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hidePivotFieldList="1"/>
  <bookViews>
    <workbookView xWindow="0" yWindow="0" windowWidth="16608" windowHeight="7752"/>
  </bookViews>
  <sheets>
    <sheet name="Dashboard" sheetId="2" r:id="rId1"/>
    <sheet name="Pivot table" sheetId="5" r:id="rId2"/>
    <sheet name="Data" sheetId="3" r:id="rId3"/>
  </sheets>
  <calcPr calcId="125725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/>
  <c r="E9"/>
  <c r="K9"/>
  <c r="N9"/>
  <c r="N4"/>
  <c r="K4"/>
  <c r="I29" i="3"/>
  <c r="I28"/>
  <c r="O22"/>
  <c r="I27"/>
  <c r="I26"/>
  <c r="I25"/>
  <c r="I24"/>
  <c r="I23"/>
  <c r="I22"/>
  <c r="E4" i="2" l="1"/>
  <c r="B4"/>
  <c r="P17" i="3"/>
  <c r="P16"/>
  <c r="P15"/>
  <c r="P14"/>
  <c r="P13"/>
  <c r="E11" i="2" s="1"/>
  <c r="P12" i="3"/>
  <c r="P11"/>
  <c r="P10"/>
  <c r="C11" i="2" s="1"/>
  <c r="P9" i="3"/>
  <c r="P8"/>
  <c r="P7"/>
  <c r="K6" i="2" s="1"/>
  <c r="P6" i="3"/>
  <c r="P5"/>
  <c r="E6" i="2" s="1"/>
  <c r="P4" i="3"/>
  <c r="P3"/>
  <c r="B6" i="2" s="1"/>
  <c r="P2" i="3"/>
  <c r="Q6" l="1"/>
  <c r="J24" s="1"/>
  <c r="F6" i="2"/>
  <c r="Q4" i="3"/>
  <c r="J23" s="1"/>
  <c r="N11" i="2"/>
  <c r="Q16" i="3"/>
  <c r="J29" s="1"/>
  <c r="F11" i="2"/>
  <c r="Q12" i="3"/>
  <c r="J27" s="1"/>
  <c r="N6" i="2"/>
  <c r="Q8" i="3"/>
  <c r="J25" s="1"/>
  <c r="B11" i="2"/>
  <c r="Q10" i="3"/>
  <c r="J26" s="1"/>
  <c r="K11" i="2"/>
  <c r="Q14" i="3"/>
  <c r="J28" s="1"/>
  <c r="G22" s="1"/>
  <c r="G24" s="1"/>
  <c r="C6" i="2"/>
  <c r="Q2" i="3"/>
  <c r="J22" s="1"/>
  <c r="L11" i="2"/>
  <c r="O11"/>
  <c r="L6"/>
  <c r="O6"/>
</calcChain>
</file>

<file path=xl/sharedStrings.xml><?xml version="1.0" encoding="utf-8"?>
<sst xmlns="http://schemas.openxmlformats.org/spreadsheetml/2006/main" count="70" uniqueCount="48">
  <si>
    <t>Speedometer</t>
  </si>
  <si>
    <t>Data</t>
  </si>
  <si>
    <t>Needle</t>
  </si>
  <si>
    <t>Value</t>
  </si>
  <si>
    <t>Thickness</t>
  </si>
  <si>
    <t>MEDIA DASHBOARD</t>
  </si>
  <si>
    <t>KPI</t>
  </si>
  <si>
    <t>Anul</t>
  </si>
  <si>
    <t>Evoluție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</si>
  <si>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</si>
  <si>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</si>
  <si>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</si>
  <si>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</si>
  <si>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</si>
  <si>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</si>
  <si>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</si>
  <si>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</si>
  <si>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</si>
  <si>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</si>
  <si>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</si>
  <si>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</si>
  <si>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Vizualizari/ vizitator</t>
  </si>
  <si>
    <t>Rata de clic (CTR)</t>
  </si>
  <si>
    <t>Vizualizări video</t>
  </si>
  <si>
    <t>Monetizare</t>
  </si>
  <si>
    <t xml:space="preserve">Total abonați </t>
  </si>
  <si>
    <t>Vizitatori unici</t>
  </si>
  <si>
    <t>Vizitatori noi</t>
  </si>
  <si>
    <t>Retentie vizitatori</t>
  </si>
  <si>
    <t>Dashboard button value:</t>
  </si>
  <si>
    <t>Evoluție KPI`s 2020/2019 (%):</t>
  </si>
  <si>
    <t>Row Labels</t>
  </si>
  <si>
    <t>(blank)</t>
  </si>
  <si>
    <t>Grand Total</t>
  </si>
  <si>
    <t>(All)</t>
  </si>
  <si>
    <t>Sum of Dec</t>
  </si>
  <si>
    <t>Sum of Feb</t>
  </si>
  <si>
    <t>Sum of Jan</t>
  </si>
  <si>
    <t>Sum of Mar</t>
  </si>
  <si>
    <t>Sum of Apr</t>
  </si>
  <si>
    <t>Sum of May</t>
  </si>
  <si>
    <t>Sum of Jun</t>
  </si>
  <si>
    <t>Sum of Jul</t>
  </si>
  <si>
    <t>Sum of Aug</t>
  </si>
  <si>
    <t>Sum of Sep</t>
  </si>
  <si>
    <t>Sum of Oct</t>
  </si>
  <si>
    <t>Sum of Nov</t>
  </si>
  <si>
    <t>Values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</si>
</sst>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4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2"/>
      <color theme="1"/>
      <name val="Times New Roman"/>
      <family val="2"/>
    </font>
    <font>
      <sz val="12"/>
      <color theme="1"/>
      <name val="Arial"/>
      <family val="2"/>
    </font>
    <font>
      <b/>
      <sz val="24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2"/>
      <color rgb="FF0000FF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7"/>
      <color theme="1"/>
      <name val="Arial"/>
      <family val="2"/>
    </font>
    <font>
      <b/>
      <sz val="10"/>
      <color rgb="FFFFF44F"/>
      <name val="Segoe UI"/>
      <family val="2"/>
    </font>
    <font>
      <i/>
      <sz val="12"/>
      <color rgb="FF7F7F7F"/>
      <name val="Times New Roman"/>
      <family val="2"/>
    </font>
    <font>
      <b/>
      <i/>
      <sz val="10"/>
      <color rgb="FFFFF44F"/>
      <name val="Segoe UI"/>
      <family val="2"/>
    </font>
    <font>
      <i/>
      <sz val="10"/>
      <color theme="1" tint="0.34998626667073579"/>
      <name val="Segoe UI"/>
      <family val="2"/>
    </font>
    <font>
      <b/>
      <i/>
      <sz val="10"/>
      <color rgb="FF0000FF"/>
      <name val="Segoe UI"/>
      <family val="2"/>
    </font>
    <font>
      <i/>
      <sz val="10"/>
      <color rgb="FF0000FF"/>
      <name val="Segoe UI"/>
      <family val="2"/>
    </font>
    <font>
      <b/>
      <i/>
      <sz val="10"/>
      <color rgb="FFFF0000"/>
      <name val="Segoe UI"/>
      <family val="2"/>
    </font>
    <font>
      <i/>
      <sz val="10"/>
      <color rgb="FFFF0000"/>
      <name val="Segoe UI"/>
      <family val="2"/>
    </font>
    <font>
      <sz val="12"/>
      <color theme="1"/>
      <name val="Segoe UI"/>
      <family val="2"/>
    </font>
    <font>
      <sz val="12"/>
      <color rgb="FFFFF44F"/>
      <name val="Segoe UI"/>
      <family val="2"/>
    </font>
    <font>
      <sz val="11"/>
      <color theme="0"/>
      <name val="Segoe UI"/>
      <family val="2"/>
    </font>
    <font>
      <sz val="11"/>
      <color rgb="FF0000FF"/>
      <name val="Segoe UI"/>
      <family val="2"/>
    </font>
    <font>
      <sz val="12"/>
      <color rgb="FFFFFF00"/>
      <name val="Arial"/>
      <family val="2"/>
    </font>
    <font>
      <b/>
      <sz val="11"/>
      <color rgb="FFFFFF00"/>
      <name val="Arial"/>
      <family val="2"/>
    </font>
    <font>
      <b/>
      <sz val="10"/>
      <color rgb="FFFFFF00"/>
      <name val="Arial"/>
      <family val="2"/>
    </font>
    <font>
      <b/>
      <sz val="24"/>
      <color rgb="FFFFFF00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Segoe UI"/>
      <family val="2"/>
    </font>
    <font>
      <sz val="10"/>
      <color theme="0"/>
      <name val="Segoe UI"/>
      <family val="2"/>
    </font>
    <font>
      <b/>
      <sz val="10"/>
      <color rgb="FFFFFF00"/>
      <name val="Segoe UI"/>
      <family val="2"/>
    </font>
    <font>
      <sz val="10"/>
      <color rgb="FF0000FF"/>
      <name val="Segoe UI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FFFF00"/>
      <name val="Arial"/>
      <family val="2"/>
    </font>
    <font>
      <b/>
      <sz val="17"/>
      <color rgb="FF0000FF"/>
      <name val="Arial"/>
      <family val="2"/>
    </font>
    <font>
      <sz val="18"/>
      <color rgb="FF0000FF"/>
      <name val="Arial"/>
      <family val="2"/>
    </font>
    <font>
      <b/>
      <sz val="10"/>
      <color theme="0"/>
      <name val="Segoe UI"/>
      <family val="2"/>
    </font>
    <font>
      <b/>
      <sz val="10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44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999FF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08">
    <xf numFmtId="0" fontId="0" fillId="0" borderId="0" xfId="0"/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3" fontId="4" fillId="3" borderId="1" xfId="1" applyNumberFormat="1" applyFont="1" applyFill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0" fontId="5" fillId="2" borderId="0" xfId="1" applyFont="1" applyFill="1"/>
    <xf numFmtId="0" fontId="6" fillId="2" borderId="0" xfId="1" applyFont="1" applyFill="1" applyAlignment="1">
      <alignment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165" fontId="4" fillId="3" borderId="1" xfId="2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vertical="center"/>
    </xf>
    <xf numFmtId="0" fontId="15" fillId="4" borderId="0" xfId="3" applyFont="1" applyFill="1" applyBorder="1" applyAlignment="1">
      <alignment horizontal="center" vertical="center"/>
    </xf>
    <xf numFmtId="0" fontId="16" fillId="4" borderId="0" xfId="3" applyFont="1" applyFill="1" applyBorder="1" applyAlignment="1" applyProtection="1">
      <alignment horizontal="center" vertical="center"/>
    </xf>
    <xf numFmtId="0" fontId="17" fillId="4" borderId="6" xfId="3" applyFont="1" applyFill="1" applyBorder="1" applyAlignment="1" applyProtection="1">
      <alignment horizontal="left" vertical="center"/>
      <protection hidden="1"/>
    </xf>
    <xf numFmtId="0" fontId="18" fillId="4" borderId="6" xfId="3" applyFont="1" applyFill="1" applyBorder="1" applyAlignment="1" applyProtection="1">
      <alignment horizontal="center" vertical="center"/>
      <protection hidden="1"/>
    </xf>
    <xf numFmtId="4" fontId="18" fillId="4" borderId="6" xfId="3" applyNumberFormat="1" applyFont="1" applyFill="1" applyBorder="1" applyAlignment="1" applyProtection="1">
      <alignment horizontal="center" vertical="center"/>
      <protection hidden="1"/>
    </xf>
    <xf numFmtId="9" fontId="16" fillId="4" borderId="5" xfId="2" applyNumberFormat="1" applyFont="1" applyFill="1" applyBorder="1" applyAlignment="1">
      <alignment horizontal="center" vertical="center"/>
    </xf>
    <xf numFmtId="0" fontId="19" fillId="4" borderId="4" xfId="3" applyFont="1" applyFill="1" applyBorder="1" applyAlignment="1" applyProtection="1">
      <alignment horizontal="left" vertical="center"/>
      <protection hidden="1"/>
    </xf>
    <xf numFmtId="0" fontId="20" fillId="4" borderId="4" xfId="3" applyFont="1" applyFill="1" applyBorder="1" applyAlignment="1" applyProtection="1">
      <alignment horizontal="center" vertical="center"/>
      <protection hidden="1"/>
    </xf>
    <xf numFmtId="4" fontId="20" fillId="4" borderId="4" xfId="3" applyNumberFormat="1" applyFont="1" applyFill="1" applyBorder="1" applyAlignment="1" applyProtection="1">
      <alignment horizontal="center" vertical="center"/>
      <protection hidden="1"/>
    </xf>
    <xf numFmtId="9" fontId="16" fillId="4" borderId="4" xfId="2" applyNumberFormat="1" applyFont="1" applyFill="1" applyBorder="1" applyAlignment="1">
      <alignment horizontal="center" vertical="center"/>
    </xf>
    <xf numFmtId="0" fontId="16" fillId="4" borderId="0" xfId="3" applyFont="1" applyFill="1" applyBorder="1" applyAlignment="1" applyProtection="1">
      <alignment horizontal="center" vertical="center"/>
      <protection hidden="1"/>
    </xf>
    <xf numFmtId="0" fontId="17" fillId="4" borderId="7" xfId="3" applyFont="1" applyFill="1" applyBorder="1" applyAlignment="1" applyProtection="1">
      <alignment horizontal="left" vertical="center"/>
      <protection hidden="1"/>
    </xf>
    <xf numFmtId="165" fontId="18" fillId="4" borderId="7" xfId="3" applyNumberFormat="1" applyFont="1" applyFill="1" applyBorder="1" applyAlignment="1" applyProtection="1">
      <alignment horizontal="center" vertical="center"/>
      <protection hidden="1"/>
    </xf>
    <xf numFmtId="10" fontId="18" fillId="4" borderId="7" xfId="3" applyNumberFormat="1" applyFont="1" applyFill="1" applyBorder="1" applyAlignment="1" applyProtection="1">
      <alignment horizontal="center" vertical="center"/>
      <protection hidden="1"/>
    </xf>
    <xf numFmtId="9" fontId="16" fillId="4" borderId="0" xfId="2" applyNumberFormat="1" applyFont="1" applyFill="1" applyBorder="1" applyAlignment="1">
      <alignment horizontal="center" vertical="center"/>
    </xf>
    <xf numFmtId="165" fontId="20" fillId="4" borderId="4" xfId="3" applyNumberFormat="1" applyFont="1" applyFill="1" applyBorder="1" applyAlignment="1" applyProtection="1">
      <alignment horizontal="center" vertical="center"/>
      <protection hidden="1"/>
    </xf>
    <xf numFmtId="10" fontId="20" fillId="4" borderId="4" xfId="3" applyNumberFormat="1" applyFont="1" applyFill="1" applyBorder="1" applyAlignment="1" applyProtection="1">
      <alignment horizontal="center" vertical="center"/>
      <protection hidden="1"/>
    </xf>
    <xf numFmtId="0" fontId="18" fillId="4" borderId="7" xfId="3" applyFont="1" applyFill="1" applyBorder="1" applyAlignment="1" applyProtection="1">
      <alignment horizontal="center" vertical="center"/>
      <protection hidden="1"/>
    </xf>
    <xf numFmtId="4" fontId="18" fillId="4" borderId="7" xfId="3" applyNumberFormat="1" applyFont="1" applyFill="1" applyBorder="1" applyAlignment="1" applyProtection="1">
      <alignment horizontal="center" vertical="center"/>
      <protection hidden="1"/>
    </xf>
    <xf numFmtId="3" fontId="18" fillId="4" borderId="7" xfId="3" applyNumberFormat="1" applyFont="1" applyFill="1" applyBorder="1" applyAlignment="1" applyProtection="1">
      <alignment horizontal="right" vertical="center"/>
      <protection hidden="1"/>
    </xf>
    <xf numFmtId="3" fontId="20" fillId="4" borderId="4" xfId="3" applyNumberFormat="1" applyFont="1" applyFill="1" applyBorder="1" applyAlignment="1" applyProtection="1">
      <alignment horizontal="right" vertical="center"/>
      <protection hidden="1"/>
    </xf>
    <xf numFmtId="9" fontId="18" fillId="4" borderId="6" xfId="3" applyNumberFormat="1" applyFont="1" applyFill="1" applyBorder="1" applyAlignment="1" applyProtection="1">
      <alignment horizontal="center" vertical="center"/>
      <protection hidden="1"/>
    </xf>
    <xf numFmtId="9" fontId="20" fillId="4" borderId="4" xfId="3" applyNumberFormat="1" applyFont="1" applyFill="1" applyBorder="1" applyAlignment="1" applyProtection="1">
      <alignment horizontal="center" vertical="center"/>
      <protection hidden="1"/>
    </xf>
    <xf numFmtId="9" fontId="18" fillId="4" borderId="7" xfId="3" applyNumberFormat="1" applyFont="1" applyFill="1" applyBorder="1" applyAlignment="1" applyProtection="1">
      <alignment horizontal="center" vertical="center"/>
      <protection hidden="1"/>
    </xf>
    <xf numFmtId="0" fontId="1" fillId="4" borderId="0" xfId="1" applyFont="1" applyFill="1" applyBorder="1"/>
    <xf numFmtId="0" fontId="1" fillId="4" borderId="0" xfId="1" applyFont="1" applyFill="1" applyBorder="1" applyAlignment="1">
      <alignment horizontal="center"/>
    </xf>
    <xf numFmtId="0" fontId="21" fillId="4" borderId="0" xfId="1" applyFont="1" applyFill="1" applyBorder="1"/>
    <xf numFmtId="0" fontId="22" fillId="4" borderId="0" xfId="1" applyFont="1" applyFill="1" applyBorder="1"/>
    <xf numFmtId="0" fontId="23" fillId="4" borderId="0" xfId="0" applyFont="1" applyFill="1"/>
    <xf numFmtId="0" fontId="24" fillId="4" borderId="0" xfId="0" applyFont="1" applyFill="1" applyAlignment="1">
      <alignment horizontal="center"/>
    </xf>
    <xf numFmtId="9" fontId="24" fillId="4" borderId="0" xfId="0" applyNumberFormat="1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25" fillId="2" borderId="0" xfId="1" applyFont="1" applyFill="1" applyAlignment="1">
      <alignment vertical="center"/>
    </xf>
    <xf numFmtId="0" fontId="25" fillId="2" borderId="0" xfId="1" applyFont="1" applyFill="1"/>
    <xf numFmtId="0" fontId="25" fillId="2" borderId="0" xfId="1" applyFont="1" applyFill="1" applyAlignment="1">
      <alignment horizontal="center" vertical="center"/>
    </xf>
    <xf numFmtId="0" fontId="26" fillId="2" borderId="0" xfId="1" applyFont="1" applyFill="1" applyBorder="1" applyAlignment="1">
      <alignment horizontal="center" vertical="center"/>
    </xf>
    <xf numFmtId="0" fontId="27" fillId="2" borderId="0" xfId="1" applyFont="1" applyFill="1" applyBorder="1" applyAlignment="1">
      <alignment horizontal="center" vertical="center"/>
    </xf>
    <xf numFmtId="165" fontId="28" fillId="2" borderId="0" xfId="2" applyNumberFormat="1" applyFont="1" applyFill="1" applyBorder="1" applyAlignment="1">
      <alignment horizontal="center" vertical="center"/>
    </xf>
    <xf numFmtId="9" fontId="28" fillId="2" borderId="0" xfId="2" applyFont="1" applyFill="1" applyBorder="1" applyAlignment="1">
      <alignment horizontal="center" vertical="center"/>
    </xf>
    <xf numFmtId="0" fontId="23" fillId="4" borderId="0" xfId="0" applyFont="1" applyFill="1" applyAlignment="1"/>
    <xf numFmtId="9" fontId="23" fillId="4" borderId="0" xfId="0" applyNumberFormat="1" applyFont="1" applyFill="1" applyAlignment="1"/>
    <xf numFmtId="0" fontId="3" fillId="5" borderId="4" xfId="1" applyFont="1" applyFill="1" applyBorder="1" applyAlignment="1">
      <alignment horizontal="center" vertical="center"/>
    </xf>
    <xf numFmtId="0" fontId="29" fillId="2" borderId="4" xfId="1" applyFont="1" applyFill="1" applyBorder="1" applyAlignment="1">
      <alignment horizontal="center" vertical="center"/>
    </xf>
    <xf numFmtId="0" fontId="31" fillId="4" borderId="0" xfId="0" applyFont="1" applyFill="1"/>
    <xf numFmtId="0" fontId="30" fillId="4" borderId="0" xfId="0" applyFont="1" applyFill="1" applyAlignment="1">
      <alignment horizontal="center"/>
    </xf>
    <xf numFmtId="0" fontId="32" fillId="4" borderId="0" xfId="0" applyFont="1" applyFill="1" applyAlignment="1"/>
    <xf numFmtId="0" fontId="31" fillId="4" borderId="0" xfId="0" applyFont="1" applyFill="1" applyAlignment="1"/>
    <xf numFmtId="0" fontId="33" fillId="4" borderId="0" xfId="0" applyFont="1" applyFill="1" applyAlignment="1">
      <alignment horizontal="center"/>
    </xf>
    <xf numFmtId="9" fontId="33" fillId="4" borderId="0" xfId="0" applyNumberFormat="1" applyFont="1" applyFill="1" applyAlignment="1">
      <alignment horizontal="center"/>
    </xf>
    <xf numFmtId="9" fontId="32" fillId="4" borderId="0" xfId="0" applyNumberFormat="1" applyFont="1" applyFill="1" applyAlignment="1"/>
    <xf numFmtId="0" fontId="34" fillId="2" borderId="0" xfId="1" applyFont="1" applyFill="1" applyAlignment="1">
      <alignment vertical="center"/>
    </xf>
    <xf numFmtId="164" fontId="35" fillId="3" borderId="1" xfId="1" applyNumberFormat="1" applyFont="1" applyFill="1" applyBorder="1" applyAlignment="1">
      <alignment horizontal="center" vertical="center"/>
    </xf>
    <xf numFmtId="164" fontId="29" fillId="3" borderId="1" xfId="1" applyNumberFormat="1" applyFont="1" applyFill="1" applyBorder="1" applyAlignment="1">
      <alignment horizontal="center" vertical="center"/>
    </xf>
    <xf numFmtId="0" fontId="34" fillId="2" borderId="0" xfId="1" applyFont="1" applyFill="1" applyAlignment="1">
      <alignment horizontal="center" vertical="center"/>
    </xf>
    <xf numFmtId="1" fontId="35" fillId="3" borderId="1" xfId="1" applyNumberFormat="1" applyFont="1" applyFill="1" applyBorder="1" applyAlignment="1">
      <alignment horizontal="center" vertical="center"/>
    </xf>
    <xf numFmtId="1" fontId="29" fillId="3" borderId="1" xfId="1" applyNumberFormat="1" applyFont="1" applyFill="1" applyBorder="1" applyAlignment="1">
      <alignment horizontal="center" vertical="center"/>
    </xf>
    <xf numFmtId="1" fontId="36" fillId="2" borderId="0" xfId="1" applyNumberFormat="1" applyFont="1" applyFill="1" applyBorder="1" applyAlignment="1">
      <alignment horizontal="center" vertical="center"/>
    </xf>
    <xf numFmtId="0" fontId="34" fillId="2" borderId="4" xfId="1" applyFont="1" applyFill="1" applyBorder="1" applyAlignment="1">
      <alignment horizontal="center" vertical="center"/>
    </xf>
    <xf numFmtId="9" fontId="35" fillId="3" borderId="1" xfId="1" applyNumberFormat="1" applyFont="1" applyFill="1" applyBorder="1" applyAlignment="1">
      <alignment horizontal="center" vertical="center"/>
    </xf>
    <xf numFmtId="9" fontId="29" fillId="3" borderId="1" xfId="1" applyNumberFormat="1" applyFont="1" applyFill="1" applyBorder="1" applyAlignment="1">
      <alignment horizontal="center" vertical="center"/>
    </xf>
    <xf numFmtId="0" fontId="34" fillId="2" borderId="0" xfId="1" applyFont="1" applyFill="1"/>
    <xf numFmtId="9" fontId="36" fillId="2" borderId="0" xfId="1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30" fillId="4" borderId="0" xfId="0" applyFont="1" applyFill="1" applyAlignment="1">
      <alignment horizontal="center"/>
    </xf>
    <xf numFmtId="0" fontId="38" fillId="5" borderId="4" xfId="1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/>
    </xf>
    <xf numFmtId="9" fontId="24" fillId="4" borderId="4" xfId="0" applyNumberFormat="1" applyFont="1" applyFill="1" applyBorder="1" applyAlignment="1">
      <alignment horizontal="center"/>
    </xf>
    <xf numFmtId="0" fontId="32" fillId="4" borderId="4" xfId="0" applyFont="1" applyFill="1" applyBorder="1" applyAlignment="1"/>
    <xf numFmtId="9" fontId="32" fillId="4" borderId="4" xfId="0" applyNumberFormat="1" applyFont="1" applyFill="1" applyBorder="1" applyAlignment="1"/>
    <xf numFmtId="0" fontId="39" fillId="4" borderId="0" xfId="0" applyFont="1" applyFill="1" applyAlignment="1"/>
    <xf numFmtId="0" fontId="30" fillId="4" borderId="0" xfId="0" applyFont="1" applyFill="1" applyBorder="1" applyAlignment="1">
      <alignment horizontal="center"/>
    </xf>
    <xf numFmtId="9" fontId="30" fillId="6" borderId="0" xfId="0" applyNumberFormat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0" fontId="37" fillId="2" borderId="4" xfId="1" applyFont="1" applyFill="1" applyBorder="1" applyAlignment="1">
      <alignment horizontal="center" vertical="center"/>
    </xf>
    <xf numFmtId="0" fontId="30" fillId="4" borderId="4" xfId="0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165" fontId="30" fillId="6" borderId="0" xfId="0" applyNumberFormat="1" applyFont="1" applyFill="1" applyAlignment="1">
      <alignment horizontal="center"/>
    </xf>
    <xf numFmtId="0" fontId="40" fillId="0" borderId="0" xfId="0" applyFont="1"/>
    <xf numFmtId="0" fontId="32" fillId="8" borderId="0" xfId="0" applyNumberFormat="1" applyFont="1" applyFill="1"/>
    <xf numFmtId="0" fontId="32" fillId="7" borderId="0" xfId="0" applyFont="1" applyFill="1"/>
    <xf numFmtId="0" fontId="32" fillId="7" borderId="0" xfId="0" applyFont="1" applyFill="1" applyAlignment="1">
      <alignment horizontal="left"/>
    </xf>
    <xf numFmtId="0" fontId="30" fillId="8" borderId="0" xfId="0" applyNumberFormat="1" applyFont="1" applyFill="1"/>
    <xf numFmtId="0" fontId="15" fillId="7" borderId="4" xfId="3" applyFont="1" applyFill="1" applyBorder="1" applyAlignment="1">
      <alignment horizontal="center" vertical="center"/>
    </xf>
    <xf numFmtId="0" fontId="15" fillId="7" borderId="4" xfId="3" applyFont="1" applyFill="1" applyBorder="1" applyAlignment="1">
      <alignment horizontal="left" vertical="center"/>
    </xf>
    <xf numFmtId="0" fontId="13" fillId="7" borderId="0" xfId="1" applyFont="1" applyFill="1" applyBorder="1" applyAlignment="1">
      <alignment horizontal="center" vertical="center"/>
    </xf>
    <xf numFmtId="0" fontId="15" fillId="7" borderId="5" xfId="3" applyFont="1" applyFill="1" applyBorder="1" applyAlignment="1" applyProtection="1">
      <alignment horizontal="left" vertical="center"/>
      <protection hidden="1"/>
    </xf>
    <xf numFmtId="0" fontId="15" fillId="7" borderId="4" xfId="3" applyFont="1" applyFill="1" applyBorder="1" applyAlignment="1" applyProtection="1">
      <alignment horizontal="left" vertical="center"/>
      <protection hidden="1"/>
    </xf>
    <xf numFmtId="0" fontId="15" fillId="7" borderId="0" xfId="3" applyFont="1" applyFill="1" applyBorder="1" applyAlignment="1" applyProtection="1">
      <alignment horizontal="left" vertical="center"/>
      <protection hidden="1"/>
    </xf>
  </cellXfs>
  <cellStyles count="4">
    <cellStyle name="Normal" xfId="0" builtinId="0"/>
    <cellStyle name="Normal 2" xfId="1"/>
    <cellStyle name="Procent 2" xfId="2"/>
    <cellStyle name="Text explicativ 2" xfId="3"/>
  </cellStyles>
  <dxfs count="40">
    <dxf>
      <font>
        <color rgb="FFFFFF00"/>
      </font>
    </dxf>
    <dxf>
      <font>
        <color rgb="FFFFFF00"/>
      </font>
    </dxf>
    <dxf>
      <font>
        <color rgb="FF0000FF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ill>
        <patternFill patternType="solid">
          <bgColor rgb="FF0000FF"/>
        </patternFill>
      </fill>
    </dxf>
    <dxf>
      <fill>
        <patternFill patternType="solid">
          <bgColor rgb="FF0000FF"/>
        </patternFill>
      </fill>
    </dxf>
    <dxf>
      <fill>
        <patternFill>
          <bgColor rgb="FF9999FF"/>
        </patternFill>
      </fill>
    </dxf>
    <dxf>
      <fill>
        <patternFill patternType="solid">
          <bgColor rgb="FF0000FF"/>
        </patternFill>
      </fill>
    </dxf>
    <dxf>
      <fill>
        <patternFill patternType="solid">
          <bgColor rgb="FF0000FF"/>
        </patternFill>
      </fill>
    </dxf>
    <dxf>
      <fill>
        <patternFill patternType="solid">
          <bgColor rgb="FF0000FF"/>
        </patternFill>
      </fill>
    </dxf>
    <dxf>
      <fill>
        <patternFill>
          <bgColor rgb="FF0000FF"/>
        </patternFill>
      </fill>
    </dxf>
    <dxf>
      <fill>
        <patternFill>
          <bgColor rgb="FF0000FF"/>
        </patternFill>
      </fill>
    </dxf>
    <dxf>
      <fill>
        <patternFill>
          <bgColor rgb="FF0000FF"/>
        </patternFill>
      </fill>
    </dxf>
    <dxf>
      <fill>
        <patternFill>
          <bgColor rgb="FF0000FF"/>
        </patternFill>
      </fill>
    </dxf>
    <dxf>
      <fill>
        <patternFill>
          <bgColor rgb="FF0000FF"/>
        </patternFill>
      </fill>
    </dxf>
    <dxf>
      <fill>
        <patternFill>
          <bgColor rgb="FF99CCFF"/>
        </patternFill>
      </fill>
    </dxf>
    <dxf>
      <fill>
        <patternFill>
          <bgColor rgb="FF9999FF"/>
        </patternFill>
      </fill>
    </dxf>
    <dxf>
      <fill>
        <patternFill patternType="solid">
          <bgColor rgb="FF99CCFF"/>
        </patternFill>
      </fill>
    </dxf>
    <dxf>
      <fill>
        <patternFill>
          <bgColor rgb="FF3333FF"/>
        </patternFill>
      </fill>
    </dxf>
    <dxf>
      <fill>
        <patternFill patternType="solid">
          <bgColor rgb="FF9900FF"/>
        </patternFill>
      </fill>
    </dxf>
    <dxf>
      <fill>
        <patternFill patternType="solid">
          <bgColor rgb="FF9900FF"/>
        </patternFill>
      </fill>
    </dxf>
    <dxf>
      <fill>
        <patternFill patternType="solid">
          <bgColor rgb="FF9900FF"/>
        </patternFill>
      </fill>
    </dxf>
    <dxf>
      <fill>
        <patternFill patternType="solid">
          <bgColor rgb="FF9900FF"/>
        </patternFill>
      </fill>
    </dxf>
    <dxf>
      <fill>
        <patternFill patternType="solid">
          <bgColor rgb="FF9900FF"/>
        </patternFill>
      </fill>
    </dxf>
    <dxf>
      <fill>
        <patternFill>
          <bgColor rgb="FF0099FF"/>
        </patternFill>
      </fill>
    </dxf>
    <dxf>
      <fill>
        <patternFill>
          <bgColor rgb="FF6699FF"/>
        </patternFill>
      </fill>
    </dxf>
    <dxf>
      <fill>
        <patternFill>
          <bgColor rgb="FF00FFFF"/>
        </patternFill>
      </fill>
    </dxf>
    <dxf>
      <font>
        <color rgb="FFFFFF00"/>
      </font>
    </dxf>
    <dxf>
      <font>
        <sz val="12"/>
      </font>
    </dxf>
    <dxf>
      <font>
        <sz val="10"/>
      </font>
    </dxf>
    <dxf>
      <font>
        <name val="Segoe UI"/>
        <scheme val="none"/>
      </font>
    </dxf>
    <dxf>
      <font>
        <b/>
      </font>
    </dxf>
  </dxfs>
  <tableStyles count="0" defaultTableStyle="TableStyleMedium2" defaultPivotStyle="PivotStyleLight16"/>
  <colors>
    <mruColors>
      <color rgb="FF9999FF"/>
      <color rgb="FF0000FF"/>
      <color rgb="FF99CCFF"/>
      <color rgb="FF9900FF"/>
      <color rgb="FF3333FF"/>
      <color rgb="FF0099FF"/>
      <color rgb="FF6699FF"/>
      <color rgb="FF00FFFF"/>
      <color rgb="FFFFFF00"/>
      <color rgb="FFFFF4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6908192327022982E-3"/>
          <c:y val="1.9493657042869575E-3"/>
          <c:w val="0.99330918076729668"/>
          <c:h val="0.98886154855643049"/>
        </c:manualLayout>
      </c:layout>
      <c:lineChart>
        <c:grouping val="standard"/>
        <c:ser>
          <c:idx val="0"/>
          <c:order val="0"/>
          <c:spPr>
            <a:ln w="3175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Data!$D$8:$O$8</c:f>
              <c:numCache>
                <c:formatCode>0.0%</c:formatCode>
                <c:ptCount val="12"/>
                <c:pt idx="0">
                  <c:v>0.55000000000000004</c:v>
                </c:pt>
                <c:pt idx="1">
                  <c:v>0.55000000000000004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</c:ser>
        <c:ser>
          <c:idx val="1"/>
          <c:order val="1"/>
          <c:spPr>
            <a:ln w="31750"/>
          </c:spPr>
          <c:marker>
            <c:symbol val="none"/>
          </c:marker>
          <c:val>
            <c:numRef>
              <c:f>Data!$D$9:$O$9</c:f>
              <c:numCache>
                <c:formatCode>0.0%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</c:ser>
        <c:marker val="1"/>
        <c:axId val="109937408"/>
        <c:axId val="109938944"/>
      </c:lineChart>
      <c:catAx>
        <c:axId val="109937408"/>
        <c:scaling>
          <c:orientation val="minMax"/>
        </c:scaling>
        <c:delete val="1"/>
        <c:axPos val="b"/>
        <c:tickLblPos val="none"/>
        <c:crossAx val="109938944"/>
        <c:crosses val="autoZero"/>
        <c:auto val="1"/>
        <c:lblAlgn val="ctr"/>
        <c:lblOffset val="100"/>
      </c:catAx>
      <c:valAx>
        <c:axId val="109938944"/>
        <c:scaling>
          <c:orientation val="minMax"/>
        </c:scaling>
        <c:delete val="1"/>
        <c:axPos val="l"/>
        <c:numFmt formatCode="0.0%" sourceLinked="1"/>
        <c:tickLblPos val="none"/>
        <c:crossAx val="109937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1100779487991151E-2"/>
          <c:y val="3.7381280948129009E-3"/>
          <c:w val="0.98889937864909805"/>
          <c:h val="0.98581865411153502"/>
        </c:manualLayout>
      </c:layout>
      <c:lineChart>
        <c:grouping val="standard"/>
        <c:ser>
          <c:idx val="0"/>
          <c:order val="0"/>
          <c:spPr>
            <a:ln w="3175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Data!$F$4:$Q$4</c:f>
              <c:numCache>
                <c:formatCode>0.0%</c:formatCode>
                <c:ptCount val="12"/>
                <c:pt idx="0">
                  <c:v>0.32</c:v>
                </c:pt>
                <c:pt idx="1">
                  <c:v>0.35</c:v>
                </c:pt>
                <c:pt idx="2">
                  <c:v>0.38</c:v>
                </c:pt>
                <c:pt idx="3">
                  <c:v>0.23</c:v>
                </c:pt>
                <c:pt idx="4">
                  <c:v>0.152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0.122</c:v>
                </c:pt>
                <c:pt idx="8">
                  <c:v>0.16</c:v>
                </c:pt>
                <c:pt idx="9">
                  <c:v>0.18</c:v>
                </c:pt>
                <c:pt idx="10" formatCode="0.00%">
                  <c:v>0.18658333333333335</c:v>
                </c:pt>
                <c:pt idx="11" formatCode="0%">
                  <c:v>0.24988839285714284</c:v>
                </c:pt>
              </c:numCache>
            </c:numRef>
          </c:val>
        </c:ser>
        <c:ser>
          <c:idx val="1"/>
          <c:order val="1"/>
          <c:spPr>
            <a:ln w="31750"/>
          </c:spPr>
          <c:marker>
            <c:symbol val="none"/>
          </c:marker>
          <c:val>
            <c:numRef>
              <c:f>Data!$F$5:$Q$5</c:f>
              <c:numCache>
                <c:formatCode>0.0%</c:formatCode>
                <c:ptCount val="12"/>
                <c:pt idx="0">
                  <c:v>6.4000000000000001E-2</c:v>
                </c:pt>
                <c:pt idx="1">
                  <c:v>7.0000000000000007E-2</c:v>
                </c:pt>
                <c:pt idx="2">
                  <c:v>3.5000000000000003E-2</c:v>
                </c:pt>
                <c:pt idx="3">
                  <c:v>3.6999999999999998E-2</c:v>
                </c:pt>
                <c:pt idx="4">
                  <c:v>0.125</c:v>
                </c:pt>
                <c:pt idx="5">
                  <c:v>0.06</c:v>
                </c:pt>
                <c:pt idx="6">
                  <c:v>6.3E-2</c:v>
                </c:pt>
                <c:pt idx="7">
                  <c:v>9.9000000000000005E-2</c:v>
                </c:pt>
                <c:pt idx="8">
                  <c:v>5.2999999999999999E-2</c:v>
                </c:pt>
                <c:pt idx="9">
                  <c:v>0.105</c:v>
                </c:pt>
                <c:pt idx="10" formatCode="0.00%">
                  <c:v>7.4666666666666673E-2</c:v>
                </c:pt>
              </c:numCache>
            </c:numRef>
          </c:val>
        </c:ser>
        <c:marker val="1"/>
        <c:axId val="109840256"/>
        <c:axId val="109841792"/>
      </c:lineChart>
      <c:catAx>
        <c:axId val="109840256"/>
        <c:scaling>
          <c:orientation val="minMax"/>
        </c:scaling>
        <c:delete val="1"/>
        <c:axPos val="b"/>
        <c:tickLblPos val="none"/>
        <c:crossAx val="109841792"/>
        <c:crosses val="autoZero"/>
        <c:auto val="1"/>
        <c:lblAlgn val="ctr"/>
        <c:lblOffset val="100"/>
      </c:catAx>
      <c:valAx>
        <c:axId val="109841792"/>
        <c:scaling>
          <c:orientation val="minMax"/>
        </c:scaling>
        <c:delete val="1"/>
        <c:axPos val="l"/>
        <c:numFmt formatCode="0.0%" sourceLinked="1"/>
        <c:tickLblPos val="none"/>
        <c:crossAx val="10984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1.5985368850170312E-2"/>
          <c:w val="1"/>
          <c:h val="0.97740967219523145"/>
        </c:manualLayout>
      </c:layout>
      <c:barChart>
        <c:barDir val="col"/>
        <c:grouping val="clustered"/>
        <c:ser>
          <c:idx val="0"/>
          <c:order val="0"/>
          <c:spPr>
            <a:ln w="31750">
              <a:solidFill>
                <a:srgbClr val="0000FF"/>
              </a:solidFill>
              <a:prstDash val="solid"/>
            </a:ln>
          </c:spPr>
          <c:val>
            <c:numRef>
              <c:f>Data!$D$4:$O$4</c:f>
              <c:numCache>
                <c:formatCode>0.0%</c:formatCode>
                <c:ptCount val="12"/>
                <c:pt idx="0">
                  <c:v>0.1</c:v>
                </c:pt>
                <c:pt idx="1">
                  <c:v>0.05</c:v>
                </c:pt>
                <c:pt idx="2">
                  <c:v>0.32</c:v>
                </c:pt>
                <c:pt idx="3">
                  <c:v>0.35</c:v>
                </c:pt>
                <c:pt idx="4">
                  <c:v>0.38</c:v>
                </c:pt>
                <c:pt idx="5">
                  <c:v>0.23</c:v>
                </c:pt>
                <c:pt idx="6">
                  <c:v>0.152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0.122</c:v>
                </c:pt>
                <c:pt idx="10">
                  <c:v>0.16</c:v>
                </c:pt>
                <c:pt idx="11">
                  <c:v>0.18</c:v>
                </c:pt>
              </c:numCache>
            </c:numRef>
          </c:val>
        </c:ser>
        <c:ser>
          <c:idx val="1"/>
          <c:order val="1"/>
          <c:spPr>
            <a:ln w="31750"/>
          </c:spPr>
          <c:val>
            <c:numRef>
              <c:f>Data!$D$5:$O$5</c:f>
              <c:numCache>
                <c:formatCode>0.0%</c:formatCode>
                <c:ptCount val="12"/>
                <c:pt idx="0">
                  <c:v>0.12</c:v>
                </c:pt>
                <c:pt idx="1">
                  <c:v>6.5000000000000002E-2</c:v>
                </c:pt>
                <c:pt idx="2">
                  <c:v>6.4000000000000001E-2</c:v>
                </c:pt>
                <c:pt idx="3">
                  <c:v>7.0000000000000007E-2</c:v>
                </c:pt>
                <c:pt idx="4">
                  <c:v>3.5000000000000003E-2</c:v>
                </c:pt>
                <c:pt idx="5">
                  <c:v>3.6999999999999998E-2</c:v>
                </c:pt>
                <c:pt idx="6">
                  <c:v>0.125</c:v>
                </c:pt>
                <c:pt idx="7">
                  <c:v>0.06</c:v>
                </c:pt>
                <c:pt idx="8">
                  <c:v>6.3E-2</c:v>
                </c:pt>
                <c:pt idx="9">
                  <c:v>9.9000000000000005E-2</c:v>
                </c:pt>
                <c:pt idx="10">
                  <c:v>5.2999999999999999E-2</c:v>
                </c:pt>
                <c:pt idx="11">
                  <c:v>0.105</c:v>
                </c:pt>
              </c:numCache>
            </c:numRef>
          </c:val>
        </c:ser>
        <c:axId val="109878272"/>
        <c:axId val="109888256"/>
      </c:barChart>
      <c:catAx>
        <c:axId val="109878272"/>
        <c:scaling>
          <c:orientation val="minMax"/>
        </c:scaling>
        <c:delete val="1"/>
        <c:axPos val="b"/>
        <c:tickLblPos val="none"/>
        <c:crossAx val="109888256"/>
        <c:crosses val="autoZero"/>
        <c:auto val="1"/>
        <c:lblAlgn val="ctr"/>
        <c:lblOffset val="100"/>
      </c:catAx>
      <c:valAx>
        <c:axId val="109888256"/>
        <c:scaling>
          <c:orientation val="minMax"/>
        </c:scaling>
        <c:delete val="1"/>
        <c:axPos val="l"/>
        <c:numFmt formatCode="0.0%" sourceLinked="1"/>
        <c:tickLblPos val="none"/>
        <c:crossAx val="109878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530736289542767E-3"/>
          <c:y val="1.9493657042869575E-3"/>
          <c:w val="0.99246926371045663"/>
          <c:h val="0.98886154855643049"/>
        </c:manualLayout>
      </c:layout>
      <c:barChart>
        <c:barDir val="col"/>
        <c:grouping val="clustered"/>
        <c:ser>
          <c:idx val="1"/>
          <c:order val="0"/>
          <c:spPr>
            <a:ln w="31750">
              <a:solidFill>
                <a:srgbClr val="0000FF"/>
              </a:solidFill>
            </a:ln>
          </c:spPr>
          <c:val>
            <c:numRef>
              <c:f>Data!$D$6:$O$6</c:f>
              <c:numCache>
                <c:formatCode>General</c:formatCode>
                <c:ptCount val="12"/>
                <c:pt idx="0">
                  <c:v>400</c:v>
                </c:pt>
                <c:pt idx="1">
                  <c:v>500</c:v>
                </c:pt>
                <c:pt idx="2">
                  <c:v>2500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4200</c:v>
                </c:pt>
                <c:pt idx="7">
                  <c:v>3800</c:v>
                </c:pt>
                <c:pt idx="8">
                  <c:v>3500</c:v>
                </c:pt>
                <c:pt idx="9">
                  <c:v>3500</c:v>
                </c:pt>
                <c:pt idx="10">
                  <c:v>5000</c:v>
                </c:pt>
                <c:pt idx="11">
                  <c:v>5400</c:v>
                </c:pt>
              </c:numCache>
            </c:numRef>
          </c:val>
        </c:ser>
        <c:ser>
          <c:idx val="0"/>
          <c:order val="1"/>
          <c:spPr>
            <a:ln w="31750">
              <a:solidFill>
                <a:srgbClr val="FF0000"/>
              </a:solidFill>
              <a:prstDash val="solid"/>
            </a:ln>
          </c:spPr>
          <c:val>
            <c:numRef>
              <c:f>Data!$D$7:$O$7</c:f>
              <c:numCache>
                <c:formatCode>General</c:formatCode>
                <c:ptCount val="12"/>
                <c:pt idx="0">
                  <c:v>420</c:v>
                </c:pt>
                <c:pt idx="1">
                  <c:v>550</c:v>
                </c:pt>
                <c:pt idx="2">
                  <c:v>600</c:v>
                </c:pt>
                <c:pt idx="3">
                  <c:v>300</c:v>
                </c:pt>
                <c:pt idx="4">
                  <c:v>700</c:v>
                </c:pt>
                <c:pt idx="5">
                  <c:v>500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</c:numCache>
            </c:numRef>
          </c:val>
        </c:ser>
        <c:axId val="110121344"/>
        <c:axId val="110122880"/>
      </c:barChart>
      <c:catAx>
        <c:axId val="110121344"/>
        <c:scaling>
          <c:orientation val="minMax"/>
        </c:scaling>
        <c:delete val="1"/>
        <c:axPos val="b"/>
        <c:tickLblPos val="none"/>
        <c:crossAx val="110122880"/>
        <c:crosses val="autoZero"/>
        <c:auto val="1"/>
        <c:lblAlgn val="ctr"/>
        <c:lblOffset val="100"/>
      </c:catAx>
      <c:valAx>
        <c:axId val="110122880"/>
        <c:scaling>
          <c:orientation val="minMax"/>
        </c:scaling>
        <c:delete val="1"/>
        <c:axPos val="l"/>
        <c:numFmt formatCode="General" sourceLinked="1"/>
        <c:tickLblPos val="none"/>
        <c:crossAx val="11012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1.7665423401022264E-2"/>
          <c:w val="1"/>
          <c:h val="0.97442326288161352"/>
        </c:manualLayout>
      </c:layout>
      <c:barChart>
        <c:barDir val="bar"/>
        <c:grouping val="clustered"/>
        <c:ser>
          <c:idx val="1"/>
          <c:order val="0"/>
          <c:spPr>
            <a:ln w="31750">
              <a:solidFill>
                <a:srgbClr val="0000FF"/>
              </a:solidFill>
            </a:ln>
          </c:spPr>
          <c:val>
            <c:numRef>
              <c:f>Data!$D$10:$O$10</c:f>
              <c:numCache>
                <c:formatCode>General</c:formatCode>
                <c:ptCount val="12"/>
                <c:pt idx="0">
                  <c:v>428</c:v>
                </c:pt>
                <c:pt idx="1">
                  <c:v>451</c:v>
                </c:pt>
                <c:pt idx="2">
                  <c:v>730</c:v>
                </c:pt>
                <c:pt idx="3">
                  <c:v>1200</c:v>
                </c:pt>
                <c:pt idx="4">
                  <c:v>1700</c:v>
                </c:pt>
                <c:pt idx="5">
                  <c:v>1900</c:v>
                </c:pt>
                <c:pt idx="6">
                  <c:v>1000</c:v>
                </c:pt>
                <c:pt idx="7">
                  <c:v>950</c:v>
                </c:pt>
                <c:pt idx="8">
                  <c:v>900</c:v>
                </c:pt>
                <c:pt idx="9">
                  <c:v>900</c:v>
                </c:pt>
                <c:pt idx="10">
                  <c:v>1200</c:v>
                </c:pt>
                <c:pt idx="11">
                  <c:v>2500</c:v>
                </c:pt>
              </c:numCache>
            </c:numRef>
          </c:val>
          <c:bubble3D val="1"/>
        </c:ser>
        <c:ser>
          <c:idx val="0"/>
          <c:order val="1"/>
          <c:spPr>
            <a:ln w="31750">
              <a:solidFill>
                <a:srgbClr val="FF0000"/>
              </a:solidFill>
              <a:prstDash val="solid"/>
            </a:ln>
          </c:spPr>
          <c:val>
            <c:numRef>
              <c:f>Data!$D$11:$O$11</c:f>
              <c:numCache>
                <c:formatCode>General</c:formatCode>
                <c:ptCount val="12"/>
                <c:pt idx="0">
                  <c:v>122</c:v>
                </c:pt>
                <c:pt idx="1">
                  <c:v>151</c:v>
                </c:pt>
                <c:pt idx="2">
                  <c:v>123</c:v>
                </c:pt>
                <c:pt idx="3">
                  <c:v>196</c:v>
                </c:pt>
                <c:pt idx="4">
                  <c:v>244</c:v>
                </c:pt>
                <c:pt idx="5">
                  <c:v>259</c:v>
                </c:pt>
                <c:pt idx="6">
                  <c:v>122</c:v>
                </c:pt>
                <c:pt idx="7">
                  <c:v>182</c:v>
                </c:pt>
                <c:pt idx="8">
                  <c:v>187</c:v>
                </c:pt>
                <c:pt idx="9">
                  <c:v>251</c:v>
                </c:pt>
                <c:pt idx="10">
                  <c:v>280</c:v>
                </c:pt>
                <c:pt idx="11">
                  <c:v>191</c:v>
                </c:pt>
              </c:numCache>
            </c:numRef>
          </c:val>
          <c:bubble3D val="1"/>
        </c:ser>
        <c:axId val="180984064"/>
        <c:axId val="139539584"/>
      </c:barChart>
      <c:catAx>
        <c:axId val="180984064"/>
        <c:scaling>
          <c:orientation val="minMax"/>
        </c:scaling>
        <c:delete val="1"/>
        <c:axPos val="l"/>
        <c:numFmt formatCode="General" sourceLinked="1"/>
        <c:tickLblPos val="none"/>
        <c:crossAx val="139539584"/>
        <c:crosses val="autoZero"/>
        <c:auto val="1"/>
        <c:lblAlgn val="ctr"/>
        <c:lblOffset val="100"/>
      </c:catAx>
      <c:valAx>
        <c:axId val="139539584"/>
        <c:scaling>
          <c:orientation val="minMax"/>
        </c:scaling>
        <c:delete val="1"/>
        <c:axPos val="b"/>
        <c:numFmt formatCode="General" sourceLinked="1"/>
        <c:tickLblPos val="none"/>
        <c:crossAx val="180984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5551517598761668E-3"/>
          <c:y val="0"/>
          <c:w val="0.97234336092603757"/>
          <c:h val="0.97150043744531989"/>
        </c:manualLayout>
      </c:layout>
      <c:areaChart>
        <c:grouping val="standard"/>
        <c:ser>
          <c:idx val="1"/>
          <c:order val="0"/>
          <c:spPr>
            <a:solidFill>
              <a:srgbClr val="0000FF"/>
            </a:solidFill>
            <a:ln w="31750">
              <a:solidFill>
                <a:srgbClr val="0000FF"/>
              </a:solidFill>
            </a:ln>
          </c:spPr>
          <c:val>
            <c:numRef>
              <c:f>Data!$D$12:$O$12</c:f>
              <c:numCache>
                <c:formatCode>#,##0</c:formatCode>
                <c:ptCount val="12"/>
                <c:pt idx="0">
                  <c:v>54825</c:v>
                </c:pt>
                <c:pt idx="1">
                  <c:v>48483</c:v>
                </c:pt>
                <c:pt idx="2">
                  <c:v>150000</c:v>
                </c:pt>
                <c:pt idx="3">
                  <c:v>210000</c:v>
                </c:pt>
                <c:pt idx="4">
                  <c:v>250000</c:v>
                </c:pt>
                <c:pt idx="5">
                  <c:v>350000</c:v>
                </c:pt>
                <c:pt idx="6">
                  <c:v>170000</c:v>
                </c:pt>
                <c:pt idx="7">
                  <c:v>154000</c:v>
                </c:pt>
                <c:pt idx="8">
                  <c:v>129000</c:v>
                </c:pt>
                <c:pt idx="9">
                  <c:v>193000</c:v>
                </c:pt>
                <c:pt idx="10">
                  <c:v>280000</c:v>
                </c:pt>
                <c:pt idx="11">
                  <c:v>425000</c:v>
                </c:pt>
              </c:numCache>
            </c:numRef>
          </c:val>
        </c:ser>
        <c:ser>
          <c:idx val="0"/>
          <c:order val="1"/>
          <c:spPr>
            <a:solidFill>
              <a:srgbClr val="FF0000"/>
            </a:solidFill>
            <a:ln w="31750">
              <a:solidFill>
                <a:srgbClr val="FF0000"/>
              </a:solidFill>
            </a:ln>
          </c:spPr>
          <c:val>
            <c:numRef>
              <c:f>Data!$D$13:$O$13</c:f>
              <c:numCache>
                <c:formatCode>#,##0</c:formatCode>
                <c:ptCount val="12"/>
                <c:pt idx="0">
                  <c:v>57825</c:v>
                </c:pt>
                <c:pt idx="1">
                  <c:v>58483</c:v>
                </c:pt>
                <c:pt idx="2">
                  <c:v>27673</c:v>
                </c:pt>
                <c:pt idx="3">
                  <c:v>39939</c:v>
                </c:pt>
                <c:pt idx="4">
                  <c:v>53568</c:v>
                </c:pt>
                <c:pt idx="5">
                  <c:v>44690</c:v>
                </c:pt>
                <c:pt idx="6">
                  <c:v>29080</c:v>
                </c:pt>
                <c:pt idx="7">
                  <c:v>33942</c:v>
                </c:pt>
                <c:pt idx="8">
                  <c:v>49083</c:v>
                </c:pt>
                <c:pt idx="9">
                  <c:v>33799</c:v>
                </c:pt>
                <c:pt idx="10">
                  <c:v>51178</c:v>
                </c:pt>
                <c:pt idx="11">
                  <c:v>48686</c:v>
                </c:pt>
              </c:numCache>
            </c:numRef>
          </c:val>
        </c:ser>
        <c:axId val="110242432"/>
        <c:axId val="110256512"/>
      </c:areaChart>
      <c:catAx>
        <c:axId val="110242432"/>
        <c:scaling>
          <c:orientation val="minMax"/>
        </c:scaling>
        <c:delete val="1"/>
        <c:axPos val="b"/>
        <c:tickLblPos val="none"/>
        <c:crossAx val="110256512"/>
        <c:crosses val="autoZero"/>
        <c:auto val="1"/>
        <c:lblAlgn val="ctr"/>
        <c:lblOffset val="100"/>
      </c:catAx>
      <c:valAx>
        <c:axId val="110256512"/>
        <c:scaling>
          <c:orientation val="minMax"/>
        </c:scaling>
        <c:delete val="1"/>
        <c:axPos val="l"/>
        <c:numFmt formatCode="#,##0" sourceLinked="1"/>
        <c:tickLblPos val="none"/>
        <c:crossAx val="110242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1.2156375189943841E-4"/>
          <c:w val="0.99283780626898133"/>
          <c:h val="0.99196712253073627"/>
        </c:manualLayout>
      </c:layout>
      <c:areaChart>
        <c:grouping val="standard"/>
        <c:ser>
          <c:idx val="1"/>
          <c:order val="0"/>
          <c:spPr>
            <a:solidFill>
              <a:srgbClr val="0000FF"/>
            </a:solidFill>
            <a:ln w="31750">
              <a:solidFill>
                <a:srgbClr val="0000FF"/>
              </a:solidFill>
            </a:ln>
          </c:spPr>
          <c:val>
            <c:numRef>
              <c:f>Data!$D$14:$O$14</c:f>
              <c:numCache>
                <c:formatCode>0%</c:formatCode>
                <c:ptCount val="12"/>
                <c:pt idx="0">
                  <c:v>0.75</c:v>
                </c:pt>
                <c:pt idx="1">
                  <c:v>0.75</c:v>
                </c:pt>
                <c:pt idx="2">
                  <c:v>0.82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0.95</c:v>
                </c:pt>
                <c:pt idx="7">
                  <c:v>0.85</c:v>
                </c:pt>
                <c:pt idx="8">
                  <c:v>0.93</c:v>
                </c:pt>
                <c:pt idx="9">
                  <c:v>0.96</c:v>
                </c:pt>
                <c:pt idx="10">
                  <c:v>0.97</c:v>
                </c:pt>
                <c:pt idx="11">
                  <c:v>0.84</c:v>
                </c:pt>
              </c:numCache>
            </c:numRef>
          </c:val>
        </c:ser>
        <c:ser>
          <c:idx val="0"/>
          <c:order val="1"/>
          <c:spPr>
            <a:solidFill>
              <a:srgbClr val="FF0000"/>
            </a:solidFill>
            <a:ln w="31750">
              <a:solidFill>
                <a:srgbClr val="FF0000"/>
              </a:solidFill>
            </a:ln>
          </c:spPr>
          <c:val>
            <c:numRef>
              <c:f>Data!$D$15:$O$15</c:f>
              <c:numCache>
                <c:formatCode>0%</c:formatCode>
                <c:ptCount val="12"/>
                <c:pt idx="0">
                  <c:v>0.24</c:v>
                </c:pt>
                <c:pt idx="1">
                  <c:v>0.22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0.21</c:v>
                </c:pt>
                <c:pt idx="6">
                  <c:v>0.23</c:v>
                </c:pt>
                <c:pt idx="7">
                  <c:v>0.15</c:v>
                </c:pt>
                <c:pt idx="8">
                  <c:v>0.15</c:v>
                </c:pt>
                <c:pt idx="9">
                  <c:v>0.12</c:v>
                </c:pt>
                <c:pt idx="10">
                  <c:v>0.18</c:v>
                </c:pt>
                <c:pt idx="11">
                  <c:v>0.21</c:v>
                </c:pt>
              </c:numCache>
            </c:numRef>
          </c:val>
        </c:ser>
        <c:axId val="110272512"/>
        <c:axId val="110274048"/>
      </c:areaChart>
      <c:catAx>
        <c:axId val="110272512"/>
        <c:scaling>
          <c:orientation val="minMax"/>
        </c:scaling>
        <c:delete val="1"/>
        <c:axPos val="b"/>
        <c:tickLblPos val="none"/>
        <c:crossAx val="110274048"/>
        <c:crosses val="autoZero"/>
        <c:auto val="1"/>
        <c:lblAlgn val="ctr"/>
        <c:lblOffset val="100"/>
      </c:catAx>
      <c:valAx>
        <c:axId val="110274048"/>
        <c:scaling>
          <c:orientation val="minMax"/>
        </c:scaling>
        <c:delete val="1"/>
        <c:axPos val="l"/>
        <c:numFmt formatCode="0%" sourceLinked="1"/>
        <c:tickLblPos val="none"/>
        <c:crossAx val="110272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1.7665423401022264E-2"/>
          <c:w val="0.99638440916810533"/>
          <c:h val="0.97442326288161352"/>
        </c:manualLayout>
      </c:layout>
      <c:barChart>
        <c:barDir val="bar"/>
        <c:grouping val="clustered"/>
        <c:ser>
          <c:idx val="1"/>
          <c:order val="0"/>
          <c:spPr>
            <a:ln w="31750">
              <a:solidFill>
                <a:srgbClr val="0000FF"/>
              </a:solidFill>
            </a:ln>
          </c:spPr>
          <c:val>
            <c:numRef>
              <c:f>Data!$D$16:$O$16</c:f>
              <c:numCache>
                <c:formatCode>0%</c:formatCode>
                <c:ptCount val="12"/>
                <c:pt idx="0">
                  <c:v>0.32</c:v>
                </c:pt>
                <c:pt idx="1">
                  <c:v>0.22</c:v>
                </c:pt>
                <c:pt idx="2">
                  <c:v>0.88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  <c:pt idx="6">
                  <c:v>0.76</c:v>
                </c:pt>
                <c:pt idx="7">
                  <c:v>0.71</c:v>
                </c:pt>
                <c:pt idx="8">
                  <c:v>0.65</c:v>
                </c:pt>
                <c:pt idx="9">
                  <c:v>0.78</c:v>
                </c:pt>
                <c:pt idx="10">
                  <c:v>0.88</c:v>
                </c:pt>
                <c:pt idx="11">
                  <c:v>0.98</c:v>
                </c:pt>
              </c:numCache>
            </c:numRef>
          </c:val>
        </c:ser>
        <c:ser>
          <c:idx val="0"/>
          <c:order val="1"/>
          <c:spPr>
            <a:ln w="31750">
              <a:solidFill>
                <a:srgbClr val="FF0000"/>
              </a:solidFill>
            </a:ln>
          </c:spPr>
          <c:val>
            <c:numRef>
              <c:f>Data!$D$17:$O$17</c:f>
              <c:numCache>
                <c:formatCode>0%</c:formatCode>
                <c:ptCount val="12"/>
                <c:pt idx="0">
                  <c:v>0.21</c:v>
                </c:pt>
                <c:pt idx="1">
                  <c:v>0.23669999999999999</c:v>
                </c:pt>
                <c:pt idx="2">
                  <c:v>0.26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0.32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0.41</c:v>
                </c:pt>
              </c:numCache>
            </c:numRef>
          </c:val>
        </c:ser>
        <c:axId val="110179456"/>
        <c:axId val="110180992"/>
      </c:barChart>
      <c:catAx>
        <c:axId val="110179456"/>
        <c:scaling>
          <c:orientation val="minMax"/>
        </c:scaling>
        <c:delete val="1"/>
        <c:axPos val="l"/>
        <c:tickLblPos val="none"/>
        <c:crossAx val="110180992"/>
        <c:crosses val="autoZero"/>
        <c:auto val="1"/>
        <c:lblAlgn val="ctr"/>
        <c:lblOffset val="100"/>
      </c:catAx>
      <c:valAx>
        <c:axId val="110180992"/>
        <c:scaling>
          <c:orientation val="minMax"/>
        </c:scaling>
        <c:delete val="1"/>
        <c:axPos val="b"/>
        <c:numFmt formatCode="0%" sourceLinked="1"/>
        <c:tickLblPos val="none"/>
        <c:crossAx val="110179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6805555555555555"/>
          <c:y val="0.12731481481481483"/>
          <c:w val="0.45287773300163708"/>
          <c:h val="0.87268503937007957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spPr>
              <a:solidFill>
                <a:srgbClr val="00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spPr>
              <a:solidFill>
                <a:srgbClr val="00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spPr>
              <a:solidFill>
                <a:srgbClr val="00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2744201420209283"/>
                  <c:y val="4.59359580052493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12640140229397476"/>
                  <c:y val="-1.27774278215223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</c:dLbl>
            <c:dLbl>
              <c:idx val="2"/>
              <c:layout>
                <c:manualLayout>
                  <c:x val="-0.11848654406033053"/>
                  <c:y val="-8.31286089238846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9.5793199756373765E-2"/>
                  <c:y val="-0.1473879265091863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6.470934337170782E-2"/>
                  <c:y val="-0.205117060367454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3737329624304189E-2"/>
                  <c:y val="-0.220614173228346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4.1179588868447567E-2"/>
                  <c:y val="-0.230302362204724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8.0998922087246544E-2"/>
                  <c:y val="-0.197329658792650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0.11191533307068456"/>
                  <c:y val="-0.148388451443569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0.12744201420209283"/>
                  <c:y val="-8.94446194225721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0.28497737036662946"/>
                  <c:y val="-0.24339790026246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mpact" panose="020B08060309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Data!$D$22:$D$32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Data!$E$28:$E$38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</c:extLst>
        </c:ser>
        <c:firstSliceAng val="260"/>
        <c:holeSize val="32"/>
      </c:doughnutChart>
      <c:pieChart>
        <c:varyColors val="1"/>
        <c:ser>
          <c:idx val="1"/>
          <c:order val="1"/>
          <c:tx>
            <c:strRef>
              <c:f>Data!$F$20</c:f>
              <c:strCache>
                <c:ptCount val="1"/>
                <c:pt idx="0">
                  <c:v>Needle</c:v>
                </c:pt>
              </c:strCache>
            </c:strRef>
          </c:tx>
          <c:spPr>
            <a:noFill/>
            <a:ln cap="sq">
              <a:miter lim="800000"/>
            </a:ln>
          </c:spPr>
          <c:dPt>
            <c:idx val="0"/>
            <c:spPr>
              <a:noFill/>
              <a:ln w="19050" cap="sq">
                <a:noFill/>
                <a:round/>
              </a:ln>
              <a:effectLst/>
            </c:spPr>
          </c:dPt>
          <c:dPt>
            <c:idx val="1"/>
            <c:explosion val="3"/>
            <c:spPr>
              <a:solidFill>
                <a:schemeClr val="tx1"/>
              </a:solidFill>
              <a:ln w="44450" cap="flat" cmpd="sng">
                <a:solidFill>
                  <a:schemeClr val="tx1"/>
                </a:solidFill>
                <a:prstDash val="solid"/>
                <a:round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</c:spPr>
          </c:dPt>
          <c:dPt>
            <c:idx val="2"/>
            <c:spPr>
              <a:noFill/>
              <a:ln w="0" cap="sq">
                <a:solidFill>
                  <a:schemeClr val="lt1">
                    <a:alpha val="0"/>
                  </a:schemeClr>
                </a:solidFill>
                <a:round/>
              </a:ln>
              <a:effectLst/>
            </c:spPr>
          </c:dPt>
          <c:val>
            <c:numRef>
              <c:f>Data!$G$22:$G$24</c:f>
              <c:numCache>
                <c:formatCode>0%</c:formatCode>
                <c:ptCount val="3"/>
                <c:pt idx="0">
                  <c:v>0.72670690628045764</c:v>
                </c:pt>
                <c:pt idx="1">
                  <c:v>0.01</c:v>
                </c:pt>
                <c:pt idx="2">
                  <c:v>1.0632930937195424</c:v>
                </c:pt>
              </c:numCache>
            </c:numRef>
          </c:val>
        </c:ser>
        <c:firstSliceAng val="260"/>
      </c:pieChart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22860</xdr:colOff>
      <xdr:row>7</xdr:row>
      <xdr:rowOff>45720</xdr:rowOff>
    </xdr:from>
    <xdr:ext cx="851578" cy="150758"/>
    <xdr:sp macro="" textlink="">
      <xdr:nvSpPr>
        <xdr:cNvPr id="2" name="Option Button 340" hidden="1">
          <a:extLst>
            <a:ext uri="{FF2B5EF4-FFF2-40B4-BE49-F238E27FC236}"/>
          </a:extLst>
        </xdr:cNvPr>
        <xdr:cNvSpPr/>
      </xdr:nvSpPr>
      <xdr:spPr bwMode="auto">
        <a:xfrm>
          <a:off x="7357110" y="1341120"/>
          <a:ext cx="851578" cy="150758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CA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Total Salary</a:t>
          </a:r>
        </a:p>
      </xdr:txBody>
    </xdr:sp>
    <xdr:clientData fLocksWithSheet="0"/>
  </xdr:oneCellAnchor>
  <xdr:oneCellAnchor>
    <xdr:from>
      <xdr:col>14</xdr:col>
      <xdr:colOff>0</xdr:colOff>
      <xdr:row>7</xdr:row>
      <xdr:rowOff>190500</xdr:rowOff>
    </xdr:from>
    <xdr:ext cx="1019176" cy="7944"/>
    <xdr:sp macro="" textlink="">
      <xdr:nvSpPr>
        <xdr:cNvPr id="3" name="Option Button 341" hidden="1">
          <a:extLst>
            <a:ext uri="{FF2B5EF4-FFF2-40B4-BE49-F238E27FC236}"/>
          </a:extLst>
        </xdr:cNvPr>
        <xdr:cNvSpPr/>
      </xdr:nvSpPr>
      <xdr:spPr bwMode="auto">
        <a:xfrm>
          <a:off x="8001000" y="1485900"/>
          <a:ext cx="1019176" cy="7944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CA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Average Salary</a:t>
          </a:r>
        </a:p>
      </xdr:txBody>
    </xdr:sp>
    <xdr:clientData fLocksWithSheet="0"/>
  </xdr:oneCellAnchor>
  <xdr:oneCellAnchor>
    <xdr:from>
      <xdr:col>13</xdr:col>
      <xdr:colOff>38100</xdr:colOff>
      <xdr:row>8</xdr:row>
      <xdr:rowOff>2092</xdr:rowOff>
    </xdr:from>
    <xdr:ext cx="940435" cy="148207"/>
    <xdr:sp macro="" textlink="">
      <xdr:nvSpPr>
        <xdr:cNvPr id="7" name="Option Button 340" hidden="1">
          <a:extLst>
            <a:ext uri="{FF2B5EF4-FFF2-40B4-BE49-F238E27FC236}"/>
          </a:extLst>
        </xdr:cNvPr>
        <xdr:cNvSpPr/>
      </xdr:nvSpPr>
      <xdr:spPr bwMode="auto">
        <a:xfrm>
          <a:off x="7372350" y="1497517"/>
          <a:ext cx="940435" cy="14820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Total Salary</a:t>
          </a:r>
        </a:p>
      </xdr:txBody>
    </xdr:sp>
    <xdr:clientData fLocksWithSheet="0"/>
  </xdr:oneCellAnchor>
  <xdr:oneCellAnchor>
    <xdr:from>
      <xdr:col>14</xdr:col>
      <xdr:colOff>0</xdr:colOff>
      <xdr:row>7</xdr:row>
      <xdr:rowOff>43180</xdr:rowOff>
    </xdr:from>
    <xdr:ext cx="1140780" cy="152724"/>
    <xdr:sp macro="" textlink="">
      <xdr:nvSpPr>
        <xdr:cNvPr id="8" name="Option Button 341" hidden="1">
          <a:extLst>
            <a:ext uri="{FF2B5EF4-FFF2-40B4-BE49-F238E27FC236}"/>
          </a:extLst>
        </xdr:cNvPr>
        <xdr:cNvSpPr/>
      </xdr:nvSpPr>
      <xdr:spPr bwMode="auto">
        <a:xfrm>
          <a:off x="8001000" y="1338580"/>
          <a:ext cx="1140780" cy="152724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Average Salary</a:t>
          </a:r>
        </a:p>
      </xdr:txBody>
    </xdr:sp>
    <xdr:clientData fLocksWithSheet="0"/>
  </xdr:oneCellAnchor>
  <xdr:oneCellAnchor>
    <xdr:from>
      <xdr:col>13</xdr:col>
      <xdr:colOff>28575</xdr:colOff>
      <xdr:row>7</xdr:row>
      <xdr:rowOff>49530</xdr:rowOff>
    </xdr:from>
    <xdr:ext cx="881993" cy="147009"/>
    <xdr:sp macro="" textlink="">
      <xdr:nvSpPr>
        <xdr:cNvPr id="9" name="Option Button 340" hidden="1">
          <a:extLst>
            <a:ext uri="{FF2B5EF4-FFF2-40B4-BE49-F238E27FC236}"/>
          </a:extLst>
        </xdr:cNvPr>
        <xdr:cNvSpPr/>
      </xdr:nvSpPr>
      <xdr:spPr bwMode="auto">
        <a:xfrm>
          <a:off x="7362825" y="1344930"/>
          <a:ext cx="881993" cy="147009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Total Salary</a:t>
          </a:r>
        </a:p>
      </xdr:txBody>
    </xdr:sp>
    <xdr:clientData fLocksWithSheet="0"/>
  </xdr:oneCellAnchor>
  <xdr:oneCellAnchor>
    <xdr:from>
      <xdr:col>14</xdr:col>
      <xdr:colOff>0</xdr:colOff>
      <xdr:row>7</xdr:row>
      <xdr:rowOff>47625</xdr:rowOff>
    </xdr:from>
    <xdr:ext cx="1092235" cy="151082"/>
    <xdr:sp macro="" textlink="">
      <xdr:nvSpPr>
        <xdr:cNvPr id="10" name="Option Button 341" hidden="1">
          <a:extLst>
            <a:ext uri="{FF2B5EF4-FFF2-40B4-BE49-F238E27FC236}"/>
          </a:extLst>
        </xdr:cNvPr>
        <xdr:cNvSpPr/>
      </xdr:nvSpPr>
      <xdr:spPr bwMode="auto">
        <a:xfrm>
          <a:off x="8001000" y="1343025"/>
          <a:ext cx="1092235" cy="151082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Average Salary</a:t>
          </a:r>
        </a:p>
      </xdr:txBody>
    </xdr:sp>
    <xdr:clientData fLocksWithSheet="0"/>
  </xdr:oneCellAnchor>
  <xdr:oneCellAnchor>
    <xdr:from>
      <xdr:col>13</xdr:col>
      <xdr:colOff>38100</xdr:colOff>
      <xdr:row>8</xdr:row>
      <xdr:rowOff>2092</xdr:rowOff>
    </xdr:from>
    <xdr:ext cx="940435" cy="148207"/>
    <xdr:sp macro="" textlink="">
      <xdr:nvSpPr>
        <xdr:cNvPr id="11" name="Option Button 340" hidden="1">
          <a:extLst>
            <a:ext uri="{FF2B5EF4-FFF2-40B4-BE49-F238E27FC236}"/>
          </a:extLst>
        </xdr:cNvPr>
        <xdr:cNvSpPr/>
      </xdr:nvSpPr>
      <xdr:spPr bwMode="auto">
        <a:xfrm>
          <a:off x="7372350" y="1497517"/>
          <a:ext cx="940435" cy="14820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Total Salary</a:t>
          </a:r>
        </a:p>
      </xdr:txBody>
    </xdr:sp>
    <xdr:clientData fLocksWithSheet="0"/>
  </xdr:oneCellAnchor>
  <xdr:oneCellAnchor>
    <xdr:from>
      <xdr:col>14</xdr:col>
      <xdr:colOff>0</xdr:colOff>
      <xdr:row>7</xdr:row>
      <xdr:rowOff>43180</xdr:rowOff>
    </xdr:from>
    <xdr:ext cx="1140780" cy="152724"/>
    <xdr:sp macro="" textlink="">
      <xdr:nvSpPr>
        <xdr:cNvPr id="12" name="Option Button 341" hidden="1">
          <a:extLst>
            <a:ext uri="{FF2B5EF4-FFF2-40B4-BE49-F238E27FC236}"/>
          </a:extLst>
        </xdr:cNvPr>
        <xdr:cNvSpPr/>
      </xdr:nvSpPr>
      <xdr:spPr bwMode="auto">
        <a:xfrm>
          <a:off x="8001000" y="1338580"/>
          <a:ext cx="1140780" cy="152724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Average Salary</a:t>
          </a:r>
        </a:p>
      </xdr:txBody>
    </xdr:sp>
    <xdr:clientData fLocksWithSheet="0"/>
  </xdr:oneCellAnchor>
  <xdr:oneCellAnchor>
    <xdr:from>
      <xdr:col>11</xdr:col>
      <xdr:colOff>354330</xdr:colOff>
      <xdr:row>8</xdr:row>
      <xdr:rowOff>1120</xdr:rowOff>
    </xdr:from>
    <xdr:ext cx="184731" cy="272062"/>
    <xdr:sp macro="" textlink="#REF!">
      <xdr:nvSpPr>
        <xdr:cNvPr id="13" name="ZoneTexte 19">
          <a:extLst>
            <a:ext uri="{FF2B5EF4-FFF2-40B4-BE49-F238E27FC236}"/>
          </a:extLst>
        </xdr:cNvPr>
        <xdr:cNvSpPr txBox="1"/>
      </xdr:nvSpPr>
      <xdr:spPr>
        <a:xfrm>
          <a:off x="6355080" y="1496545"/>
          <a:ext cx="184731" cy="272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fld id="{4C625115-24F6-414A-98DD-0C33F9DEA5C8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/>
            <a:t>​</a:t>
          </a:fld>
          <a:endParaRPr lang="fr-CA" sz="1100"/>
        </a:p>
      </xdr:txBody>
    </xdr:sp>
    <xdr:clientData/>
  </xdr:oneCellAnchor>
  <xdr:oneCellAnchor>
    <xdr:from>
      <xdr:col>1</xdr:col>
      <xdr:colOff>38100</xdr:colOff>
      <xdr:row>12</xdr:row>
      <xdr:rowOff>0</xdr:rowOff>
    </xdr:from>
    <xdr:ext cx="2074609" cy="272341"/>
    <xdr:sp macro="" textlink="#REF!">
      <xdr:nvSpPr>
        <xdr:cNvPr id="14" name="ZoneTexte 10">
          <a:extLst>
            <a:ext uri="{FF2B5EF4-FFF2-40B4-BE49-F238E27FC236}"/>
          </a:extLst>
        </xdr:cNvPr>
        <xdr:cNvSpPr txBox="1"/>
      </xdr:nvSpPr>
      <xdr:spPr>
        <a:xfrm>
          <a:off x="704850" y="2390775"/>
          <a:ext cx="2074609" cy="2723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6BE7F04-B869-4E55-A967-7E94897C4D94}" type="TxLink"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 algn="ctr"/>
            <a:t>​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13</xdr:col>
      <xdr:colOff>0</xdr:colOff>
      <xdr:row>6</xdr:row>
      <xdr:rowOff>0</xdr:rowOff>
    </xdr:from>
    <xdr:to>
      <xdr:col>14</xdr:col>
      <xdr:colOff>704850</xdr:colOff>
      <xdr:row>7</xdr:row>
      <xdr:rowOff>9525</xdr:rowOff>
    </xdr:to>
    <xdr:graphicFrame macro="">
      <xdr:nvGraphicFramePr>
        <xdr:cNvPr id="17" name="TinyChart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</xdr:row>
      <xdr:rowOff>0</xdr:rowOff>
    </xdr:from>
    <xdr:to>
      <xdr:col>3</xdr:col>
      <xdr:colOff>19050</xdr:colOff>
      <xdr:row>7</xdr:row>
      <xdr:rowOff>19050</xdr:rowOff>
    </xdr:to>
    <xdr:graphicFrame macro="">
      <xdr:nvGraphicFramePr>
        <xdr:cNvPr id="18" name="TinyChart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5</xdr:col>
      <xdr:colOff>733425</xdr:colOff>
      <xdr:row>6</xdr:row>
      <xdr:rowOff>714375</xdr:rowOff>
    </xdr:to>
    <xdr:graphicFrame macro="">
      <xdr:nvGraphicFramePr>
        <xdr:cNvPr id="19" name="TinyChart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12</xdr:col>
      <xdr:colOff>0</xdr:colOff>
      <xdr:row>7</xdr:row>
      <xdr:rowOff>9525</xdr:rowOff>
    </xdr:to>
    <xdr:graphicFrame macro="">
      <xdr:nvGraphicFramePr>
        <xdr:cNvPr id="20" name="TinyChart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</xdr:row>
      <xdr:rowOff>9525</xdr:rowOff>
    </xdr:from>
    <xdr:to>
      <xdr:col>3</xdr:col>
      <xdr:colOff>9525</xdr:colOff>
      <xdr:row>12</xdr:row>
      <xdr:rowOff>0</xdr:rowOff>
    </xdr:to>
    <xdr:graphicFrame macro="">
      <xdr:nvGraphicFramePr>
        <xdr:cNvPr id="21" name="TinyChart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</xdr:colOff>
      <xdr:row>11</xdr:row>
      <xdr:rowOff>9525</xdr:rowOff>
    </xdr:from>
    <xdr:to>
      <xdr:col>6</xdr:col>
      <xdr:colOff>15241</xdr:colOff>
      <xdr:row>12</xdr:row>
      <xdr:rowOff>19050</xdr:rowOff>
    </xdr:to>
    <xdr:graphicFrame macro="">
      <xdr:nvGraphicFramePr>
        <xdr:cNvPr id="22" name="TinyChart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12</xdr:col>
      <xdr:colOff>9525</xdr:colOff>
      <xdr:row>12</xdr:row>
      <xdr:rowOff>0</xdr:rowOff>
    </xdr:to>
    <xdr:graphicFrame macro="">
      <xdr:nvGraphicFramePr>
        <xdr:cNvPr id="23" name="TinyChart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19050</xdr:colOff>
      <xdr:row>11</xdr:row>
      <xdr:rowOff>0</xdr:rowOff>
    </xdr:from>
    <xdr:to>
      <xdr:col>14</xdr:col>
      <xdr:colOff>714375</xdr:colOff>
      <xdr:row>12</xdr:row>
      <xdr:rowOff>0</xdr:rowOff>
    </xdr:to>
    <xdr:graphicFrame macro="">
      <xdr:nvGraphicFramePr>
        <xdr:cNvPr id="24" name="TinyChart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30480</xdr:colOff>
      <xdr:row>2</xdr:row>
      <xdr:rowOff>76199</xdr:rowOff>
    </xdr:from>
    <xdr:to>
      <xdr:col>8</xdr:col>
      <xdr:colOff>121920</xdr:colOff>
      <xdr:row>9</xdr:row>
      <xdr:rowOff>160020</xdr:rowOff>
    </xdr:to>
    <xdr:graphicFrame macro="">
      <xdr:nvGraphicFramePr>
        <xdr:cNvPr id="38" name="Diagramă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1409700</xdr:colOff>
      <xdr:row>5</xdr:row>
      <xdr:rowOff>259080</xdr:rowOff>
    </xdr:from>
    <xdr:to>
      <xdr:col>7</xdr:col>
      <xdr:colOff>2316480</xdr:colOff>
      <xdr:row>7</xdr:row>
      <xdr:rowOff>144780</xdr:rowOff>
    </xdr:to>
    <xdr:sp macro="" textlink="">
      <xdr:nvSpPr>
        <xdr:cNvPr id="39" name="Oval 38"/>
        <xdr:cNvSpPr/>
      </xdr:nvSpPr>
      <xdr:spPr>
        <a:xfrm>
          <a:off x="4549140" y="982980"/>
          <a:ext cx="906780" cy="899160"/>
        </a:xfrm>
        <a:prstGeom prst="ellipse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oneCellAnchor>
    <xdr:from>
      <xdr:col>7</xdr:col>
      <xdr:colOff>1562100</xdr:colOff>
      <xdr:row>6</xdr:row>
      <xdr:rowOff>236220</xdr:rowOff>
    </xdr:from>
    <xdr:ext cx="609600" cy="358140"/>
    <xdr:sp macro="" textlink="Data!G22">
      <xdr:nvSpPr>
        <xdr:cNvPr id="40" name="CasetăText 39"/>
        <xdr:cNvSpPr txBox="1"/>
      </xdr:nvSpPr>
      <xdr:spPr>
        <a:xfrm>
          <a:off x="4747260" y="1226820"/>
          <a:ext cx="609600" cy="358140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9A9A8CC-1725-4108-B89A-2FDF3FB512E5}" type="TxLink">
            <a:rPr lang="en-US" sz="1700" b="0" i="0" u="none" strike="noStrike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Impact" pitchFamily="34" charset="0"/>
              <a:cs typeface="Segoe UI"/>
            </a:rPr>
            <a:pPr algn="ctr"/>
            <a:t>73%</a:t>
          </a:fld>
          <a:endParaRPr lang="en-US" sz="17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Impact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" refreshedDate="44494.561108101851" createdVersion="3" refreshedVersion="3" minRefreshableVersion="3" recordCount="16">
  <cacheSource type="worksheet">
    <worksheetSource ref="B1:Q17" sheet="Data"/>
  </cacheSource>
  <cacheFields count="16">
    <cacheField name="KPI" numFmtId="0">
      <sharedItems containsBlank="1" count="9">
        <s v="Vizualizari/ vizitator"/>
        <m/>
        <s v="Rata de clic (CTR)"/>
        <s v="Vizualizări video"/>
        <s v="Monetizare"/>
        <s v="Total abonați "/>
        <s v="Vizitatori unici"/>
        <s v="Vizitatori noi"/>
        <s v="Retentie vizitatori"/>
      </sharedItems>
    </cacheField>
    <cacheField name="Anul" numFmtId="0">
      <sharedItems containsSemiMixedTypes="0" containsString="0" containsNumber="1" containsInteger="1" minValue="2019" maxValue="2020" count="2">
        <n v="2020"/>
        <n v="2019"/>
      </sharedItems>
    </cacheField>
    <cacheField name="Jan" numFmtId="0">
      <sharedItems containsSemiMixedTypes="0" containsString="0" containsNumber="1" minValue="0.1" maxValue="57825" count="15">
        <n v="1"/>
        <n v="1.4"/>
        <n v="0.1"/>
        <n v="0.12"/>
        <n v="400"/>
        <n v="420"/>
        <n v="0.55000000000000004"/>
        <n v="428"/>
        <n v="122"/>
        <n v="54825"/>
        <n v="57825"/>
        <n v="0.75"/>
        <n v="0.24"/>
        <n v="0.32"/>
        <n v="0.21"/>
      </sharedItems>
    </cacheField>
    <cacheField name="Feb" numFmtId="0">
      <sharedItems containsSemiMixedTypes="0" containsString="0" containsNumber="1" minValue="0.05" maxValue="58483" count="15">
        <n v="1.7"/>
        <n v="1.6"/>
        <n v="0.05"/>
        <n v="6.5000000000000002E-2"/>
        <n v="500"/>
        <n v="550"/>
        <n v="0.55000000000000004"/>
        <n v="0.1"/>
        <n v="451"/>
        <n v="151"/>
        <n v="48483"/>
        <n v="58483"/>
        <n v="0.75"/>
        <n v="0.22"/>
        <n v="0.23669999999999999"/>
      </sharedItems>
    </cacheField>
    <cacheField name="Mar" numFmtId="0">
      <sharedItems containsSemiMixedTypes="0" containsString="0" containsNumber="1" minValue="6.4000000000000001E-2" maxValue="150000" count="16">
        <n v="3.5"/>
        <n v="1.7"/>
        <n v="0.32"/>
        <n v="6.4000000000000001E-2"/>
        <n v="2500"/>
        <n v="600"/>
        <n v="0.8"/>
        <n v="0.1"/>
        <n v="730"/>
        <n v="123"/>
        <n v="150000"/>
        <n v="27673"/>
        <n v="0.82"/>
        <n v="0.17"/>
        <n v="0.88"/>
        <n v="0.26"/>
      </sharedItems>
    </cacheField>
    <cacheField name="Apr" numFmtId="0">
      <sharedItems containsSemiMixedTypes="0" containsString="0" containsNumber="1" minValue="7.0000000000000007E-2" maxValue="210000"/>
    </cacheField>
    <cacheField name="May" numFmtId="0">
      <sharedItems containsSemiMixedTypes="0" containsString="0" containsNumber="1" minValue="3.5000000000000003E-2" maxValue="250000"/>
    </cacheField>
    <cacheField name="Jun" numFmtId="0">
      <sharedItems containsSemiMixedTypes="0" containsString="0" containsNumber="1" minValue="3.6999999999999998E-2" maxValue="350000"/>
    </cacheField>
    <cacheField name="Jul" numFmtId="0">
      <sharedItems containsSemiMixedTypes="0" containsString="0" containsNumber="1" minValue="0.125" maxValue="170000"/>
    </cacheField>
    <cacheField name="Aug" numFmtId="0">
      <sharedItems containsSemiMixedTypes="0" containsString="0" containsNumber="1" minValue="0.06" maxValue="154000"/>
    </cacheField>
    <cacheField name="Sep" numFmtId="0">
      <sharedItems containsSemiMixedTypes="0" containsString="0" containsNumber="1" minValue="6.3E-2" maxValue="129000"/>
    </cacheField>
    <cacheField name="Oct" numFmtId="0">
      <sharedItems containsSemiMixedTypes="0" containsString="0" containsNumber="1" minValue="9.9000000000000005E-2" maxValue="193000"/>
    </cacheField>
    <cacheField name="Nov" numFmtId="0">
      <sharedItems containsSemiMixedTypes="0" containsString="0" containsNumber="1" minValue="5.2999999999999999E-2" maxValue="280000"/>
    </cacheField>
    <cacheField name="Dec" numFmtId="0">
      <sharedItems containsSemiMixedTypes="0" containsString="0" containsNumber="1" minValue="0.105" maxValue="425000"/>
    </cacheField>
    <cacheField name="2020" numFmtId="0">
      <sharedItems containsSemiMixedTypes="0" containsString="0" containsNumber="1" minValue="7.4666666666666673E-2" maxValue="425000" count="16">
        <n v="6.1833333333333336"/>
        <n v="1.7666666666666666"/>
        <n v="0.18658333333333335"/>
        <n v="7.4666666666666673E-2"/>
        <n v="3400"/>
        <n v="435"/>
        <n v="0.84583333333333321"/>
        <n v="0.14166666666666666"/>
        <n v="2500"/>
        <n v="280"/>
        <n v="425000"/>
        <n v="58483"/>
        <n v="0.88833333333333331"/>
        <n v="0.18666666666666665"/>
        <n v="0.76166666666666671"/>
        <n v="0.30805833333333338"/>
      </sharedItems>
    </cacheField>
    <cacheField name="Evoluție" numFmtId="9">
      <sharedItems containsString="0" containsBlank="1" containsNumber="1" minValue="0.24724754510779881" maxValue="0.8928571428571429" count="9">
        <n v="0.35000000000000003"/>
        <m/>
        <n v="0.24988839285714284"/>
        <n v="0.7816091954022989"/>
        <n v="0.59705882352941164"/>
        <n v="0.8928571428571429"/>
        <n v="0.72670690628045764"/>
        <n v="0.47589285714285723"/>
        <n v="0.2472475451077988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n v="7"/>
    <n v="9"/>
    <n v="10"/>
    <n v="7"/>
    <n v="5"/>
    <n v="5"/>
    <n v="5"/>
    <n v="10"/>
    <n v="10"/>
    <x v="0"/>
    <x v="0"/>
  </r>
  <r>
    <x v="1"/>
    <x v="1"/>
    <x v="1"/>
    <x v="1"/>
    <x v="1"/>
    <n v="1"/>
    <n v="2.1"/>
    <n v="2.9"/>
    <n v="1.5"/>
    <n v="1"/>
    <n v="2.2000000000000002"/>
    <n v="1.5"/>
    <n v="1.9"/>
    <n v="2.4"/>
    <x v="1"/>
    <x v="1"/>
  </r>
  <r>
    <x v="2"/>
    <x v="0"/>
    <x v="2"/>
    <x v="2"/>
    <x v="2"/>
    <n v="0.35"/>
    <n v="0.38"/>
    <n v="0.23"/>
    <n v="0.152"/>
    <n v="9.5000000000000001E-2"/>
    <n v="0.1"/>
    <n v="0.122"/>
    <n v="0.16"/>
    <n v="0.18"/>
    <x v="2"/>
    <x v="2"/>
  </r>
  <r>
    <x v="1"/>
    <x v="1"/>
    <x v="3"/>
    <x v="3"/>
    <x v="3"/>
    <n v="7.0000000000000007E-2"/>
    <n v="3.5000000000000003E-2"/>
    <n v="3.6999999999999998E-2"/>
    <n v="0.125"/>
    <n v="0.06"/>
    <n v="6.3E-2"/>
    <n v="9.9000000000000005E-2"/>
    <n v="5.2999999999999999E-2"/>
    <n v="0.105"/>
    <x v="3"/>
    <x v="1"/>
  </r>
  <r>
    <x v="3"/>
    <x v="0"/>
    <x v="4"/>
    <x v="4"/>
    <x v="4"/>
    <n v="3500"/>
    <n v="4000"/>
    <n v="4500"/>
    <n v="4200"/>
    <n v="3800"/>
    <n v="3500"/>
    <n v="3500"/>
    <n v="5000"/>
    <n v="5400"/>
    <x v="4"/>
    <x v="3"/>
  </r>
  <r>
    <x v="1"/>
    <x v="1"/>
    <x v="5"/>
    <x v="5"/>
    <x v="5"/>
    <n v="300"/>
    <n v="700"/>
    <n v="500"/>
    <n v="200"/>
    <n v="300"/>
    <n v="400"/>
    <n v="350"/>
    <n v="400"/>
    <n v="500"/>
    <x v="5"/>
    <x v="1"/>
  </r>
  <r>
    <x v="4"/>
    <x v="0"/>
    <x v="6"/>
    <x v="6"/>
    <x v="6"/>
    <n v="0.8"/>
    <n v="0.8"/>
    <n v="0.95"/>
    <n v="0.95"/>
    <n v="0.95"/>
    <n v="0.95"/>
    <n v="0.95"/>
    <n v="0.95"/>
    <n v="0.95"/>
    <x v="6"/>
    <x v="4"/>
  </r>
  <r>
    <x v="1"/>
    <x v="1"/>
    <x v="2"/>
    <x v="7"/>
    <x v="7"/>
    <n v="0.1"/>
    <n v="0.1"/>
    <n v="0.15"/>
    <n v="0.15"/>
    <n v="0.15"/>
    <n v="0.15"/>
    <n v="0.2"/>
    <n v="0.2"/>
    <n v="0.2"/>
    <x v="7"/>
    <x v="1"/>
  </r>
  <r>
    <x v="5"/>
    <x v="0"/>
    <x v="7"/>
    <x v="8"/>
    <x v="8"/>
    <n v="1200"/>
    <n v="1700"/>
    <n v="1900"/>
    <n v="1000"/>
    <n v="950"/>
    <n v="900"/>
    <n v="900"/>
    <n v="1200"/>
    <n v="2500"/>
    <x v="8"/>
    <x v="5"/>
  </r>
  <r>
    <x v="1"/>
    <x v="1"/>
    <x v="8"/>
    <x v="9"/>
    <x v="9"/>
    <n v="196"/>
    <n v="244"/>
    <n v="259"/>
    <n v="122"/>
    <n v="182"/>
    <n v="187"/>
    <n v="251"/>
    <n v="280"/>
    <n v="191"/>
    <x v="9"/>
    <x v="1"/>
  </r>
  <r>
    <x v="6"/>
    <x v="0"/>
    <x v="9"/>
    <x v="10"/>
    <x v="10"/>
    <n v="210000"/>
    <n v="250000"/>
    <n v="350000"/>
    <n v="170000"/>
    <n v="154000"/>
    <n v="129000"/>
    <n v="193000"/>
    <n v="280000"/>
    <n v="425000"/>
    <x v="10"/>
    <x v="6"/>
  </r>
  <r>
    <x v="1"/>
    <x v="1"/>
    <x v="10"/>
    <x v="11"/>
    <x v="11"/>
    <n v="39939"/>
    <n v="53568"/>
    <n v="44690"/>
    <n v="29080"/>
    <n v="33942"/>
    <n v="49083"/>
    <n v="33799"/>
    <n v="51178"/>
    <n v="48686"/>
    <x v="11"/>
    <x v="1"/>
  </r>
  <r>
    <x v="7"/>
    <x v="0"/>
    <x v="11"/>
    <x v="12"/>
    <x v="12"/>
    <n v="0.9"/>
    <n v="0.95"/>
    <n v="0.99"/>
    <n v="0.95"/>
    <n v="0.85"/>
    <n v="0.93"/>
    <n v="0.96"/>
    <n v="0.97"/>
    <n v="0.84"/>
    <x v="12"/>
    <x v="7"/>
  </r>
  <r>
    <x v="1"/>
    <x v="1"/>
    <x v="12"/>
    <x v="13"/>
    <x v="13"/>
    <n v="0.18"/>
    <n v="0.18"/>
    <n v="0.21"/>
    <n v="0.23"/>
    <n v="0.15"/>
    <n v="0.15"/>
    <n v="0.12"/>
    <n v="0.18"/>
    <n v="0.21"/>
    <x v="13"/>
    <x v="1"/>
  </r>
  <r>
    <x v="8"/>
    <x v="0"/>
    <x v="13"/>
    <x v="13"/>
    <x v="14"/>
    <n v="0.98"/>
    <n v="0.99"/>
    <n v="0.99"/>
    <n v="0.76"/>
    <n v="0.71"/>
    <n v="0.65"/>
    <n v="0.78"/>
    <n v="0.88"/>
    <n v="0.98"/>
    <x v="14"/>
    <x v="8"/>
  </r>
  <r>
    <x v="1"/>
    <x v="1"/>
    <x v="14"/>
    <x v="14"/>
    <x v="15"/>
    <n v="0.26"/>
    <n v="0.28000000000000003"/>
    <n v="0.28999999999999998"/>
    <n v="0.31"/>
    <n v="0.32"/>
    <n v="0.35"/>
    <n v="0.38"/>
    <n v="0.39"/>
    <n v="0.41"/>
    <x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M14" firstHeaderRow="1" firstDataRow="2" firstDataCol="1" rowPageCount="1" colPageCount="1"/>
  <pivotFields count="16">
    <pivotField axis="axisRow" showAll="0">
      <items count="10">
        <item x="4"/>
        <item x="2"/>
        <item x="8"/>
        <item x="5"/>
        <item x="7"/>
        <item x="6"/>
        <item x="3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>
      <items count="16">
        <item x="2"/>
        <item x="3"/>
        <item x="14"/>
        <item x="12"/>
        <item x="13"/>
        <item x="6"/>
        <item x="11"/>
        <item x="0"/>
        <item x="1"/>
        <item x="8"/>
        <item x="4"/>
        <item x="5"/>
        <item x="7"/>
        <item x="9"/>
        <item x="10"/>
        <item t="default"/>
      </items>
    </pivotField>
    <pivotField dataField="1" showAll="0">
      <items count="16">
        <item x="2"/>
        <item x="3"/>
        <item x="7"/>
        <item x="13"/>
        <item x="14"/>
        <item x="6"/>
        <item x="12"/>
        <item x="1"/>
        <item x="0"/>
        <item x="9"/>
        <item x="8"/>
        <item x="4"/>
        <item x="5"/>
        <item x="10"/>
        <item x="11"/>
        <item t="default"/>
      </items>
    </pivotField>
    <pivotField dataField="1" showAll="0">
      <items count="17">
        <item x="3"/>
        <item x="7"/>
        <item x="13"/>
        <item x="15"/>
        <item x="2"/>
        <item x="6"/>
        <item x="12"/>
        <item x="14"/>
        <item x="1"/>
        <item x="0"/>
        <item x="9"/>
        <item x="5"/>
        <item x="8"/>
        <item x="4"/>
        <item x="11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17">
        <item x="3"/>
        <item x="7"/>
        <item x="2"/>
        <item x="13"/>
        <item x="15"/>
        <item x="14"/>
        <item x="6"/>
        <item x="12"/>
        <item x="1"/>
        <item x="0"/>
        <item x="9"/>
        <item x="5"/>
        <item x="8"/>
        <item x="4"/>
        <item x="11"/>
        <item x="10"/>
        <item t="default"/>
      </items>
    </pivotField>
    <pivotField showAll="0">
      <items count="10">
        <item x="8"/>
        <item x="2"/>
        <item x="0"/>
        <item x="7"/>
        <item x="4"/>
        <item x="6"/>
        <item x="3"/>
        <item x="5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1" hier="-1"/>
  </pageFields>
  <dataFields count="12">
    <dataField name="Sum of Jan" fld="2" baseField="0" baseItem="0"/>
    <dataField name="Sum of Feb" fld="3" baseField="0" baseItem="0"/>
    <dataField name="Sum of Mar" fld="4" baseField="0" baseItem="0"/>
    <dataField name="Sum of Apr" fld="5" baseField="0" baseItem="0"/>
    <dataField name="Sum of May" fld="6" baseField="0" baseItem="0"/>
    <dataField name="Sum of Jun" fld="7" baseField="0" baseItem="0"/>
    <dataField name="Sum of Jul" fld="8" baseField="0" baseItem="0"/>
    <dataField name="Sum of Aug" fld="9" baseField="0" baseItem="0"/>
    <dataField name="Sum of Sep" fld="10" baseField="0" baseItem="0"/>
    <dataField name="Sum of Oct" fld="11" baseField="0" baseItem="0"/>
    <dataField name="Sum of Nov" fld="12" baseField="0" baseItem="0"/>
    <dataField name="Sum of Dec" fld="13" baseField="0" baseItem="0"/>
  </dataFields>
  <formats count="32"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5">
      <pivotArea collapsedLevelsAreSubtotals="1" fieldPosition="0">
        <references count="1">
          <reference field="0" count="0"/>
        </references>
      </pivotArea>
    </format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field="-2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">
      <pivotArea collapsedLevelsAreSubtotals="1" fieldPosition="0">
        <references count="1">
          <reference field="0" count="0"/>
        </references>
      </pivotArea>
    </format>
    <format dxfId="24">
      <pivotArea collapsedLevelsAreSubtotals="1" fieldPosition="0">
        <references count="1">
          <reference field="0" count="0"/>
        </references>
      </pivotArea>
    </format>
    <format dxfId="22">
      <pivotArea type="origin" dataOnly="0" labelOnly="1" outline="0" fieldPosition="0"/>
    </format>
    <format dxfId="21">
      <pivotArea field="0" type="button" dataOnly="0" labelOnly="1" outline="0" axis="axisRow" fieldPosition="0"/>
    </format>
    <format dxfId="20">
      <pivotArea field="-2" type="button" dataOnly="0" labelOnly="1" outline="0" axis="axisCol" fieldPosition="0"/>
    </format>
    <format dxfId="19">
      <pivotArea type="topRight" dataOnly="0" labelOnly="1" outline="0" fieldPosition="0"/>
    </format>
    <format dxfId="1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grandRow="1" outline="0" collapsedLevelsAreSubtotals="1" fieldPosition="0"/>
    </format>
    <format dxfId="14">
      <pivotArea grandRow="1" outline="0" collapsedLevelsAreSubtotals="1" fieldPosition="0"/>
    </format>
    <format dxfId="13">
      <pivotArea field="1" type="button" dataOnly="0" labelOnly="1" outline="0" axis="axisPage" fieldPosition="0"/>
    </format>
    <format dxfId="12">
      <pivotArea dataOnly="0" labelOnly="1" outline="0" fieldPosition="0">
        <references count="1">
          <reference field="1" count="0"/>
        </references>
      </pivotArea>
    </format>
    <format dxfId="11">
      <pivotArea field="-2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">
      <pivotArea type="origin" dataOnly="0" labelOnly="1" outline="0" fieldPosition="0"/>
    </format>
    <format dxfId="6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field="1" type="button" dataOnly="0" labelOnly="1" outline="0" axis="axisPage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Dark2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H12" sqref="H12"/>
    </sheetView>
  </sheetViews>
  <sheetFormatPr defaultColWidth="10" defaultRowHeight="15"/>
  <cols>
    <col min="1" max="1" width="1" style="1" customWidth="1"/>
    <col min="2" max="3" width="10.88671875" style="1" customWidth="1"/>
    <col min="4" max="4" width="1" style="1" customWidth="1"/>
    <col min="5" max="5" width="10.88671875" style="1" customWidth="1"/>
    <col min="6" max="6" width="11.109375" style="1" customWidth="1"/>
    <col min="7" max="7" width="0.6640625" style="51" customWidth="1"/>
    <col min="8" max="8" width="51" style="1" customWidth="1"/>
    <col min="9" max="9" width="1.6640625" style="1" customWidth="1"/>
    <col min="10" max="10" width="1" style="1" customWidth="1"/>
    <col min="11" max="12" width="10.88671875" style="1" customWidth="1"/>
    <col min="13" max="13" width="1" style="1" customWidth="1"/>
    <col min="14" max="15" width="10.88671875" style="1" customWidth="1"/>
    <col min="16" max="16384" width="10" style="1"/>
  </cols>
  <sheetData>
    <row r="1" spans="1:16" ht="3" customHeight="1" thickBot="1"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16" ht="22.2" thickBot="1">
      <c r="A2" s="17"/>
      <c r="B2" s="93" t="s">
        <v>5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2"/>
    </row>
    <row r="3" spans="1:16" ht="7.95" customHeight="1">
      <c r="A3" s="2"/>
      <c r="B3" s="3"/>
      <c r="C3" s="3"/>
      <c r="D3" s="3"/>
      <c r="E3" s="3"/>
      <c r="F3" s="3"/>
      <c r="G3" s="52"/>
      <c r="H3" s="3"/>
      <c r="I3" s="3"/>
      <c r="J3" s="3"/>
      <c r="K3" s="3"/>
      <c r="L3" s="3"/>
      <c r="M3" s="3"/>
      <c r="N3" s="3"/>
      <c r="O3" s="3"/>
      <c r="P3" s="2"/>
    </row>
    <row r="4" spans="1:16">
      <c r="A4" s="12"/>
      <c r="B4" s="92" t="str">
        <f>Data!B2</f>
        <v>Vizualizari/ vizitator</v>
      </c>
      <c r="C4" s="92"/>
      <c r="D4" s="16"/>
      <c r="E4" s="92" t="str">
        <f>Data!B4</f>
        <v>Rata de clic (CTR)</v>
      </c>
      <c r="F4" s="92"/>
      <c r="G4" s="53"/>
      <c r="H4" s="16"/>
      <c r="I4" s="16"/>
      <c r="J4" s="16"/>
      <c r="K4" s="92" t="str">
        <f>Data!B6</f>
        <v>Vizualizări video</v>
      </c>
      <c r="L4" s="92"/>
      <c r="M4" s="16"/>
      <c r="N4" s="92" t="str">
        <f>Data!B8</f>
        <v>Monetizare</v>
      </c>
      <c r="O4" s="92"/>
      <c r="P4" s="12"/>
    </row>
    <row r="5" spans="1:16" s="7" customFormat="1" ht="13.2">
      <c r="A5" s="8"/>
      <c r="B5" s="10">
        <v>2019</v>
      </c>
      <c r="C5" s="9">
        <v>2020</v>
      </c>
      <c r="D5" s="11"/>
      <c r="E5" s="10">
        <v>2019</v>
      </c>
      <c r="F5" s="9">
        <v>2020</v>
      </c>
      <c r="G5" s="54"/>
      <c r="H5" s="11"/>
      <c r="I5" s="11"/>
      <c r="J5" s="11"/>
      <c r="K5" s="10">
        <v>2019</v>
      </c>
      <c r="L5" s="9">
        <v>2020</v>
      </c>
      <c r="M5" s="11"/>
      <c r="N5" s="10">
        <v>2019</v>
      </c>
      <c r="O5" s="9">
        <v>2020</v>
      </c>
      <c r="P5" s="8"/>
    </row>
    <row r="6" spans="1:16" s="78" customFormat="1" ht="17.399999999999999">
      <c r="A6" s="68"/>
      <c r="B6" s="69">
        <f>Data!P3</f>
        <v>1.7666666666666666</v>
      </c>
      <c r="C6" s="70">
        <f>Data!P2</f>
        <v>6.1833333333333336</v>
      </c>
      <c r="D6" s="71"/>
      <c r="E6" s="76">
        <f>Data!P5</f>
        <v>7.4666666666666673E-2</v>
      </c>
      <c r="F6" s="77">
        <f>Data!P4</f>
        <v>0.18658333333333335</v>
      </c>
      <c r="G6" s="79"/>
      <c r="H6" s="71"/>
      <c r="I6" s="71"/>
      <c r="J6" s="71"/>
      <c r="K6" s="72">
        <f>Data!P7</f>
        <v>435</v>
      </c>
      <c r="L6" s="73">
        <f>Data!P6</f>
        <v>3400</v>
      </c>
      <c r="M6" s="71"/>
      <c r="N6" s="76">
        <f>Data!P9</f>
        <v>0.14166666666666666</v>
      </c>
      <c r="O6" s="77">
        <f>Data!P8</f>
        <v>0.84583333333333321</v>
      </c>
      <c r="P6" s="68"/>
    </row>
    <row r="7" spans="1:16" ht="57" customHeight="1">
      <c r="A7" s="2"/>
      <c r="B7" s="4"/>
      <c r="C7" s="4"/>
      <c r="D7" s="14"/>
      <c r="E7" s="15"/>
      <c r="F7" s="15"/>
      <c r="G7" s="55"/>
      <c r="H7" s="14"/>
      <c r="I7" s="14"/>
      <c r="J7" s="14"/>
      <c r="K7" s="4"/>
      <c r="L7" s="4"/>
      <c r="M7" s="14"/>
      <c r="N7" s="4"/>
      <c r="O7" s="4"/>
      <c r="P7" s="2"/>
    </row>
    <row r="8" spans="1:16" ht="27" customHeight="1">
      <c r="A8" s="2"/>
      <c r="B8" s="3"/>
      <c r="C8" s="3"/>
      <c r="D8" s="3"/>
      <c r="E8" s="3"/>
      <c r="F8" s="3"/>
      <c r="G8" s="52"/>
      <c r="H8" s="3"/>
      <c r="I8" s="3"/>
      <c r="J8" s="3"/>
      <c r="K8" s="14"/>
      <c r="L8" s="3"/>
      <c r="M8" s="3"/>
      <c r="N8" s="3"/>
      <c r="O8" s="3"/>
      <c r="P8" s="2"/>
    </row>
    <row r="9" spans="1:16">
      <c r="A9" s="12"/>
      <c r="B9" s="92" t="str">
        <f>Data!B10</f>
        <v xml:space="preserve">Total abonați </v>
      </c>
      <c r="C9" s="92"/>
      <c r="D9" s="13"/>
      <c r="E9" s="92" t="str">
        <f>Data!B12</f>
        <v>Vizitatori unici</v>
      </c>
      <c r="F9" s="92"/>
      <c r="G9" s="53"/>
      <c r="H9" s="13"/>
      <c r="I9" s="13"/>
      <c r="J9" s="13"/>
      <c r="K9" s="92" t="str">
        <f>Data!B14</f>
        <v>Vizitatori noi</v>
      </c>
      <c r="L9" s="92"/>
      <c r="M9" s="13"/>
      <c r="N9" s="92" t="str">
        <f>Data!B16</f>
        <v>Retentie vizitatori</v>
      </c>
      <c r="O9" s="92"/>
      <c r="P9" s="12"/>
    </row>
    <row r="10" spans="1:16" s="7" customFormat="1" ht="13.2">
      <c r="A10" s="8"/>
      <c r="B10" s="10">
        <v>2019</v>
      </c>
      <c r="C10" s="9">
        <v>2020</v>
      </c>
      <c r="D10" s="11"/>
      <c r="E10" s="10">
        <v>2019</v>
      </c>
      <c r="F10" s="9">
        <v>2020</v>
      </c>
      <c r="G10" s="54"/>
      <c r="H10" s="11"/>
      <c r="I10" s="11"/>
      <c r="J10" s="11"/>
      <c r="K10" s="10">
        <v>2019</v>
      </c>
      <c r="L10" s="9">
        <v>2020</v>
      </c>
      <c r="M10" s="11"/>
      <c r="N10" s="10">
        <v>2019</v>
      </c>
      <c r="O10" s="9">
        <v>2020</v>
      </c>
      <c r="P10" s="8"/>
    </row>
    <row r="11" spans="1:16" s="78" customFormat="1" ht="18" thickBot="1">
      <c r="A11" s="68"/>
      <c r="B11" s="69">
        <f>Data!P11</f>
        <v>280</v>
      </c>
      <c r="C11" s="70">
        <f>Data!P10</f>
        <v>2500</v>
      </c>
      <c r="D11" s="71"/>
      <c r="E11" s="72">
        <f>Data!P13</f>
        <v>58483</v>
      </c>
      <c r="F11" s="73">
        <f>Data!P12</f>
        <v>425000</v>
      </c>
      <c r="G11" s="74"/>
      <c r="H11" s="60" t="s">
        <v>30</v>
      </c>
      <c r="I11" s="75"/>
      <c r="J11" s="71"/>
      <c r="K11" s="76">
        <f>Data!P15</f>
        <v>0.18666666666666665</v>
      </c>
      <c r="L11" s="77">
        <f>Data!P14</f>
        <v>0.88833333333333331</v>
      </c>
      <c r="M11" s="71"/>
      <c r="N11" s="76">
        <f>Data!P17</f>
        <v>0.30805833333333338</v>
      </c>
      <c r="O11" s="77">
        <f>Data!P16</f>
        <v>0.76166666666666671</v>
      </c>
      <c r="P11" s="68"/>
    </row>
    <row r="12" spans="1:16" ht="57" customHeight="1" thickBot="1">
      <c r="A12" s="2"/>
      <c r="B12" s="6"/>
      <c r="C12" s="6"/>
      <c r="D12" s="3"/>
      <c r="E12" s="5"/>
      <c r="F12" s="5"/>
      <c r="G12" s="56"/>
      <c r="H12" s="83" t="s">
        <v>26</v>
      </c>
      <c r="I12" s="59"/>
      <c r="J12" s="3"/>
      <c r="K12" s="4"/>
      <c r="L12" s="4"/>
      <c r="M12" s="3"/>
      <c r="N12" s="4"/>
      <c r="O12" s="4"/>
      <c r="P12" s="2"/>
    </row>
    <row r="13" spans="1:16" ht="4.2" customHeight="1" thickBot="1">
      <c r="A13" s="2"/>
      <c r="B13" s="80"/>
      <c r="C13" s="80"/>
      <c r="D13" s="80"/>
      <c r="E13" s="80"/>
      <c r="F13" s="80"/>
      <c r="G13" s="81"/>
      <c r="H13" s="80"/>
      <c r="I13" s="80"/>
      <c r="J13" s="80"/>
      <c r="K13" s="80"/>
      <c r="L13" s="80"/>
      <c r="M13" s="80"/>
      <c r="N13" s="80"/>
      <c r="O13" s="80"/>
      <c r="P13" s="50" t="s">
        <v>21</v>
      </c>
    </row>
    <row r="14" spans="1:16">
      <c r="P14" s="51" t="s">
        <v>22</v>
      </c>
    </row>
    <row r="15" spans="1:16">
      <c r="P15" s="51" t="s">
        <v>23</v>
      </c>
    </row>
    <row r="16" spans="1:16">
      <c r="P16" s="51" t="s">
        <v>24</v>
      </c>
    </row>
    <row r="17" spans="16:16">
      <c r="P17" s="51" t="s">
        <v>25</v>
      </c>
    </row>
    <row r="18" spans="16:16">
      <c r="P18" s="51" t="s">
        <v>26</v>
      </c>
    </row>
    <row r="19" spans="16:16">
      <c r="P19" s="51" t="s">
        <v>24</v>
      </c>
    </row>
    <row r="20" spans="16:16">
      <c r="P20" s="51" t="s">
        <v>27</v>
      </c>
    </row>
    <row r="21" spans="16:16">
      <c r="P21" s="51" t="s">
        <v>28</v>
      </c>
    </row>
  </sheetData>
  <mergeCells count="10">
    <mergeCell ref="B1:O1"/>
    <mergeCell ref="K9:L9"/>
    <mergeCell ref="N9:O9"/>
    <mergeCell ref="B2:O2"/>
    <mergeCell ref="B4:C4"/>
    <mergeCell ref="E4:F4"/>
    <mergeCell ref="K4:L4"/>
    <mergeCell ref="N4:O4"/>
    <mergeCell ref="B9:C9"/>
    <mergeCell ref="E9:F9"/>
  </mergeCells>
  <dataValidations count="1">
    <dataValidation type="list" allowBlank="1" showInputMessage="1" showErrorMessage="1" sqref="H12">
      <formula1>$P$13:$P$21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A2" sqref="A2"/>
    </sheetView>
  </sheetViews>
  <sheetFormatPr defaultRowHeight="15"/>
  <cols>
    <col min="1" max="1" width="19.21875" style="97" bestFit="1" customWidth="1"/>
    <col min="2" max="13" width="12.77734375" style="97" customWidth="1"/>
    <col min="14" max="18" width="12" style="97" customWidth="1"/>
    <col min="19" max="19" width="11" style="97" customWidth="1"/>
    <col min="20" max="21" width="12" style="97" customWidth="1"/>
    <col min="22" max="22" width="5" style="97" customWidth="1"/>
    <col min="23" max="27" width="12" style="97" customWidth="1"/>
    <col min="28" max="28" width="10" style="97" customWidth="1"/>
    <col min="29" max="30" width="12" style="97" customWidth="1"/>
    <col min="31" max="31" width="5" style="97" customWidth="1"/>
    <col min="32" max="36" width="12" style="97" customWidth="1"/>
    <col min="37" max="37" width="9" style="97" customWidth="1"/>
    <col min="38" max="39" width="12" style="97" customWidth="1"/>
    <col min="40" max="40" width="5" style="97" customWidth="1"/>
    <col min="41" max="45" width="12" style="97" customWidth="1"/>
    <col min="46" max="46" width="10" style="97" customWidth="1"/>
    <col min="47" max="48" width="12" style="97" customWidth="1"/>
    <col min="49" max="49" width="5" style="97" customWidth="1"/>
    <col min="50" max="54" width="12" style="97" customWidth="1"/>
    <col min="55" max="55" width="10" style="97" customWidth="1"/>
    <col min="56" max="57" width="12" style="97" customWidth="1"/>
    <col min="58" max="58" width="5" style="97" customWidth="1"/>
    <col min="59" max="63" width="12" style="97" customWidth="1"/>
    <col min="64" max="64" width="10" style="97" customWidth="1"/>
    <col min="65" max="66" width="12" style="97" customWidth="1"/>
    <col min="67" max="67" width="5" style="97" customWidth="1"/>
    <col min="68" max="72" width="12" style="97" customWidth="1"/>
    <col min="73" max="73" width="9" style="97" customWidth="1"/>
    <col min="74" max="75" width="12" style="97" customWidth="1"/>
    <col min="76" max="76" width="5" style="97" customWidth="1"/>
    <col min="77" max="81" width="12" style="97" customWidth="1"/>
    <col min="82" max="82" width="10" style="97" customWidth="1"/>
    <col min="83" max="84" width="12" style="97" customWidth="1"/>
    <col min="85" max="85" width="5" style="97" customWidth="1"/>
    <col min="86" max="90" width="12" style="97" customWidth="1"/>
    <col min="91" max="91" width="10" style="97" customWidth="1"/>
    <col min="92" max="93" width="12" style="97" customWidth="1"/>
    <col min="94" max="94" width="5" style="97" customWidth="1"/>
    <col min="95" max="99" width="12" style="97" customWidth="1"/>
    <col min="100" max="100" width="10" style="97" customWidth="1"/>
    <col min="101" max="102" width="12" style="97" customWidth="1"/>
    <col min="103" max="103" width="5" style="97" customWidth="1"/>
    <col min="104" max="108" width="12" style="97" customWidth="1"/>
    <col min="109" max="109" width="10" style="97" customWidth="1"/>
    <col min="110" max="110" width="15" style="97" customWidth="1"/>
    <col min="111" max="111" width="15.21875" style="97" customWidth="1"/>
    <col min="112" max="112" width="15.6640625" style="97" customWidth="1"/>
    <col min="113" max="113" width="15.21875" style="97" customWidth="1"/>
    <col min="114" max="114" width="16" style="97" customWidth="1"/>
    <col min="115" max="115" width="15.109375" style="97" customWidth="1"/>
    <col min="116" max="116" width="14.44140625" style="97" customWidth="1"/>
    <col min="117" max="117" width="15.5546875" style="97" customWidth="1"/>
    <col min="118" max="118" width="15.33203125" style="97" customWidth="1"/>
    <col min="119" max="119" width="15.109375" style="97" customWidth="1"/>
    <col min="120" max="120" width="15.6640625" style="97" customWidth="1"/>
    <col min="121" max="121" width="15.33203125" style="97" customWidth="1"/>
    <col min="122" max="122" width="15.33203125" style="97" bestFit="1" customWidth="1"/>
    <col min="123" max="123" width="15.5546875" style="97" bestFit="1" customWidth="1"/>
    <col min="124" max="124" width="14.44140625" style="97" bestFit="1" customWidth="1"/>
    <col min="125" max="125" width="15.109375" style="97" bestFit="1" customWidth="1"/>
    <col min="126" max="126" width="16" style="97" bestFit="1" customWidth="1"/>
    <col min="127" max="127" width="15.21875" style="97" bestFit="1" customWidth="1"/>
    <col min="128" max="128" width="15.33203125" style="97" bestFit="1" customWidth="1"/>
    <col min="129" max="129" width="15.6640625" style="97" bestFit="1" customWidth="1"/>
    <col min="130" max="130" width="15" style="97" bestFit="1" customWidth="1"/>
    <col min="131" max="131" width="15.21875" style="97" bestFit="1" customWidth="1"/>
    <col min="132" max="16384" width="8.88671875" style="97"/>
  </cols>
  <sheetData>
    <row r="1" spans="1:13">
      <c r="A1" s="99" t="s">
        <v>7</v>
      </c>
      <c r="B1" s="99" t="s">
        <v>34</v>
      </c>
    </row>
    <row r="3" spans="1:13">
      <c r="A3" s="99"/>
      <c r="B3" s="99" t="s">
        <v>47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13">
      <c r="A4" s="99" t="s">
        <v>31</v>
      </c>
      <c r="B4" s="99" t="s">
        <v>37</v>
      </c>
      <c r="C4" s="99" t="s">
        <v>36</v>
      </c>
      <c r="D4" s="99" t="s">
        <v>38</v>
      </c>
      <c r="E4" s="99" t="s">
        <v>39</v>
      </c>
      <c r="F4" s="99" t="s">
        <v>40</v>
      </c>
      <c r="G4" s="99" t="s">
        <v>41</v>
      </c>
      <c r="H4" s="99" t="s">
        <v>42</v>
      </c>
      <c r="I4" s="99" t="s">
        <v>43</v>
      </c>
      <c r="J4" s="99" t="s">
        <v>44</v>
      </c>
      <c r="K4" s="99" t="s">
        <v>45</v>
      </c>
      <c r="L4" s="99" t="s">
        <v>46</v>
      </c>
      <c r="M4" s="99" t="s">
        <v>35</v>
      </c>
    </row>
    <row r="5" spans="1:13">
      <c r="A5" s="100" t="s">
        <v>24</v>
      </c>
      <c r="B5" s="98">
        <v>0.55000000000000004</v>
      </c>
      <c r="C5" s="98">
        <v>0.55000000000000004</v>
      </c>
      <c r="D5" s="98">
        <v>0.8</v>
      </c>
      <c r="E5" s="98">
        <v>0.8</v>
      </c>
      <c r="F5" s="98">
        <v>0.8</v>
      </c>
      <c r="G5" s="98">
        <v>0.95</v>
      </c>
      <c r="H5" s="98">
        <v>0.95</v>
      </c>
      <c r="I5" s="98">
        <v>0.95</v>
      </c>
      <c r="J5" s="98">
        <v>0.95</v>
      </c>
      <c r="K5" s="98">
        <v>0.95</v>
      </c>
      <c r="L5" s="98">
        <v>0.95</v>
      </c>
      <c r="M5" s="98">
        <v>0.95</v>
      </c>
    </row>
    <row r="6" spans="1:13">
      <c r="A6" s="100" t="s">
        <v>22</v>
      </c>
      <c r="B6" s="98">
        <v>0.1</v>
      </c>
      <c r="C6" s="98">
        <v>0.05</v>
      </c>
      <c r="D6" s="98">
        <v>0.32</v>
      </c>
      <c r="E6" s="98">
        <v>0.35</v>
      </c>
      <c r="F6" s="98">
        <v>0.38</v>
      </c>
      <c r="G6" s="98">
        <v>0.23</v>
      </c>
      <c r="H6" s="98">
        <v>0.152</v>
      </c>
      <c r="I6" s="98">
        <v>9.5000000000000001E-2</v>
      </c>
      <c r="J6" s="98">
        <v>0.1</v>
      </c>
      <c r="K6" s="98">
        <v>0.122</v>
      </c>
      <c r="L6" s="98">
        <v>0.16</v>
      </c>
      <c r="M6" s="98">
        <v>0.18</v>
      </c>
    </row>
    <row r="7" spans="1:13">
      <c r="A7" s="100" t="s">
        <v>28</v>
      </c>
      <c r="B7" s="98">
        <v>0.32</v>
      </c>
      <c r="C7" s="98">
        <v>0.22</v>
      </c>
      <c r="D7" s="98">
        <v>0.88</v>
      </c>
      <c r="E7" s="98">
        <v>0.98</v>
      </c>
      <c r="F7" s="98">
        <v>0.99</v>
      </c>
      <c r="G7" s="98">
        <v>0.99</v>
      </c>
      <c r="H7" s="98">
        <v>0.76</v>
      </c>
      <c r="I7" s="98">
        <v>0.71</v>
      </c>
      <c r="J7" s="98">
        <v>0.65</v>
      </c>
      <c r="K7" s="98">
        <v>0.78</v>
      </c>
      <c r="L7" s="98">
        <v>0.88</v>
      </c>
      <c r="M7" s="98">
        <v>0.98</v>
      </c>
    </row>
    <row r="8" spans="1:13">
      <c r="A8" s="100" t="s">
        <v>25</v>
      </c>
      <c r="B8" s="98">
        <v>428</v>
      </c>
      <c r="C8" s="98">
        <v>451</v>
      </c>
      <c r="D8" s="98">
        <v>730</v>
      </c>
      <c r="E8" s="98">
        <v>1200</v>
      </c>
      <c r="F8" s="98">
        <v>1700</v>
      </c>
      <c r="G8" s="98">
        <v>1900</v>
      </c>
      <c r="H8" s="98">
        <v>1000</v>
      </c>
      <c r="I8" s="98">
        <v>950</v>
      </c>
      <c r="J8" s="98">
        <v>900</v>
      </c>
      <c r="K8" s="98">
        <v>900</v>
      </c>
      <c r="L8" s="98">
        <v>1200</v>
      </c>
      <c r="M8" s="98">
        <v>2500</v>
      </c>
    </row>
    <row r="9" spans="1:13">
      <c r="A9" s="100" t="s">
        <v>27</v>
      </c>
      <c r="B9" s="98">
        <v>0.75</v>
      </c>
      <c r="C9" s="98">
        <v>0.75</v>
      </c>
      <c r="D9" s="98">
        <v>0.82</v>
      </c>
      <c r="E9" s="98">
        <v>0.9</v>
      </c>
      <c r="F9" s="98">
        <v>0.95</v>
      </c>
      <c r="G9" s="98">
        <v>0.99</v>
      </c>
      <c r="H9" s="98">
        <v>0.95</v>
      </c>
      <c r="I9" s="98">
        <v>0.85</v>
      </c>
      <c r="J9" s="98">
        <v>0.93</v>
      </c>
      <c r="K9" s="98">
        <v>0.96</v>
      </c>
      <c r="L9" s="98">
        <v>0.97</v>
      </c>
      <c r="M9" s="98">
        <v>0.84</v>
      </c>
    </row>
    <row r="10" spans="1:13">
      <c r="A10" s="100" t="s">
        <v>26</v>
      </c>
      <c r="B10" s="98">
        <v>54825</v>
      </c>
      <c r="C10" s="98">
        <v>48483</v>
      </c>
      <c r="D10" s="98">
        <v>150000</v>
      </c>
      <c r="E10" s="98">
        <v>210000</v>
      </c>
      <c r="F10" s="98">
        <v>250000</v>
      </c>
      <c r="G10" s="98">
        <v>350000</v>
      </c>
      <c r="H10" s="98">
        <v>170000</v>
      </c>
      <c r="I10" s="98">
        <v>154000</v>
      </c>
      <c r="J10" s="98">
        <v>129000</v>
      </c>
      <c r="K10" s="98">
        <v>193000</v>
      </c>
      <c r="L10" s="98">
        <v>280000</v>
      </c>
      <c r="M10" s="98">
        <v>425000</v>
      </c>
    </row>
    <row r="11" spans="1:13">
      <c r="A11" s="100" t="s">
        <v>23</v>
      </c>
      <c r="B11" s="98">
        <v>400</v>
      </c>
      <c r="C11" s="98">
        <v>500</v>
      </c>
      <c r="D11" s="98">
        <v>2500</v>
      </c>
      <c r="E11" s="98">
        <v>3500</v>
      </c>
      <c r="F11" s="98">
        <v>4000</v>
      </c>
      <c r="G11" s="98">
        <v>4500</v>
      </c>
      <c r="H11" s="98">
        <v>4200</v>
      </c>
      <c r="I11" s="98">
        <v>3800</v>
      </c>
      <c r="J11" s="98">
        <v>3500</v>
      </c>
      <c r="K11" s="98">
        <v>3500</v>
      </c>
      <c r="L11" s="98">
        <v>5000</v>
      </c>
      <c r="M11" s="98">
        <v>5400</v>
      </c>
    </row>
    <row r="12" spans="1:13">
      <c r="A12" s="100" t="s">
        <v>21</v>
      </c>
      <c r="B12" s="98">
        <v>1</v>
      </c>
      <c r="C12" s="98">
        <v>1.7</v>
      </c>
      <c r="D12" s="98">
        <v>3.5</v>
      </c>
      <c r="E12" s="98">
        <v>7</v>
      </c>
      <c r="F12" s="98">
        <v>9</v>
      </c>
      <c r="G12" s="98">
        <v>10</v>
      </c>
      <c r="H12" s="98">
        <v>7</v>
      </c>
      <c r="I12" s="98">
        <v>5</v>
      </c>
      <c r="J12" s="98">
        <v>5</v>
      </c>
      <c r="K12" s="98">
        <v>5</v>
      </c>
      <c r="L12" s="98">
        <v>10</v>
      </c>
      <c r="M12" s="98">
        <v>10</v>
      </c>
    </row>
    <row r="13" spans="1:13">
      <c r="A13" s="100" t="s">
        <v>32</v>
      </c>
      <c r="B13" s="98">
        <v>58369.07</v>
      </c>
      <c r="C13" s="98">
        <v>59186.221700000002</v>
      </c>
      <c r="D13" s="98">
        <v>28398.293999999998</v>
      </c>
      <c r="E13" s="98">
        <v>40436.61</v>
      </c>
      <c r="F13" s="98">
        <v>54514.695</v>
      </c>
      <c r="G13" s="98">
        <v>45452.587</v>
      </c>
      <c r="H13" s="98">
        <v>29404.315000000002</v>
      </c>
      <c r="I13" s="98">
        <v>34425.68</v>
      </c>
      <c r="J13" s="98">
        <v>49672.913</v>
      </c>
      <c r="K13" s="98">
        <v>34402.298999999999</v>
      </c>
      <c r="L13" s="98">
        <v>51860.722999999998</v>
      </c>
      <c r="M13" s="98">
        <v>49380.325000000004</v>
      </c>
    </row>
    <row r="14" spans="1:13">
      <c r="A14" s="100" t="s">
        <v>33</v>
      </c>
      <c r="B14" s="101">
        <v>114024.79000000001</v>
      </c>
      <c r="C14" s="101">
        <v>108623.4917</v>
      </c>
      <c r="D14" s="101">
        <v>181634.614</v>
      </c>
      <c r="E14" s="101">
        <v>255146.64</v>
      </c>
      <c r="F14" s="101">
        <v>310226.815</v>
      </c>
      <c r="G14" s="101">
        <v>401865.74699999997</v>
      </c>
      <c r="H14" s="101">
        <v>204614.12700000001</v>
      </c>
      <c r="I14" s="101">
        <v>193183.285</v>
      </c>
      <c r="J14" s="101">
        <v>183080.54300000001</v>
      </c>
      <c r="K14" s="101">
        <v>231810.111</v>
      </c>
      <c r="L14" s="101">
        <v>338073.68300000002</v>
      </c>
      <c r="M14" s="101">
        <v>482293.27500000002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4"/>
  <sheetViews>
    <sheetView workbookViewId="0">
      <selection activeCell="B1" sqref="B1"/>
    </sheetView>
  </sheetViews>
  <sheetFormatPr defaultColWidth="10" defaultRowHeight="19.2"/>
  <cols>
    <col min="1" max="1" width="1.5546875" style="44" customWidth="1"/>
    <col min="2" max="2" width="20.5546875" style="44" bestFit="1" customWidth="1"/>
    <col min="3" max="3" width="6.44140625" style="44" bestFit="1" customWidth="1"/>
    <col min="4" max="15" width="7.77734375" style="44" customWidth="1"/>
    <col min="16" max="16" width="10.5546875" style="44" bestFit="1" customWidth="1"/>
    <col min="17" max="17" width="11.21875" style="44" bestFit="1" customWidth="1"/>
    <col min="18" max="256" width="10" style="44"/>
    <col min="257" max="257" width="1.5546875" style="44" customWidth="1"/>
    <col min="258" max="258" width="20.5546875" style="44" bestFit="1" customWidth="1"/>
    <col min="259" max="259" width="6.33203125" style="44" bestFit="1" customWidth="1"/>
    <col min="260" max="271" width="7.33203125" style="44" customWidth="1"/>
    <col min="272" max="272" width="10" style="44"/>
    <col min="273" max="273" width="11.109375" style="44" bestFit="1" customWidth="1"/>
    <col min="274" max="512" width="10" style="44"/>
    <col min="513" max="513" width="1.5546875" style="44" customWidth="1"/>
    <col min="514" max="514" width="20.5546875" style="44" bestFit="1" customWidth="1"/>
    <col min="515" max="515" width="6.33203125" style="44" bestFit="1" customWidth="1"/>
    <col min="516" max="527" width="7.33203125" style="44" customWidth="1"/>
    <col min="528" max="528" width="10" style="44"/>
    <col min="529" max="529" width="11.109375" style="44" bestFit="1" customWidth="1"/>
    <col min="530" max="768" width="10" style="44"/>
    <col min="769" max="769" width="1.5546875" style="44" customWidth="1"/>
    <col min="770" max="770" width="20.5546875" style="44" bestFit="1" customWidth="1"/>
    <col min="771" max="771" width="6.33203125" style="44" bestFit="1" customWidth="1"/>
    <col min="772" max="783" width="7.33203125" style="44" customWidth="1"/>
    <col min="784" max="784" width="10" style="44"/>
    <col min="785" max="785" width="11.109375" style="44" bestFit="1" customWidth="1"/>
    <col min="786" max="1024" width="10" style="44"/>
    <col min="1025" max="1025" width="1.5546875" style="44" customWidth="1"/>
    <col min="1026" max="1026" width="20.5546875" style="44" bestFit="1" customWidth="1"/>
    <col min="1027" max="1027" width="6.33203125" style="44" bestFit="1" customWidth="1"/>
    <col min="1028" max="1039" width="7.33203125" style="44" customWidth="1"/>
    <col min="1040" max="1040" width="10" style="44"/>
    <col min="1041" max="1041" width="11.109375" style="44" bestFit="1" customWidth="1"/>
    <col min="1042" max="1280" width="10" style="44"/>
    <col min="1281" max="1281" width="1.5546875" style="44" customWidth="1"/>
    <col min="1282" max="1282" width="20.5546875" style="44" bestFit="1" customWidth="1"/>
    <col min="1283" max="1283" width="6.33203125" style="44" bestFit="1" customWidth="1"/>
    <col min="1284" max="1295" width="7.33203125" style="44" customWidth="1"/>
    <col min="1296" max="1296" width="10" style="44"/>
    <col min="1297" max="1297" width="11.109375" style="44" bestFit="1" customWidth="1"/>
    <col min="1298" max="1536" width="10" style="44"/>
    <col min="1537" max="1537" width="1.5546875" style="44" customWidth="1"/>
    <col min="1538" max="1538" width="20.5546875" style="44" bestFit="1" customWidth="1"/>
    <col min="1539" max="1539" width="6.33203125" style="44" bestFit="1" customWidth="1"/>
    <col min="1540" max="1551" width="7.33203125" style="44" customWidth="1"/>
    <col min="1552" max="1552" width="10" style="44"/>
    <col min="1553" max="1553" width="11.109375" style="44" bestFit="1" customWidth="1"/>
    <col min="1554" max="1792" width="10" style="44"/>
    <col min="1793" max="1793" width="1.5546875" style="44" customWidth="1"/>
    <col min="1794" max="1794" width="20.5546875" style="44" bestFit="1" customWidth="1"/>
    <col min="1795" max="1795" width="6.33203125" style="44" bestFit="1" customWidth="1"/>
    <col min="1796" max="1807" width="7.33203125" style="44" customWidth="1"/>
    <col min="1808" max="1808" width="10" style="44"/>
    <col min="1809" max="1809" width="11.109375" style="44" bestFit="1" customWidth="1"/>
    <col min="1810" max="2048" width="10" style="44"/>
    <col min="2049" max="2049" width="1.5546875" style="44" customWidth="1"/>
    <col min="2050" max="2050" width="20.5546875" style="44" bestFit="1" customWidth="1"/>
    <col min="2051" max="2051" width="6.33203125" style="44" bestFit="1" customWidth="1"/>
    <col min="2052" max="2063" width="7.33203125" style="44" customWidth="1"/>
    <col min="2064" max="2064" width="10" style="44"/>
    <col min="2065" max="2065" width="11.109375" style="44" bestFit="1" customWidth="1"/>
    <col min="2066" max="2304" width="10" style="44"/>
    <col min="2305" max="2305" width="1.5546875" style="44" customWidth="1"/>
    <col min="2306" max="2306" width="20.5546875" style="44" bestFit="1" customWidth="1"/>
    <col min="2307" max="2307" width="6.33203125" style="44" bestFit="1" customWidth="1"/>
    <col min="2308" max="2319" width="7.33203125" style="44" customWidth="1"/>
    <col min="2320" max="2320" width="10" style="44"/>
    <col min="2321" max="2321" width="11.109375" style="44" bestFit="1" customWidth="1"/>
    <col min="2322" max="2560" width="10" style="44"/>
    <col min="2561" max="2561" width="1.5546875" style="44" customWidth="1"/>
    <col min="2562" max="2562" width="20.5546875" style="44" bestFit="1" customWidth="1"/>
    <col min="2563" max="2563" width="6.33203125" style="44" bestFit="1" customWidth="1"/>
    <col min="2564" max="2575" width="7.33203125" style="44" customWidth="1"/>
    <col min="2576" max="2576" width="10" style="44"/>
    <col min="2577" max="2577" width="11.109375" style="44" bestFit="1" customWidth="1"/>
    <col min="2578" max="2816" width="10" style="44"/>
    <col min="2817" max="2817" width="1.5546875" style="44" customWidth="1"/>
    <col min="2818" max="2818" width="20.5546875" style="44" bestFit="1" customWidth="1"/>
    <col min="2819" max="2819" width="6.33203125" style="44" bestFit="1" customWidth="1"/>
    <col min="2820" max="2831" width="7.33203125" style="44" customWidth="1"/>
    <col min="2832" max="2832" width="10" style="44"/>
    <col min="2833" max="2833" width="11.109375" style="44" bestFit="1" customWidth="1"/>
    <col min="2834" max="3072" width="10" style="44"/>
    <col min="3073" max="3073" width="1.5546875" style="44" customWidth="1"/>
    <col min="3074" max="3074" width="20.5546875" style="44" bestFit="1" customWidth="1"/>
    <col min="3075" max="3075" width="6.33203125" style="44" bestFit="1" customWidth="1"/>
    <col min="3076" max="3087" width="7.33203125" style="44" customWidth="1"/>
    <col min="3088" max="3088" width="10" style="44"/>
    <col min="3089" max="3089" width="11.109375" style="44" bestFit="1" customWidth="1"/>
    <col min="3090" max="3328" width="10" style="44"/>
    <col min="3329" max="3329" width="1.5546875" style="44" customWidth="1"/>
    <col min="3330" max="3330" width="20.5546875" style="44" bestFit="1" customWidth="1"/>
    <col min="3331" max="3331" width="6.33203125" style="44" bestFit="1" customWidth="1"/>
    <col min="3332" max="3343" width="7.33203125" style="44" customWidth="1"/>
    <col min="3344" max="3344" width="10" style="44"/>
    <col min="3345" max="3345" width="11.109375" style="44" bestFit="1" customWidth="1"/>
    <col min="3346" max="3584" width="10" style="44"/>
    <col min="3585" max="3585" width="1.5546875" style="44" customWidth="1"/>
    <col min="3586" max="3586" width="20.5546875" style="44" bestFit="1" customWidth="1"/>
    <col min="3587" max="3587" width="6.33203125" style="44" bestFit="1" customWidth="1"/>
    <col min="3588" max="3599" width="7.33203125" style="44" customWidth="1"/>
    <col min="3600" max="3600" width="10" style="44"/>
    <col min="3601" max="3601" width="11.109375" style="44" bestFit="1" customWidth="1"/>
    <col min="3602" max="3840" width="10" style="44"/>
    <col min="3841" max="3841" width="1.5546875" style="44" customWidth="1"/>
    <col min="3842" max="3842" width="20.5546875" style="44" bestFit="1" customWidth="1"/>
    <col min="3843" max="3843" width="6.33203125" style="44" bestFit="1" customWidth="1"/>
    <col min="3844" max="3855" width="7.33203125" style="44" customWidth="1"/>
    <col min="3856" max="3856" width="10" style="44"/>
    <col min="3857" max="3857" width="11.109375" style="44" bestFit="1" customWidth="1"/>
    <col min="3858" max="4096" width="10" style="44"/>
    <col min="4097" max="4097" width="1.5546875" style="44" customWidth="1"/>
    <col min="4098" max="4098" width="20.5546875" style="44" bestFit="1" customWidth="1"/>
    <col min="4099" max="4099" width="6.33203125" style="44" bestFit="1" customWidth="1"/>
    <col min="4100" max="4111" width="7.33203125" style="44" customWidth="1"/>
    <col min="4112" max="4112" width="10" style="44"/>
    <col min="4113" max="4113" width="11.109375" style="44" bestFit="1" customWidth="1"/>
    <col min="4114" max="4352" width="10" style="44"/>
    <col min="4353" max="4353" width="1.5546875" style="44" customWidth="1"/>
    <col min="4354" max="4354" width="20.5546875" style="44" bestFit="1" customWidth="1"/>
    <col min="4355" max="4355" width="6.33203125" style="44" bestFit="1" customWidth="1"/>
    <col min="4356" max="4367" width="7.33203125" style="44" customWidth="1"/>
    <col min="4368" max="4368" width="10" style="44"/>
    <col min="4369" max="4369" width="11.109375" style="44" bestFit="1" customWidth="1"/>
    <col min="4370" max="4608" width="10" style="44"/>
    <col min="4609" max="4609" width="1.5546875" style="44" customWidth="1"/>
    <col min="4610" max="4610" width="20.5546875" style="44" bestFit="1" customWidth="1"/>
    <col min="4611" max="4611" width="6.33203125" style="44" bestFit="1" customWidth="1"/>
    <col min="4612" max="4623" width="7.33203125" style="44" customWidth="1"/>
    <col min="4624" max="4624" width="10" style="44"/>
    <col min="4625" max="4625" width="11.109375" style="44" bestFit="1" customWidth="1"/>
    <col min="4626" max="4864" width="10" style="44"/>
    <col min="4865" max="4865" width="1.5546875" style="44" customWidth="1"/>
    <col min="4866" max="4866" width="20.5546875" style="44" bestFit="1" customWidth="1"/>
    <col min="4867" max="4867" width="6.33203125" style="44" bestFit="1" customWidth="1"/>
    <col min="4868" max="4879" width="7.33203125" style="44" customWidth="1"/>
    <col min="4880" max="4880" width="10" style="44"/>
    <col min="4881" max="4881" width="11.109375" style="44" bestFit="1" customWidth="1"/>
    <col min="4882" max="5120" width="10" style="44"/>
    <col min="5121" max="5121" width="1.5546875" style="44" customWidth="1"/>
    <col min="5122" max="5122" width="20.5546875" style="44" bestFit="1" customWidth="1"/>
    <col min="5123" max="5123" width="6.33203125" style="44" bestFit="1" customWidth="1"/>
    <col min="5124" max="5135" width="7.33203125" style="44" customWidth="1"/>
    <col min="5136" max="5136" width="10" style="44"/>
    <col min="5137" max="5137" width="11.109375" style="44" bestFit="1" customWidth="1"/>
    <col min="5138" max="5376" width="10" style="44"/>
    <col min="5377" max="5377" width="1.5546875" style="44" customWidth="1"/>
    <col min="5378" max="5378" width="20.5546875" style="44" bestFit="1" customWidth="1"/>
    <col min="5379" max="5379" width="6.33203125" style="44" bestFit="1" customWidth="1"/>
    <col min="5380" max="5391" width="7.33203125" style="44" customWidth="1"/>
    <col min="5392" max="5392" width="10" style="44"/>
    <col min="5393" max="5393" width="11.109375" style="44" bestFit="1" customWidth="1"/>
    <col min="5394" max="5632" width="10" style="44"/>
    <col min="5633" max="5633" width="1.5546875" style="44" customWidth="1"/>
    <col min="5634" max="5634" width="20.5546875" style="44" bestFit="1" customWidth="1"/>
    <col min="5635" max="5635" width="6.33203125" style="44" bestFit="1" customWidth="1"/>
    <col min="5636" max="5647" width="7.33203125" style="44" customWidth="1"/>
    <col min="5648" max="5648" width="10" style="44"/>
    <col min="5649" max="5649" width="11.109375" style="44" bestFit="1" customWidth="1"/>
    <col min="5650" max="5888" width="10" style="44"/>
    <col min="5889" max="5889" width="1.5546875" style="44" customWidth="1"/>
    <col min="5890" max="5890" width="20.5546875" style="44" bestFit="1" customWidth="1"/>
    <col min="5891" max="5891" width="6.33203125" style="44" bestFit="1" customWidth="1"/>
    <col min="5892" max="5903" width="7.33203125" style="44" customWidth="1"/>
    <col min="5904" max="5904" width="10" style="44"/>
    <col min="5905" max="5905" width="11.109375" style="44" bestFit="1" customWidth="1"/>
    <col min="5906" max="6144" width="10" style="44"/>
    <col min="6145" max="6145" width="1.5546875" style="44" customWidth="1"/>
    <col min="6146" max="6146" width="20.5546875" style="44" bestFit="1" customWidth="1"/>
    <col min="6147" max="6147" width="6.33203125" style="44" bestFit="1" customWidth="1"/>
    <col min="6148" max="6159" width="7.33203125" style="44" customWidth="1"/>
    <col min="6160" max="6160" width="10" style="44"/>
    <col min="6161" max="6161" width="11.109375" style="44" bestFit="1" customWidth="1"/>
    <col min="6162" max="6400" width="10" style="44"/>
    <col min="6401" max="6401" width="1.5546875" style="44" customWidth="1"/>
    <col min="6402" max="6402" width="20.5546875" style="44" bestFit="1" customWidth="1"/>
    <col min="6403" max="6403" width="6.33203125" style="44" bestFit="1" customWidth="1"/>
    <col min="6404" max="6415" width="7.33203125" style="44" customWidth="1"/>
    <col min="6416" max="6416" width="10" style="44"/>
    <col min="6417" max="6417" width="11.109375" style="44" bestFit="1" customWidth="1"/>
    <col min="6418" max="6656" width="10" style="44"/>
    <col min="6657" max="6657" width="1.5546875" style="44" customWidth="1"/>
    <col min="6658" max="6658" width="20.5546875" style="44" bestFit="1" customWidth="1"/>
    <col min="6659" max="6659" width="6.33203125" style="44" bestFit="1" customWidth="1"/>
    <col min="6660" max="6671" width="7.33203125" style="44" customWidth="1"/>
    <col min="6672" max="6672" width="10" style="44"/>
    <col min="6673" max="6673" width="11.109375" style="44" bestFit="1" customWidth="1"/>
    <col min="6674" max="6912" width="10" style="44"/>
    <col min="6913" max="6913" width="1.5546875" style="44" customWidth="1"/>
    <col min="6914" max="6914" width="20.5546875" style="44" bestFit="1" customWidth="1"/>
    <col min="6915" max="6915" width="6.33203125" style="44" bestFit="1" customWidth="1"/>
    <col min="6916" max="6927" width="7.33203125" style="44" customWidth="1"/>
    <col min="6928" max="6928" width="10" style="44"/>
    <col min="6929" max="6929" width="11.109375" style="44" bestFit="1" customWidth="1"/>
    <col min="6930" max="7168" width="10" style="44"/>
    <col min="7169" max="7169" width="1.5546875" style="44" customWidth="1"/>
    <col min="7170" max="7170" width="20.5546875" style="44" bestFit="1" customWidth="1"/>
    <col min="7171" max="7171" width="6.33203125" style="44" bestFit="1" customWidth="1"/>
    <col min="7172" max="7183" width="7.33203125" style="44" customWidth="1"/>
    <col min="7184" max="7184" width="10" style="44"/>
    <col min="7185" max="7185" width="11.109375" style="44" bestFit="1" customWidth="1"/>
    <col min="7186" max="7424" width="10" style="44"/>
    <col min="7425" max="7425" width="1.5546875" style="44" customWidth="1"/>
    <col min="7426" max="7426" width="20.5546875" style="44" bestFit="1" customWidth="1"/>
    <col min="7427" max="7427" width="6.33203125" style="44" bestFit="1" customWidth="1"/>
    <col min="7428" max="7439" width="7.33203125" style="44" customWidth="1"/>
    <col min="7440" max="7440" width="10" style="44"/>
    <col min="7441" max="7441" width="11.109375" style="44" bestFit="1" customWidth="1"/>
    <col min="7442" max="7680" width="10" style="44"/>
    <col min="7681" max="7681" width="1.5546875" style="44" customWidth="1"/>
    <col min="7682" max="7682" width="20.5546875" style="44" bestFit="1" customWidth="1"/>
    <col min="7683" max="7683" width="6.33203125" style="44" bestFit="1" customWidth="1"/>
    <col min="7684" max="7695" width="7.33203125" style="44" customWidth="1"/>
    <col min="7696" max="7696" width="10" style="44"/>
    <col min="7697" max="7697" width="11.109375" style="44" bestFit="1" customWidth="1"/>
    <col min="7698" max="7936" width="10" style="44"/>
    <col min="7937" max="7937" width="1.5546875" style="44" customWidth="1"/>
    <col min="7938" max="7938" width="20.5546875" style="44" bestFit="1" customWidth="1"/>
    <col min="7939" max="7939" width="6.33203125" style="44" bestFit="1" customWidth="1"/>
    <col min="7940" max="7951" width="7.33203125" style="44" customWidth="1"/>
    <col min="7952" max="7952" width="10" style="44"/>
    <col min="7953" max="7953" width="11.109375" style="44" bestFit="1" customWidth="1"/>
    <col min="7954" max="8192" width="10" style="44"/>
    <col min="8193" max="8193" width="1.5546875" style="44" customWidth="1"/>
    <col min="8194" max="8194" width="20.5546875" style="44" bestFit="1" customWidth="1"/>
    <col min="8195" max="8195" width="6.33203125" style="44" bestFit="1" customWidth="1"/>
    <col min="8196" max="8207" width="7.33203125" style="44" customWidth="1"/>
    <col min="8208" max="8208" width="10" style="44"/>
    <col min="8209" max="8209" width="11.109375" style="44" bestFit="1" customWidth="1"/>
    <col min="8210" max="8448" width="10" style="44"/>
    <col min="8449" max="8449" width="1.5546875" style="44" customWidth="1"/>
    <col min="8450" max="8450" width="20.5546875" style="44" bestFit="1" customWidth="1"/>
    <col min="8451" max="8451" width="6.33203125" style="44" bestFit="1" customWidth="1"/>
    <col min="8452" max="8463" width="7.33203125" style="44" customWidth="1"/>
    <col min="8464" max="8464" width="10" style="44"/>
    <col min="8465" max="8465" width="11.109375" style="44" bestFit="1" customWidth="1"/>
    <col min="8466" max="8704" width="10" style="44"/>
    <col min="8705" max="8705" width="1.5546875" style="44" customWidth="1"/>
    <col min="8706" max="8706" width="20.5546875" style="44" bestFit="1" customWidth="1"/>
    <col min="8707" max="8707" width="6.33203125" style="44" bestFit="1" customWidth="1"/>
    <col min="8708" max="8719" width="7.33203125" style="44" customWidth="1"/>
    <col min="8720" max="8720" width="10" style="44"/>
    <col min="8721" max="8721" width="11.109375" style="44" bestFit="1" customWidth="1"/>
    <col min="8722" max="8960" width="10" style="44"/>
    <col min="8961" max="8961" width="1.5546875" style="44" customWidth="1"/>
    <col min="8962" max="8962" width="20.5546875" style="44" bestFit="1" customWidth="1"/>
    <col min="8963" max="8963" width="6.33203125" style="44" bestFit="1" customWidth="1"/>
    <col min="8964" max="8975" width="7.33203125" style="44" customWidth="1"/>
    <col min="8976" max="8976" width="10" style="44"/>
    <col min="8977" max="8977" width="11.109375" style="44" bestFit="1" customWidth="1"/>
    <col min="8978" max="9216" width="10" style="44"/>
    <col min="9217" max="9217" width="1.5546875" style="44" customWidth="1"/>
    <col min="9218" max="9218" width="20.5546875" style="44" bestFit="1" customWidth="1"/>
    <col min="9219" max="9219" width="6.33203125" style="44" bestFit="1" customWidth="1"/>
    <col min="9220" max="9231" width="7.33203125" style="44" customWidth="1"/>
    <col min="9232" max="9232" width="10" style="44"/>
    <col min="9233" max="9233" width="11.109375" style="44" bestFit="1" customWidth="1"/>
    <col min="9234" max="9472" width="10" style="44"/>
    <col min="9473" max="9473" width="1.5546875" style="44" customWidth="1"/>
    <col min="9474" max="9474" width="20.5546875" style="44" bestFit="1" customWidth="1"/>
    <col min="9475" max="9475" width="6.33203125" style="44" bestFit="1" customWidth="1"/>
    <col min="9476" max="9487" width="7.33203125" style="44" customWidth="1"/>
    <col min="9488" max="9488" width="10" style="44"/>
    <col min="9489" max="9489" width="11.109375" style="44" bestFit="1" customWidth="1"/>
    <col min="9490" max="9728" width="10" style="44"/>
    <col min="9729" max="9729" width="1.5546875" style="44" customWidth="1"/>
    <col min="9730" max="9730" width="20.5546875" style="44" bestFit="1" customWidth="1"/>
    <col min="9731" max="9731" width="6.33203125" style="44" bestFit="1" customWidth="1"/>
    <col min="9732" max="9743" width="7.33203125" style="44" customWidth="1"/>
    <col min="9744" max="9744" width="10" style="44"/>
    <col min="9745" max="9745" width="11.109375" style="44" bestFit="1" customWidth="1"/>
    <col min="9746" max="9984" width="10" style="44"/>
    <col min="9985" max="9985" width="1.5546875" style="44" customWidth="1"/>
    <col min="9986" max="9986" width="20.5546875" style="44" bestFit="1" customWidth="1"/>
    <col min="9987" max="9987" width="6.33203125" style="44" bestFit="1" customWidth="1"/>
    <col min="9988" max="9999" width="7.33203125" style="44" customWidth="1"/>
    <col min="10000" max="10000" width="10" style="44"/>
    <col min="10001" max="10001" width="11.109375" style="44" bestFit="1" customWidth="1"/>
    <col min="10002" max="10240" width="10" style="44"/>
    <col min="10241" max="10241" width="1.5546875" style="44" customWidth="1"/>
    <col min="10242" max="10242" width="20.5546875" style="44" bestFit="1" customWidth="1"/>
    <col min="10243" max="10243" width="6.33203125" style="44" bestFit="1" customWidth="1"/>
    <col min="10244" max="10255" width="7.33203125" style="44" customWidth="1"/>
    <col min="10256" max="10256" width="10" style="44"/>
    <col min="10257" max="10257" width="11.109375" style="44" bestFit="1" customWidth="1"/>
    <col min="10258" max="10496" width="10" style="44"/>
    <col min="10497" max="10497" width="1.5546875" style="44" customWidth="1"/>
    <col min="10498" max="10498" width="20.5546875" style="44" bestFit="1" customWidth="1"/>
    <col min="10499" max="10499" width="6.33203125" style="44" bestFit="1" customWidth="1"/>
    <col min="10500" max="10511" width="7.33203125" style="44" customWidth="1"/>
    <col min="10512" max="10512" width="10" style="44"/>
    <col min="10513" max="10513" width="11.109375" style="44" bestFit="1" customWidth="1"/>
    <col min="10514" max="10752" width="10" style="44"/>
    <col min="10753" max="10753" width="1.5546875" style="44" customWidth="1"/>
    <col min="10754" max="10754" width="20.5546875" style="44" bestFit="1" customWidth="1"/>
    <col min="10755" max="10755" width="6.33203125" style="44" bestFit="1" customWidth="1"/>
    <col min="10756" max="10767" width="7.33203125" style="44" customWidth="1"/>
    <col min="10768" max="10768" width="10" style="44"/>
    <col min="10769" max="10769" width="11.109375" style="44" bestFit="1" customWidth="1"/>
    <col min="10770" max="11008" width="10" style="44"/>
    <col min="11009" max="11009" width="1.5546875" style="44" customWidth="1"/>
    <col min="11010" max="11010" width="20.5546875" style="44" bestFit="1" customWidth="1"/>
    <col min="11011" max="11011" width="6.33203125" style="44" bestFit="1" customWidth="1"/>
    <col min="11012" max="11023" width="7.33203125" style="44" customWidth="1"/>
    <col min="11024" max="11024" width="10" style="44"/>
    <col min="11025" max="11025" width="11.109375" style="44" bestFit="1" customWidth="1"/>
    <col min="11026" max="11264" width="10" style="44"/>
    <col min="11265" max="11265" width="1.5546875" style="44" customWidth="1"/>
    <col min="11266" max="11266" width="20.5546875" style="44" bestFit="1" customWidth="1"/>
    <col min="11267" max="11267" width="6.33203125" style="44" bestFit="1" customWidth="1"/>
    <col min="11268" max="11279" width="7.33203125" style="44" customWidth="1"/>
    <col min="11280" max="11280" width="10" style="44"/>
    <col min="11281" max="11281" width="11.109375" style="44" bestFit="1" customWidth="1"/>
    <col min="11282" max="11520" width="10" style="44"/>
    <col min="11521" max="11521" width="1.5546875" style="44" customWidth="1"/>
    <col min="11522" max="11522" width="20.5546875" style="44" bestFit="1" customWidth="1"/>
    <col min="11523" max="11523" width="6.33203125" style="44" bestFit="1" customWidth="1"/>
    <col min="11524" max="11535" width="7.33203125" style="44" customWidth="1"/>
    <col min="11536" max="11536" width="10" style="44"/>
    <col min="11537" max="11537" width="11.109375" style="44" bestFit="1" customWidth="1"/>
    <col min="11538" max="11776" width="10" style="44"/>
    <col min="11777" max="11777" width="1.5546875" style="44" customWidth="1"/>
    <col min="11778" max="11778" width="20.5546875" style="44" bestFit="1" customWidth="1"/>
    <col min="11779" max="11779" width="6.33203125" style="44" bestFit="1" customWidth="1"/>
    <col min="11780" max="11791" width="7.33203125" style="44" customWidth="1"/>
    <col min="11792" max="11792" width="10" style="44"/>
    <col min="11793" max="11793" width="11.109375" style="44" bestFit="1" customWidth="1"/>
    <col min="11794" max="12032" width="10" style="44"/>
    <col min="12033" max="12033" width="1.5546875" style="44" customWidth="1"/>
    <col min="12034" max="12034" width="20.5546875" style="44" bestFit="1" customWidth="1"/>
    <col min="12035" max="12035" width="6.33203125" style="44" bestFit="1" customWidth="1"/>
    <col min="12036" max="12047" width="7.33203125" style="44" customWidth="1"/>
    <col min="12048" max="12048" width="10" style="44"/>
    <col min="12049" max="12049" width="11.109375" style="44" bestFit="1" customWidth="1"/>
    <col min="12050" max="12288" width="10" style="44"/>
    <col min="12289" max="12289" width="1.5546875" style="44" customWidth="1"/>
    <col min="12290" max="12290" width="20.5546875" style="44" bestFit="1" customWidth="1"/>
    <col min="12291" max="12291" width="6.33203125" style="44" bestFit="1" customWidth="1"/>
    <col min="12292" max="12303" width="7.33203125" style="44" customWidth="1"/>
    <col min="12304" max="12304" width="10" style="44"/>
    <col min="12305" max="12305" width="11.109375" style="44" bestFit="1" customWidth="1"/>
    <col min="12306" max="12544" width="10" style="44"/>
    <col min="12545" max="12545" width="1.5546875" style="44" customWidth="1"/>
    <col min="12546" max="12546" width="20.5546875" style="44" bestFit="1" customWidth="1"/>
    <col min="12547" max="12547" width="6.33203125" style="44" bestFit="1" customWidth="1"/>
    <col min="12548" max="12559" width="7.33203125" style="44" customWidth="1"/>
    <col min="12560" max="12560" width="10" style="44"/>
    <col min="12561" max="12561" width="11.109375" style="44" bestFit="1" customWidth="1"/>
    <col min="12562" max="12800" width="10" style="44"/>
    <col min="12801" max="12801" width="1.5546875" style="44" customWidth="1"/>
    <col min="12802" max="12802" width="20.5546875" style="44" bestFit="1" customWidth="1"/>
    <col min="12803" max="12803" width="6.33203125" style="44" bestFit="1" customWidth="1"/>
    <col min="12804" max="12815" width="7.33203125" style="44" customWidth="1"/>
    <col min="12816" max="12816" width="10" style="44"/>
    <col min="12817" max="12817" width="11.109375" style="44" bestFit="1" customWidth="1"/>
    <col min="12818" max="13056" width="10" style="44"/>
    <col min="13057" max="13057" width="1.5546875" style="44" customWidth="1"/>
    <col min="13058" max="13058" width="20.5546875" style="44" bestFit="1" customWidth="1"/>
    <col min="13059" max="13059" width="6.33203125" style="44" bestFit="1" customWidth="1"/>
    <col min="13060" max="13071" width="7.33203125" style="44" customWidth="1"/>
    <col min="13072" max="13072" width="10" style="44"/>
    <col min="13073" max="13073" width="11.109375" style="44" bestFit="1" customWidth="1"/>
    <col min="13074" max="13312" width="10" style="44"/>
    <col min="13313" max="13313" width="1.5546875" style="44" customWidth="1"/>
    <col min="13314" max="13314" width="20.5546875" style="44" bestFit="1" customWidth="1"/>
    <col min="13315" max="13315" width="6.33203125" style="44" bestFit="1" customWidth="1"/>
    <col min="13316" max="13327" width="7.33203125" style="44" customWidth="1"/>
    <col min="13328" max="13328" width="10" style="44"/>
    <col min="13329" max="13329" width="11.109375" style="44" bestFit="1" customWidth="1"/>
    <col min="13330" max="13568" width="10" style="44"/>
    <col min="13569" max="13569" width="1.5546875" style="44" customWidth="1"/>
    <col min="13570" max="13570" width="20.5546875" style="44" bestFit="1" customWidth="1"/>
    <col min="13571" max="13571" width="6.33203125" style="44" bestFit="1" customWidth="1"/>
    <col min="13572" max="13583" width="7.33203125" style="44" customWidth="1"/>
    <col min="13584" max="13584" width="10" style="44"/>
    <col min="13585" max="13585" width="11.109375" style="44" bestFit="1" customWidth="1"/>
    <col min="13586" max="13824" width="10" style="44"/>
    <col min="13825" max="13825" width="1.5546875" style="44" customWidth="1"/>
    <col min="13826" max="13826" width="20.5546875" style="44" bestFit="1" customWidth="1"/>
    <col min="13827" max="13827" width="6.33203125" style="44" bestFit="1" customWidth="1"/>
    <col min="13828" max="13839" width="7.33203125" style="44" customWidth="1"/>
    <col min="13840" max="13840" width="10" style="44"/>
    <col min="13841" max="13841" width="11.109375" style="44" bestFit="1" customWidth="1"/>
    <col min="13842" max="14080" width="10" style="44"/>
    <col min="14081" max="14081" width="1.5546875" style="44" customWidth="1"/>
    <col min="14082" max="14082" width="20.5546875" style="44" bestFit="1" customWidth="1"/>
    <col min="14083" max="14083" width="6.33203125" style="44" bestFit="1" customWidth="1"/>
    <col min="14084" max="14095" width="7.33203125" style="44" customWidth="1"/>
    <col min="14096" max="14096" width="10" style="44"/>
    <col min="14097" max="14097" width="11.109375" style="44" bestFit="1" customWidth="1"/>
    <col min="14098" max="14336" width="10" style="44"/>
    <col min="14337" max="14337" width="1.5546875" style="44" customWidth="1"/>
    <col min="14338" max="14338" width="20.5546875" style="44" bestFit="1" customWidth="1"/>
    <col min="14339" max="14339" width="6.33203125" style="44" bestFit="1" customWidth="1"/>
    <col min="14340" max="14351" width="7.33203125" style="44" customWidth="1"/>
    <col min="14352" max="14352" width="10" style="44"/>
    <col min="14353" max="14353" width="11.109375" style="44" bestFit="1" customWidth="1"/>
    <col min="14354" max="14592" width="10" style="44"/>
    <col min="14593" max="14593" width="1.5546875" style="44" customWidth="1"/>
    <col min="14594" max="14594" width="20.5546875" style="44" bestFit="1" customWidth="1"/>
    <col min="14595" max="14595" width="6.33203125" style="44" bestFit="1" customWidth="1"/>
    <col min="14596" max="14607" width="7.33203125" style="44" customWidth="1"/>
    <col min="14608" max="14608" width="10" style="44"/>
    <col min="14609" max="14609" width="11.109375" style="44" bestFit="1" customWidth="1"/>
    <col min="14610" max="14848" width="10" style="44"/>
    <col min="14849" max="14849" width="1.5546875" style="44" customWidth="1"/>
    <col min="14850" max="14850" width="20.5546875" style="44" bestFit="1" customWidth="1"/>
    <col min="14851" max="14851" width="6.33203125" style="44" bestFit="1" customWidth="1"/>
    <col min="14852" max="14863" width="7.33203125" style="44" customWidth="1"/>
    <col min="14864" max="14864" width="10" style="44"/>
    <col min="14865" max="14865" width="11.109375" style="44" bestFit="1" customWidth="1"/>
    <col min="14866" max="15104" width="10" style="44"/>
    <col min="15105" max="15105" width="1.5546875" style="44" customWidth="1"/>
    <col min="15106" max="15106" width="20.5546875" style="44" bestFit="1" customWidth="1"/>
    <col min="15107" max="15107" width="6.33203125" style="44" bestFit="1" customWidth="1"/>
    <col min="15108" max="15119" width="7.33203125" style="44" customWidth="1"/>
    <col min="15120" max="15120" width="10" style="44"/>
    <col min="15121" max="15121" width="11.109375" style="44" bestFit="1" customWidth="1"/>
    <col min="15122" max="15360" width="10" style="44"/>
    <col min="15361" max="15361" width="1.5546875" style="44" customWidth="1"/>
    <col min="15362" max="15362" width="20.5546875" style="44" bestFit="1" customWidth="1"/>
    <col min="15363" max="15363" width="6.33203125" style="44" bestFit="1" customWidth="1"/>
    <col min="15364" max="15375" width="7.33203125" style="44" customWidth="1"/>
    <col min="15376" max="15376" width="10" style="44"/>
    <col min="15377" max="15377" width="11.109375" style="44" bestFit="1" customWidth="1"/>
    <col min="15378" max="15616" width="10" style="44"/>
    <col min="15617" max="15617" width="1.5546875" style="44" customWidth="1"/>
    <col min="15618" max="15618" width="20.5546875" style="44" bestFit="1" customWidth="1"/>
    <col min="15619" max="15619" width="6.33203125" style="44" bestFit="1" customWidth="1"/>
    <col min="15620" max="15631" width="7.33203125" style="44" customWidth="1"/>
    <col min="15632" max="15632" width="10" style="44"/>
    <col min="15633" max="15633" width="11.109375" style="44" bestFit="1" customWidth="1"/>
    <col min="15634" max="15872" width="10" style="44"/>
    <col min="15873" max="15873" width="1.5546875" style="44" customWidth="1"/>
    <col min="15874" max="15874" width="20.5546875" style="44" bestFit="1" customWidth="1"/>
    <col min="15875" max="15875" width="6.33203125" style="44" bestFit="1" customWidth="1"/>
    <col min="15876" max="15887" width="7.33203125" style="44" customWidth="1"/>
    <col min="15888" max="15888" width="10" style="44"/>
    <col min="15889" max="15889" width="11.109375" style="44" bestFit="1" customWidth="1"/>
    <col min="15890" max="16128" width="10" style="44"/>
    <col min="16129" max="16129" width="1.5546875" style="44" customWidth="1"/>
    <col min="16130" max="16130" width="20.5546875" style="44" bestFit="1" customWidth="1"/>
    <col min="16131" max="16131" width="6.33203125" style="44" bestFit="1" customWidth="1"/>
    <col min="16132" max="16143" width="7.33203125" style="44" customWidth="1"/>
    <col min="16144" max="16144" width="10" style="44"/>
    <col min="16145" max="16145" width="11.109375" style="44" bestFit="1" customWidth="1"/>
    <col min="16146" max="16384" width="10" style="44"/>
  </cols>
  <sheetData>
    <row r="1" spans="1:17" s="45" customFormat="1" ht="19.8" thickBot="1">
      <c r="A1" s="18"/>
      <c r="B1" s="102" t="s">
        <v>6</v>
      </c>
      <c r="C1" s="103" t="s">
        <v>7</v>
      </c>
      <c r="D1" s="102" t="s">
        <v>9</v>
      </c>
      <c r="E1" s="102" t="s">
        <v>10</v>
      </c>
      <c r="F1" s="102" t="s">
        <v>11</v>
      </c>
      <c r="G1" s="102" t="s">
        <v>12</v>
      </c>
      <c r="H1" s="102" t="s">
        <v>13</v>
      </c>
      <c r="I1" s="102" t="s">
        <v>14</v>
      </c>
      <c r="J1" s="102" t="s">
        <v>15</v>
      </c>
      <c r="K1" s="102" t="s">
        <v>16</v>
      </c>
      <c r="L1" s="102" t="s">
        <v>17</v>
      </c>
      <c r="M1" s="102" t="s">
        <v>18</v>
      </c>
      <c r="N1" s="102" t="s">
        <v>19</v>
      </c>
      <c r="O1" s="102" t="s">
        <v>20</v>
      </c>
      <c r="P1" s="102">
        <v>2020</v>
      </c>
      <c r="Q1" s="104" t="s">
        <v>8</v>
      </c>
    </row>
    <row r="2" spans="1:17">
      <c r="A2" s="19"/>
      <c r="B2" s="105" t="s">
        <v>21</v>
      </c>
      <c r="C2" s="20">
        <v>2020</v>
      </c>
      <c r="D2" s="21">
        <v>1</v>
      </c>
      <c r="E2" s="21">
        <v>1.7</v>
      </c>
      <c r="F2" s="21">
        <v>3.5</v>
      </c>
      <c r="G2" s="21">
        <v>7</v>
      </c>
      <c r="H2" s="21">
        <v>9</v>
      </c>
      <c r="I2" s="21">
        <v>10</v>
      </c>
      <c r="J2" s="21">
        <v>7</v>
      </c>
      <c r="K2" s="21">
        <v>5</v>
      </c>
      <c r="L2" s="21">
        <v>5</v>
      </c>
      <c r="M2" s="21">
        <v>5</v>
      </c>
      <c r="N2" s="21">
        <v>10</v>
      </c>
      <c r="O2" s="21">
        <v>10</v>
      </c>
      <c r="P2" s="22">
        <f>SUM(D2:O2)/12</f>
        <v>6.1833333333333336</v>
      </c>
      <c r="Q2" s="23">
        <f>P2/P3/10</f>
        <v>0.35000000000000003</v>
      </c>
    </row>
    <row r="3" spans="1:17" ht="19.8" thickBot="1">
      <c r="A3" s="19"/>
      <c r="B3" s="106"/>
      <c r="C3" s="24">
        <v>2019</v>
      </c>
      <c r="D3" s="25">
        <v>1.4</v>
      </c>
      <c r="E3" s="25">
        <v>1.6</v>
      </c>
      <c r="F3" s="25">
        <v>1.7</v>
      </c>
      <c r="G3" s="25">
        <v>1</v>
      </c>
      <c r="H3" s="25">
        <v>2.1</v>
      </c>
      <c r="I3" s="25">
        <v>2.9</v>
      </c>
      <c r="J3" s="25">
        <v>1.5</v>
      </c>
      <c r="K3" s="25">
        <v>1</v>
      </c>
      <c r="L3" s="25">
        <v>2.2000000000000002</v>
      </c>
      <c r="M3" s="25">
        <v>1.5</v>
      </c>
      <c r="N3" s="25">
        <v>1.9</v>
      </c>
      <c r="O3" s="25">
        <v>2.4</v>
      </c>
      <c r="P3" s="26">
        <f>SUM(D3:O3)/12</f>
        <v>1.7666666666666666</v>
      </c>
      <c r="Q3" s="27"/>
    </row>
    <row r="4" spans="1:17">
      <c r="A4" s="28"/>
      <c r="B4" s="107" t="s">
        <v>22</v>
      </c>
      <c r="C4" s="29">
        <v>2020</v>
      </c>
      <c r="D4" s="30">
        <v>0.1</v>
      </c>
      <c r="E4" s="30">
        <v>0.05</v>
      </c>
      <c r="F4" s="30">
        <v>0.32</v>
      </c>
      <c r="G4" s="30">
        <v>0.35</v>
      </c>
      <c r="H4" s="30">
        <v>0.38</v>
      </c>
      <c r="I4" s="30">
        <v>0.23</v>
      </c>
      <c r="J4" s="30">
        <v>0.152</v>
      </c>
      <c r="K4" s="30">
        <v>9.5000000000000001E-2</v>
      </c>
      <c r="L4" s="30">
        <v>0.1</v>
      </c>
      <c r="M4" s="30">
        <v>0.122</v>
      </c>
      <c r="N4" s="30">
        <v>0.16</v>
      </c>
      <c r="O4" s="30">
        <v>0.18</v>
      </c>
      <c r="P4" s="31">
        <f t="shared" ref="P4:P17" si="0">SUM(D4:O4)/12</f>
        <v>0.18658333333333335</v>
      </c>
      <c r="Q4" s="32">
        <f>P4/P5/10</f>
        <v>0.24988839285714284</v>
      </c>
    </row>
    <row r="5" spans="1:17" ht="19.8" thickBot="1">
      <c r="A5" s="28"/>
      <c r="B5" s="106"/>
      <c r="C5" s="24">
        <v>2019</v>
      </c>
      <c r="D5" s="33">
        <v>0.12</v>
      </c>
      <c r="E5" s="33">
        <v>6.5000000000000002E-2</v>
      </c>
      <c r="F5" s="33">
        <v>6.4000000000000001E-2</v>
      </c>
      <c r="G5" s="33">
        <v>7.0000000000000007E-2</v>
      </c>
      <c r="H5" s="33">
        <v>3.5000000000000003E-2</v>
      </c>
      <c r="I5" s="33">
        <v>3.6999999999999998E-2</v>
      </c>
      <c r="J5" s="33">
        <v>0.125</v>
      </c>
      <c r="K5" s="33">
        <v>0.06</v>
      </c>
      <c r="L5" s="33">
        <v>6.3E-2</v>
      </c>
      <c r="M5" s="33">
        <v>9.9000000000000005E-2</v>
      </c>
      <c r="N5" s="33">
        <v>5.2999999999999999E-2</v>
      </c>
      <c r="O5" s="33">
        <v>0.105</v>
      </c>
      <c r="P5" s="34">
        <f t="shared" si="0"/>
        <v>7.4666666666666673E-2</v>
      </c>
      <c r="Q5" s="27"/>
    </row>
    <row r="6" spans="1:17">
      <c r="A6" s="28"/>
      <c r="B6" s="107" t="s">
        <v>23</v>
      </c>
      <c r="C6" s="29">
        <v>2020</v>
      </c>
      <c r="D6" s="35">
        <v>400</v>
      </c>
      <c r="E6" s="35">
        <v>500</v>
      </c>
      <c r="F6" s="35">
        <v>2500</v>
      </c>
      <c r="G6" s="35">
        <v>3500</v>
      </c>
      <c r="H6" s="35">
        <v>4000</v>
      </c>
      <c r="I6" s="35">
        <v>4500</v>
      </c>
      <c r="J6" s="35">
        <v>4200</v>
      </c>
      <c r="K6" s="35">
        <v>3800</v>
      </c>
      <c r="L6" s="35">
        <v>3500</v>
      </c>
      <c r="M6" s="35">
        <v>3500</v>
      </c>
      <c r="N6" s="35">
        <v>5000</v>
      </c>
      <c r="O6" s="35">
        <v>5400</v>
      </c>
      <c r="P6" s="36">
        <f t="shared" si="0"/>
        <v>3400</v>
      </c>
      <c r="Q6" s="32">
        <f>P6/P7/10</f>
        <v>0.7816091954022989</v>
      </c>
    </row>
    <row r="7" spans="1:17" ht="19.8" thickBot="1">
      <c r="A7" s="28"/>
      <c r="B7" s="106"/>
      <c r="C7" s="24">
        <v>2019</v>
      </c>
      <c r="D7" s="25">
        <v>420</v>
      </c>
      <c r="E7" s="25">
        <v>550</v>
      </c>
      <c r="F7" s="25">
        <v>600</v>
      </c>
      <c r="G7" s="25">
        <v>300</v>
      </c>
      <c r="H7" s="25">
        <v>700</v>
      </c>
      <c r="I7" s="25">
        <v>500</v>
      </c>
      <c r="J7" s="25">
        <v>200</v>
      </c>
      <c r="K7" s="25">
        <v>300</v>
      </c>
      <c r="L7" s="25">
        <v>400</v>
      </c>
      <c r="M7" s="25">
        <v>350</v>
      </c>
      <c r="N7" s="25">
        <v>400</v>
      </c>
      <c r="O7" s="25">
        <v>500</v>
      </c>
      <c r="P7" s="26">
        <f t="shared" si="0"/>
        <v>435</v>
      </c>
      <c r="Q7" s="27"/>
    </row>
    <row r="8" spans="1:17">
      <c r="A8" s="19"/>
      <c r="B8" s="107" t="s">
        <v>24</v>
      </c>
      <c r="C8" s="29">
        <v>2020</v>
      </c>
      <c r="D8" s="30">
        <v>0.55000000000000004</v>
      </c>
      <c r="E8" s="30">
        <v>0.55000000000000004</v>
      </c>
      <c r="F8" s="30">
        <v>0.8</v>
      </c>
      <c r="G8" s="30">
        <v>0.8</v>
      </c>
      <c r="H8" s="30">
        <v>0.8</v>
      </c>
      <c r="I8" s="30">
        <v>0.95</v>
      </c>
      <c r="J8" s="30">
        <v>0.95</v>
      </c>
      <c r="K8" s="30">
        <v>0.95</v>
      </c>
      <c r="L8" s="30">
        <v>0.95</v>
      </c>
      <c r="M8" s="30">
        <v>0.95</v>
      </c>
      <c r="N8" s="30">
        <v>0.95</v>
      </c>
      <c r="O8" s="30">
        <v>0.95</v>
      </c>
      <c r="P8" s="36">
        <f t="shared" si="0"/>
        <v>0.84583333333333321</v>
      </c>
      <c r="Q8" s="32">
        <f>P8/P9/10</f>
        <v>0.59705882352941164</v>
      </c>
    </row>
    <row r="9" spans="1:17" ht="19.8" thickBot="1">
      <c r="A9" s="19"/>
      <c r="B9" s="106"/>
      <c r="C9" s="24">
        <v>2019</v>
      </c>
      <c r="D9" s="33">
        <v>0.1</v>
      </c>
      <c r="E9" s="33">
        <v>0.1</v>
      </c>
      <c r="F9" s="33">
        <v>0.1</v>
      </c>
      <c r="G9" s="33">
        <v>0.1</v>
      </c>
      <c r="H9" s="33">
        <v>0.1</v>
      </c>
      <c r="I9" s="33">
        <v>0.15</v>
      </c>
      <c r="J9" s="33">
        <v>0.15</v>
      </c>
      <c r="K9" s="33">
        <v>0.15</v>
      </c>
      <c r="L9" s="33">
        <v>0.15</v>
      </c>
      <c r="M9" s="33">
        <v>0.2</v>
      </c>
      <c r="N9" s="33">
        <v>0.2</v>
      </c>
      <c r="O9" s="33">
        <v>0.2</v>
      </c>
      <c r="P9" s="26">
        <f t="shared" si="0"/>
        <v>0.14166666666666666</v>
      </c>
      <c r="Q9" s="27"/>
    </row>
    <row r="10" spans="1:17">
      <c r="A10" s="28"/>
      <c r="B10" s="107" t="s">
        <v>25</v>
      </c>
      <c r="C10" s="29">
        <v>2020</v>
      </c>
      <c r="D10" s="35">
        <v>428</v>
      </c>
      <c r="E10" s="35">
        <v>451</v>
      </c>
      <c r="F10" s="35">
        <v>730</v>
      </c>
      <c r="G10" s="35">
        <v>1200</v>
      </c>
      <c r="H10" s="35">
        <v>1700</v>
      </c>
      <c r="I10" s="35">
        <v>1900</v>
      </c>
      <c r="J10" s="35">
        <v>1000</v>
      </c>
      <c r="K10" s="35">
        <v>950</v>
      </c>
      <c r="L10" s="35">
        <v>900</v>
      </c>
      <c r="M10" s="35">
        <v>900</v>
      </c>
      <c r="N10" s="35">
        <v>1200</v>
      </c>
      <c r="O10" s="35">
        <v>2500</v>
      </c>
      <c r="P10" s="36">
        <f>MAX(D10:O10)</f>
        <v>2500</v>
      </c>
      <c r="Q10" s="32">
        <f>P10/P11/10</f>
        <v>0.8928571428571429</v>
      </c>
    </row>
    <row r="11" spans="1:17" ht="19.8" thickBot="1">
      <c r="A11" s="28"/>
      <c r="B11" s="106"/>
      <c r="C11" s="24">
        <v>2019</v>
      </c>
      <c r="D11" s="25">
        <v>122</v>
      </c>
      <c r="E11" s="25">
        <v>151</v>
      </c>
      <c r="F11" s="25">
        <v>123</v>
      </c>
      <c r="G11" s="25">
        <v>196</v>
      </c>
      <c r="H11" s="25">
        <v>244</v>
      </c>
      <c r="I11" s="25">
        <v>259</v>
      </c>
      <c r="J11" s="25">
        <v>122</v>
      </c>
      <c r="K11" s="25">
        <v>182</v>
      </c>
      <c r="L11" s="25">
        <v>187</v>
      </c>
      <c r="M11" s="25">
        <v>251</v>
      </c>
      <c r="N11" s="25">
        <v>280</v>
      </c>
      <c r="O11" s="25">
        <v>191</v>
      </c>
      <c r="P11" s="26">
        <f>MAX(D11:O11)</f>
        <v>280</v>
      </c>
      <c r="Q11" s="27"/>
    </row>
    <row r="12" spans="1:17">
      <c r="A12" s="28"/>
      <c r="B12" s="107" t="s">
        <v>26</v>
      </c>
      <c r="C12" s="29">
        <v>2020</v>
      </c>
      <c r="D12" s="37">
        <v>54825</v>
      </c>
      <c r="E12" s="37">
        <v>48483</v>
      </c>
      <c r="F12" s="37">
        <v>150000</v>
      </c>
      <c r="G12" s="37">
        <v>210000</v>
      </c>
      <c r="H12" s="37">
        <v>250000</v>
      </c>
      <c r="I12" s="37">
        <v>350000</v>
      </c>
      <c r="J12" s="37">
        <v>170000</v>
      </c>
      <c r="K12" s="37">
        <v>154000</v>
      </c>
      <c r="L12" s="37">
        <v>129000</v>
      </c>
      <c r="M12" s="37">
        <v>193000</v>
      </c>
      <c r="N12" s="37">
        <v>280000</v>
      </c>
      <c r="O12" s="37">
        <v>425000</v>
      </c>
      <c r="P12" s="36">
        <f>MAX(D12:O12)</f>
        <v>425000</v>
      </c>
      <c r="Q12" s="32">
        <f>P12/P13/10</f>
        <v>0.72670690628045764</v>
      </c>
    </row>
    <row r="13" spans="1:17" ht="19.8" thickBot="1">
      <c r="A13" s="28"/>
      <c r="B13" s="106"/>
      <c r="C13" s="24">
        <v>2019</v>
      </c>
      <c r="D13" s="38">
        <v>57825</v>
      </c>
      <c r="E13" s="38">
        <v>58483</v>
      </c>
      <c r="F13" s="38">
        <v>27673</v>
      </c>
      <c r="G13" s="38">
        <v>39939</v>
      </c>
      <c r="H13" s="38">
        <v>53568</v>
      </c>
      <c r="I13" s="38">
        <v>44690</v>
      </c>
      <c r="J13" s="38">
        <v>29080</v>
      </c>
      <c r="K13" s="38">
        <v>33942</v>
      </c>
      <c r="L13" s="38">
        <v>49083</v>
      </c>
      <c r="M13" s="38">
        <v>33799</v>
      </c>
      <c r="N13" s="38">
        <v>51178</v>
      </c>
      <c r="O13" s="38">
        <v>48686</v>
      </c>
      <c r="P13" s="26">
        <f>MAX(D13:O13)</f>
        <v>58483</v>
      </c>
      <c r="Q13" s="27"/>
    </row>
    <row r="14" spans="1:17">
      <c r="A14" s="19"/>
      <c r="B14" s="105" t="s">
        <v>27</v>
      </c>
      <c r="C14" s="20">
        <v>2020</v>
      </c>
      <c r="D14" s="39">
        <v>0.75</v>
      </c>
      <c r="E14" s="39">
        <v>0.75</v>
      </c>
      <c r="F14" s="39">
        <v>0.82</v>
      </c>
      <c r="G14" s="39">
        <v>0.9</v>
      </c>
      <c r="H14" s="39">
        <v>0.95</v>
      </c>
      <c r="I14" s="39">
        <v>0.99</v>
      </c>
      <c r="J14" s="39">
        <v>0.95</v>
      </c>
      <c r="K14" s="39">
        <v>0.85</v>
      </c>
      <c r="L14" s="39">
        <v>0.93</v>
      </c>
      <c r="M14" s="39">
        <v>0.96</v>
      </c>
      <c r="N14" s="39">
        <v>0.97</v>
      </c>
      <c r="O14" s="39">
        <v>0.84</v>
      </c>
      <c r="P14" s="39">
        <f t="shared" si="0"/>
        <v>0.88833333333333331</v>
      </c>
      <c r="Q14" s="23">
        <f>P14/P15/10</f>
        <v>0.47589285714285723</v>
      </c>
    </row>
    <row r="15" spans="1:17" ht="19.8" thickBot="1">
      <c r="A15" s="19"/>
      <c r="B15" s="106"/>
      <c r="C15" s="24">
        <v>2019</v>
      </c>
      <c r="D15" s="40">
        <v>0.24</v>
      </c>
      <c r="E15" s="40">
        <v>0.22</v>
      </c>
      <c r="F15" s="40">
        <v>0.17</v>
      </c>
      <c r="G15" s="40">
        <v>0.18</v>
      </c>
      <c r="H15" s="40">
        <v>0.18</v>
      </c>
      <c r="I15" s="40">
        <v>0.21</v>
      </c>
      <c r="J15" s="40">
        <v>0.23</v>
      </c>
      <c r="K15" s="40">
        <v>0.15</v>
      </c>
      <c r="L15" s="40">
        <v>0.15</v>
      </c>
      <c r="M15" s="40">
        <v>0.12</v>
      </c>
      <c r="N15" s="40">
        <v>0.18</v>
      </c>
      <c r="O15" s="40">
        <v>0.21</v>
      </c>
      <c r="P15" s="40">
        <f t="shared" si="0"/>
        <v>0.18666666666666665</v>
      </c>
      <c r="Q15" s="27"/>
    </row>
    <row r="16" spans="1:17">
      <c r="A16" s="28"/>
      <c r="B16" s="107" t="s">
        <v>28</v>
      </c>
      <c r="C16" s="29">
        <v>2020</v>
      </c>
      <c r="D16" s="41">
        <v>0.32</v>
      </c>
      <c r="E16" s="41">
        <v>0.22</v>
      </c>
      <c r="F16" s="41">
        <v>0.88</v>
      </c>
      <c r="G16" s="41">
        <v>0.98</v>
      </c>
      <c r="H16" s="41">
        <v>0.99</v>
      </c>
      <c r="I16" s="41">
        <v>0.99</v>
      </c>
      <c r="J16" s="41">
        <v>0.76</v>
      </c>
      <c r="K16" s="41">
        <v>0.71</v>
      </c>
      <c r="L16" s="41">
        <v>0.65</v>
      </c>
      <c r="M16" s="41">
        <v>0.78</v>
      </c>
      <c r="N16" s="41">
        <v>0.88</v>
      </c>
      <c r="O16" s="41">
        <v>0.98</v>
      </c>
      <c r="P16" s="41">
        <f t="shared" si="0"/>
        <v>0.76166666666666671</v>
      </c>
      <c r="Q16" s="32">
        <f>P16/P17/10</f>
        <v>0.24724754510779881</v>
      </c>
    </row>
    <row r="17" spans="1:19" ht="19.8" thickBot="1">
      <c r="A17" s="28"/>
      <c r="B17" s="106"/>
      <c r="C17" s="24">
        <v>2019</v>
      </c>
      <c r="D17" s="40">
        <v>0.21</v>
      </c>
      <c r="E17" s="40">
        <v>0.23669999999999999</v>
      </c>
      <c r="F17" s="40">
        <v>0.26</v>
      </c>
      <c r="G17" s="40">
        <v>0.26</v>
      </c>
      <c r="H17" s="40">
        <v>0.28000000000000003</v>
      </c>
      <c r="I17" s="40">
        <v>0.28999999999999998</v>
      </c>
      <c r="J17" s="40">
        <v>0.31</v>
      </c>
      <c r="K17" s="40">
        <v>0.32</v>
      </c>
      <c r="L17" s="40">
        <v>0.35</v>
      </c>
      <c r="M17" s="40">
        <v>0.38</v>
      </c>
      <c r="N17" s="40">
        <v>0.39</v>
      </c>
      <c r="O17" s="40">
        <v>0.41</v>
      </c>
      <c r="P17" s="40">
        <f t="shared" si="0"/>
        <v>0.30805833333333338</v>
      </c>
      <c r="Q17" s="27"/>
    </row>
    <row r="18" spans="1:19"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3"/>
    </row>
    <row r="20" spans="1:19" s="42" customFormat="1" ht="15.6" thickBot="1">
      <c r="D20" s="94" t="s">
        <v>0</v>
      </c>
      <c r="E20" s="94"/>
      <c r="F20" s="94" t="s">
        <v>2</v>
      </c>
      <c r="G20" s="94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</row>
    <row r="21" spans="1:19" s="42" customFormat="1" ht="15.6" thickBot="1">
      <c r="D21" s="62" t="s">
        <v>1</v>
      </c>
      <c r="E21" s="62" t="s">
        <v>3</v>
      </c>
      <c r="F21" s="62"/>
      <c r="G21" s="89"/>
      <c r="H21" s="61"/>
      <c r="I21" s="86" t="s">
        <v>6</v>
      </c>
      <c r="J21" s="86" t="s">
        <v>8</v>
      </c>
      <c r="K21" s="64"/>
      <c r="M21" s="64"/>
      <c r="N21" s="64"/>
      <c r="O21" s="95" t="s">
        <v>29</v>
      </c>
      <c r="P21" s="95"/>
      <c r="Q21" s="95"/>
      <c r="R21" s="61"/>
      <c r="S21" s="61"/>
    </row>
    <row r="22" spans="1:19" s="42" customFormat="1" ht="15">
      <c r="D22" s="65">
        <v>10</v>
      </c>
      <c r="E22" s="66">
        <v>0</v>
      </c>
      <c r="F22" s="82" t="s">
        <v>3</v>
      </c>
      <c r="G22" s="90">
        <f>VLOOKUP(O22,$I$22:$J$29,2,0)</f>
        <v>0.72670690628045764</v>
      </c>
      <c r="H22" s="61"/>
      <c r="I22" s="63" t="str">
        <f>B2</f>
        <v>Vizualizari/ vizitator</v>
      </c>
      <c r="J22" s="67">
        <f>Q2</f>
        <v>0.35000000000000003</v>
      </c>
      <c r="K22" s="64"/>
      <c r="M22" s="64"/>
      <c r="N22" s="64"/>
      <c r="O22" s="96" t="str">
        <f>Dashboard!H12</f>
        <v>Vizitatori unici</v>
      </c>
      <c r="P22" s="96"/>
      <c r="Q22" s="96"/>
      <c r="R22" s="61"/>
      <c r="S22" s="61"/>
    </row>
    <row r="23" spans="1:19" s="42" customFormat="1" ht="15">
      <c r="D23" s="65">
        <v>10</v>
      </c>
      <c r="E23" s="66">
        <v>0.1</v>
      </c>
      <c r="F23" s="65" t="s">
        <v>4</v>
      </c>
      <c r="G23" s="66">
        <v>0.01</v>
      </c>
      <c r="H23" s="61"/>
      <c r="I23" s="63" t="str">
        <f>B4</f>
        <v>Rata de clic (CTR)</v>
      </c>
      <c r="J23" s="67">
        <f>Q4</f>
        <v>0.24988839285714284</v>
      </c>
      <c r="K23" s="64"/>
      <c r="M23" s="88"/>
      <c r="N23" s="64"/>
      <c r="O23" s="61"/>
      <c r="P23" s="61"/>
      <c r="Q23" s="61"/>
      <c r="R23" s="61"/>
      <c r="S23" s="61"/>
    </row>
    <row r="24" spans="1:19" s="42" customFormat="1" ht="15">
      <c r="D24" s="65">
        <v>10</v>
      </c>
      <c r="E24" s="66">
        <v>0.2</v>
      </c>
      <c r="F24" s="65"/>
      <c r="G24" s="66">
        <f>180%-G23-G22</f>
        <v>1.0632930937195424</v>
      </c>
      <c r="H24" s="61"/>
      <c r="I24" s="63" t="str">
        <f>B6</f>
        <v>Vizualizări video</v>
      </c>
      <c r="J24" s="67">
        <f>Q6</f>
        <v>0.7816091954022989</v>
      </c>
      <c r="K24" s="64"/>
      <c r="M24" s="64"/>
      <c r="N24" s="64"/>
      <c r="O24" s="61"/>
      <c r="P24" s="61"/>
      <c r="Q24" s="61"/>
      <c r="R24" s="61"/>
      <c r="S24" s="61"/>
    </row>
    <row r="25" spans="1:19" s="42" customFormat="1" ht="15">
      <c r="D25" s="65">
        <v>10</v>
      </c>
      <c r="E25" s="66">
        <v>0.3</v>
      </c>
      <c r="F25" s="65"/>
      <c r="G25" s="65"/>
      <c r="H25" s="61"/>
      <c r="I25" s="63" t="str">
        <f>B8</f>
        <v>Monetizare</v>
      </c>
      <c r="J25" s="67">
        <f>Q8</f>
        <v>0.59705882352941164</v>
      </c>
      <c r="K25" s="64"/>
      <c r="M25" s="64"/>
      <c r="N25" s="64"/>
      <c r="O25" s="61"/>
      <c r="P25" s="61"/>
      <c r="Q25" s="61"/>
      <c r="R25" s="61"/>
      <c r="S25" s="61"/>
    </row>
    <row r="26" spans="1:19" s="42" customFormat="1" ht="15">
      <c r="D26" s="65">
        <v>10</v>
      </c>
      <c r="E26" s="66">
        <v>0.4</v>
      </c>
      <c r="F26" s="65"/>
      <c r="G26" s="65"/>
      <c r="H26" s="61"/>
      <c r="I26" s="63" t="str">
        <f>B10</f>
        <v xml:space="preserve">Total abonați </v>
      </c>
      <c r="J26" s="67">
        <f>Q10</f>
        <v>0.8928571428571429</v>
      </c>
      <c r="K26" s="64"/>
      <c r="M26" s="64"/>
      <c r="N26" s="64"/>
      <c r="O26" s="61"/>
      <c r="P26" s="61"/>
      <c r="Q26" s="61"/>
      <c r="R26" s="61"/>
      <c r="S26" s="61"/>
    </row>
    <row r="27" spans="1:19" s="42" customFormat="1" ht="15">
      <c r="D27" s="65">
        <v>10</v>
      </c>
      <c r="E27" s="66">
        <v>0.5</v>
      </c>
      <c r="F27" s="65"/>
      <c r="G27" s="65"/>
      <c r="H27" s="61"/>
      <c r="I27" s="63" t="str">
        <f>B12</f>
        <v>Vizitatori unici</v>
      </c>
      <c r="J27" s="67">
        <f>Q12</f>
        <v>0.72670690628045764</v>
      </c>
      <c r="K27" s="64"/>
      <c r="M27" s="64"/>
      <c r="N27" s="64"/>
      <c r="O27" s="61"/>
      <c r="P27" s="61"/>
      <c r="Q27" s="61"/>
      <c r="R27" s="61"/>
      <c r="S27" s="61"/>
    </row>
    <row r="28" spans="1:19">
      <c r="D28" s="47">
        <v>10</v>
      </c>
      <c r="E28" s="48">
        <v>0.6</v>
      </c>
      <c r="F28" s="47"/>
      <c r="G28" s="47"/>
      <c r="H28" s="46"/>
      <c r="I28" s="63" t="str">
        <f>B14</f>
        <v>Vizitatori noi</v>
      </c>
      <c r="J28" s="67">
        <f>Q14</f>
        <v>0.47589285714285723</v>
      </c>
      <c r="K28" s="57"/>
      <c r="M28" s="57"/>
      <c r="N28" s="57"/>
      <c r="O28" s="46"/>
      <c r="P28" s="46"/>
      <c r="Q28" s="46"/>
      <c r="R28" s="46"/>
      <c r="S28" s="46"/>
    </row>
    <row r="29" spans="1:19" ht="19.8" thickBot="1">
      <c r="D29" s="47">
        <v>10</v>
      </c>
      <c r="E29" s="48">
        <v>0.7</v>
      </c>
      <c r="F29" s="47"/>
      <c r="G29" s="47"/>
      <c r="H29" s="46"/>
      <c r="I29" s="86" t="str">
        <f>B16</f>
        <v>Retentie vizitatori</v>
      </c>
      <c r="J29" s="87">
        <f>Q16</f>
        <v>0.24724754510779881</v>
      </c>
      <c r="K29" s="57"/>
      <c r="M29" s="57"/>
      <c r="N29" s="57"/>
      <c r="O29" s="46"/>
      <c r="P29" s="46"/>
      <c r="Q29" s="46"/>
      <c r="R29" s="46"/>
      <c r="S29" s="46"/>
    </row>
    <row r="30" spans="1:19">
      <c r="D30" s="47">
        <v>10</v>
      </c>
      <c r="E30" s="48">
        <v>0.8</v>
      </c>
      <c r="F30" s="47"/>
      <c r="G30" s="47"/>
      <c r="H30" s="46"/>
      <c r="I30" s="57"/>
      <c r="J30" s="58"/>
      <c r="K30" s="57"/>
      <c r="M30" s="57"/>
      <c r="N30" s="57"/>
      <c r="O30" s="46"/>
      <c r="P30" s="46"/>
      <c r="Q30" s="46"/>
      <c r="R30" s="46"/>
      <c r="S30" s="46"/>
    </row>
    <row r="31" spans="1:19">
      <c r="D31" s="47">
        <v>10</v>
      </c>
      <c r="E31" s="48">
        <v>0.9</v>
      </c>
      <c r="F31" s="47"/>
      <c r="G31" s="47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</row>
    <row r="32" spans="1:19" ht="19.8" thickBot="1">
      <c r="D32" s="84">
        <v>80</v>
      </c>
      <c r="E32" s="85">
        <v>1</v>
      </c>
      <c r="F32" s="84"/>
      <c r="G32" s="47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</row>
    <row r="33" spans="4:19">
      <c r="D33" s="47"/>
      <c r="E33" s="47"/>
      <c r="F33" s="47"/>
      <c r="G33" s="47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</row>
    <row r="34" spans="4:19">
      <c r="D34" s="49"/>
      <c r="E34" s="49"/>
      <c r="F34" s="49"/>
      <c r="G34" s="49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</row>
    <row r="35" spans="4:19">
      <c r="D35" s="49"/>
      <c r="E35" s="49"/>
      <c r="F35" s="49"/>
      <c r="G35" s="49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</row>
    <row r="36" spans="4:19">
      <c r="D36" s="49"/>
      <c r="E36" s="49"/>
      <c r="F36" s="49"/>
      <c r="G36" s="49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</row>
    <row r="37" spans="4:19">
      <c r="D37" s="49"/>
      <c r="E37" s="49"/>
      <c r="F37" s="49"/>
      <c r="G37" s="49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</row>
    <row r="38" spans="4:19">
      <c r="D38" s="49"/>
      <c r="E38" s="49"/>
      <c r="F38" s="49"/>
      <c r="G38" s="49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</row>
    <row r="39" spans="4:19">
      <c r="D39" s="49"/>
      <c r="E39" s="49"/>
      <c r="F39" s="49"/>
      <c r="G39" s="49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</row>
    <row r="40" spans="4:19">
      <c r="D40" s="49"/>
      <c r="E40" s="49"/>
      <c r="F40" s="49"/>
      <c r="G40" s="49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</row>
    <row r="41" spans="4:19">
      <c r="D41" s="49"/>
      <c r="E41" s="49"/>
      <c r="F41" s="49"/>
      <c r="G41" s="49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</row>
    <row r="42" spans="4:19">
      <c r="D42" s="49"/>
      <c r="E42" s="49"/>
      <c r="F42" s="49"/>
      <c r="G42" s="49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</row>
    <row r="43" spans="4:19">
      <c r="D43" s="49"/>
      <c r="E43" s="49"/>
      <c r="F43" s="49"/>
      <c r="G43" s="49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</row>
    <row r="44" spans="4:19">
      <c r="D44" s="49"/>
      <c r="E44" s="49"/>
      <c r="F44" s="49"/>
      <c r="G44" s="49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</row>
  </sheetData>
  <mergeCells count="4">
    <mergeCell ref="O22:Q22"/>
    <mergeCell ref="F20:G20"/>
    <mergeCell ref="D20:E20"/>
    <mergeCell ref="O21:Q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</cp:lastModifiedBy>
  <dcterms:created xsi:type="dcterms:W3CDTF">2021-10-21T17:12:30Z</dcterms:created>
  <dcterms:modified xsi:type="dcterms:W3CDTF">2021-10-25T11:00:12Z</dcterms:modified>
</cp:coreProperties>
</file>