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Test_script\FS400_Final_Test_ResTest\Configuration\"/>
    </mc:Choice>
  </mc:AlternateContent>
  <bookViews>
    <workbookView xWindow="2310" yWindow="1530" windowWidth="18960" windowHeight="12150"/>
  </bookViews>
  <sheets>
    <sheet name="Result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" l="1"/>
  <c r="K11" i="2" s="1"/>
  <c r="G10" i="2"/>
  <c r="K10" i="2" s="1"/>
  <c r="G9" i="2"/>
  <c r="K9" i="2" s="1"/>
  <c r="G8" i="2"/>
  <c r="K8" i="2" s="1"/>
  <c r="G13" i="2" l="1"/>
  <c r="K13" i="2" s="1"/>
  <c r="J13" i="2" s="1"/>
  <c r="G12" i="2"/>
  <c r="K12" i="2" s="1"/>
  <c r="J12" i="2" s="1"/>
  <c r="J11" i="2"/>
  <c r="J10" i="2"/>
  <c r="J9" i="2"/>
  <c r="J8" i="2"/>
  <c r="B6" i="2" l="1"/>
</calcChain>
</file>

<file path=xl/sharedStrings.xml><?xml version="1.0" encoding="utf-8"?>
<sst xmlns="http://schemas.openxmlformats.org/spreadsheetml/2006/main" count="38" uniqueCount="29">
  <si>
    <t>SN</t>
  </si>
  <si>
    <t>TX_BW_DESK</t>
  </si>
  <si>
    <t>TEMP</t>
  </si>
  <si>
    <t>DATE</t>
  </si>
  <si>
    <t>TIME</t>
  </si>
  <si>
    <t>Final Result</t>
  </si>
  <si>
    <t>400G_CH</t>
  </si>
  <si>
    <t>min</t>
  </si>
  <si>
    <t>max</t>
  </si>
  <si>
    <t>Judge id</t>
  </si>
  <si>
    <t>Judgement</t>
  </si>
  <si>
    <t>RX_1PD_RES_LO_X</t>
  </si>
  <si>
    <t>RX_1PD_RES_LO_Y</t>
  </si>
  <si>
    <t>RX_1PD_RES_SIG_X</t>
  </si>
  <si>
    <t>RX_1PD_RES_SIG_Y</t>
  </si>
  <si>
    <t>RX_PER_X</t>
  </si>
  <si>
    <t>RX_PER_Y</t>
  </si>
  <si>
    <t>Dark_X</t>
  </si>
  <si>
    <t>NA</t>
  </si>
  <si>
    <t>Dark_Y</t>
  </si>
  <si>
    <t>SW_VER</t>
    <phoneticPr fontId="3" type="noConversion"/>
  </si>
  <si>
    <t>TEST_BRD_CLPD</t>
    <phoneticPr fontId="3" type="noConversion"/>
  </si>
  <si>
    <t>CRL_BRD_CLPD</t>
    <phoneticPr fontId="3" type="noConversion"/>
  </si>
  <si>
    <t>CRL_BRD_MOD_VER</t>
    <phoneticPr fontId="3" type="noConversion"/>
  </si>
  <si>
    <t>CRL_BRD_FPGA_VER</t>
    <phoneticPr fontId="3" type="noConversion"/>
  </si>
  <si>
    <t>MCU_VER</t>
    <phoneticPr fontId="3" type="noConversion"/>
  </si>
  <si>
    <t>Report_VER</t>
    <phoneticPr fontId="3" type="noConversion"/>
  </si>
  <si>
    <t>20221031v0</t>
    <phoneticPr fontId="2" type="noConversion"/>
  </si>
  <si>
    <t>Result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</si>
</sst>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>
      <alignment vertical="center"/>
    </xf>
    <xf numFmtId="0" fontId="0" fillId="0" borderId="2" xfId="0" applyNumberFormat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4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B7" sqref="B7:F12"/>
    </sheetView>
  </sheetViews>
  <sheetFormatPr defaultColWidth="9" defaultRowHeight="14.25" x14ac:dyDescent="0.2"/>
  <cols>
    <col min="1" max="1" width="19.25" customWidth="1"/>
    <col min="2" max="2" width="17.75" style="1" customWidth="1"/>
    <col min="3" max="3" width="20.625" style="1" bestFit="1" customWidth="1"/>
    <col min="4" max="4" width="17.625" style="1" customWidth="1"/>
    <col min="5" max="5" width="13.75" style="1" customWidth="1"/>
    <col min="6" max="6" width="12.875" style="1" customWidth="1"/>
    <col min="7" max="7" width="9" style="1"/>
    <col min="9" max="9" width="10.625" style="1" customWidth="1"/>
  </cols>
  <sheetData>
    <row r="1" spans="1:11" x14ac:dyDescent="0.2">
      <c r="A1" s="2" t="s">
        <v>0</v>
      </c>
      <c r="B1" s="3"/>
      <c r="C1" s="2" t="s">
        <v>20</v>
      </c>
      <c r="D1" s="3"/>
      <c r="E1" s="2" t="s">
        <v>26</v>
      </c>
      <c r="F1" s="3" t="s">
        <v>27</v>
      </c>
    </row>
    <row r="2" spans="1:11" x14ac:dyDescent="0.2">
      <c r="A2" s="2" t="s">
        <v>1</v>
      </c>
      <c r="B2" s="3"/>
      <c r="C2" s="2" t="s">
        <v>21</v>
      </c>
      <c r="D2" s="3"/>
    </row>
    <row r="3" spans="1:11" x14ac:dyDescent="0.2">
      <c r="A3" s="2" t="s">
        <v>2</v>
      </c>
      <c r="B3" s="3"/>
      <c r="C3" s="2" t="s">
        <v>22</v>
      </c>
      <c r="D3" s="3"/>
      <c r="E3" s="12"/>
      <c r="F3" s="12"/>
    </row>
    <row r="4" spans="1:11" x14ac:dyDescent="0.2">
      <c r="A4" s="2" t="s">
        <v>3</v>
      </c>
      <c r="B4" s="3"/>
      <c r="C4" s="2" t="s">
        <v>23</v>
      </c>
      <c r="D4" s="3"/>
    </row>
    <row r="5" spans="1:11" x14ac:dyDescent="0.2">
      <c r="A5" s="4" t="s">
        <v>4</v>
      </c>
      <c r="B5" s="5"/>
      <c r="C5" s="4" t="s">
        <v>24</v>
      </c>
      <c r="D5" s="11"/>
    </row>
    <row r="6" spans="1:11" x14ac:dyDescent="0.2">
      <c r="A6" s="6" t="s">
        <v>5</v>
      </c>
      <c r="B6" s="3" t="str">
        <f>IF(SUM(J8:J15)=6,"Pass","Fail")</f>
        <v>Fail</v>
      </c>
      <c r="C6" s="2" t="s">
        <v>25</v>
      </c>
      <c r="D6" s="3"/>
    </row>
    <row r="7" spans="1:11" x14ac:dyDescent="0.2">
      <c r="A7" s="7" t="s">
        <v>6</v>
      </c>
      <c r="B7" s="8"/>
      <c r="C7" s="8"/>
      <c r="D7" s="8"/>
      <c r="E7" s="8"/>
      <c r="F7" s="8"/>
      <c r="G7" s="8" t="s">
        <v>28</v>
      </c>
      <c r="H7" s="8" t="s">
        <v>7</v>
      </c>
      <c r="I7" s="8" t="s">
        <v>8</v>
      </c>
      <c r="J7" s="8" t="s">
        <v>9</v>
      </c>
      <c r="K7" s="8" t="s">
        <v>10</v>
      </c>
    </row>
    <row r="8" spans="1:11" x14ac:dyDescent="0.2">
      <c r="A8" s="9" t="s">
        <v>11</v>
      </c>
      <c r="B8" s="10"/>
      <c r="C8" s="10"/>
      <c r="D8" s="10"/>
      <c r="E8" s="10"/>
      <c r="F8" s="10"/>
      <c r="G8" s="10">
        <f>IFERROR(IF(COUNT($7:$7)=5,MIN(AVERAGE(C8:C9),AVERAGE(D8:D9),AVERAGE(E8:E9)),MIN(B8:F8)),0)</f>
        <v>0</v>
      </c>
      <c r="H8" s="3">
        <v>1.0999999999999999E-2</v>
      </c>
      <c r="I8" s="3">
        <v>0.05</v>
      </c>
      <c r="J8" s="3">
        <f t="shared" ref="J8" si="0">IF(K8="PASS",1,0)</f>
        <v>0</v>
      </c>
      <c r="K8" s="3" t="str">
        <f>IF(AND(G8&gt;=H8,IF(COUNT($C$7:$E$7)=0,1,MIN(C8:E8))&gt;=H8-0.001,G8&lt;I8),"Pass","Fail")</f>
        <v>Fail</v>
      </c>
    </row>
    <row r="9" spans="1:11" x14ac:dyDescent="0.2">
      <c r="A9" s="9" t="s">
        <v>12</v>
      </c>
      <c r="B9" s="10"/>
      <c r="C9" s="10"/>
      <c r="D9" s="10"/>
      <c r="E9" s="10"/>
      <c r="F9" s="10"/>
      <c r="G9" s="10">
        <f>IFERROR(IF(COUNT($7:$7)=5,MIN(AVERAGE(C8:C9),AVERAGE(D8:D9),AVERAGE(E8:E9)),MIN(B9:F9)),0)</f>
        <v>0</v>
      </c>
      <c r="H9" s="3">
        <v>1.0999999999999999E-2</v>
      </c>
      <c r="I9" s="3">
        <v>0.05</v>
      </c>
      <c r="J9" s="3">
        <f t="shared" ref="J9" si="1">IF(K9="PASS",1,0)</f>
        <v>0</v>
      </c>
      <c r="K9" s="3" t="str">
        <f>IF(AND(G9&gt;=H9,IF(COUNT($C$7:$E$7)=0,1,MIN(C9:E9))&gt;=H9-0.001,G9&lt;I9),"Pass","Fail")</f>
        <v>Fail</v>
      </c>
    </row>
    <row r="10" spans="1:11" x14ac:dyDescent="0.2">
      <c r="A10" s="9" t="s">
        <v>13</v>
      </c>
      <c r="B10" s="10"/>
      <c r="C10" s="10"/>
      <c r="D10" s="10"/>
      <c r="E10" s="10"/>
      <c r="F10" s="10"/>
      <c r="G10" s="10">
        <f>IFERROR(IF(COUNT($7:$7)=5,MIN(AVERAGE(C10:C11),AVERAGE(D10:D11),AVERAGE(E10:E11)),MIN(B10:F10)),0)</f>
        <v>0</v>
      </c>
      <c r="H10" s="3">
        <v>3.3000000000000002E-2</v>
      </c>
      <c r="I10" s="3">
        <v>0.1</v>
      </c>
      <c r="J10" s="3">
        <f t="shared" ref="J10" si="2">IF(K10="PASS",1,0)</f>
        <v>0</v>
      </c>
      <c r="K10" s="3" t="str">
        <f>IF(AND(G10&gt;=H10,IF(COUNT($C$7:$E$7)=0,1,MIN(C10:E10))&gt;=H10-0.003,G10&lt;I10),"Pass","Fail")</f>
        <v>Fail</v>
      </c>
    </row>
    <row r="11" spans="1:11" x14ac:dyDescent="0.2">
      <c r="A11" s="9" t="s">
        <v>14</v>
      </c>
      <c r="B11" s="10"/>
      <c r="C11" s="10"/>
      <c r="D11" s="10"/>
      <c r="E11" s="10"/>
      <c r="F11" s="10"/>
      <c r="G11" s="10">
        <f>IFERROR(IF(COUNT($7:$7)=5,MIN(AVERAGE(C10:C11),AVERAGE(D10:D11),AVERAGE(E10:E11)),MIN(B11:F11)),0)</f>
        <v>0</v>
      </c>
      <c r="H11" s="3">
        <v>3.3000000000000002E-2</v>
      </c>
      <c r="I11" s="3">
        <v>0.1</v>
      </c>
      <c r="J11" s="3">
        <f t="shared" ref="J11:J12" si="3">IF(K11="PASS",1,0)</f>
        <v>0</v>
      </c>
      <c r="K11" s="3" t="str">
        <f>IF(AND(G11&gt;=H11,IF(COUNT($C$7:$E$7)=0,1,MIN(C11:E11))&gt;=H11-0.003,G11&lt;I11),"Pass","Fail")</f>
        <v>Fail</v>
      </c>
    </row>
    <row r="12" spans="1:11" x14ac:dyDescent="0.2">
      <c r="A12" s="9" t="s">
        <v>15</v>
      </c>
      <c r="B12" s="10"/>
      <c r="C12" s="10"/>
      <c r="D12" s="10"/>
      <c r="E12" s="10"/>
      <c r="F12" s="10"/>
      <c r="G12" s="10">
        <f t="shared" ref="G12:G13" si="4">MIN(B12:F12)</f>
        <v>0</v>
      </c>
      <c r="H12" s="3">
        <v>25</v>
      </c>
      <c r="I12" s="3">
        <v>50</v>
      </c>
      <c r="J12" s="3">
        <f t="shared" si="3"/>
        <v>0</v>
      </c>
      <c r="K12" s="3" t="str">
        <f t="shared" ref="K12:K13" si="5">IF(AND(G12&gt;=H12,G12&lt;I12),"Pass","Fail")</f>
        <v>Fail</v>
      </c>
    </row>
    <row r="13" spans="1:11" x14ac:dyDescent="0.2">
      <c r="A13" s="9" t="s">
        <v>16</v>
      </c>
      <c r="B13" s="10"/>
      <c r="C13" s="10"/>
      <c r="D13" s="10"/>
      <c r="E13" s="10"/>
      <c r="F13" s="10"/>
      <c r="G13" s="10">
        <f t="shared" si="4"/>
        <v>0</v>
      </c>
      <c r="H13" s="3">
        <v>25</v>
      </c>
      <c r="I13" s="3">
        <v>50</v>
      </c>
      <c r="J13" s="3">
        <f t="shared" ref="J13" si="6">IF(K13="PASS",1,0)</f>
        <v>0</v>
      </c>
      <c r="K13" s="3" t="str">
        <f t="shared" si="5"/>
        <v>Fail</v>
      </c>
    </row>
    <row r="14" spans="1:11" x14ac:dyDescent="0.2">
      <c r="A14" s="9" t="s">
        <v>17</v>
      </c>
      <c r="B14" s="10"/>
      <c r="C14" s="10"/>
      <c r="D14" s="10"/>
      <c r="E14" s="10"/>
      <c r="F14" s="10"/>
      <c r="G14" s="10" t="s">
        <v>18</v>
      </c>
      <c r="H14" s="3" t="s">
        <v>18</v>
      </c>
      <c r="I14" s="3" t="s">
        <v>18</v>
      </c>
      <c r="J14" s="3" t="s">
        <v>18</v>
      </c>
      <c r="K14" s="3" t="s">
        <v>18</v>
      </c>
    </row>
    <row r="15" spans="1:11" x14ac:dyDescent="0.2">
      <c r="A15" s="9" t="s">
        <v>19</v>
      </c>
      <c r="B15" s="10"/>
      <c r="C15" s="10"/>
      <c r="D15" s="10"/>
      <c r="E15" s="10"/>
      <c r="F15" s="10"/>
      <c r="G15" s="10" t="s">
        <v>18</v>
      </c>
      <c r="H15" s="3" t="s">
        <v>18</v>
      </c>
      <c r="I15" s="3" t="s">
        <v>18</v>
      </c>
      <c r="J15" s="3" t="s">
        <v>18</v>
      </c>
      <c r="K15" s="3" t="s">
        <v>18</v>
      </c>
    </row>
  </sheetData>
  <phoneticPr fontId="2" type="noConversion"/>
  <conditionalFormatting sqref="B6 K8:K13">
    <cfRule type="containsText" dxfId="3" priority="29" operator="containsText" text="FAIL">
      <formula>NOT(ISERROR(SEARCH("FAIL",B6)))</formula>
    </cfRule>
    <cfRule type="containsText" dxfId="2" priority="30" operator="containsText" text="PASS">
      <formula>NOT(ISERROR(SEARCH("PASS",B6)))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leixu</cp:lastModifiedBy>
  <dcterms:created xsi:type="dcterms:W3CDTF">2022-04-02T14:11:00Z</dcterms:created>
  <dcterms:modified xsi:type="dcterms:W3CDTF">2022-10-31T04:14:26Z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