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Test_script\FS400_Final_Test\Configuration\"/>
    </mc:Choice>
  </mc:AlternateContent>
  <bookViews>
    <workbookView xWindow="-105" yWindow="-105" windowWidth="23250" windowHeight="13890" activeTab="1"/>
  </bookViews>
  <sheets>
    <sheet name="Raw" sheetId="2" r:id="rId1"/>
    <sheet name="Result" sheetId="3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3" l="1"/>
  <c r="B9" i="3" l="1"/>
  <c r="D6" i="3" l="1"/>
  <c r="D5" i="3"/>
  <c r="D4" i="3"/>
  <c r="D3" i="3"/>
  <c r="D2" i="3"/>
  <c r="D1" i="3"/>
  <c r="B5" i="3"/>
  <c r="B4" i="3"/>
  <c r="B3" i="3"/>
  <c r="B2" i="3"/>
  <c r="B1" i="3"/>
  <c r="B41" i="3" l="1"/>
  <c r="B40" i="3"/>
  <c r="F9" i="3"/>
  <c r="F41" i="3" l="1"/>
  <c r="E41" i="3" s="1"/>
  <c r="F40" i="3"/>
  <c r="E40" i="3" s="1"/>
  <c r="B27" i="3"/>
  <c r="B26" i="3"/>
  <c r="B25" i="3"/>
  <c r="B24" i="3"/>
  <c r="B23" i="3"/>
  <c r="B22" i="3"/>
  <c r="B21" i="3"/>
  <c r="F21" i="3" s="1"/>
  <c r="B17" i="3"/>
  <c r="F17" i="3" s="1"/>
  <c r="B18" i="3"/>
  <c r="F18" i="3" s="1"/>
  <c r="B19" i="3"/>
  <c r="F19" i="3" s="1"/>
  <c r="B20" i="3"/>
  <c r="F20" i="3" s="1"/>
  <c r="B16" i="3"/>
  <c r="F16" i="3" s="1"/>
  <c r="B15" i="3"/>
  <c r="B12" i="3"/>
  <c r="B13" i="3"/>
  <c r="B14" i="3"/>
  <c r="B11" i="3"/>
  <c r="B10" i="3"/>
  <c r="E39" i="3" l="1"/>
  <c r="E38" i="3"/>
  <c r="E37" i="3"/>
  <c r="E36" i="3"/>
  <c r="E35" i="3"/>
  <c r="E34" i="3"/>
  <c r="E21" i="3" l="1"/>
  <c r="E20" i="3"/>
  <c r="E19" i="3"/>
  <c r="E18" i="3"/>
  <c r="E16" i="3"/>
  <c r="E9" i="3"/>
  <c r="E33" i="3"/>
  <c r="E32" i="3"/>
  <c r="E31" i="3"/>
  <c r="E30" i="3"/>
  <c r="E29" i="3"/>
  <c r="E28" i="3"/>
  <c r="E27" i="3"/>
  <c r="E26" i="3"/>
  <c r="E25" i="3"/>
  <c r="E24" i="3"/>
  <c r="E23" i="3"/>
  <c r="E22" i="3"/>
  <c r="E17" i="3"/>
  <c r="E15" i="3"/>
  <c r="E14" i="3"/>
  <c r="E13" i="3"/>
  <c r="E12" i="3"/>
  <c r="E11" i="3"/>
  <c r="E10" i="3"/>
  <c r="F6" i="3" l="1"/>
  <c r="F8" i="3"/>
  <c r="E8" i="3" s="1"/>
  <c r="B6" i="3" l="1"/>
  <c r="B6" i="2"/>
</calcChain>
</file>

<file path=xl/sharedStrings.xml><?xml version="1.0" encoding="utf-8"?>
<sst xmlns="http://schemas.openxmlformats.org/spreadsheetml/2006/main" count="189" uniqueCount="53">
  <si>
    <t>SN</t>
  </si>
  <si>
    <t>TX_DC_DESK</t>
  </si>
  <si>
    <t>TEMP</t>
  </si>
  <si>
    <t>DATE</t>
  </si>
  <si>
    <t>TIME</t>
  </si>
  <si>
    <t>400G_CH</t>
  </si>
  <si>
    <t>TX_PDL</t>
  </si>
  <si>
    <t>TX_IL</t>
  </si>
  <si>
    <t>TX_Vbias_XI</t>
  </si>
  <si>
    <t>TX_Vbias_XQ</t>
  </si>
  <si>
    <t>TX_Vbias_XP</t>
  </si>
  <si>
    <t>TX_Vbias_YI</t>
  </si>
  <si>
    <t>TX_Vbias_YQ</t>
  </si>
  <si>
    <t>TX_Vbias_YP</t>
  </si>
  <si>
    <t>TX_ER_XI</t>
  </si>
  <si>
    <t>TX_ER_XQ</t>
  </si>
  <si>
    <t>TX_ER_XP</t>
  </si>
  <si>
    <t>TX_ER_YI</t>
  </si>
  <si>
    <t>TX_ER_YQ</t>
  </si>
  <si>
    <t>TX_ER_YP</t>
  </si>
  <si>
    <t>TVpi_XI</t>
  </si>
  <si>
    <t>TVpi_XQ</t>
  </si>
  <si>
    <t>TVpi_XP</t>
  </si>
  <si>
    <t>TVpi_YI</t>
  </si>
  <si>
    <t>TVpi_YQ</t>
  </si>
  <si>
    <t>TVpi_YP</t>
  </si>
  <si>
    <t>TX_maxVbias_XI</t>
  </si>
  <si>
    <t>TX_maxVbias_XQ</t>
  </si>
  <si>
    <t>TX_maxVbias_XP</t>
  </si>
  <si>
    <t>TX_maxVbias_YI</t>
  </si>
  <si>
    <t>TX_maxVbias_YQ</t>
  </si>
  <si>
    <t>TX_maxVbias_YP</t>
  </si>
  <si>
    <t>min</t>
    <phoneticPr fontId="18" type="noConversion"/>
  </si>
  <si>
    <t>max</t>
    <phoneticPr fontId="18" type="noConversion"/>
  </si>
  <si>
    <t>Judgement</t>
    <phoneticPr fontId="18" type="noConversion"/>
  </si>
  <si>
    <t>Result</t>
    <phoneticPr fontId="18" type="noConversion"/>
  </si>
  <si>
    <t>NA</t>
    <phoneticPr fontId="18" type="noConversion"/>
  </si>
  <si>
    <t>Final Result</t>
    <phoneticPr fontId="18" type="noConversion"/>
  </si>
  <si>
    <t>Judge id</t>
    <phoneticPr fontId="18" type="noConversion"/>
  </si>
  <si>
    <t>TX_minVbias_XI</t>
    <phoneticPr fontId="18" type="noConversion"/>
  </si>
  <si>
    <t>TX_minVbias_XQ</t>
    <phoneticPr fontId="18" type="noConversion"/>
  </si>
  <si>
    <t>TX_minVbias_XP</t>
    <phoneticPr fontId="18" type="noConversion"/>
  </si>
  <si>
    <t>TX_minVbias_YI</t>
    <phoneticPr fontId="18" type="noConversion"/>
  </si>
  <si>
    <t>TX_minVbias_YQ</t>
    <phoneticPr fontId="18" type="noConversion"/>
  </si>
  <si>
    <t>TX_minVbias_YP</t>
    <phoneticPr fontId="18" type="noConversion"/>
  </si>
  <si>
    <t>Res_TxMPDY</t>
    <phoneticPr fontId="18" type="noConversion"/>
  </si>
  <si>
    <t>Res_TxMPDX</t>
    <phoneticPr fontId="18" type="noConversion"/>
  </si>
  <si>
    <t>TEST_BRD_CLPD</t>
    <phoneticPr fontId="18" type="noConversion"/>
  </si>
  <si>
    <t>CRL_BRD_CLPD</t>
    <phoneticPr fontId="18" type="noConversion"/>
  </si>
  <si>
    <t>CRL_BRD_MOD_VER</t>
    <phoneticPr fontId="18" type="noConversion"/>
  </si>
  <si>
    <t>CRL_BRD_FPGA_VER</t>
    <phoneticPr fontId="18" type="noConversion"/>
  </si>
  <si>
    <t>MCU_VER</t>
    <phoneticPr fontId="18" type="noConversion"/>
  </si>
  <si>
    <t>SW_VER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</si>
</sst>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0" xfId="0" applyFont="1" applyFill="1" applyBorder="1">
      <alignment vertical="center"/>
    </xf>
    <xf numFmtId="0" fontId="19" fillId="0" borderId="10" xfId="0" applyFont="1" applyBorder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19" fillId="33" borderId="10" xfId="0" applyFont="1" applyFill="1" applyBorder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altLang="zh-CN"/>
              <a:t>x_PDL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Raw!$A$8</c:f>
              <c:strCache>
                <c:ptCount val="1"/>
                <c:pt idx="0">
                  <c:v>TX_PDL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Raw!$C$8:$CC$8</c:f>
              <c:numCache>
                <c:formatCode>General</c:formatCode>
                <c:ptCount val="79"/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0-4595-4279-930F-506AE459B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59752"/>
        <c:axId val="473757792"/>
        <c:extLst xmlns:c16r2="http://schemas.microsoft.com/office/drawing/2015/06/chart"/>
      </c:lineChart>
      <c:catAx>
        <c:axId val="4737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57792"/>
        <c:crosses val="autoZero"/>
        <c:auto val="1"/>
        <c:lblAlgn val="ctr"/>
        <c:lblOffset val="100"/>
        <c:noMultiLvlLbl val="0"/>
      </c:catAx>
      <c:valAx>
        <c:axId val="4737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Result!$A$9</c:f>
              <c:strCache>
                <c:ptCount val="1"/>
                <c:pt idx="0">
                  <c:v>TX_IL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Raw!$B$9:$CC$9</c:f>
              <c:numCache>
                <c:formatCode>General</c:formatCode>
                <c:ptCount val="80"/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1-58F3-48A5-A932-A6A78DDA6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758576"/>
        <c:axId val="473758968"/>
        <c:extLst xmlns:c16r2="http://schemas.microsoft.com/office/drawing/2015/06/chart"/>
      </c:lineChart>
      <c:catAx>
        <c:axId val="4737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58968"/>
        <c:crosses val="autoZero"/>
        <c:auto val="1"/>
        <c:lblAlgn val="ctr"/>
        <c:lblOffset val="100"/>
        <c:noMultiLvlLbl val="0"/>
      </c:catAx>
      <c:valAx>
        <c:axId val="4737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7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Raw!$A$16</c:f>
              <c:strCache>
                <c:ptCount val="1"/>
                <c:pt idx="0">
                  <c:v>TX_ER_XI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Raw!$B$16:$CC$16</c:f>
              <c:numCache>
                <c:formatCode>General</c:formatCode>
                <c:ptCount val="8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DA-4AE6-849C-7621F571E5F6}"/>
            </c:ext>
          </c:extLst>
        </c:ser>
        <c:ser>
          <c:idx val="1"/>
          <c:order val="1"/>
          <c:tx>
            <c:strRef>
              <c:f>Raw!$A$17</c:f>
              <c:strCache>
                <c:ptCount val="1"/>
                <c:pt idx="0">
                  <c:v>TX_ER_XQ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Raw!$B$17:$CC$17</c:f>
              <c:numCache>
                <c:formatCode>General</c:formatCode>
                <c:ptCount val="8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BDA-4AE6-849C-7621F571E5F6}"/>
            </c:ext>
          </c:extLst>
        </c:ser>
        <c:ser>
          <c:idx val="2"/>
          <c:order val="2"/>
          <c:tx>
            <c:strRef>
              <c:f>Raw!$A$18</c:f>
              <c:strCache>
                <c:ptCount val="1"/>
                <c:pt idx="0">
                  <c:v>TX_ER_XP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Raw!$B$18:$CC$18</c:f>
              <c:numCache>
                <c:formatCode>General</c:formatCode>
                <c:ptCount val="8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DA-4AE6-849C-7621F571E5F6}"/>
            </c:ext>
          </c:extLst>
        </c:ser>
        <c:ser>
          <c:idx val="3"/>
          <c:order val="3"/>
          <c:tx>
            <c:strRef>
              <c:f>Raw!$A$19</c:f>
              <c:strCache>
                <c:ptCount val="1"/>
                <c:pt idx="0">
                  <c:v>TX_ER_YI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Raw!$B$19:$CC$19</c:f>
              <c:numCache>
                <c:formatCode>General</c:formatCode>
                <c:ptCount val="8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BDA-4AE6-849C-7621F571E5F6}"/>
            </c:ext>
          </c:extLst>
        </c:ser>
        <c:ser>
          <c:idx val="4"/>
          <c:order val="4"/>
          <c:tx>
            <c:strRef>
              <c:f>Raw!$A$20</c:f>
              <c:strCache>
                <c:ptCount val="1"/>
                <c:pt idx="0">
                  <c:v>TX_ER_YQ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Raw!$B$20:$CC$20</c:f>
              <c:numCache>
                <c:formatCode>General</c:formatCode>
                <c:ptCount val="8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BDA-4AE6-849C-7621F571E5F6}"/>
            </c:ext>
          </c:extLst>
        </c:ser>
        <c:ser>
          <c:idx val="5"/>
          <c:order val="5"/>
          <c:tx>
            <c:strRef>
              <c:f>Raw!$A$21</c:f>
              <c:strCache>
                <c:ptCount val="1"/>
                <c:pt idx="0">
                  <c:v>TX_ER_YP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Raw!$B$21:$CC$21</c:f>
              <c:numCache>
                <c:formatCode>General</c:formatCode>
                <c:ptCount val="80"/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BDA-4AE6-849C-7621F571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84200"/>
        <c:axId val="196682240"/>
      </c:lineChart>
      <c:catAx>
        <c:axId val="19668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82240"/>
        <c:crosses val="autoZero"/>
        <c:auto val="1"/>
        <c:lblAlgn val="ctr"/>
        <c:lblOffset val="100"/>
        <c:noMultiLvlLbl val="1"/>
      </c:catAx>
      <c:valAx>
        <c:axId val="1966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68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0</xdr:row>
      <xdr:rowOff>0</xdr:rowOff>
    </xdr:from>
    <xdr:to>
      <xdr:col>15</xdr:col>
      <xdr:colOff>90245</xdr:colOff>
      <xdr:row>11</xdr:row>
      <xdr:rowOff>114177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973F980C-5852-4CD1-8210-C17D6655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11</xdr:row>
      <xdr:rowOff>76199</xdr:rowOff>
    </xdr:from>
    <xdr:to>
      <xdr:col>15</xdr:col>
      <xdr:colOff>95250</xdr:colOff>
      <xdr:row>23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D594AA5D-CEA1-4C92-8D4C-5E24551E7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142874</xdr:colOff>
      <xdr:row>23</xdr:row>
      <xdr:rowOff>9525</xdr:rowOff>
    </xdr:from>
    <xdr:to>
      <xdr:col>14</xdr:col>
      <xdr:colOff>604915</xdr:colOff>
      <xdr:row>38</xdr:row>
      <xdr:rowOff>75746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4C1ACE86-88C7-4B2B-BB6B-294598504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1"/>
  <sheetViews>
    <sheetView workbookViewId="0">
      <selection activeCell="D12" sqref="D12"/>
    </sheetView>
  </sheetViews>
  <sheetFormatPr defaultRowHeight="14.25" x14ac:dyDescent="0.2"/>
  <cols>
    <col min="1" max="1" width="16.125" bestFit="1" customWidth="1"/>
    <col min="2" max="2" width="13.75" style="3" bestFit="1" customWidth="1"/>
    <col min="3" max="3" width="19.75" style="3" customWidth="1"/>
    <col min="4" max="4" width="13.75" style="3" bestFit="1" customWidth="1"/>
    <col min="5" max="5" width="13.75" style="3" customWidth="1"/>
    <col min="6" max="6" width="12.875" style="3" customWidth="1"/>
    <col min="7" max="7" width="9" style="3"/>
    <col min="9" max="9" width="10.625" style="3" bestFit="1" customWidth="1"/>
  </cols>
  <sheetData>
    <row r="1" spans="1:81" x14ac:dyDescent="0.2">
      <c r="A1" s="5" t="s">
        <v>0</v>
      </c>
      <c r="B1" s="2"/>
      <c r="C1" s="5" t="s">
        <v>52</v>
      </c>
      <c r="D1" s="2"/>
    </row>
    <row r="2" spans="1:81" x14ac:dyDescent="0.2">
      <c r="A2" s="5" t="s">
        <v>1</v>
      </c>
      <c r="B2" s="2"/>
      <c r="C2" s="5" t="s">
        <v>47</v>
      </c>
      <c r="D2" s="2"/>
    </row>
    <row r="3" spans="1:81" x14ac:dyDescent="0.2">
      <c r="A3" s="5" t="s">
        <v>2</v>
      </c>
      <c r="B3" s="2"/>
      <c r="C3" s="5" t="s">
        <v>48</v>
      </c>
      <c r="D3" s="2"/>
    </row>
    <row r="4" spans="1:81" x14ac:dyDescent="0.2">
      <c r="A4" s="5" t="s">
        <v>3</v>
      </c>
      <c r="B4" s="2"/>
      <c r="C4" s="5" t="s">
        <v>49</v>
      </c>
      <c r="D4" s="2"/>
    </row>
    <row r="5" spans="1:81" x14ac:dyDescent="0.2">
      <c r="A5" s="10" t="s">
        <v>4</v>
      </c>
      <c r="B5" s="7"/>
      <c r="C5" s="10" t="s">
        <v>50</v>
      </c>
      <c r="D5" s="7"/>
    </row>
    <row r="6" spans="1:81" x14ac:dyDescent="0.2">
      <c r="A6" s="4" t="s">
        <v>37</v>
      </c>
      <c r="B6" s="2" t="str">
        <f>IF(SUM(Result!E8:E33)=8,"Pass","Fail")</f>
        <v>Fail</v>
      </c>
      <c r="C6" s="5" t="s">
        <v>51</v>
      </c>
      <c r="D6" s="2"/>
    </row>
    <row r="7" spans="1:81" x14ac:dyDescent="0.2">
      <c r="A7" s="8" t="s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</row>
    <row r="8" spans="1:81" x14ac:dyDescent="0.2">
      <c r="A8" s="1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</row>
    <row r="9" spans="1:81" x14ac:dyDescent="0.2">
      <c r="A9" s="1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</row>
    <row r="10" spans="1:81" x14ac:dyDescent="0.2">
      <c r="A10" s="1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</row>
    <row r="11" spans="1:81" x14ac:dyDescent="0.2">
      <c r="A11" s="1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</row>
    <row r="12" spans="1:81" x14ac:dyDescent="0.2">
      <c r="A12" s="1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</row>
    <row r="13" spans="1:81" x14ac:dyDescent="0.2">
      <c r="A13" s="1" t="s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</row>
    <row r="14" spans="1:81" x14ac:dyDescent="0.2">
      <c r="A14" s="1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</row>
    <row r="15" spans="1:81" x14ac:dyDescent="0.2">
      <c r="A15" s="1" t="s">
        <v>13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</row>
    <row r="16" spans="1:81" x14ac:dyDescent="0.2">
      <c r="A16" s="1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</row>
    <row r="17" spans="1:81" x14ac:dyDescent="0.2">
      <c r="A17" s="1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</row>
    <row r="18" spans="1:81" x14ac:dyDescent="0.2">
      <c r="A18" s="1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</row>
    <row r="19" spans="1:81" x14ac:dyDescent="0.2">
      <c r="A19" s="1" t="s">
        <v>17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</row>
    <row r="20" spans="1:81" x14ac:dyDescent="0.2">
      <c r="A20" s="1" t="s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</row>
    <row r="21" spans="1:81" x14ac:dyDescent="0.2">
      <c r="A21" s="1" t="s"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</row>
    <row r="22" spans="1:81" x14ac:dyDescent="0.2">
      <c r="A22" s="1" t="s">
        <v>20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</row>
    <row r="23" spans="1:81" x14ac:dyDescent="0.2">
      <c r="A23" s="1" t="s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</row>
    <row r="24" spans="1:81" x14ac:dyDescent="0.2">
      <c r="A24" s="1" t="s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</row>
    <row r="25" spans="1:81" x14ac:dyDescent="0.2">
      <c r="A25" s="1" t="s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</row>
    <row r="26" spans="1:81" x14ac:dyDescent="0.2">
      <c r="A26" s="1" t="s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</row>
    <row r="27" spans="1:81" x14ac:dyDescent="0.2">
      <c r="A27" s="1" t="s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</row>
    <row r="28" spans="1:81" x14ac:dyDescent="0.2">
      <c r="A28" s="1" t="s">
        <v>26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</row>
    <row r="29" spans="1:81" x14ac:dyDescent="0.2">
      <c r="A29" s="1" t="s">
        <v>27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</row>
    <row r="30" spans="1:81" x14ac:dyDescent="0.2">
      <c r="A30" s="1" t="s">
        <v>28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</row>
    <row r="31" spans="1:81" x14ac:dyDescent="0.2">
      <c r="A31" s="1" t="s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</row>
    <row r="32" spans="1:81" x14ac:dyDescent="0.2">
      <c r="A32" s="1" t="s">
        <v>30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</row>
    <row r="33" spans="1:81" x14ac:dyDescent="0.2">
      <c r="A33" s="1" t="s">
        <v>31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</row>
    <row r="34" spans="1:81" x14ac:dyDescent="0.2">
      <c r="A34" s="1" t="s">
        <v>39</v>
      </c>
      <c r="B34" s="2"/>
      <c r="C34" s="2"/>
      <c r="D34" s="2"/>
      <c r="E34" s="2"/>
      <c r="F34" s="2"/>
      <c r="G34" s="2"/>
      <c r="H34" s="1"/>
      <c r="I34" s="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x14ac:dyDescent="0.2">
      <c r="A35" s="1" t="s">
        <v>40</v>
      </c>
      <c r="B35" s="2"/>
      <c r="C35" s="2"/>
      <c r="D35" s="2"/>
      <c r="E35" s="2"/>
      <c r="F35" s="2"/>
      <c r="G35" s="2"/>
      <c r="H35" s="1"/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x14ac:dyDescent="0.2">
      <c r="A36" s="1" t="s">
        <v>41</v>
      </c>
      <c r="B36" s="2"/>
      <c r="C36" s="2"/>
      <c r="D36" s="2"/>
      <c r="E36" s="2"/>
      <c r="F36" s="2"/>
      <c r="G36" s="2"/>
      <c r="H36" s="1"/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x14ac:dyDescent="0.2">
      <c r="A37" s="1" t="s">
        <v>42</v>
      </c>
      <c r="B37" s="2"/>
      <c r="C37" s="2"/>
      <c r="D37" s="2"/>
      <c r="E37" s="2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x14ac:dyDescent="0.2">
      <c r="A38" s="1" t="s">
        <v>43</v>
      </c>
      <c r="B38" s="2"/>
      <c r="C38" s="2"/>
      <c r="D38" s="2"/>
      <c r="E38" s="2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x14ac:dyDescent="0.2">
      <c r="A39" s="1" t="s">
        <v>44</v>
      </c>
      <c r="B39" s="2"/>
      <c r="C39" s="2"/>
      <c r="D39" s="2"/>
      <c r="E39" s="2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x14ac:dyDescent="0.2">
      <c r="A40" s="1" t="s">
        <v>46</v>
      </c>
      <c r="B40" s="2"/>
      <c r="C40" s="2"/>
      <c r="D40" s="2"/>
      <c r="E40" s="2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x14ac:dyDescent="0.2">
      <c r="A41" s="1" t="s">
        <v>45</v>
      </c>
      <c r="B41" s="2"/>
      <c r="C41" s="2"/>
      <c r="D41" s="2"/>
      <c r="E41" s="2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</sheetData>
  <phoneticPr fontId="18" type="noConversion"/>
  <conditionalFormatting sqref="B6">
    <cfRule type="containsText" dxfId="15" priority="7" operator="containsText" text="FAIL">
      <formula>NOT(ISERROR(SEARCH("FAIL",B6)))</formula>
    </cfRule>
    <cfRule type="containsText" dxfId="14" priority="8" operator="containsText" text="PASS">
      <formula>NOT(ISERROR(SEARCH("PASS",B6)))</formula>
    </cfRule>
  </conditionalFormatting>
  <conditionalFormatting sqref="B16:BM21">
    <cfRule type="cellIs" dxfId="13" priority="5" operator="lessThan">
      <formula>20</formula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{CAEB24AD-EA12-440D-A3F1-C21CEEF81C42}</x14:id>
        </ext>
      </extLst>
    </cfRule>
  </conditionalFormatting>
  <conditionalFormatting sqref="B22:BM27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{394B1C2F-F6D3-4864-87F8-6D38B6593A8A}</x14:id>
        </ext>
      </extLst>
    </cfRule>
  </conditionalFormatting>
  <conditionalFormatting sqref="BN16:CC21">
    <cfRule type="cellIs" dxfId="12" priority="2" operator="lessThan">
      <formula>20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{AD46E7BB-2003-4143-B282-3FB02D74970A}</x14:id>
        </ext>
      </extLst>
    </cfRule>
  </conditionalFormatting>
  <conditionalFormatting sqref="BN22:CC2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{A3DD7E75-B4EC-4E56-B69D-4ADC5C2A07D6}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EB24AD-EA12-440D-A3F1-C21CEEF81C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B16:BM21</xm:sqref>
        </x14:conditionalFormatting>
        <x14:conditionalFormatting xmlns:xm="http://schemas.microsoft.com/office/excel/2006/main">
          <x14:cfRule type="dataBar" id="{394B1C2F-F6D3-4864-87F8-6D38B6593A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B22:BM27</xm:sqref>
        </x14:conditionalFormatting>
        <x14:conditionalFormatting xmlns:xm="http://schemas.microsoft.com/office/excel/2006/main">
          <x14:cfRule type="dataBar" id="{AD46E7BB-2003-4143-B282-3FB02D7497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BN16:CC21</xm:sqref>
        </x14:conditionalFormatting>
        <x14:conditionalFormatting xmlns:xm="http://schemas.microsoft.com/office/excel/2006/main">
          <x14:cfRule type="dataBar" id="{A3DD7E75-B4EC-4E56-B69D-4ADC5C2A0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BN22:CC27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B9" sqref="B9"/>
    </sheetView>
  </sheetViews>
  <sheetFormatPr defaultRowHeight="14.25" x14ac:dyDescent="0.2"/>
  <cols>
    <col min="1" max="1" width="16.125" bestFit="1" customWidth="1"/>
    <col min="2" max="2" width="19.25" style="3" customWidth="1"/>
    <col min="3" max="3" width="20.625" style="3" bestFit="1" customWidth="1"/>
    <col min="4" max="4" width="19" style="3" customWidth="1"/>
    <col min="5" max="5" width="13.75" style="3" customWidth="1"/>
    <col min="6" max="6" width="12.875" style="3" customWidth="1"/>
    <col min="7" max="7" width="9.125" style="3"/>
    <col min="9" max="9" width="10.625" style="3" bestFit="1" customWidth="1"/>
  </cols>
  <sheetData>
    <row r="1" spans="1:9" x14ac:dyDescent="0.2">
      <c r="A1" s="5" t="s">
        <v>0</v>
      </c>
      <c r="B1" s="2">
        <f>Raw!B1</f>
        <v>0</v>
      </c>
      <c r="C1" s="5" t="s">
        <v>52</v>
      </c>
      <c r="D1" s="2">
        <f>Raw!D1</f>
        <v>0</v>
      </c>
    </row>
    <row r="2" spans="1:9" x14ac:dyDescent="0.2">
      <c r="A2" s="5" t="s">
        <v>1</v>
      </c>
      <c r="B2" s="2">
        <f>Raw!B2</f>
        <v>0</v>
      </c>
      <c r="C2" s="5" t="s">
        <v>47</v>
      </c>
      <c r="D2" s="2">
        <f>Raw!D2</f>
        <v>0</v>
      </c>
    </row>
    <row r="3" spans="1:9" x14ac:dyDescent="0.2">
      <c r="A3" s="5" t="s">
        <v>2</v>
      </c>
      <c r="B3" s="2">
        <f>Raw!B3</f>
        <v>0</v>
      </c>
      <c r="C3" s="5" t="s">
        <v>48</v>
      </c>
      <c r="D3" s="2">
        <f>Raw!D3</f>
        <v>0</v>
      </c>
    </row>
    <row r="4" spans="1:9" x14ac:dyDescent="0.2">
      <c r="A4" s="5" t="s">
        <v>3</v>
      </c>
      <c r="B4" s="2">
        <f>Raw!B4</f>
        <v>0</v>
      </c>
      <c r="C4" s="5" t="s">
        <v>49</v>
      </c>
      <c r="D4" s="2">
        <f>Raw!D4</f>
        <v>0</v>
      </c>
    </row>
    <row r="5" spans="1:9" x14ac:dyDescent="0.2">
      <c r="A5" s="10" t="s">
        <v>4</v>
      </c>
      <c r="B5" s="2">
        <f>Raw!B5</f>
        <v>0</v>
      </c>
      <c r="C5" s="10" t="s">
        <v>50</v>
      </c>
      <c r="D5" s="2">
        <f>Raw!D5</f>
        <v>0</v>
      </c>
    </row>
    <row r="6" spans="1:9" x14ac:dyDescent="0.2">
      <c r="A6" s="4" t="s">
        <v>37</v>
      </c>
      <c r="B6" s="2" t="str">
        <f>IF(SUM(E8:E33)=8,"Pass","Fail")</f>
        <v>Fail</v>
      </c>
      <c r="C6" s="5" t="s">
        <v>51</v>
      </c>
      <c r="D6" s="2">
        <f>Raw!D6</f>
        <v>0</v>
      </c>
      <c r="F6" s="3" t="str">
        <f>Result!B8</f>
        <v>NA</v>
      </c>
    </row>
    <row r="7" spans="1:9" x14ac:dyDescent="0.2">
      <c r="A7" s="8" t="s">
        <v>5</v>
      </c>
      <c r="B7" s="9" t="s">
        <v>35</v>
      </c>
      <c r="C7" s="9" t="s">
        <v>32</v>
      </c>
      <c r="D7" s="9" t="s">
        <v>33</v>
      </c>
      <c r="E7" s="9" t="s">
        <v>38</v>
      </c>
      <c r="F7" s="9" t="s">
        <v>34</v>
      </c>
      <c r="G7"/>
      <c r="I7"/>
    </row>
    <row r="8" spans="1:9" x14ac:dyDescent="0.2">
      <c r="A8" s="1" t="s">
        <v>6</v>
      </c>
      <c r="B8" s="2" t="str">
        <f>IF(COUNTA(Raw!B8:BM8)&gt;0,IF(ABS(MAX(Raw!B8:CC8))&gt;ABS(MIN(Raw!B8:CC8)),MAX(Raw!B8:CC8),MIN(Raw!B8:CC8)),"NA")</f>
        <v>NA</v>
      </c>
      <c r="C8" s="2">
        <v>-3</v>
      </c>
      <c r="D8" s="2">
        <v>3</v>
      </c>
      <c r="E8" s="2">
        <f t="shared" ref="E8:E33" si="0">IF(F8="PASS",1,0)</f>
        <v>0</v>
      </c>
      <c r="F8" s="2" t="str">
        <f>IF(AND(B8&gt;=C8,B8&lt;D8,NOT( B8 ="NA")),"Pass","Fail")</f>
        <v>Fail</v>
      </c>
      <c r="G8"/>
      <c r="I8"/>
    </row>
    <row r="9" spans="1:9" x14ac:dyDescent="0.2">
      <c r="A9" s="1" t="s">
        <v>7</v>
      </c>
      <c r="B9" s="2" t="str">
        <f>IF(COUNTA(Raw!B9:BM9)&gt;0,MIN(Raw!B9:BM9),"NA")</f>
        <v>NA</v>
      </c>
      <c r="C9" s="2">
        <v>-26</v>
      </c>
      <c r="D9" s="2">
        <v>0</v>
      </c>
      <c r="E9" s="2">
        <f t="shared" si="0"/>
        <v>0</v>
      </c>
      <c r="F9" s="2" t="str">
        <f>IF(AND(B9&gt;=C9,B9&lt;D9,NOT( B9 ="NA")),"Pass","Fail")</f>
        <v>Fail</v>
      </c>
      <c r="G9"/>
      <c r="I9"/>
    </row>
    <row r="10" spans="1:9" x14ac:dyDescent="0.2">
      <c r="A10" s="1" t="s">
        <v>8</v>
      </c>
      <c r="B10" s="6" t="str">
        <f>IF(COUNTA(Raw!B10:BM10)&gt;0,MEDIAN(Raw!B10:BM10),"NA")</f>
        <v>NA</v>
      </c>
      <c r="C10" s="2" t="s">
        <v>36</v>
      </c>
      <c r="D10" s="2" t="s">
        <v>36</v>
      </c>
      <c r="E10" s="2">
        <f t="shared" si="0"/>
        <v>0</v>
      </c>
      <c r="F10" s="2" t="s">
        <v>36</v>
      </c>
      <c r="G10"/>
      <c r="I10"/>
    </row>
    <row r="11" spans="1:9" x14ac:dyDescent="0.2">
      <c r="A11" s="1" t="s">
        <v>9</v>
      </c>
      <c r="B11" s="6" t="str">
        <f>IF(COUNTA(Raw!B11:BM11)&gt;0,MEDIAN(Raw!B11:BM11),"NA")</f>
        <v>NA</v>
      </c>
      <c r="C11" s="2" t="s">
        <v>36</v>
      </c>
      <c r="D11" s="2" t="s">
        <v>36</v>
      </c>
      <c r="E11" s="2">
        <f t="shared" si="0"/>
        <v>0</v>
      </c>
      <c r="F11" s="2" t="s">
        <v>36</v>
      </c>
      <c r="G11"/>
      <c r="I11"/>
    </row>
    <row r="12" spans="1:9" x14ac:dyDescent="0.2">
      <c r="A12" s="1" t="s">
        <v>10</v>
      </c>
      <c r="B12" s="6" t="str">
        <f>IF(COUNTA(Raw!B12:BM12)&gt;0,MEDIAN(Raw!B12:BM12),"NA")</f>
        <v>NA</v>
      </c>
      <c r="C12" s="2" t="s">
        <v>36</v>
      </c>
      <c r="D12" s="2" t="s">
        <v>36</v>
      </c>
      <c r="E12" s="2">
        <f t="shared" si="0"/>
        <v>0</v>
      </c>
      <c r="F12" s="2" t="s">
        <v>36</v>
      </c>
      <c r="G12"/>
      <c r="I12"/>
    </row>
    <row r="13" spans="1:9" x14ac:dyDescent="0.2">
      <c r="A13" s="1" t="s">
        <v>11</v>
      </c>
      <c r="B13" s="6" t="str">
        <f>IF(COUNTA(Raw!B13:BM13)&gt;0,MEDIAN(Raw!B13:BM13),"NA")</f>
        <v>NA</v>
      </c>
      <c r="C13" s="2" t="s">
        <v>36</v>
      </c>
      <c r="D13" s="2" t="s">
        <v>36</v>
      </c>
      <c r="E13" s="2">
        <f t="shared" si="0"/>
        <v>0</v>
      </c>
      <c r="F13" s="2" t="s">
        <v>36</v>
      </c>
      <c r="G13"/>
      <c r="I13"/>
    </row>
    <row r="14" spans="1:9" x14ac:dyDescent="0.2">
      <c r="A14" s="1" t="s">
        <v>12</v>
      </c>
      <c r="B14" s="6" t="str">
        <f>IF(COUNTA(Raw!B14:BM14)&gt;0,MEDIAN(Raw!B14:BM14),"NA")</f>
        <v>NA</v>
      </c>
      <c r="C14" s="2" t="s">
        <v>36</v>
      </c>
      <c r="D14" s="2" t="s">
        <v>36</v>
      </c>
      <c r="E14" s="2">
        <f t="shared" si="0"/>
        <v>0</v>
      </c>
      <c r="F14" s="2" t="s">
        <v>36</v>
      </c>
      <c r="G14"/>
      <c r="I14"/>
    </row>
    <row r="15" spans="1:9" x14ac:dyDescent="0.2">
      <c r="A15" s="1" t="s">
        <v>13</v>
      </c>
      <c r="B15" s="6" t="str">
        <f>IF(COUNTA(Raw!B15:BM15)&gt;0,MEDIAN(Raw!B15:BM15),"NA")</f>
        <v>NA</v>
      </c>
      <c r="C15" s="2" t="s">
        <v>36</v>
      </c>
      <c r="D15" s="2" t="s">
        <v>36</v>
      </c>
      <c r="E15" s="2">
        <f t="shared" si="0"/>
        <v>0</v>
      </c>
      <c r="F15" s="2" t="s">
        <v>36</v>
      </c>
      <c r="G15"/>
      <c r="I15"/>
    </row>
    <row r="16" spans="1:9" x14ac:dyDescent="0.2">
      <c r="A16" s="1" t="s">
        <v>14</v>
      </c>
      <c r="B16" s="2" t="str">
        <f>IF(COUNTA(Raw!B16:BM16)&gt;0,MIN(Raw!B16:BM16),"NA")</f>
        <v>NA</v>
      </c>
      <c r="C16" s="2">
        <v>10</v>
      </c>
      <c r="D16" s="2" t="s">
        <v>36</v>
      </c>
      <c r="E16" s="2">
        <f t="shared" si="0"/>
        <v>0</v>
      </c>
      <c r="F16" s="2" t="str">
        <f>IF(AND(B16&gt;=C16,NOT( B16 ="NA")),"Pass","Fail")</f>
        <v>Fail</v>
      </c>
      <c r="G16"/>
      <c r="I16"/>
    </row>
    <row r="17" spans="1:9" x14ac:dyDescent="0.2">
      <c r="A17" s="1" t="s">
        <v>15</v>
      </c>
      <c r="B17" s="2" t="str">
        <f>IF(COUNTA(Raw!B17:BM17)&gt;0,MIN(Raw!B17:BM17),"NA")</f>
        <v>NA</v>
      </c>
      <c r="C17" s="2">
        <v>10</v>
      </c>
      <c r="D17" s="2" t="s">
        <v>36</v>
      </c>
      <c r="E17" s="2">
        <f t="shared" si="0"/>
        <v>0</v>
      </c>
      <c r="F17" s="2" t="str">
        <f t="shared" ref="F17:F21" si="1">IF(AND(B17&gt;=C17,NOT( B17 ="NA")),"Pass","Fail")</f>
        <v>Fail</v>
      </c>
      <c r="G17"/>
      <c r="I17"/>
    </row>
    <row r="18" spans="1:9" x14ac:dyDescent="0.2">
      <c r="A18" s="1" t="s">
        <v>16</v>
      </c>
      <c r="B18" s="2" t="str">
        <f>IF(COUNTA(Raw!B18:BM18)&gt;0,MIN(Raw!B18:BM18),"NA")</f>
        <v>NA</v>
      </c>
      <c r="C18" s="2">
        <v>15</v>
      </c>
      <c r="D18" s="2" t="s">
        <v>36</v>
      </c>
      <c r="E18" s="2">
        <f t="shared" si="0"/>
        <v>0</v>
      </c>
      <c r="F18" s="2" t="str">
        <f t="shared" si="1"/>
        <v>Fail</v>
      </c>
      <c r="G18"/>
      <c r="I18"/>
    </row>
    <row r="19" spans="1:9" x14ac:dyDescent="0.2">
      <c r="A19" s="1" t="s">
        <v>17</v>
      </c>
      <c r="B19" s="2" t="str">
        <f>IF(COUNTA(Raw!B19:BM19)&gt;0,MIN(Raw!B19:BM19),"NA")</f>
        <v>NA</v>
      </c>
      <c r="C19" s="2">
        <v>10</v>
      </c>
      <c r="D19" s="2" t="s">
        <v>36</v>
      </c>
      <c r="E19" s="2">
        <f t="shared" si="0"/>
        <v>0</v>
      </c>
      <c r="F19" s="2" t="str">
        <f t="shared" si="1"/>
        <v>Fail</v>
      </c>
      <c r="G19"/>
      <c r="I19"/>
    </row>
    <row r="20" spans="1:9" x14ac:dyDescent="0.2">
      <c r="A20" s="1" t="s">
        <v>18</v>
      </c>
      <c r="B20" s="2" t="str">
        <f>IF(COUNTA(Raw!B20:BM20)&gt;0,MIN(Raw!B20:BM20),"NA")</f>
        <v>NA</v>
      </c>
      <c r="C20" s="2">
        <v>10</v>
      </c>
      <c r="D20" s="2" t="s">
        <v>36</v>
      </c>
      <c r="E20" s="2">
        <f t="shared" si="0"/>
        <v>0</v>
      </c>
      <c r="F20" s="2" t="str">
        <f t="shared" si="1"/>
        <v>Fail</v>
      </c>
      <c r="G20"/>
      <c r="I20"/>
    </row>
    <row r="21" spans="1:9" x14ac:dyDescent="0.2">
      <c r="A21" s="1" t="s">
        <v>19</v>
      </c>
      <c r="B21" s="2" t="str">
        <f>IF(COUNTA(Raw!B21:BM21)&gt;0,MIN(Raw!B21:BM21),"NA")</f>
        <v>NA</v>
      </c>
      <c r="C21" s="2">
        <v>15</v>
      </c>
      <c r="D21" s="2" t="s">
        <v>36</v>
      </c>
      <c r="E21" s="2">
        <f t="shared" si="0"/>
        <v>0</v>
      </c>
      <c r="F21" s="2" t="str">
        <f t="shared" si="1"/>
        <v>Fail</v>
      </c>
      <c r="G21"/>
      <c r="I21"/>
    </row>
    <row r="22" spans="1:9" x14ac:dyDescent="0.2">
      <c r="A22" s="1" t="s">
        <v>20</v>
      </c>
      <c r="B22" s="6" t="str">
        <f>IF(COUNTA(Raw!B22:BM22)&gt;0,MEDIAN(Raw!B22:BM22),"NA")</f>
        <v>NA</v>
      </c>
      <c r="C22" s="2" t="s">
        <v>36</v>
      </c>
      <c r="D22" s="2" t="s">
        <v>36</v>
      </c>
      <c r="E22" s="2">
        <f t="shared" si="0"/>
        <v>0</v>
      </c>
      <c r="F22" s="2" t="s">
        <v>36</v>
      </c>
      <c r="G22"/>
      <c r="I22"/>
    </row>
    <row r="23" spans="1:9" x14ac:dyDescent="0.2">
      <c r="A23" s="1" t="s">
        <v>21</v>
      </c>
      <c r="B23" s="6" t="str">
        <f>IF(COUNTA(Raw!B23:BM23)&gt;0,MEDIAN(Raw!B23:BM23),"NA")</f>
        <v>NA</v>
      </c>
      <c r="C23" s="2" t="s">
        <v>36</v>
      </c>
      <c r="D23" s="2" t="s">
        <v>36</v>
      </c>
      <c r="E23" s="2">
        <f t="shared" si="0"/>
        <v>0</v>
      </c>
      <c r="F23" s="2" t="s">
        <v>36</v>
      </c>
      <c r="G23"/>
      <c r="I23"/>
    </row>
    <row r="24" spans="1:9" x14ac:dyDescent="0.2">
      <c r="A24" s="1" t="s">
        <v>22</v>
      </c>
      <c r="B24" s="6" t="str">
        <f>IF(COUNTA(Raw!B24:BM24)&gt;0,MEDIAN(Raw!B24:BM24),"NA")</f>
        <v>NA</v>
      </c>
      <c r="C24" s="2" t="s">
        <v>36</v>
      </c>
      <c r="D24" s="2" t="s">
        <v>36</v>
      </c>
      <c r="E24" s="2">
        <f t="shared" si="0"/>
        <v>0</v>
      </c>
      <c r="F24" s="2" t="s">
        <v>36</v>
      </c>
      <c r="G24"/>
      <c r="I24"/>
    </row>
    <row r="25" spans="1:9" x14ac:dyDescent="0.2">
      <c r="A25" s="1" t="s">
        <v>23</v>
      </c>
      <c r="B25" s="6" t="str">
        <f>IF(COUNTA(Raw!B25:BM25)&gt;0,MEDIAN(Raw!B25:BM25),"NA")</f>
        <v>NA</v>
      </c>
      <c r="C25" s="2" t="s">
        <v>36</v>
      </c>
      <c r="D25" s="2" t="s">
        <v>36</v>
      </c>
      <c r="E25" s="2">
        <f t="shared" si="0"/>
        <v>0</v>
      </c>
      <c r="F25" s="2" t="s">
        <v>36</v>
      </c>
      <c r="G25"/>
      <c r="I25"/>
    </row>
    <row r="26" spans="1:9" x14ac:dyDescent="0.2">
      <c r="A26" s="1" t="s">
        <v>24</v>
      </c>
      <c r="B26" s="6" t="str">
        <f>IF(COUNTA(Raw!B26:BM26)&gt;0,MEDIAN(Raw!B26:BM26),"NA")</f>
        <v>NA</v>
      </c>
      <c r="C26" s="2" t="s">
        <v>36</v>
      </c>
      <c r="D26" s="2" t="s">
        <v>36</v>
      </c>
      <c r="E26" s="2">
        <f t="shared" si="0"/>
        <v>0</v>
      </c>
      <c r="F26" s="2" t="s">
        <v>36</v>
      </c>
      <c r="G26"/>
      <c r="I26"/>
    </row>
    <row r="27" spans="1:9" x14ac:dyDescent="0.2">
      <c r="A27" s="1" t="s">
        <v>25</v>
      </c>
      <c r="B27" s="6" t="str">
        <f>IF(COUNTA(Raw!B27:BM27)&gt;0,MEDIAN(Raw!B27:BM27),"NA")</f>
        <v>NA</v>
      </c>
      <c r="C27" s="2" t="s">
        <v>36</v>
      </c>
      <c r="D27" s="2" t="s">
        <v>36</v>
      </c>
      <c r="E27" s="2">
        <f t="shared" si="0"/>
        <v>0</v>
      </c>
      <c r="F27" s="2" t="s">
        <v>36</v>
      </c>
      <c r="G27"/>
      <c r="I27"/>
    </row>
    <row r="28" spans="1:9" x14ac:dyDescent="0.2">
      <c r="A28" s="1" t="s">
        <v>26</v>
      </c>
      <c r="B28" s="2" t="s">
        <v>36</v>
      </c>
      <c r="C28" s="2" t="s">
        <v>36</v>
      </c>
      <c r="D28" s="2" t="s">
        <v>36</v>
      </c>
      <c r="E28" s="2">
        <f t="shared" si="0"/>
        <v>0</v>
      </c>
      <c r="F28" s="2" t="s">
        <v>36</v>
      </c>
      <c r="G28"/>
      <c r="I28"/>
    </row>
    <row r="29" spans="1:9" x14ac:dyDescent="0.2">
      <c r="A29" s="1" t="s">
        <v>27</v>
      </c>
      <c r="B29" s="2" t="s">
        <v>36</v>
      </c>
      <c r="C29" s="2" t="s">
        <v>36</v>
      </c>
      <c r="D29" s="2" t="s">
        <v>36</v>
      </c>
      <c r="E29" s="2">
        <f t="shared" si="0"/>
        <v>0</v>
      </c>
      <c r="F29" s="2" t="s">
        <v>36</v>
      </c>
      <c r="G29"/>
      <c r="I29"/>
    </row>
    <row r="30" spans="1:9" x14ac:dyDescent="0.2">
      <c r="A30" s="1" t="s">
        <v>28</v>
      </c>
      <c r="B30" s="2" t="s">
        <v>36</v>
      </c>
      <c r="C30" s="2" t="s">
        <v>36</v>
      </c>
      <c r="D30" s="2" t="s">
        <v>36</v>
      </c>
      <c r="E30" s="2">
        <f t="shared" si="0"/>
        <v>0</v>
      </c>
      <c r="F30" s="2" t="s">
        <v>36</v>
      </c>
      <c r="G30"/>
      <c r="I30"/>
    </row>
    <row r="31" spans="1:9" x14ac:dyDescent="0.2">
      <c r="A31" s="1" t="s">
        <v>29</v>
      </c>
      <c r="B31" s="2" t="s">
        <v>36</v>
      </c>
      <c r="C31" s="2" t="s">
        <v>36</v>
      </c>
      <c r="D31" s="2" t="s">
        <v>36</v>
      </c>
      <c r="E31" s="2">
        <f t="shared" si="0"/>
        <v>0</v>
      </c>
      <c r="F31" s="2" t="s">
        <v>36</v>
      </c>
      <c r="G31"/>
      <c r="I31"/>
    </row>
    <row r="32" spans="1:9" x14ac:dyDescent="0.2">
      <c r="A32" s="1" t="s">
        <v>30</v>
      </c>
      <c r="B32" s="2" t="s">
        <v>36</v>
      </c>
      <c r="C32" s="2" t="s">
        <v>36</v>
      </c>
      <c r="D32" s="2" t="s">
        <v>36</v>
      </c>
      <c r="E32" s="2">
        <f t="shared" si="0"/>
        <v>0</v>
      </c>
      <c r="F32" s="2" t="s">
        <v>36</v>
      </c>
      <c r="G32"/>
      <c r="I32"/>
    </row>
    <row r="33" spans="1:9" x14ac:dyDescent="0.2">
      <c r="A33" s="1" t="s">
        <v>31</v>
      </c>
      <c r="B33" s="2" t="s">
        <v>36</v>
      </c>
      <c r="C33" s="2" t="s">
        <v>36</v>
      </c>
      <c r="D33" s="2" t="s">
        <v>36</v>
      </c>
      <c r="E33" s="2">
        <f t="shared" si="0"/>
        <v>0</v>
      </c>
      <c r="F33" s="2" t="s">
        <v>36</v>
      </c>
      <c r="G33"/>
      <c r="I33"/>
    </row>
    <row r="34" spans="1:9" x14ac:dyDescent="0.2">
      <c r="A34" s="1" t="s">
        <v>39</v>
      </c>
      <c r="B34" s="2" t="s">
        <v>36</v>
      </c>
      <c r="C34" s="2" t="s">
        <v>36</v>
      </c>
      <c r="D34" s="2" t="s">
        <v>36</v>
      </c>
      <c r="E34" s="2">
        <f t="shared" ref="E34:E41" si="2">IF(F34="PASS",1,0)</f>
        <v>0</v>
      </c>
      <c r="F34" s="2" t="s">
        <v>36</v>
      </c>
    </row>
    <row r="35" spans="1:9" x14ac:dyDescent="0.2">
      <c r="A35" s="1" t="s">
        <v>40</v>
      </c>
      <c r="B35" s="2" t="s">
        <v>36</v>
      </c>
      <c r="C35" s="2" t="s">
        <v>36</v>
      </c>
      <c r="D35" s="2" t="s">
        <v>36</v>
      </c>
      <c r="E35" s="2">
        <f t="shared" si="2"/>
        <v>0</v>
      </c>
      <c r="F35" s="2" t="s">
        <v>36</v>
      </c>
    </row>
    <row r="36" spans="1:9" x14ac:dyDescent="0.2">
      <c r="A36" s="1" t="s">
        <v>41</v>
      </c>
      <c r="B36" s="2" t="s">
        <v>36</v>
      </c>
      <c r="C36" s="2" t="s">
        <v>36</v>
      </c>
      <c r="D36" s="2" t="s">
        <v>36</v>
      </c>
      <c r="E36" s="2">
        <f t="shared" si="2"/>
        <v>0</v>
      </c>
      <c r="F36" s="2" t="s">
        <v>36</v>
      </c>
    </row>
    <row r="37" spans="1:9" x14ac:dyDescent="0.2">
      <c r="A37" s="1" t="s">
        <v>42</v>
      </c>
      <c r="B37" s="2" t="s">
        <v>36</v>
      </c>
      <c r="C37" s="2" t="s">
        <v>36</v>
      </c>
      <c r="D37" s="2" t="s">
        <v>36</v>
      </c>
      <c r="E37" s="2">
        <f t="shared" si="2"/>
        <v>0</v>
      </c>
      <c r="F37" s="2" t="s">
        <v>36</v>
      </c>
    </row>
    <row r="38" spans="1:9" x14ac:dyDescent="0.2">
      <c r="A38" s="1" t="s">
        <v>43</v>
      </c>
      <c r="B38" s="2" t="s">
        <v>36</v>
      </c>
      <c r="C38" s="2" t="s">
        <v>36</v>
      </c>
      <c r="D38" s="2" t="s">
        <v>36</v>
      </c>
      <c r="E38" s="2">
        <f t="shared" si="2"/>
        <v>0</v>
      </c>
      <c r="F38" s="2" t="s">
        <v>36</v>
      </c>
    </row>
    <row r="39" spans="1:9" x14ac:dyDescent="0.2">
      <c r="A39" s="1" t="s">
        <v>44</v>
      </c>
      <c r="B39" s="2" t="s">
        <v>36</v>
      </c>
      <c r="C39" s="2" t="s">
        <v>36</v>
      </c>
      <c r="D39" s="2" t="s">
        <v>36</v>
      </c>
      <c r="E39" s="2">
        <f t="shared" si="2"/>
        <v>0</v>
      </c>
      <c r="F39" s="2" t="s">
        <v>36</v>
      </c>
    </row>
    <row r="40" spans="1:9" x14ac:dyDescent="0.2">
      <c r="A40" s="1" t="s">
        <v>46</v>
      </c>
      <c r="B40" s="2" t="str">
        <f>IF(COUNTA(Raw!B40:BM40)&gt;0,MIN(Raw!B40:BM40),"NA")</f>
        <v>NA</v>
      </c>
      <c r="C40" s="2">
        <v>1E-4</v>
      </c>
      <c r="D40" s="2">
        <v>3.0999999999999999E-3</v>
      </c>
      <c r="E40" s="2">
        <f t="shared" si="2"/>
        <v>0</v>
      </c>
      <c r="F40" s="2" t="str">
        <f>IF(AND(B40&gt;=C40,B40&lt;D40,NOT( B40 ="NA")),"Pass","Fail")</f>
        <v>Fail</v>
      </c>
    </row>
    <row r="41" spans="1:9" x14ac:dyDescent="0.2">
      <c r="A41" s="1" t="s">
        <v>45</v>
      </c>
      <c r="B41" s="2" t="str">
        <f>IF(COUNTA(Raw!B41:BM41)&gt;0,MIN(Raw!B41:BM41),"NA")</f>
        <v>NA</v>
      </c>
      <c r="C41" s="2">
        <v>1E-4</v>
      </c>
      <c r="D41" s="2">
        <v>3.0999999999999999E-3</v>
      </c>
      <c r="E41" s="2">
        <f t="shared" si="2"/>
        <v>0</v>
      </c>
      <c r="F41" s="2" t="str">
        <f>IF(AND(B41&gt;=C41,B41&lt;D41,NOT( B41 ="NA")),"Pass","Fail")</f>
        <v>Fail</v>
      </c>
    </row>
  </sheetData>
  <phoneticPr fontId="18" type="noConversion"/>
  <conditionalFormatting sqref="F10:F15 F22:F33">
    <cfRule type="containsText" dxfId="11" priority="11" operator="containsText" text="FAIL">
      <formula>NOT(ISERROR(SEARCH("FAIL",F10)))</formula>
    </cfRule>
    <cfRule type="containsText" dxfId="10" priority="12" operator="containsText" text="PASS">
      <formula>NOT(ISERROR(SEARCH("PASS",F10)))</formula>
    </cfRule>
  </conditionalFormatting>
  <conditionalFormatting sqref="B6">
    <cfRule type="containsText" dxfId="9" priority="9" operator="containsText" text="FAIL">
      <formula>NOT(ISERROR(SEARCH("FAIL",B6)))</formula>
    </cfRule>
    <cfRule type="containsText" dxfId="8" priority="10" operator="containsText" text="PASS">
      <formula>NOT(ISERROR(SEARCH("PASS",B6)))</formula>
    </cfRule>
  </conditionalFormatting>
  <conditionalFormatting sqref="F34:F39">
    <cfRule type="containsText" dxfId="7" priority="7" operator="containsText" text="FAIL">
      <formula>NOT(ISERROR(SEARCH("FAIL",F34)))</formula>
    </cfRule>
    <cfRule type="containsText" dxfId="6" priority="8" operator="containsText" text="PASS">
      <formula>NOT(ISERROR(SEARCH("PASS",F34)))</formula>
    </cfRule>
  </conditionalFormatting>
  <conditionalFormatting sqref="F40:F41">
    <cfRule type="containsText" dxfId="5" priority="5" operator="containsText" text="FAIL">
      <formula>NOT(ISERROR(SEARCH("FAIL",F40)))</formula>
    </cfRule>
    <cfRule type="containsText" dxfId="4" priority="6" operator="containsText" text="PASS">
      <formula>NOT(ISERROR(SEARCH("PASS",F40)))</formula>
    </cfRule>
  </conditionalFormatting>
  <conditionalFormatting sqref="F8:F9">
    <cfRule type="containsText" dxfId="3" priority="3" operator="containsText" text="FAIL">
      <formula>NOT(ISERROR(SEARCH("FAIL",F8)))</formula>
    </cfRule>
    <cfRule type="containsText" dxfId="2" priority="4" operator="containsText" text="PASS">
      <formula>NOT(ISERROR(SEARCH("PASS",F8)))</formula>
    </cfRule>
  </conditionalFormatting>
  <conditionalFormatting sqref="F16:F21">
    <cfRule type="containsText" dxfId="1" priority="1" operator="containsText" text="FAIL">
      <formula>NOT(ISERROR(SEARCH("FAIL",F16)))</formula>
    </cfRule>
    <cfRule type="containsText" dxfId="0" priority="2" operator="containsText" text="PASS">
      <formula>NOT(ISERROR(SEARCH("PASS",F16)))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2022-04-02T14:11:42Z</dcterms:created>
  <dcterms:modified xsi:type="dcterms:W3CDTF">2022-09-23T07:40:21Z</dcterms:modified>
</cp:coreProperties>
</file>