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Volumes/JetDrive/GitHub/predictive-analytics/examples/"/>
    </mc:Choice>
  </mc:AlternateContent>
  <xr:revisionPtr revIDLastSave="0" documentId="12_ncr:500000_{9D49BFAE-8821-F446-BCD6-3BE2215339F4}" xr6:coauthVersionLast="31" xr6:coauthVersionMax="31" xr10:uidLastSave="{00000000-0000-0000-0000-000000000000}"/>
  <bookViews>
    <workbookView xWindow="0" yWindow="440" windowWidth="24460" windowHeight="151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F52" i="1"/>
  <c r="F46" i="1"/>
  <c r="F51" i="1"/>
  <c r="F45" i="1"/>
  <c r="H28" i="1" l="1"/>
  <c r="C40" i="1" l="1"/>
  <c r="E40" i="1"/>
  <c r="F40" i="1"/>
  <c r="G39" i="1"/>
  <c r="F39" i="1"/>
  <c r="C39" i="1"/>
  <c r="G34" i="1"/>
  <c r="D34" i="1"/>
  <c r="D40" i="1" s="1"/>
  <c r="E33" i="1"/>
  <c r="E39" i="1" s="1"/>
  <c r="D33" i="1"/>
  <c r="E12" i="1"/>
  <c r="J18" i="1" s="1"/>
  <c r="C11" i="1"/>
  <c r="C12" i="1" s="1"/>
  <c r="F44" i="1" l="1"/>
  <c r="F47" i="1" s="1"/>
  <c r="F50" i="1"/>
  <c r="F53" i="1" s="1"/>
  <c r="D12" i="1"/>
  <c r="D10" i="1" s="1"/>
  <c r="I18" i="1"/>
  <c r="D18" i="1"/>
  <c r="H18" i="1"/>
  <c r="C18" i="1"/>
  <c r="G69" i="1"/>
  <c r="G75" i="1" s="1"/>
  <c r="F69" i="1"/>
  <c r="F75" i="1" s="1"/>
  <c r="E69" i="1"/>
  <c r="E75" i="1" s="1"/>
  <c r="D69" i="1"/>
  <c r="D75" i="1" s="1"/>
  <c r="C69" i="1"/>
  <c r="G68" i="1"/>
  <c r="G74" i="1" s="1"/>
  <c r="F68" i="1"/>
  <c r="F74" i="1" s="1"/>
  <c r="E68" i="1"/>
  <c r="E74" i="1" s="1"/>
  <c r="D68" i="1"/>
  <c r="D74" i="1" s="1"/>
  <c r="C68" i="1"/>
  <c r="F62" i="1"/>
  <c r="F63" i="1" s="1"/>
  <c r="E62" i="1"/>
  <c r="E63" i="1" s="1"/>
  <c r="D62" i="1"/>
  <c r="D63" i="1" s="1"/>
  <c r="C62" i="1"/>
  <c r="C61" i="1"/>
  <c r="H61" i="1" l="1"/>
  <c r="C63" i="1"/>
  <c r="F85" i="1"/>
  <c r="F79" i="1"/>
  <c r="C75" i="1"/>
  <c r="C74" i="1"/>
  <c r="F10" i="1"/>
  <c r="H62" i="1"/>
  <c r="F86" i="1" s="1"/>
  <c r="F87" i="1" l="1"/>
  <c r="F88" i="1" s="1"/>
  <c r="F81" i="1"/>
  <c r="H63" i="1"/>
  <c r="F80" i="1"/>
  <c r="F82" i="1" s="1"/>
  <c r="J17" i="1"/>
  <c r="E17" i="1"/>
  <c r="H17" i="1"/>
  <c r="D17" i="1"/>
</calcChain>
</file>

<file path=xl/sharedStrings.xml><?xml version="1.0" encoding="utf-8"?>
<sst xmlns="http://schemas.openxmlformats.org/spreadsheetml/2006/main" count="102" uniqueCount="43">
  <si>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</si>
  <si>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</si>
  <si>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</si>
  <si>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</si>
  <si>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</si>
  <si>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</si>
  <si>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</si>
  <si>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</si>
  <si>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</si>
  <si>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</si>
  <si>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</si>
  <si>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</si>
  <si>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</si>
  <si>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</si>
  <si>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</si>
  <si>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</si>
  <si>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</si>
  <si>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</si>
  <si>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</si>
  <si>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</si>
  <si>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 xml:space="preserve">   0/14</t>
  </si>
  <si>
    <t>Ejercicio 1.</t>
  </si>
  <si>
    <t>Ejercicio 2.</t>
  </si>
  <si>
    <t>Prob (W)</t>
  </si>
  <si>
    <t>Prob (Tipo)</t>
  </si>
  <si>
    <t>~W1</t>
  </si>
  <si>
    <t>~W2</t>
  </si>
  <si>
    <t>~W3</t>
  </si>
  <si>
    <t>~W4</t>
  </si>
  <si>
    <t>~W5</t>
  </si>
  <si>
    <t>Ejercicio 3. (Estimador Laplace)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</si>
  <si>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</si>
  <si>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</si>
  <si>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</si>
  <si>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</si>
  <si>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</si>
  <si>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</si>
  <si>
    <t xml:space="preserve">Pr(w1 and ~w2 and ~ w3 and w4 and ~ w5| spam) = </t>
  </si>
  <si>
    <t>Pr (spam) =</t>
  </si>
  <si>
    <t>Pr (w1 nd ~w2 and ~ w3 and w4 and~ w5) =</t>
  </si>
  <si>
    <t xml:space="preserve">Pr(w1 and ~w2 and ~ w3 and w4 and ~ w5| ham) = </t>
  </si>
  <si>
    <t>Pr (ham) =</t>
  </si>
  <si>
    <t>Probabilidad de que el mensaje W1W4 sea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</si>
</sst>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3" fontId="0" fillId="0" borderId="0" xfId="0" applyNumberFormat="1" applyAlignment="1"/>
    <xf numFmtId="0" fontId="1" fillId="0" borderId="0" xfId="0" applyFont="1" applyBorder="1" applyAlignment="1"/>
    <xf numFmtId="0" fontId="0" fillId="0" borderId="0" xfId="0" applyAlignment="1">
      <alignment horizontal="left"/>
    </xf>
    <xf numFmtId="0" fontId="0" fillId="0" borderId="0" xfId="0" applyFont="1" applyAlignment="1"/>
    <xf numFmtId="10" fontId="1" fillId="0" borderId="3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/>
    <xf numFmtId="10" fontId="0" fillId="0" borderId="0" xfId="0" applyNumberForma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42</xdr:row>
      <xdr:rowOff>155864</xdr:rowOff>
    </xdr:from>
    <xdr:to>
      <xdr:col>12</xdr:col>
      <xdr:colOff>658090</xdr:colOff>
      <xdr:row>45</xdr:row>
      <xdr:rowOff>112570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434" y="8156864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48</xdr:row>
      <xdr:rowOff>173180</xdr:rowOff>
    </xdr:from>
    <xdr:to>
      <xdr:col>12</xdr:col>
      <xdr:colOff>718705</xdr:colOff>
      <xdr:row>51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387" y="9317180"/>
          <a:ext cx="5212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77</xdr:row>
      <xdr:rowOff>121227</xdr:rowOff>
    </xdr:from>
    <xdr:to>
      <xdr:col>13</xdr:col>
      <xdr:colOff>25975</xdr:colOff>
      <xdr:row>80</xdr:row>
      <xdr:rowOff>77933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319" y="14789727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83</xdr:row>
      <xdr:rowOff>190499</xdr:rowOff>
    </xdr:from>
    <xdr:to>
      <xdr:col>13</xdr:col>
      <xdr:colOff>51956</xdr:colOff>
      <xdr:row>86</xdr:row>
      <xdr:rowOff>112568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8" y="16001999"/>
          <a:ext cx="5212773" cy="49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showGridLines="0" tabSelected="1" topLeftCell="A62" zoomScale="110" zoomScaleNormal="110" workbookViewId="0">
      <selection activeCell="G69" sqref="G69"/>
    </sheetView>
  </sheetViews>
  <sheetFormatPr baseColWidth="10" defaultRowHeight="15" x14ac:dyDescent="0.2"/>
  <cols>
    <col min="2" max="2" width="15" bestFit="1" customWidth="1"/>
  </cols>
  <sheetData>
    <row r="1" spans="1:10" x14ac:dyDescent="0.2">
      <c r="A1" s="35" t="s">
        <v>9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x14ac:dyDescent="0.2">
      <c r="A2" s="38"/>
      <c r="B2" s="39"/>
      <c r="C2" s="39"/>
      <c r="D2" s="39"/>
      <c r="E2" s="39"/>
      <c r="F2" s="39"/>
      <c r="G2" s="39"/>
      <c r="H2" s="39"/>
      <c r="I2" s="39"/>
      <c r="J2" s="40"/>
    </row>
    <row r="4" spans="1:10" x14ac:dyDescent="0.2">
      <c r="A4" s="4"/>
      <c r="B4" s="4"/>
      <c r="C4" s="4"/>
    </row>
    <row r="5" spans="1:10" x14ac:dyDescent="0.2">
      <c r="A5" s="4"/>
      <c r="B5" s="41" t="s">
        <v>21</v>
      </c>
      <c r="C5" s="42"/>
      <c r="D5" s="42"/>
      <c r="E5" s="42"/>
      <c r="F5" s="42"/>
      <c r="G5" s="42"/>
      <c r="H5" s="42"/>
      <c r="I5" s="42"/>
      <c r="J5" s="43"/>
    </row>
    <row r="6" spans="1:10" x14ac:dyDescent="0.2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</row>
    <row r="8" spans="1:10" x14ac:dyDescent="0.2">
      <c r="A8" s="4"/>
      <c r="B8" s="45" t="s">
        <v>31</v>
      </c>
      <c r="C8" s="45"/>
      <c r="D8" s="45"/>
      <c r="E8" s="45"/>
      <c r="F8" s="45"/>
    </row>
    <row r="9" spans="1:10" x14ac:dyDescent="0.2">
      <c r="A9" s="4"/>
      <c r="B9" s="11"/>
      <c r="C9" s="12" t="s">
        <v>10</v>
      </c>
      <c r="D9" s="12" t="s">
        <v>11</v>
      </c>
      <c r="E9" s="12" t="s">
        <v>12</v>
      </c>
      <c r="F9" s="12" t="s">
        <v>16</v>
      </c>
    </row>
    <row r="10" spans="1:10" x14ac:dyDescent="0.2">
      <c r="A10" s="4"/>
      <c r="B10" s="13" t="s">
        <v>13</v>
      </c>
      <c r="C10" s="11">
        <v>0.1</v>
      </c>
      <c r="D10" s="11">
        <f>D12-D11</f>
        <v>0.25</v>
      </c>
      <c r="E10" s="11">
        <v>0.03</v>
      </c>
      <c r="F10" s="11">
        <f>SUM(C10:E10)</f>
        <v>0.38</v>
      </c>
    </row>
    <row r="11" spans="1:10" x14ac:dyDescent="0.2">
      <c r="A11" s="4"/>
      <c r="B11" s="13" t="s">
        <v>14</v>
      </c>
      <c r="C11" s="11">
        <f>F11-D11-E11</f>
        <v>0.21999999999999997</v>
      </c>
      <c r="D11" s="11">
        <v>0.26</v>
      </c>
      <c r="E11" s="11">
        <v>0.14000000000000001</v>
      </c>
      <c r="F11" s="11">
        <v>0.62</v>
      </c>
    </row>
    <row r="12" spans="1:10" x14ac:dyDescent="0.2">
      <c r="A12" s="4"/>
      <c r="B12" s="13" t="s">
        <v>15</v>
      </c>
      <c r="C12" s="11">
        <f>C11+C10</f>
        <v>0.31999999999999995</v>
      </c>
      <c r="D12" s="11">
        <f>F12-C12-E12</f>
        <v>0.51</v>
      </c>
      <c r="E12" s="11">
        <f>E11+E10</f>
        <v>0.17</v>
      </c>
      <c r="F12" s="11">
        <v>1</v>
      </c>
    </row>
    <row r="13" spans="1:10" x14ac:dyDescent="0.2">
      <c r="A13" s="4"/>
      <c r="B13" s="5"/>
      <c r="C13" s="5"/>
      <c r="D13" s="8"/>
      <c r="E13" s="8"/>
      <c r="F13" s="8"/>
    </row>
    <row r="14" spans="1:10" x14ac:dyDescent="0.2">
      <c r="A14" s="4"/>
      <c r="B14" s="4"/>
      <c r="C14" s="4"/>
      <c r="D14" s="1"/>
      <c r="E14" s="1"/>
      <c r="F14" s="1"/>
    </row>
    <row r="15" spans="1:10" x14ac:dyDescent="0.2">
      <c r="A15" s="4"/>
      <c r="B15" s="41" t="s">
        <v>32</v>
      </c>
      <c r="C15" s="42"/>
      <c r="D15" s="42"/>
      <c r="E15" s="43"/>
      <c r="G15" s="41" t="s">
        <v>32</v>
      </c>
      <c r="H15" s="42"/>
      <c r="I15" s="42"/>
      <c r="J15" s="43"/>
    </row>
    <row r="16" spans="1:10" x14ac:dyDescent="0.2">
      <c r="B16" s="19" t="s">
        <v>17</v>
      </c>
      <c r="C16" s="20" t="s">
        <v>10</v>
      </c>
      <c r="D16" s="20" t="s">
        <v>11</v>
      </c>
      <c r="E16" s="20" t="s">
        <v>12</v>
      </c>
      <c r="F16" s="1"/>
      <c r="G16" s="21" t="s">
        <v>18</v>
      </c>
      <c r="H16" s="20" t="s">
        <v>10</v>
      </c>
      <c r="I16" s="20" t="s">
        <v>11</v>
      </c>
      <c r="J16" s="20" t="s">
        <v>12</v>
      </c>
    </row>
    <row r="17" spans="2:10" x14ac:dyDescent="0.2">
      <c r="B17" s="16" t="s">
        <v>13</v>
      </c>
      <c r="C17" s="15">
        <v>0.26315789473684209</v>
      </c>
      <c r="D17" s="15">
        <f>((D10/D12)*D12)/F10</f>
        <v>0.65789473684210531</v>
      </c>
      <c r="E17" s="15">
        <f>((E10/E12)*E12)/F10</f>
        <v>7.8947368421052627E-2</v>
      </c>
      <c r="F17" s="1"/>
      <c r="G17" s="16" t="s">
        <v>13</v>
      </c>
      <c r="H17" s="15">
        <f>((C10/F10)*F10)/C12</f>
        <v>0.3125</v>
      </c>
      <c r="I17" s="15">
        <v>0.49019607843137253</v>
      </c>
      <c r="J17" s="15">
        <f>((E10/F10)*F10)/E12</f>
        <v>0.1764705882352941</v>
      </c>
    </row>
    <row r="18" spans="2:10" x14ac:dyDescent="0.2">
      <c r="B18" s="16" t="s">
        <v>14</v>
      </c>
      <c r="C18" s="15">
        <f>((C11/C12)*C12)/F11</f>
        <v>0.35483870967741932</v>
      </c>
      <c r="D18" s="15">
        <f>((D11/D12)*D12)/F11</f>
        <v>0.41935483870967744</v>
      </c>
      <c r="E18" s="15">
        <v>0.22580645161290322</v>
      </c>
      <c r="F18" s="1"/>
      <c r="G18" s="16" t="s">
        <v>14</v>
      </c>
      <c r="H18" s="15">
        <f>((C11/F11)*F11)/C12</f>
        <v>0.6875</v>
      </c>
      <c r="I18" s="15">
        <f>((D11/F11)*F11)/D12</f>
        <v>0.50980392156862742</v>
      </c>
      <c r="J18" s="15">
        <f>((E11/F11)*F11)/E12</f>
        <v>0.82352941176470595</v>
      </c>
    </row>
    <row r="21" spans="2:10" x14ac:dyDescent="0.2">
      <c r="B21" s="44" t="s">
        <v>22</v>
      </c>
      <c r="C21" s="44"/>
      <c r="D21" s="44"/>
      <c r="E21" s="44"/>
      <c r="F21" s="44"/>
      <c r="G21" s="44"/>
      <c r="H21" s="44"/>
      <c r="I21" s="44"/>
      <c r="J21" s="44"/>
    </row>
    <row r="24" spans="2:10" x14ac:dyDescent="0.2">
      <c r="B24" s="45" t="s">
        <v>31</v>
      </c>
      <c r="C24" s="46"/>
      <c r="D24" s="46"/>
      <c r="E24" s="46"/>
      <c r="F24" s="46"/>
      <c r="G24" s="46"/>
      <c r="H24" s="46"/>
    </row>
    <row r="25" spans="2:10" x14ac:dyDescent="0.2">
      <c r="B25" s="17"/>
      <c r="C25" s="16" t="s">
        <v>2</v>
      </c>
      <c r="D25" s="16" t="s">
        <v>3</v>
      </c>
      <c r="E25" s="16" t="s">
        <v>4</v>
      </c>
      <c r="F25" s="16" t="s">
        <v>5</v>
      </c>
      <c r="G25" s="16" t="s">
        <v>6</v>
      </c>
      <c r="H25" s="16" t="s">
        <v>23</v>
      </c>
    </row>
    <row r="26" spans="2:10" x14ac:dyDescent="0.2">
      <c r="B26" s="16" t="s">
        <v>0</v>
      </c>
      <c r="C26" s="15">
        <v>0.21428571428571427</v>
      </c>
      <c r="D26" s="15">
        <v>7.1428571428571425E-2</v>
      </c>
      <c r="E26" s="15">
        <v>0.14285714285714285</v>
      </c>
      <c r="F26" s="15" t="s">
        <v>19</v>
      </c>
      <c r="G26" s="15" t="s">
        <v>19</v>
      </c>
      <c r="H26" s="15">
        <v>0.42857142857142855</v>
      </c>
    </row>
    <row r="27" spans="2:10" x14ac:dyDescent="0.2">
      <c r="B27" s="16" t="s">
        <v>1</v>
      </c>
      <c r="C27" s="15" t="s">
        <v>20</v>
      </c>
      <c r="D27" s="15">
        <v>0.2857142857142857</v>
      </c>
      <c r="E27" s="15" t="s">
        <v>19</v>
      </c>
      <c r="F27" s="15">
        <v>0.21428571428571427</v>
      </c>
      <c r="G27" s="15">
        <v>7.1428571428571425E-2</v>
      </c>
      <c r="H27" s="15">
        <v>0.5714285714285714</v>
      </c>
    </row>
    <row r="28" spans="2:10" x14ac:dyDescent="0.2">
      <c r="B28" s="16" t="s">
        <v>24</v>
      </c>
      <c r="C28" s="15">
        <v>0.21428571428571427</v>
      </c>
      <c r="D28" s="15">
        <v>0.35714285714285715</v>
      </c>
      <c r="E28" s="15">
        <v>0.14285714285714285</v>
      </c>
      <c r="F28" s="15">
        <v>0.21428571428571427</v>
      </c>
      <c r="G28" s="15">
        <v>7.1428571428571425E-2</v>
      </c>
      <c r="H28" s="18">
        <f>SUM(C28:G28)</f>
        <v>0.99999999999999989</v>
      </c>
    </row>
    <row r="31" spans="2:10" x14ac:dyDescent="0.2">
      <c r="B31" s="45" t="s">
        <v>33</v>
      </c>
      <c r="C31" s="46"/>
      <c r="D31" s="46"/>
      <c r="E31" s="46"/>
      <c r="F31" s="46"/>
      <c r="G31" s="46"/>
    </row>
    <row r="32" spans="2:10" x14ac:dyDescent="0.2">
      <c r="B32" s="14"/>
      <c r="C32" s="16" t="s">
        <v>2</v>
      </c>
      <c r="D32" s="16" t="s">
        <v>3</v>
      </c>
      <c r="E32" s="16" t="s">
        <v>4</v>
      </c>
      <c r="F32" s="16" t="s">
        <v>5</v>
      </c>
      <c r="G32" s="16" t="s">
        <v>6</v>
      </c>
    </row>
    <row r="33" spans="2:8" x14ac:dyDescent="0.2">
      <c r="B33" s="16" t="s">
        <v>0</v>
      </c>
      <c r="C33" s="15">
        <v>0.5</v>
      </c>
      <c r="D33" s="15">
        <f>((D26/D28)*D28)/H26</f>
        <v>0.16666666666666666</v>
      </c>
      <c r="E33" s="15">
        <f>((E26/E28)*E28)/H26</f>
        <v>0.33333333333333331</v>
      </c>
      <c r="F33" s="22">
        <v>0</v>
      </c>
      <c r="G33" s="23">
        <v>0</v>
      </c>
    </row>
    <row r="34" spans="2:8" x14ac:dyDescent="0.2">
      <c r="B34" s="16" t="s">
        <v>1</v>
      </c>
      <c r="C34" s="23">
        <v>0</v>
      </c>
      <c r="D34" s="15">
        <f>((D27/D28)*D28/H27)</f>
        <v>0.5</v>
      </c>
      <c r="E34" s="23">
        <v>0</v>
      </c>
      <c r="F34" s="15">
        <v>0.375</v>
      </c>
      <c r="G34" s="15">
        <f>((G27/G28)*G28/H27)</f>
        <v>0.125</v>
      </c>
    </row>
    <row r="36" spans="2:8" x14ac:dyDescent="0.2">
      <c r="H36" s="7"/>
    </row>
    <row r="37" spans="2:8" x14ac:dyDescent="0.2">
      <c r="B37" s="45" t="s">
        <v>34</v>
      </c>
      <c r="C37" s="46"/>
      <c r="D37" s="46"/>
      <c r="E37" s="46"/>
      <c r="F37" s="46"/>
      <c r="G37" s="46"/>
    </row>
    <row r="38" spans="2:8" x14ac:dyDescent="0.2">
      <c r="B38" s="14"/>
      <c r="C38" s="16" t="s">
        <v>25</v>
      </c>
      <c r="D38" s="16" t="s">
        <v>26</v>
      </c>
      <c r="E38" s="16" t="s">
        <v>27</v>
      </c>
      <c r="F38" s="16" t="s">
        <v>28</v>
      </c>
      <c r="G38" s="16" t="s">
        <v>29</v>
      </c>
    </row>
    <row r="39" spans="2:8" x14ac:dyDescent="0.2">
      <c r="B39" s="16" t="s">
        <v>0</v>
      </c>
      <c r="C39" s="15">
        <f>1-C33</f>
        <v>0.5</v>
      </c>
      <c r="D39" s="15">
        <v>0.83333333333333337</v>
      </c>
      <c r="E39" s="15">
        <f>1-E33</f>
        <v>0.66666666666666674</v>
      </c>
      <c r="F39" s="23">
        <f>1-F33</f>
        <v>1</v>
      </c>
      <c r="G39" s="23">
        <f>1-G33</f>
        <v>1</v>
      </c>
    </row>
    <row r="40" spans="2:8" x14ac:dyDescent="0.2">
      <c r="B40" s="16" t="s">
        <v>1</v>
      </c>
      <c r="C40" s="23">
        <f>1-C34</f>
        <v>1</v>
      </c>
      <c r="D40" s="15">
        <f>1-D34</f>
        <v>0.5</v>
      </c>
      <c r="E40" s="23">
        <f>1-E34</f>
        <v>1</v>
      </c>
      <c r="F40" s="15">
        <f>1-F34</f>
        <v>0.625</v>
      </c>
      <c r="G40" s="15">
        <v>0.875</v>
      </c>
    </row>
    <row r="41" spans="2:8" x14ac:dyDescent="0.2">
      <c r="B41" s="1"/>
      <c r="C41" s="6"/>
      <c r="D41" s="6"/>
      <c r="E41" s="6"/>
      <c r="F41" s="6"/>
      <c r="G41" s="6"/>
    </row>
    <row r="42" spans="2:8" x14ac:dyDescent="0.2">
      <c r="B42" s="1"/>
      <c r="C42" s="6"/>
      <c r="D42" s="6"/>
      <c r="E42" s="6"/>
      <c r="F42" s="6"/>
      <c r="G42" s="6"/>
    </row>
    <row r="43" spans="2:8" x14ac:dyDescent="0.2">
      <c r="B43" s="45" t="s">
        <v>35</v>
      </c>
      <c r="C43" s="45"/>
      <c r="D43" s="45"/>
      <c r="E43" s="45"/>
      <c r="F43" s="45"/>
      <c r="G43" s="27"/>
    </row>
    <row r="44" spans="2:8" x14ac:dyDescent="0.2">
      <c r="B44" s="28" t="s">
        <v>37</v>
      </c>
      <c r="D44" s="7"/>
      <c r="F44" s="26">
        <f>C33*D39*E39*F33*G39</f>
        <v>0</v>
      </c>
    </row>
    <row r="45" spans="2:8" x14ac:dyDescent="0.2">
      <c r="B45" s="28" t="s">
        <v>38</v>
      </c>
      <c r="F45" s="6">
        <f>H26</f>
        <v>0.42857142857142855</v>
      </c>
    </row>
    <row r="46" spans="2:8" x14ac:dyDescent="0.2">
      <c r="B46" s="28" t="s">
        <v>39</v>
      </c>
      <c r="F46" s="2">
        <f>C28*(1-D28)*(1-E28)*F28*(1-G28)</f>
        <v>2.3494674837865177E-2</v>
      </c>
    </row>
    <row r="47" spans="2:8" x14ac:dyDescent="0.2">
      <c r="B47" s="41" t="s">
        <v>8</v>
      </c>
      <c r="C47" s="42"/>
      <c r="D47" s="42"/>
      <c r="E47" s="42"/>
      <c r="F47" s="25">
        <f>(F44*F45)/F46</f>
        <v>0</v>
      </c>
    </row>
    <row r="49" spans="2:10" x14ac:dyDescent="0.2">
      <c r="B49" s="45" t="s">
        <v>42</v>
      </c>
      <c r="C49" s="45"/>
      <c r="D49" s="45"/>
      <c r="E49" s="45"/>
      <c r="F49" s="45"/>
      <c r="G49" s="29"/>
    </row>
    <row r="50" spans="2:10" x14ac:dyDescent="0.2">
      <c r="B50" s="28" t="s">
        <v>40</v>
      </c>
      <c r="D50" s="7"/>
      <c r="F50" s="26">
        <f>C40*D34*E34*F40*G34</f>
        <v>0</v>
      </c>
    </row>
    <row r="51" spans="2:10" x14ac:dyDescent="0.2">
      <c r="B51" s="28" t="s">
        <v>41</v>
      </c>
      <c r="F51" s="6">
        <f>H27</f>
        <v>0.5714285714285714</v>
      </c>
    </row>
    <row r="52" spans="2:10" x14ac:dyDescent="0.2">
      <c r="B52" s="28" t="s">
        <v>39</v>
      </c>
      <c r="F52" s="2">
        <f>C28*(1-D28)*(1-E28)*F28*(1-G28)</f>
        <v>2.3494674837865177E-2</v>
      </c>
    </row>
    <row r="53" spans="2:10" x14ac:dyDescent="0.2">
      <c r="B53" s="41" t="s">
        <v>8</v>
      </c>
      <c r="C53" s="42"/>
      <c r="D53" s="42"/>
      <c r="E53" s="42"/>
      <c r="F53" s="25">
        <f>(F50*F51)/F52</f>
        <v>0</v>
      </c>
    </row>
    <row r="56" spans="2:10" x14ac:dyDescent="0.2">
      <c r="B56" s="47" t="s">
        <v>30</v>
      </c>
      <c r="C56" s="48"/>
      <c r="D56" s="48"/>
      <c r="E56" s="48"/>
      <c r="F56" s="48"/>
      <c r="G56" s="48"/>
      <c r="H56" s="48"/>
      <c r="I56" s="48"/>
      <c r="J56" s="49"/>
    </row>
    <row r="59" spans="2:10" x14ac:dyDescent="0.2">
      <c r="B59" s="45" t="s">
        <v>31</v>
      </c>
      <c r="C59" s="45"/>
      <c r="D59" s="45"/>
      <c r="E59" s="45"/>
      <c r="F59" s="45"/>
      <c r="G59" s="45"/>
      <c r="H59" s="45"/>
    </row>
    <row r="60" spans="2:10" x14ac:dyDescent="0.2">
      <c r="B60" s="14"/>
      <c r="C60" s="16" t="s">
        <v>2</v>
      </c>
      <c r="D60" s="16" t="s">
        <v>3</v>
      </c>
      <c r="E60" s="16" t="s">
        <v>4</v>
      </c>
      <c r="F60" s="16" t="s">
        <v>5</v>
      </c>
      <c r="G60" s="16" t="s">
        <v>6</v>
      </c>
      <c r="H60" s="16" t="s">
        <v>7</v>
      </c>
    </row>
    <row r="61" spans="2:10" x14ac:dyDescent="0.2">
      <c r="B61" s="16" t="s">
        <v>0</v>
      </c>
      <c r="C61" s="24">
        <f>4/21</f>
        <v>0.19047619047619047</v>
      </c>
      <c r="D61" s="24">
        <v>9.5238095238095233E-2</v>
      </c>
      <c r="E61" s="24">
        <v>0.14285714285714285</v>
      </c>
      <c r="F61" s="24">
        <v>4.7619047619047616E-2</v>
      </c>
      <c r="G61" s="24">
        <v>4.7619047619047616E-2</v>
      </c>
      <c r="H61" s="24">
        <f>SUM(C61:G61)</f>
        <v>0.52380952380952372</v>
      </c>
    </row>
    <row r="62" spans="2:10" x14ac:dyDescent="0.2">
      <c r="B62" s="16" t="s">
        <v>1</v>
      </c>
      <c r="C62" s="24">
        <f>1/21</f>
        <v>4.7619047619047616E-2</v>
      </c>
      <c r="D62" s="24">
        <f>3/21</f>
        <v>0.14285714285714285</v>
      </c>
      <c r="E62" s="24">
        <f>1/21</f>
        <v>4.7619047619047616E-2</v>
      </c>
      <c r="F62" s="24">
        <f>3/21</f>
        <v>0.14285714285714285</v>
      </c>
      <c r="G62" s="24">
        <v>9.5238095238095233E-2</v>
      </c>
      <c r="H62" s="24">
        <f>SUM(C62:G62)</f>
        <v>0.47619047619047616</v>
      </c>
    </row>
    <row r="63" spans="2:10" x14ac:dyDescent="0.2">
      <c r="B63" s="16" t="s">
        <v>7</v>
      </c>
      <c r="C63" s="24">
        <f>SUM(C61:C62)</f>
        <v>0.23809523809523808</v>
      </c>
      <c r="D63" s="24">
        <f t="shared" ref="D63:G63" si="0">SUM(D61:D62)</f>
        <v>0.23809523809523808</v>
      </c>
      <c r="E63" s="24">
        <f t="shared" si="0"/>
        <v>0.19047619047619047</v>
      </c>
      <c r="F63" s="24">
        <f t="shared" si="0"/>
        <v>0.19047619047619047</v>
      </c>
      <c r="G63" s="24">
        <f t="shared" si="0"/>
        <v>0.14285714285714285</v>
      </c>
      <c r="H63" s="24">
        <f>SUM(H61:H62)</f>
        <v>0.99999999999999989</v>
      </c>
    </row>
    <row r="64" spans="2:10" x14ac:dyDescent="0.2">
      <c r="B64" s="1"/>
      <c r="C64" s="1"/>
      <c r="D64" s="1"/>
      <c r="E64" s="1"/>
      <c r="F64" s="1"/>
      <c r="G64" s="1"/>
      <c r="H64" s="1"/>
    </row>
    <row r="66" spans="2:13" x14ac:dyDescent="0.2">
      <c r="B66" s="45" t="s">
        <v>36</v>
      </c>
      <c r="C66" s="45"/>
      <c r="D66" s="45"/>
      <c r="E66" s="45"/>
      <c r="F66" s="45"/>
      <c r="G66" s="45"/>
      <c r="H66" s="9"/>
    </row>
    <row r="67" spans="2:13" x14ac:dyDescent="0.2">
      <c r="B67" s="14"/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</row>
    <row r="68" spans="2:13" x14ac:dyDescent="0.2">
      <c r="B68" s="16" t="s">
        <v>0</v>
      </c>
      <c r="C68" s="24">
        <f>4/11</f>
        <v>0.36363636363636365</v>
      </c>
      <c r="D68" s="24">
        <f>2/11</f>
        <v>0.18181818181818182</v>
      </c>
      <c r="E68" s="24">
        <f>3/11</f>
        <v>0.27272727272727271</v>
      </c>
      <c r="F68" s="24">
        <f>1/11</f>
        <v>9.0909090909090912E-2</v>
      </c>
      <c r="G68" s="24">
        <f>1/11</f>
        <v>9.0909090909090912E-2</v>
      </c>
      <c r="H68" s="10"/>
    </row>
    <row r="69" spans="2:13" x14ac:dyDescent="0.2">
      <c r="B69" s="16" t="s">
        <v>1</v>
      </c>
      <c r="C69" s="24">
        <f>1/10</f>
        <v>0.1</v>
      </c>
      <c r="D69" s="24">
        <f>3/10</f>
        <v>0.3</v>
      </c>
      <c r="E69" s="24">
        <f>1/10</f>
        <v>0.1</v>
      </c>
      <c r="F69" s="24">
        <f>3/10</f>
        <v>0.3</v>
      </c>
      <c r="G69" s="24">
        <f>2/10</f>
        <v>0.2</v>
      </c>
    </row>
    <row r="71" spans="2:13" x14ac:dyDescent="0.2">
      <c r="B71" s="1"/>
      <c r="C71" s="3"/>
      <c r="D71" s="3"/>
      <c r="E71" s="3"/>
      <c r="F71" s="3"/>
      <c r="G71" s="3"/>
      <c r="H71" s="3"/>
    </row>
    <row r="72" spans="2:13" x14ac:dyDescent="0.2">
      <c r="B72" s="45" t="s">
        <v>34</v>
      </c>
      <c r="C72" s="46"/>
      <c r="D72" s="46"/>
      <c r="E72" s="46"/>
      <c r="F72" s="46"/>
      <c r="G72" s="46"/>
      <c r="H72" s="3"/>
    </row>
    <row r="73" spans="2:13" x14ac:dyDescent="0.2">
      <c r="B73" s="14"/>
      <c r="C73" s="16" t="s">
        <v>25</v>
      </c>
      <c r="D73" s="16" t="s">
        <v>26</v>
      </c>
      <c r="E73" s="16" t="s">
        <v>27</v>
      </c>
      <c r="F73" s="16" t="s">
        <v>28</v>
      </c>
      <c r="G73" s="16" t="s">
        <v>29</v>
      </c>
      <c r="H73" s="3"/>
    </row>
    <row r="74" spans="2:13" x14ac:dyDescent="0.2">
      <c r="B74" s="16" t="s">
        <v>0</v>
      </c>
      <c r="C74" s="24">
        <f>1-C68</f>
        <v>0.63636363636363635</v>
      </c>
      <c r="D74" s="24">
        <f t="shared" ref="D74:G74" si="1">1-D68</f>
        <v>0.81818181818181812</v>
      </c>
      <c r="E74" s="24">
        <f t="shared" si="1"/>
        <v>0.72727272727272729</v>
      </c>
      <c r="F74" s="24">
        <f t="shared" si="1"/>
        <v>0.90909090909090906</v>
      </c>
      <c r="G74" s="24">
        <f t="shared" si="1"/>
        <v>0.90909090909090906</v>
      </c>
      <c r="H74" s="3"/>
    </row>
    <row r="75" spans="2:13" x14ac:dyDescent="0.2">
      <c r="B75" s="16" t="s">
        <v>1</v>
      </c>
      <c r="C75" s="24">
        <f>1-C69</f>
        <v>0.9</v>
      </c>
      <c r="D75" s="24">
        <f t="shared" ref="D75:G75" si="2">1-D69</f>
        <v>0.7</v>
      </c>
      <c r="E75" s="24">
        <f t="shared" si="2"/>
        <v>0.9</v>
      </c>
      <c r="F75" s="24">
        <f t="shared" si="2"/>
        <v>0.7</v>
      </c>
      <c r="G75" s="24">
        <f t="shared" si="2"/>
        <v>0.8</v>
      </c>
      <c r="H75" s="3"/>
    </row>
    <row r="76" spans="2:13" x14ac:dyDescent="0.2">
      <c r="B76" s="1"/>
      <c r="C76" s="1"/>
      <c r="D76" s="1"/>
      <c r="E76" s="1"/>
      <c r="F76" s="1"/>
      <c r="G76" s="1"/>
      <c r="H76" s="1"/>
    </row>
    <row r="77" spans="2:13" x14ac:dyDescent="0.2">
      <c r="C77" s="1"/>
      <c r="D77" s="1"/>
      <c r="E77" s="1"/>
      <c r="F77" s="1"/>
      <c r="G77" s="1"/>
      <c r="H77" s="1"/>
    </row>
    <row r="78" spans="2:13" x14ac:dyDescent="0.2">
      <c r="B78" s="45" t="s">
        <v>35</v>
      </c>
      <c r="C78" s="45"/>
      <c r="D78" s="45"/>
      <c r="E78" s="45"/>
      <c r="F78" s="45"/>
      <c r="H78" s="50"/>
      <c r="I78" s="50"/>
      <c r="J78" s="50"/>
      <c r="K78" s="50"/>
      <c r="L78" s="50"/>
      <c r="M78" s="50"/>
    </row>
    <row r="79" spans="2:13" x14ac:dyDescent="0.2">
      <c r="B79" s="28" t="s">
        <v>37</v>
      </c>
      <c r="D79" s="7"/>
      <c r="F79" s="2">
        <f>(C68*(1-D68)*(1-E68)*F68*(1-G68))</f>
        <v>1.7882534104103669E-2</v>
      </c>
      <c r="H79" s="31"/>
      <c r="I79" s="31"/>
      <c r="J79" s="31"/>
      <c r="K79" s="31"/>
      <c r="L79" s="31"/>
      <c r="M79" s="31"/>
    </row>
    <row r="80" spans="2:13" x14ac:dyDescent="0.2">
      <c r="B80" s="28" t="s">
        <v>38</v>
      </c>
      <c r="F80" s="6">
        <f>H61</f>
        <v>0.52380952380952372</v>
      </c>
      <c r="H80" s="31"/>
      <c r="I80" s="32"/>
      <c r="J80" s="31"/>
      <c r="K80" s="31"/>
      <c r="L80" s="31"/>
      <c r="M80" s="31"/>
    </row>
    <row r="81" spans="2:13" x14ac:dyDescent="0.2">
      <c r="B81" s="28" t="s">
        <v>39</v>
      </c>
      <c r="F81" s="2">
        <f>C63*(1-D63)*(1-E63)*F63*(1-G63)</f>
        <v>2.3975900693934845E-2</v>
      </c>
      <c r="H81" s="33"/>
      <c r="I81" s="34"/>
      <c r="J81" s="31"/>
      <c r="K81" s="31"/>
      <c r="L81" s="31"/>
      <c r="M81" s="31"/>
    </row>
    <row r="82" spans="2:13" x14ac:dyDescent="0.2">
      <c r="B82" s="41" t="s">
        <v>8</v>
      </c>
      <c r="C82" s="42"/>
      <c r="D82" s="42"/>
      <c r="E82" s="42"/>
      <c r="F82" s="30">
        <f>(F79*F80)/F81</f>
        <v>0.39068570533192443</v>
      </c>
      <c r="H82" s="31"/>
      <c r="I82" s="31"/>
      <c r="J82" s="31"/>
      <c r="K82" s="31"/>
      <c r="L82" s="31"/>
      <c r="M82" s="31"/>
    </row>
    <row r="84" spans="2:13" x14ac:dyDescent="0.2">
      <c r="B84" s="45" t="s">
        <v>35</v>
      </c>
      <c r="C84" s="45"/>
      <c r="D84" s="45"/>
      <c r="E84" s="45"/>
      <c r="F84" s="45"/>
      <c r="H84" s="50"/>
      <c r="I84" s="50"/>
      <c r="J84" s="50"/>
      <c r="K84" s="50"/>
      <c r="L84" s="50"/>
      <c r="M84" s="50"/>
    </row>
    <row r="85" spans="2:13" x14ac:dyDescent="0.2">
      <c r="B85" s="28" t="s">
        <v>40</v>
      </c>
      <c r="D85" s="7"/>
      <c r="F85" s="2">
        <f>(C69*D75*E75*F69*G75)</f>
        <v>1.5120000000000001E-2</v>
      </c>
      <c r="H85" s="31"/>
      <c r="I85" s="31"/>
      <c r="J85" s="31"/>
      <c r="K85" s="31"/>
      <c r="L85" s="31"/>
      <c r="M85" s="31"/>
    </row>
    <row r="86" spans="2:13" x14ac:dyDescent="0.2">
      <c r="B86" s="28" t="s">
        <v>41</v>
      </c>
      <c r="F86" s="6">
        <f>H62</f>
        <v>0.47619047619047616</v>
      </c>
      <c r="H86" s="31"/>
      <c r="I86" s="32"/>
      <c r="J86" s="31"/>
      <c r="K86" s="31"/>
      <c r="L86" s="31"/>
      <c r="M86" s="31"/>
    </row>
    <row r="87" spans="2:13" x14ac:dyDescent="0.2">
      <c r="B87" s="28" t="s">
        <v>39</v>
      </c>
      <c r="F87" s="2">
        <f>C63*(1-D63)*(1-E63)*F63*(1-G63)</f>
        <v>2.3975900693934845E-2</v>
      </c>
      <c r="H87" s="33"/>
      <c r="I87" s="34"/>
      <c r="J87" s="31"/>
      <c r="K87" s="31"/>
      <c r="L87" s="31"/>
      <c r="M87" s="31"/>
    </row>
    <row r="88" spans="2:13" x14ac:dyDescent="0.2">
      <c r="B88" s="41" t="s">
        <v>8</v>
      </c>
      <c r="C88" s="42"/>
      <c r="D88" s="42"/>
      <c r="E88" s="42"/>
      <c r="F88" s="30">
        <f>(F85*F86)/F87</f>
        <v>0.30030154411764709</v>
      </c>
      <c r="H88" s="31"/>
      <c r="I88" s="31"/>
      <c r="J88" s="31"/>
      <c r="K88" s="31"/>
      <c r="L88" s="31"/>
      <c r="M88" s="31"/>
    </row>
    <row r="89" spans="2:13" x14ac:dyDescent="0.2">
      <c r="H89" s="31"/>
      <c r="I89" s="31"/>
      <c r="J89" s="31"/>
      <c r="K89" s="31"/>
      <c r="L89" s="31"/>
      <c r="M89" s="31"/>
    </row>
  </sheetData>
  <mergeCells count="23">
    <mergeCell ref="B78:F78"/>
    <mergeCell ref="B82:E82"/>
    <mergeCell ref="B88:E88"/>
    <mergeCell ref="H78:M78"/>
    <mergeCell ref="H84:M84"/>
    <mergeCell ref="B84:F84"/>
    <mergeCell ref="B24:H24"/>
    <mergeCell ref="B31:G31"/>
    <mergeCell ref="B37:G37"/>
    <mergeCell ref="B72:G72"/>
    <mergeCell ref="G15:J15"/>
    <mergeCell ref="B56:J56"/>
    <mergeCell ref="B66:G66"/>
    <mergeCell ref="B43:F43"/>
    <mergeCell ref="B49:F49"/>
    <mergeCell ref="B53:E53"/>
    <mergeCell ref="B59:H59"/>
    <mergeCell ref="B47:E47"/>
    <mergeCell ref="A1:J2"/>
    <mergeCell ref="B5:J5"/>
    <mergeCell ref="B21:J21"/>
    <mergeCell ref="B15:E15"/>
    <mergeCell ref="B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Juan David Velasquez Henao</cp:lastModifiedBy>
  <dcterms:created xsi:type="dcterms:W3CDTF">2018-03-26T18:17:56Z</dcterms:created>
  <dcterms:modified xsi:type="dcterms:W3CDTF">2018-03-31T14:31:04Z</dcterms:modified>
</cp:coreProperties>
</file>