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Volumes/JetDrive/GitHub/predictive-analytics/examples/"/>
    </mc:Choice>
  </mc:AlternateContent>
  <xr:revisionPtr revIDLastSave="0" documentId="12_ncr:500000_{8A999F5F-907A-9146-A21F-CCADD1A68054}" xr6:coauthVersionLast="31" xr6:coauthVersionMax="31" xr10:uidLastSave="{00000000-0000-0000-0000-000000000000}"/>
  <bookViews>
    <workbookView xWindow="0" yWindow="440" windowWidth="28800" windowHeight="16580" xr2:uid="{00000000-000D-0000-FFFF-FFFF00000000}"/>
  </bookViews>
  <sheets>
    <sheet name="NAIVE-BAYES (2)" sheetId="7" r:id="rId1"/>
    <sheet name="xxxNAIVE-BAYES" sheetId="1" r:id="rId2"/>
    <sheet name="APRIORI" sheetId="2" r:id="rId3"/>
    <sheet name="KMEANS" sheetId="3" r:id="rId4"/>
    <sheet name="KNN" sheetId="4" r:id="rId5"/>
    <sheet name="REGRESIÓN" sheetId="5" r:id="rId6"/>
    <sheet name="EXPLORATORIO" sheetId="6" r:id="rId7"/>
  </sheets>
  <externalReferences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7" l="1"/>
  <c r="C79" i="7"/>
  <c r="E73" i="7"/>
  <c r="C72" i="7"/>
  <c r="O32" i="3" l="1"/>
  <c r="N32" i="3"/>
  <c r="T30" i="3"/>
  <c r="S30" i="3"/>
  <c r="Y28" i="3"/>
  <c r="X28" i="3"/>
  <c r="F69" i="1" l="1"/>
  <c r="C68" i="1"/>
  <c r="E62" i="1"/>
  <c r="C61" i="1"/>
  <c r="D25" i="4" l="1"/>
  <c r="C25" i="4"/>
  <c r="D24" i="4"/>
  <c r="C24" i="4"/>
</calcChain>
</file>

<file path=xl/sharedStrings.xml><?xml version="1.0" encoding="utf-8"?>
<sst xmlns="http://schemas.openxmlformats.org/spreadsheetml/2006/main" count="851" uniqueCount="155">
  <si>
    <t>Spam</t>
  </si>
  <si>
    <t>Ham</t>
  </si>
  <si>
    <t>W1</t>
  </si>
  <si>
    <t>W2</t>
  </si>
  <si>
    <t>W3</t>
  </si>
  <si>
    <t>W4</t>
  </si>
  <si>
    <t>W5</t>
  </si>
  <si>
    <t>Pr(total)</t>
  </si>
  <si>
    <t>BAYES</t>
  </si>
  <si>
    <t xml:space="preserve">NAIVE BAYES </t>
  </si>
  <si>
    <t>F1</t>
  </si>
  <si>
    <t>F2</t>
  </si>
  <si>
    <t>F3</t>
  </si>
  <si>
    <t>V1</t>
  </si>
  <si>
    <t>V2</t>
  </si>
  <si>
    <t>Prob (F)</t>
  </si>
  <si>
    <t>Prob (V)</t>
  </si>
  <si>
    <t>Prob (F|V)</t>
  </si>
  <si>
    <t>Prob (V|F)</t>
  </si>
  <si>
    <t>0/14</t>
  </si>
  <si>
    <t>Ejercicio 1.</t>
  </si>
  <si>
    <t>Ejercicio 2.</t>
  </si>
  <si>
    <t>Prob (W)</t>
  </si>
  <si>
    <t>Prob (Tipo)</t>
  </si>
  <si>
    <t>~W1</t>
  </si>
  <si>
    <t>~W2</t>
  </si>
  <si>
    <t>~W3</t>
  </si>
  <si>
    <t>~W4</t>
  </si>
  <si>
    <t>~W5</t>
  </si>
  <si>
    <t>Ejercicio 3. (Estimador Laplace)</t>
  </si>
  <si>
    <t>Probabilidad conjunta</t>
  </si>
  <si>
    <t>Probabilidad condicional</t>
  </si>
  <si>
    <t>Probabilidad condicional Pr (Wi | Tipo)</t>
  </si>
  <si>
    <t>Probabilidad condicional Pr ( not Wi | Tipo)</t>
  </si>
  <si>
    <t>Probabilidad de que el mensaje W1W4 sea Spam</t>
  </si>
  <si>
    <t>Probabilidad condicional Pr(Wi|Tipo)</t>
  </si>
  <si>
    <t>ALGORITMO APRIORI</t>
  </si>
  <si>
    <t xml:space="preserve">Ejercicio 1. </t>
  </si>
  <si>
    <t>Transacciones</t>
  </si>
  <si>
    <t>X1</t>
  </si>
  <si>
    <t>X2</t>
  </si>
  <si>
    <t>X3</t>
  </si>
  <si>
    <t>X4</t>
  </si>
  <si>
    <t>X5</t>
  </si>
  <si>
    <t>X6</t>
  </si>
  <si>
    <t>Frecuencia</t>
  </si>
  <si>
    <t>Soporte</t>
  </si>
  <si>
    <t>X1,X2</t>
  </si>
  <si>
    <t>Suma</t>
  </si>
  <si>
    <t>X1,X2,X3</t>
  </si>
  <si>
    <t>Ejercicio 3.</t>
  </si>
  <si>
    <t>Reglas de compra recomendadas:</t>
  </si>
  <si>
    <t>Combinación</t>
  </si>
  <si>
    <t>Posible regla</t>
  </si>
  <si>
    <t>Confianza</t>
  </si>
  <si>
    <t xml:space="preserve">Medidas de largo y ancho </t>
  </si>
  <si>
    <t>Se desea probar si existen por lo menos 3 ipos de mesa ; A, B o C. Es decir, encontrar 3 clusters (k =  3).</t>
  </si>
  <si>
    <t>Observación</t>
  </si>
  <si>
    <t>Ancho (x1)</t>
  </si>
  <si>
    <t>Largo x(2)</t>
  </si>
  <si>
    <t>ITERACIÓN # 1</t>
  </si>
  <si>
    <t>A</t>
  </si>
  <si>
    <t>B</t>
  </si>
  <si>
    <t>C</t>
  </si>
  <si>
    <t>Clase</t>
  </si>
  <si>
    <t>K = 1</t>
  </si>
  <si>
    <t xml:space="preserve">K =2 </t>
  </si>
  <si>
    <t>K = 3</t>
  </si>
  <si>
    <t>Promedio =</t>
  </si>
  <si>
    <t>KNN</t>
  </si>
  <si>
    <t>Se desea clasificar una mesa en la clase A, B o C inmediatamente llega al museo para así enviarla al taller</t>
  </si>
  <si>
    <t>Datos de entrenamiento</t>
  </si>
  <si>
    <t>Dato a clasificar</t>
  </si>
  <si>
    <t>Escala min-max</t>
  </si>
  <si>
    <t>Desv. Estandar =</t>
  </si>
  <si>
    <t>PASO # 1. Estandarización</t>
  </si>
  <si>
    <t>PASO # 2. Calcular las distancias</t>
  </si>
  <si>
    <t>Distancia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</si>
  <si>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</si>
  <si>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</si>
  <si>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</si>
  <si>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</si>
  <si>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</si>
  <si>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</si>
  <si>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</si>
  <si>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</si>
  <si>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</si>
  <si>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</si>
  <si>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</si>
  <si>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</si>
  <si>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</si>
  <si>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</si>
  <si>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</si>
  <si>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</si>
  <si>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</si>
  <si>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</si>
  <si>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</si>
  <si>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</si>
  <si>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</si>
  <si>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</si>
  <si>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Intercepción</t>
  </si>
  <si>
    <t>Residuos estándares</t>
  </si>
  <si>
    <t>Percentil</t>
  </si>
  <si>
    <t>Escala original</t>
  </si>
  <si>
    <t xml:space="preserve">Ejercicio </t>
  </si>
  <si>
    <t>REGRESIÓN LINEAL</t>
  </si>
  <si>
    <t>RESUMEN</t>
  </si>
  <si>
    <t>ANÁLISIS DE RESIDUALES</t>
  </si>
  <si>
    <t>RESULTADOS DE DATOS DE PROBABILIDAD</t>
  </si>
  <si>
    <t>ANÁLISIS EXPLORATORIO</t>
  </si>
  <si>
    <t>Channel</t>
  </si>
  <si>
    <t>Region</t>
  </si>
  <si>
    <t>Fresh</t>
  </si>
  <si>
    <t>Milk</t>
  </si>
  <si>
    <t>Grocery</t>
  </si>
  <si>
    <t>Detergents</t>
  </si>
  <si>
    <t>Paper</t>
  </si>
  <si>
    <t>Delicassen</t>
  </si>
  <si>
    <t>Retail</t>
  </si>
  <si>
    <t>Otro</t>
  </si>
  <si>
    <t>Horeca</t>
  </si>
  <si>
    <t>Oporto</t>
  </si>
  <si>
    <t>Lisboa</t>
  </si>
  <si>
    <t>1.</t>
  </si>
  <si>
    <t>Calcule el gasto promedio por región</t>
  </si>
  <si>
    <t>2.</t>
  </si>
  <si>
    <t>Calcule el gasto promedio por canal de dsitribución</t>
  </si>
  <si>
    <t>3.</t>
  </si>
  <si>
    <t>¿Qué tan variable son las compras de leche ?</t>
  </si>
  <si>
    <t>4.</t>
  </si>
  <si>
    <t>¿Qué tan variable son las compras de leche en Lisboa?</t>
  </si>
  <si>
    <t>5.</t>
  </si>
  <si>
    <t>En promedio, ¿Cuál es la categoría de producto que representa mayor gasto?</t>
  </si>
  <si>
    <t>6.</t>
  </si>
  <si>
    <t>En promedio, ¿Cuál es el canal de distribución que representa menor gasto?</t>
  </si>
  <si>
    <t xml:space="preserve">7. </t>
  </si>
  <si>
    <t>Calcule para cada categoría de producto el valor mínimo, el valor máximo, el primer cuartil, el tercer cuartil, la mediana y la media</t>
  </si>
  <si>
    <t>Realice un histograma que refleje cual es la ciudad que tiene mayor gasto</t>
  </si>
  <si>
    <t xml:space="preserve">2. </t>
  </si>
  <si>
    <t>Realice un diagrama de dispersión que refleje la variabilidad en las compras en la categoría Fresh</t>
  </si>
  <si>
    <t>En la categoría Delicassen, ¿Qué punto se considera outlier?</t>
  </si>
  <si>
    <t>Realice un diagrama de caja para cada categoria de producto</t>
  </si>
  <si>
    <t>Determine el coeficiente de correlación entre la región de compra y el canal de distribución</t>
  </si>
  <si>
    <t>Realice un diagrama de dispersión que refleje la correlación entre la región de compra y el canal de distribución.</t>
  </si>
  <si>
    <t>X</t>
  </si>
  <si>
    <t>Y</t>
  </si>
  <si>
    <t>Pronóstico Y</t>
  </si>
  <si>
    <t>K MEANS</t>
  </si>
  <si>
    <t>Noción de Probabilidad y Teorema de Bayes</t>
  </si>
  <si>
    <t>Probabilidades totales:</t>
  </si>
  <si>
    <t>Prob(V)</t>
  </si>
  <si>
    <t>Prob(F)</t>
  </si>
  <si>
    <t>Probabilidades condicionales:</t>
  </si>
  <si>
    <r>
      <t>Ejercicio</t>
    </r>
    <r>
      <rPr>
        <sz val="16"/>
        <color theme="1"/>
        <rFont val="Calibri"/>
        <family val="2"/>
        <scheme val="minor"/>
      </rPr>
      <t>.-Verifique las tablas anteriores usando el Teorema de Bayes</t>
    </r>
  </si>
  <si>
    <r>
      <rPr>
        <b/>
        <sz val="16"/>
        <color theme="1"/>
        <rFont val="Calibri"/>
        <family val="2"/>
        <scheme val="minor"/>
      </rPr>
      <t>Ejercicio.--</t>
    </r>
    <r>
      <rPr>
        <sz val="16"/>
        <color theme="1"/>
        <rFont val="Calibri"/>
        <family val="2"/>
        <scheme val="minor"/>
      </rPr>
      <t xml:space="preserve"> Complete las siguientes tablas de probabilidades: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</si>
</sst>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?\ /21"/>
    <numFmt numFmtId="167" formatCode="?\ /11"/>
    <numFmt numFmtId="168" formatCode="?\ /1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0" xfId="0" applyNumberFormat="1"/>
    <xf numFmtId="0" fontId="0" fillId="0" borderId="0" xfId="0" applyFont="1" applyAlignment="1">
      <alignment horizontal="center"/>
    </xf>
    <xf numFmtId="0" fontId="1" fillId="0" borderId="0" xfId="0" applyFont="1" applyAlignment="1"/>
    <xf numFmtId="2" fontId="0" fillId="0" borderId="0" xfId="0" applyNumberFormat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1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13" fontId="0" fillId="0" borderId="1" xfId="0" applyNumberFormat="1" applyBorder="1" applyAlignment="1">
      <alignment vertical="center"/>
    </xf>
    <xf numFmtId="0" fontId="1" fillId="4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3" fontId="0" fillId="0" borderId="1" xfId="0" applyNumberFormat="1" applyBorder="1" applyAlignment="1"/>
    <xf numFmtId="2" fontId="0" fillId="0" borderId="1" xfId="0" applyNumberFormat="1" applyBorder="1" applyAlignment="1">
      <alignment horizontal="center"/>
    </xf>
    <xf numFmtId="0" fontId="0" fillId="0" borderId="0" xfId="0" applyFont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9" fontId="0" fillId="0" borderId="1" xfId="1" applyFont="1" applyBorder="1" applyAlignment="1">
      <alignment horizontal="center"/>
    </xf>
    <xf numFmtId="9" fontId="3" fillId="0" borderId="12" xfId="1" applyFont="1" applyBorder="1" applyAlignment="1">
      <alignment horizontal="center"/>
    </xf>
    <xf numFmtId="9" fontId="3" fillId="0" borderId="13" xfId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4" fillId="0" borderId="2" xfId="0" applyFont="1" applyBorder="1"/>
    <xf numFmtId="2" fontId="0" fillId="6" borderId="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0" fillId="0" borderId="0" xfId="0" applyBorder="1" applyAlignment="1"/>
    <xf numFmtId="0" fontId="0" fillId="0" borderId="15" xfId="0" applyBorder="1" applyAlignment="1">
      <alignment horizontal="center"/>
    </xf>
    <xf numFmtId="0" fontId="0" fillId="0" borderId="0" xfId="0" applyFill="1" applyBorder="1"/>
    <xf numFmtId="0" fontId="0" fillId="0" borderId="1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17" xfId="0" applyFill="1" applyBorder="1" applyAlignment="1"/>
    <xf numFmtId="0" fontId="6" fillId="0" borderId="16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0" fontId="1" fillId="0" borderId="17" xfId="0" applyFont="1" applyFill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6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9" fontId="3" fillId="0" borderId="11" xfId="1" applyFont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/>
    <xf numFmtId="2" fontId="1" fillId="0" borderId="0" xfId="0" applyNumberFormat="1" applyFont="1" applyFill="1" applyBorder="1"/>
    <xf numFmtId="0" fontId="1" fillId="9" borderId="21" xfId="0" applyFont="1" applyFill="1" applyBorder="1" applyAlignment="1">
      <alignment horizontal="right"/>
    </xf>
    <xf numFmtId="0" fontId="1" fillId="9" borderId="18" xfId="0" applyFont="1" applyFill="1" applyBorder="1" applyAlignment="1">
      <alignment horizontal="right"/>
    </xf>
    <xf numFmtId="0" fontId="1" fillId="9" borderId="23" xfId="0" applyFont="1" applyFill="1" applyBorder="1" applyAlignment="1">
      <alignment horizontal="right"/>
    </xf>
    <xf numFmtId="0" fontId="1" fillId="9" borderId="24" xfId="0" applyFont="1" applyFill="1" applyBorder="1" applyAlignment="1">
      <alignment horizontal="right"/>
    </xf>
    <xf numFmtId="2" fontId="1" fillId="0" borderId="23" xfId="0" applyNumberFormat="1" applyFont="1" applyFill="1" applyBorder="1"/>
    <xf numFmtId="2" fontId="0" fillId="0" borderId="18" xfId="0" applyNumberFormat="1" applyFill="1" applyBorder="1"/>
    <xf numFmtId="2" fontId="0" fillId="10" borderId="0" xfId="0" applyNumberFormat="1" applyFill="1" applyBorder="1" applyAlignment="1">
      <alignment horizontal="right"/>
    </xf>
    <xf numFmtId="2" fontId="0" fillId="10" borderId="21" xfId="0" applyNumberFormat="1" applyFill="1" applyBorder="1" applyAlignment="1">
      <alignment horizontal="right"/>
    </xf>
    <xf numFmtId="2" fontId="0" fillId="10" borderId="23" xfId="0" applyNumberFormat="1" applyFill="1" applyBorder="1" applyAlignment="1">
      <alignment horizontal="right"/>
    </xf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13" fontId="0" fillId="10" borderId="0" xfId="0" applyNumberFormat="1" applyFill="1" applyBorder="1" applyAlignment="1">
      <alignment horizontal="center"/>
    </xf>
    <xf numFmtId="13" fontId="0" fillId="10" borderId="17" xfId="0" applyNumberFormat="1" applyFill="1" applyBorder="1" applyAlignment="1">
      <alignment horizontal="center"/>
    </xf>
    <xf numFmtId="13" fontId="0" fillId="10" borderId="19" xfId="0" applyNumberFormat="1" applyFill="1" applyBorder="1" applyAlignment="1">
      <alignment horizontal="center"/>
    </xf>
    <xf numFmtId="13" fontId="1" fillId="0" borderId="0" xfId="0" applyNumberFormat="1" applyFont="1" applyBorder="1" applyAlignment="1">
      <alignment horizontal="center"/>
    </xf>
    <xf numFmtId="13" fontId="1" fillId="0" borderId="20" xfId="0" applyNumberFormat="1" applyFont="1" applyBorder="1" applyAlignment="1">
      <alignment horizontal="center"/>
    </xf>
    <xf numFmtId="13" fontId="0" fillId="10" borderId="20" xfId="0" applyNumberFormat="1" applyFill="1" applyBorder="1" applyAlignment="1">
      <alignment horizontal="center"/>
    </xf>
    <xf numFmtId="0" fontId="8" fillId="12" borderId="0" xfId="0" applyFont="1" applyFill="1" applyBorder="1" applyAlignment="1">
      <alignment vertical="center"/>
    </xf>
    <xf numFmtId="0" fontId="9" fillId="12" borderId="0" xfId="0" applyFont="1" applyFill="1" applyBorder="1"/>
    <xf numFmtId="13" fontId="1" fillId="10" borderId="0" xfId="0" applyNumberFormat="1" applyFont="1" applyFill="1" applyBorder="1" applyAlignment="1">
      <alignment horizontal="center"/>
    </xf>
    <xf numFmtId="13" fontId="10" fillId="10" borderId="0" xfId="0" applyNumberFormat="1" applyFont="1" applyFill="1" applyBorder="1" applyAlignment="1">
      <alignment horizontal="center"/>
    </xf>
    <xf numFmtId="13" fontId="1" fillId="10" borderId="20" xfId="0" applyNumberFormat="1" applyFont="1" applyFill="1" applyBorder="1" applyAlignment="1">
      <alignment horizontal="center"/>
    </xf>
    <xf numFmtId="0" fontId="7" fillId="11" borderId="0" xfId="0" applyFont="1" applyFill="1"/>
    <xf numFmtId="0" fontId="11" fillId="11" borderId="0" xfId="0" applyFont="1" applyFill="1"/>
  </cellXfs>
  <cellStyles count="2">
    <cellStyle name="Normal" xfId="0" builtinId="0"/>
    <cellStyle name="Porcentaje" xfId="1" builtinId="5"/>
  </cellStyles>
  <dxfs count="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Observaciones</a:t>
            </a:r>
            <a:r>
              <a:rPr lang="es-CO" b="1" baseline="0"/>
              <a:t> por clase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494953486392724E-2"/>
          <c:y val="0.10616844841962642"/>
          <c:w val="0.80518303514627498"/>
          <c:h val="0.84763401736572286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KMEANS!$I$76:$I$98</c:f>
              <c:numCache>
                <c:formatCode>General</c:formatCode>
                <c:ptCount val="23"/>
              </c:numCache>
            </c:numRef>
          </c:xVal>
          <c:yVal>
            <c:numRef>
              <c:f>KMEANS!$J$76:$J$98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F-1747-80F8-C2502628C8CD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KMEANS!$N$76:$N$95</c:f>
              <c:numCache>
                <c:formatCode>General</c:formatCode>
                <c:ptCount val="20"/>
              </c:numCache>
            </c:numRef>
          </c:xVal>
          <c:yVal>
            <c:numRef>
              <c:f>KMEANS!$O$76:$O$95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F-1747-80F8-C2502628C8CD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7C8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KMEANS!$S$76:$S$92</c:f>
              <c:numCache>
                <c:formatCode>General</c:formatCode>
                <c:ptCount val="17"/>
              </c:numCache>
            </c:numRef>
          </c:xVal>
          <c:yVal>
            <c:numRef>
              <c:f>KMEANS!$T$76:$T$92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F-1747-80F8-C2502628C8CD}"/>
            </c:ext>
          </c:extLst>
        </c:ser>
        <c:ser>
          <c:idx val="3"/>
          <c:order val="3"/>
          <c:tx>
            <c:v>Centro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1">
                  <a:lumMod val="50000"/>
                  <a:alpha val="71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KMEANS!$I$99</c:f>
              <c:numCache>
                <c:formatCode>General</c:formatCode>
                <c:ptCount val="1"/>
              </c:numCache>
            </c:numRef>
          </c:xVal>
          <c:yVal>
            <c:numRef>
              <c:f>KMEANS!$J$99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F-1747-80F8-C2502628C8CD}"/>
            </c:ext>
          </c:extLst>
        </c:ser>
        <c:ser>
          <c:idx val="4"/>
          <c:order val="4"/>
          <c:tx>
            <c:v>Centro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6">
                  <a:lumMod val="50000"/>
                  <a:alpha val="63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KMEANS!$N$96</c:f>
              <c:numCache>
                <c:formatCode>General</c:formatCode>
                <c:ptCount val="1"/>
              </c:numCache>
            </c:numRef>
          </c:xVal>
          <c:yVal>
            <c:numRef>
              <c:f>KMEANS!$O$96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3F-1747-80F8-C2502628C8CD}"/>
            </c:ext>
          </c:extLst>
        </c:ser>
        <c:ser>
          <c:idx val="5"/>
          <c:order val="5"/>
          <c:tx>
            <c:v>Centro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rgbClr val="C00000">
                  <a:alpha val="64000"/>
                </a:srgbClr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KMEANS!$S$93</c:f>
              <c:numCache>
                <c:formatCode>General</c:formatCode>
                <c:ptCount val="1"/>
              </c:numCache>
            </c:numRef>
          </c:xVal>
          <c:yVal>
            <c:numRef>
              <c:f>KMEANS!$T$93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3F-1747-80F8-C2502628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372656"/>
        <c:axId val="-104377552"/>
      </c:scatterChart>
      <c:valAx>
        <c:axId val="-104372656"/>
        <c:scaling>
          <c:orientation val="minMax"/>
          <c:min val="8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04377552"/>
        <c:crosses val="autoZero"/>
        <c:crossBetween val="midCat"/>
      </c:valAx>
      <c:valAx>
        <c:axId val="-104377552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0437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0657778298384"/>
          <c:y val="0.29726396355353074"/>
          <c:w val="0.10044383573653037"/>
          <c:h val="0.37042066312083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Observaciones</a:t>
            </a:r>
            <a:r>
              <a:rPr lang="es-CO" b="1" baseline="0"/>
              <a:t> por clase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494953486392724E-2"/>
          <c:y val="0.10616844841962642"/>
          <c:w val="0.80518303514627498"/>
          <c:h val="0.84763401736572286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KMEANS!$I$76:$I$98</c:f>
              <c:numCache>
                <c:formatCode>General</c:formatCode>
                <c:ptCount val="23"/>
              </c:numCache>
            </c:numRef>
          </c:xVal>
          <c:yVal>
            <c:numRef>
              <c:f>KMEANS!$J$76:$J$98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1-C14C-B5BC-5A91C382BF0A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KMEANS!$N$76:$N$95</c:f>
              <c:numCache>
                <c:formatCode>General</c:formatCode>
                <c:ptCount val="20"/>
              </c:numCache>
            </c:numRef>
          </c:xVal>
          <c:yVal>
            <c:numRef>
              <c:f>KMEANS!$O$76:$O$95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1-C14C-B5BC-5A91C382BF0A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7C8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KMEANS!$S$76:$S$92</c:f>
              <c:numCache>
                <c:formatCode>General</c:formatCode>
                <c:ptCount val="17"/>
              </c:numCache>
            </c:numRef>
          </c:xVal>
          <c:yVal>
            <c:numRef>
              <c:f>KMEANS!$T$76:$T$92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1-C14C-B5BC-5A91C382BF0A}"/>
            </c:ext>
          </c:extLst>
        </c:ser>
        <c:ser>
          <c:idx val="3"/>
          <c:order val="3"/>
          <c:tx>
            <c:v>Centro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1">
                  <a:lumMod val="50000"/>
                  <a:alpha val="71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KMEANS!$I$99</c:f>
              <c:numCache>
                <c:formatCode>General</c:formatCode>
                <c:ptCount val="1"/>
              </c:numCache>
            </c:numRef>
          </c:xVal>
          <c:yVal>
            <c:numRef>
              <c:f>KMEANS!$J$99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E1-C14C-B5BC-5A91C382BF0A}"/>
            </c:ext>
          </c:extLst>
        </c:ser>
        <c:ser>
          <c:idx val="4"/>
          <c:order val="4"/>
          <c:tx>
            <c:v>Centro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6">
                  <a:lumMod val="50000"/>
                  <a:alpha val="63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KMEANS!$N$96</c:f>
              <c:numCache>
                <c:formatCode>General</c:formatCode>
                <c:ptCount val="1"/>
              </c:numCache>
            </c:numRef>
          </c:xVal>
          <c:yVal>
            <c:numRef>
              <c:f>KMEANS!$O$96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E1-C14C-B5BC-5A91C382BF0A}"/>
            </c:ext>
          </c:extLst>
        </c:ser>
        <c:ser>
          <c:idx val="5"/>
          <c:order val="5"/>
          <c:tx>
            <c:v>Centro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rgbClr val="C00000">
                  <a:alpha val="64000"/>
                </a:srgbClr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KMEANS!$S$93</c:f>
              <c:numCache>
                <c:formatCode>General</c:formatCode>
                <c:ptCount val="1"/>
              </c:numCache>
            </c:numRef>
          </c:xVal>
          <c:yVal>
            <c:numRef>
              <c:f>KMEANS!$T$93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E1-C14C-B5BC-5A91C382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364496"/>
        <c:axId val="-104372112"/>
      </c:scatterChart>
      <c:valAx>
        <c:axId val="-104364496"/>
        <c:scaling>
          <c:orientation val="minMax"/>
          <c:min val="8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04372112"/>
        <c:crosses val="autoZero"/>
        <c:crossBetween val="midCat"/>
      </c:valAx>
      <c:valAx>
        <c:axId val="-104372112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0436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0657778298384"/>
          <c:y val="0.29726396355353074"/>
          <c:w val="0.10044383573653037"/>
          <c:h val="0.37042066312083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494953486392724E-2"/>
          <c:y val="5.8120912027120303E-2"/>
          <c:w val="0.80700679668246489"/>
          <c:h val="0.89568165680707434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[1]Hoja2!$N$10:$N$31</c:f>
              <c:numCache>
                <c:formatCode>General</c:formatCode>
                <c:ptCount val="22"/>
              </c:numCache>
            </c:numRef>
          </c:xVal>
          <c:yVal>
            <c:numRef>
              <c:f>[1]Hoja2!$O$10:$O$31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D-8041-8BF9-209DA8046D8F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[1]Hoja2!$S$10:$S$29</c:f>
              <c:numCache>
                <c:formatCode>General</c:formatCode>
                <c:ptCount val="20"/>
              </c:numCache>
            </c:numRef>
          </c:xVal>
          <c:yVal>
            <c:numRef>
              <c:f>[1]Hoja2!$T$10:$T$29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D-8041-8BF9-209DA8046D8F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7C8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[1]Hoja2!$X$10:$X$27</c:f>
              <c:numCache>
                <c:formatCode>General</c:formatCode>
                <c:ptCount val="18"/>
              </c:numCache>
            </c:numRef>
          </c:xVal>
          <c:yVal>
            <c:numRef>
              <c:f>[1]Hoja2!$Y$10:$Y$27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2D-8041-8BF9-209DA8046D8F}"/>
            </c:ext>
          </c:extLst>
        </c:ser>
        <c:ser>
          <c:idx val="3"/>
          <c:order val="3"/>
          <c:tx>
            <c:v>Centro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1">
                  <a:lumMod val="50000"/>
                  <a:alpha val="71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[1]Hoja2!$B$18</c:f>
              <c:numCache>
                <c:formatCode>General</c:formatCode>
                <c:ptCount val="1"/>
                <c:pt idx="0">
                  <c:v>9.9593019701851251</c:v>
                </c:pt>
              </c:numCache>
            </c:numRef>
          </c:xVal>
          <c:yVal>
            <c:numRef>
              <c:f>[1]Hoja2!$C$18</c:f>
              <c:numCache>
                <c:formatCode>General</c:formatCode>
                <c:ptCount val="1"/>
                <c:pt idx="0">
                  <c:v>13.308219480049232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2D-8041-8BF9-209DA8046D8F}"/>
            </c:ext>
          </c:extLst>
        </c:ser>
        <c:ser>
          <c:idx val="4"/>
          <c:order val="4"/>
          <c:tx>
            <c:v>Centro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6">
                  <a:lumMod val="50000"/>
                  <a:alpha val="63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[1]Hoja2!$B$35</c:f>
              <c:numCache>
                <c:formatCode>General</c:formatCode>
                <c:ptCount val="1"/>
                <c:pt idx="0">
                  <c:v>13.241809350730415</c:v>
                </c:pt>
              </c:numCache>
            </c:numRef>
          </c:xVal>
          <c:yVal>
            <c:numRef>
              <c:f>[1]Hoja2!$C$35</c:f>
              <c:numCache>
                <c:formatCode>General</c:formatCode>
                <c:ptCount val="1"/>
                <c:pt idx="0">
                  <c:v>8.5785765549642967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2D-8041-8BF9-209DA8046D8F}"/>
            </c:ext>
          </c:extLst>
        </c:ser>
        <c:ser>
          <c:idx val="5"/>
          <c:order val="5"/>
          <c:tx>
            <c:v>Centro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rgbClr val="C00000">
                  <a:alpha val="64000"/>
                </a:srgbClr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[1]Hoja2!$B$62</c:f>
              <c:numCache>
                <c:formatCode>General</c:formatCode>
                <c:ptCount val="1"/>
                <c:pt idx="0">
                  <c:v>14.58273862013395</c:v>
                </c:pt>
              </c:numCache>
            </c:numRef>
          </c:xVal>
          <c:yVal>
            <c:numRef>
              <c:f>[1]Hoja2!$C$62</c:f>
              <c:numCache>
                <c:formatCode>General</c:formatCode>
                <c:ptCount val="1"/>
                <c:pt idx="0">
                  <c:v>17.014185789772103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2D-8041-8BF9-209DA804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363408"/>
        <c:axId val="-104371568"/>
      </c:scatterChart>
      <c:valAx>
        <c:axId val="-104363408"/>
        <c:scaling>
          <c:orientation val="minMax"/>
          <c:min val="8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04371568"/>
        <c:crosses val="autoZero"/>
        <c:crossBetween val="midCat"/>
      </c:valAx>
      <c:valAx>
        <c:axId val="-104371568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043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0657778298384"/>
          <c:y val="0.29726396355353074"/>
          <c:w val="0.10044383573653037"/>
          <c:h val="0.37042066312083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24884537767648E-2"/>
          <c:y val="6.8509676685328244E-2"/>
          <c:w val="0.90174417002532137"/>
          <c:h val="0.78230842633345676"/>
        </c:manualLayout>
      </c:layout>
      <c:scatterChart>
        <c:scatterStyle val="lineMarker"/>
        <c:varyColors val="0"/>
        <c:ser>
          <c:idx val="0"/>
          <c:order val="0"/>
          <c:tx>
            <c:v>Entrenamiento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8A0E834-7187-514A-A4EC-DBB3B2C562FB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B0E-E647-8940-4FF12BF982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E80B84-4F2C-5A40-A9BD-C12F7245D4BA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B0E-E647-8940-4FF12BF982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7498AE-8CF1-584A-BD06-3589F867E32F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B0E-E647-8940-4FF12BF9827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91B911A-9885-8744-B3B5-5FAF0FE5F98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0E-E647-8940-4FF12BF9827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32630B-664D-494B-8B7D-12261F6A8D6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B0E-E647-8940-4FF12BF9827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E6B65C9-E3EE-4143-9541-2E35A9FC7896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B0E-E647-8940-4FF12BF9827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8A71C26-FE1E-4F44-ADAE-004119E5790E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B0E-E647-8940-4FF12BF9827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06077A-19E1-6A47-86E3-2B14EA7E1F0E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B0E-E647-8940-4FF12BF9827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0D99CE-7B7E-4544-95BD-E693C5483CDD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B0E-E647-8940-4FF12BF9827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63CB38-A24D-D645-809D-A316E03E7E8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B0E-E647-8940-4FF12BF9827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1830272-3848-DA42-ABB6-EFBE9B888AAD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B0E-E647-8940-4FF12BF9827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917696C-30A5-E347-941E-1A985BECCBEF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B0E-E647-8940-4FF12BF9827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E26D1B4-683C-E346-A5A5-7FB165F50A54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B0E-E647-8940-4FF12BF9827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3FF385F-EBA5-CC40-9B01-85EE4BB31998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B0E-E647-8940-4FF12BF9827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DB2A079-CCF6-2D4F-A3E9-FF8282C6DE0A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B0E-E647-8940-4FF12BF98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[2]Hoja1!$B$10:$B$24</c:f>
              <c:numCache>
                <c:formatCode>General</c:formatCode>
                <c:ptCount val="15"/>
                <c:pt idx="0">
                  <c:v>10.66951828716717</c:v>
                </c:pt>
                <c:pt idx="1">
                  <c:v>14.416791524672224</c:v>
                </c:pt>
                <c:pt idx="2">
                  <c:v>10.234650350688426</c:v>
                </c:pt>
                <c:pt idx="3">
                  <c:v>11.173611997296955</c:v>
                </c:pt>
                <c:pt idx="4">
                  <c:v>10.414308585100798</c:v>
                </c:pt>
                <c:pt idx="5">
                  <c:v>9.741508992793559</c:v>
                </c:pt>
                <c:pt idx="6">
                  <c:v>11.946913884520889</c:v>
                </c:pt>
                <c:pt idx="7">
                  <c:v>12.769459703860242</c:v>
                </c:pt>
                <c:pt idx="8">
                  <c:v>13.249403606478008</c:v>
                </c:pt>
                <c:pt idx="9">
                  <c:v>10.868746852698477</c:v>
                </c:pt>
                <c:pt idx="10">
                  <c:v>13.269963633558088</c:v>
                </c:pt>
                <c:pt idx="11">
                  <c:v>14.395986232325797</c:v>
                </c:pt>
                <c:pt idx="12">
                  <c:v>14.500957858316342</c:v>
                </c:pt>
                <c:pt idx="13">
                  <c:v>14.197658088179338</c:v>
                </c:pt>
                <c:pt idx="14">
                  <c:v>14.624520570311606</c:v>
                </c:pt>
              </c:numCache>
            </c:numRef>
          </c:xVal>
          <c:yVal>
            <c:numRef>
              <c:f>[2]Hoja1!$C$10:$C$24</c:f>
              <c:numCache>
                <c:formatCode>General</c:formatCode>
                <c:ptCount val="15"/>
                <c:pt idx="0">
                  <c:v>14.697930476643663</c:v>
                </c:pt>
                <c:pt idx="1">
                  <c:v>9.2531886889789661</c:v>
                </c:pt>
                <c:pt idx="2">
                  <c:v>14.300236936278594</c:v>
                </c:pt>
                <c:pt idx="3">
                  <c:v>15.53032983486534</c:v>
                </c:pt>
                <c:pt idx="4">
                  <c:v>15.079047717554918</c:v>
                </c:pt>
                <c:pt idx="5">
                  <c:v>13.792067235309927</c:v>
                </c:pt>
                <c:pt idx="6">
                  <c:v>6.0502078513987563</c:v>
                </c:pt>
                <c:pt idx="7">
                  <c:v>7.9701507904953699</c:v>
                </c:pt>
                <c:pt idx="8">
                  <c:v>8.0333247032125001</c:v>
                </c:pt>
                <c:pt idx="9">
                  <c:v>6.9144494746751484</c:v>
                </c:pt>
                <c:pt idx="10">
                  <c:v>13.924226578057365</c:v>
                </c:pt>
                <c:pt idx="11">
                  <c:v>16.576085963365205</c:v>
                </c:pt>
                <c:pt idx="12">
                  <c:v>17.392061062858087</c:v>
                </c:pt>
                <c:pt idx="13">
                  <c:v>16.703947710856262</c:v>
                </c:pt>
                <c:pt idx="14">
                  <c:v>17.22307963863253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[2]Hoja1!$D$10:$D$24</c15:f>
                <c15:dlblRangeCache>
                  <c:ptCount val="15"/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C</c:v>
                  </c:pt>
                  <c:pt idx="11">
                    <c:v>C</c:v>
                  </c:pt>
                  <c:pt idx="12">
                    <c:v>C</c:v>
                  </c:pt>
                  <c:pt idx="13">
                    <c:v>C</c:v>
                  </c:pt>
                  <c:pt idx="14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B0E-E647-8940-4FF12BF98270}"/>
            </c:ext>
          </c:extLst>
        </c:ser>
        <c:ser>
          <c:idx val="1"/>
          <c:order val="1"/>
          <c:tx>
            <c:v>Dato a clasificar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[2]Hoja1!$G$9</c:f>
              <c:numCache>
                <c:formatCode>General</c:formatCode>
                <c:ptCount val="1"/>
                <c:pt idx="0">
                  <c:v>10.181641657145768</c:v>
                </c:pt>
              </c:numCache>
            </c:numRef>
          </c:xVal>
          <c:yVal>
            <c:numRef>
              <c:f>[2]Hoja1!$G$10</c:f>
              <c:numCache>
                <c:formatCode>General</c:formatCode>
                <c:ptCount val="1"/>
                <c:pt idx="0">
                  <c:v>6.36135580980668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B0E-E647-8940-4FF12BF9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366672"/>
        <c:axId val="-104366128"/>
      </c:scatterChart>
      <c:valAx>
        <c:axId val="-104366672"/>
        <c:scaling>
          <c:orientation val="minMax"/>
          <c:min val="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04366128"/>
        <c:crosses val="autoZero"/>
        <c:crossBetween val="midCat"/>
      </c:valAx>
      <c:valAx>
        <c:axId val="-104366128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0436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4109237839697"/>
          <c:y val="0.89063157270666338"/>
          <c:w val="0.61444320156928867"/>
          <c:h val="8.9085319202396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ES_tradnl" sz="1200" b="1"/>
              <a:t>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[3]Hoja2!$A$2:$A$31</c:f>
              <c:numCache>
                <c:formatCode>General</c:formatCode>
                <c:ptCount val="30"/>
                <c:pt idx="0">
                  <c:v>-2.2233525225921653</c:v>
                </c:pt>
                <c:pt idx="1">
                  <c:v>-1.497603464767894</c:v>
                </c:pt>
                <c:pt idx="2">
                  <c:v>-1.3702925797491676</c:v>
                </c:pt>
                <c:pt idx="3">
                  <c:v>-0.88270711277479352</c:v>
                </c:pt>
                <c:pt idx="4">
                  <c:v>-0.72901594683277593</c:v>
                </c:pt>
                <c:pt idx="5">
                  <c:v>-0.67365988813356281</c:v>
                </c:pt>
                <c:pt idx="6">
                  <c:v>-0.67097292047066004</c:v>
                </c:pt>
                <c:pt idx="7">
                  <c:v>-0.60000836085879594</c:v>
                </c:pt>
                <c:pt idx="8">
                  <c:v>-0.30427081629126262</c:v>
                </c:pt>
                <c:pt idx="9">
                  <c:v>-0.18349940144263452</c:v>
                </c:pt>
                <c:pt idx="10">
                  <c:v>-0.18215823441357107</c:v>
                </c:pt>
                <c:pt idx="11">
                  <c:v>-0.16875239272434081</c:v>
                </c:pt>
                <c:pt idx="12">
                  <c:v>-0.13719816001249732</c:v>
                </c:pt>
                <c:pt idx="13">
                  <c:v>-1.5718511016511515E-2</c:v>
                </c:pt>
                <c:pt idx="14">
                  <c:v>0.18</c:v>
                </c:pt>
                <c:pt idx="15">
                  <c:v>0.65064297493025924</c:v>
                </c:pt>
                <c:pt idx="16">
                  <c:v>0.6526198532779609</c:v>
                </c:pt>
                <c:pt idx="17">
                  <c:v>0.73104322536880273</c:v>
                </c:pt>
                <c:pt idx="18">
                  <c:v>0.80867770849334553</c:v>
                </c:pt>
                <c:pt idx="19">
                  <c:v>0.90453778438868127</c:v>
                </c:pt>
                <c:pt idx="20">
                  <c:v>0.91958971301899561</c:v>
                </c:pt>
                <c:pt idx="21">
                  <c:v>0.96963197434547732</c:v>
                </c:pt>
                <c:pt idx="22">
                  <c:v>1.0293154432420444</c:v>
                </c:pt>
                <c:pt idx="23">
                  <c:v>1.2941678807307331</c:v>
                </c:pt>
                <c:pt idx="24">
                  <c:v>1.4094945094487414</c:v>
                </c:pt>
                <c:pt idx="25">
                  <c:v>1.5567488656234265</c:v>
                </c:pt>
                <c:pt idx="26">
                  <c:v>1.7917970447345934</c:v>
                </c:pt>
                <c:pt idx="27">
                  <c:v>1.933825033080377</c:v>
                </c:pt>
                <c:pt idx="28">
                  <c:v>2.1025657863371654</c:v>
                </c:pt>
                <c:pt idx="29">
                  <c:v>2.4482517503341952</c:v>
                </c:pt>
              </c:numCache>
            </c:numRef>
          </c:xVal>
          <c:yVal>
            <c:numRef>
              <c:f>[3]Hoja2!$F$26:$F$55</c:f>
              <c:numCache>
                <c:formatCode>General</c:formatCode>
                <c:ptCount val="30"/>
                <c:pt idx="0">
                  <c:v>-2.5222044752236528</c:v>
                </c:pt>
                <c:pt idx="1">
                  <c:v>-1.7537887467843787</c:v>
                </c:pt>
                <c:pt idx="2">
                  <c:v>-0.64860636374125313</c:v>
                </c:pt>
                <c:pt idx="3">
                  <c:v>-0.73787185434582936</c:v>
                </c:pt>
                <c:pt idx="4">
                  <c:v>-3.3518432321705927E-2</c:v>
                </c:pt>
                <c:pt idx="5">
                  <c:v>-1.2157154344942014</c:v>
                </c:pt>
                <c:pt idx="6">
                  <c:v>-0.98294300538734936</c:v>
                </c:pt>
                <c:pt idx="7">
                  <c:v>9.4083664605144435</c:v>
                </c:pt>
                <c:pt idx="8">
                  <c:v>9.5670007502874022E-2</c:v>
                </c:pt>
                <c:pt idx="9">
                  <c:v>-1.613419158402128</c:v>
                </c:pt>
                <c:pt idx="10">
                  <c:v>-0.32679767112881586</c:v>
                </c:pt>
                <c:pt idx="11">
                  <c:v>3.8951574354413321E-2</c:v>
                </c:pt>
                <c:pt idx="12">
                  <c:v>-1.1331187476512061</c:v>
                </c:pt>
                <c:pt idx="13">
                  <c:v>-0.39086492220379188</c:v>
                </c:pt>
                <c:pt idx="14">
                  <c:v>6.8471027571533414</c:v>
                </c:pt>
                <c:pt idx="15">
                  <c:v>-1.234475651982103</c:v>
                </c:pt>
                <c:pt idx="16">
                  <c:v>-0.6032201876518235</c:v>
                </c:pt>
                <c:pt idx="17">
                  <c:v>4.7644289976369061</c:v>
                </c:pt>
                <c:pt idx="18">
                  <c:v>-0.48905640991746147</c:v>
                </c:pt>
                <c:pt idx="19">
                  <c:v>-1.2025975401732383</c:v>
                </c:pt>
                <c:pt idx="20">
                  <c:v>-0.76158424640396327</c:v>
                </c:pt>
                <c:pt idx="21">
                  <c:v>-0.64789941498577663</c:v>
                </c:pt>
                <c:pt idx="22">
                  <c:v>-1.1034795203802017</c:v>
                </c:pt>
                <c:pt idx="23">
                  <c:v>-0.34448102748320242</c:v>
                </c:pt>
                <c:pt idx="24">
                  <c:v>-1.5648658963823361</c:v>
                </c:pt>
                <c:pt idx="25">
                  <c:v>-0.52746562185706924</c:v>
                </c:pt>
                <c:pt idx="26">
                  <c:v>-1.1959385594013616</c:v>
                </c:pt>
                <c:pt idx="27">
                  <c:v>4.1575159175000209E-2</c:v>
                </c:pt>
                <c:pt idx="28">
                  <c:v>-0.71609536893441605</c:v>
                </c:pt>
                <c:pt idx="29">
                  <c:v>0.55391330090029189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4-DB47-8906-5C435353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403440"/>
        <c:axId val="-102405616"/>
      </c:scatterChart>
      <c:valAx>
        <c:axId val="-10240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2405616"/>
        <c:crosses val="autoZero"/>
        <c:crossBetween val="midCat"/>
      </c:valAx>
      <c:valAx>
        <c:axId val="-10240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Residuos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102403440"/>
        <c:crossesAt val="-3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ES_tradnl" sz="1200" b="1"/>
              <a:t>Curva de regresión ajustada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87284032629912"/>
          <c:y val="0.17640716407029622"/>
          <c:w val="0.81574855665118551"/>
          <c:h val="0.69930019002204968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[3]Hoja2!$A$2:$A$31</c:f>
              <c:numCache>
                <c:formatCode>General</c:formatCode>
                <c:ptCount val="30"/>
                <c:pt idx="0">
                  <c:v>-2.2233525225921653</c:v>
                </c:pt>
                <c:pt idx="1">
                  <c:v>-1.497603464767894</c:v>
                </c:pt>
                <c:pt idx="2">
                  <c:v>-1.3702925797491676</c:v>
                </c:pt>
                <c:pt idx="3">
                  <c:v>-0.88270711277479352</c:v>
                </c:pt>
                <c:pt idx="4">
                  <c:v>-0.72901594683277593</c:v>
                </c:pt>
                <c:pt idx="5">
                  <c:v>-0.67365988813356281</c:v>
                </c:pt>
                <c:pt idx="6">
                  <c:v>-0.67097292047066004</c:v>
                </c:pt>
                <c:pt idx="7">
                  <c:v>-0.60000836085879594</c:v>
                </c:pt>
                <c:pt idx="8">
                  <c:v>-0.30427081629126262</c:v>
                </c:pt>
                <c:pt idx="9">
                  <c:v>-0.18349940144263452</c:v>
                </c:pt>
                <c:pt idx="10">
                  <c:v>-0.18215823441357107</c:v>
                </c:pt>
                <c:pt idx="11">
                  <c:v>-0.16875239272434081</c:v>
                </c:pt>
                <c:pt idx="12">
                  <c:v>-0.13719816001249732</c:v>
                </c:pt>
                <c:pt idx="13">
                  <c:v>-1.5718511016511515E-2</c:v>
                </c:pt>
                <c:pt idx="14">
                  <c:v>0.18</c:v>
                </c:pt>
                <c:pt idx="15">
                  <c:v>0.65064297493025924</c:v>
                </c:pt>
                <c:pt idx="16">
                  <c:v>0.6526198532779609</c:v>
                </c:pt>
                <c:pt idx="17">
                  <c:v>0.73104322536880273</c:v>
                </c:pt>
                <c:pt idx="18">
                  <c:v>0.80867770849334553</c:v>
                </c:pt>
                <c:pt idx="19">
                  <c:v>0.90453778438868127</c:v>
                </c:pt>
                <c:pt idx="20">
                  <c:v>0.91958971301899561</c:v>
                </c:pt>
                <c:pt idx="21">
                  <c:v>0.96963197434547732</c:v>
                </c:pt>
                <c:pt idx="22">
                  <c:v>1.0293154432420444</c:v>
                </c:pt>
                <c:pt idx="23">
                  <c:v>1.2941678807307331</c:v>
                </c:pt>
                <c:pt idx="24">
                  <c:v>1.4094945094487414</c:v>
                </c:pt>
                <c:pt idx="25">
                  <c:v>1.5567488656234265</c:v>
                </c:pt>
                <c:pt idx="26">
                  <c:v>1.7917970447345934</c:v>
                </c:pt>
                <c:pt idx="27">
                  <c:v>1.933825033080377</c:v>
                </c:pt>
                <c:pt idx="28">
                  <c:v>2.1025657863371654</c:v>
                </c:pt>
                <c:pt idx="29">
                  <c:v>2.4482517503341952</c:v>
                </c:pt>
              </c:numCache>
            </c:numRef>
          </c:xVal>
          <c:yVal>
            <c:numRef>
              <c:f>[3]Hoja2!$B$2:$B$31</c:f>
              <c:numCache>
                <c:formatCode>General</c:formatCode>
                <c:ptCount val="30"/>
                <c:pt idx="0">
                  <c:v>-4.6884485033766117</c:v>
                </c:pt>
                <c:pt idx="1">
                  <c:v>-2.9418975644388805</c:v>
                </c:pt>
                <c:pt idx="2">
                  <c:v>-1.66513072258866</c:v>
                </c:pt>
                <c:pt idx="3">
                  <c:v>-1.0972482524301268</c:v>
                </c:pt>
                <c:pt idx="4">
                  <c:v>-0.18575609652858538</c:v>
                </c:pt>
                <c:pt idx="5">
                  <c:v>-1.2933464429371124</c:v>
                </c:pt>
                <c:pt idx="6">
                  <c:v>-1.0569526275504972</c:v>
                </c:pt>
                <c:pt idx="7">
                  <c:v>9.43</c:v>
                </c:pt>
                <c:pt idx="8">
                  <c:v>0.51588664163972631</c:v>
                </c:pt>
                <c:pt idx="9">
                  <c:v>-1.0304316987139419</c:v>
                </c:pt>
                <c:pt idx="10">
                  <c:v>0.25799735920674982</c:v>
                </c:pt>
                <c:pt idx="11">
                  <c:v>0.64181445561067463</c:v>
                </c:pt>
                <c:pt idx="12">
                  <c:v>-0.48772834848366475</c:v>
                </c:pt>
                <c:pt idx="13">
                  <c:v>0.41825083183804879</c:v>
                </c:pt>
                <c:pt idx="14">
                  <c:v>7.92</c:v>
                </c:pt>
                <c:pt idx="15">
                  <c:v>0.47273514647994036</c:v>
                </c:pt>
                <c:pt idx="16">
                  <c:v>1.1066549674468731</c:v>
                </c:pt>
                <c:pt idx="17">
                  <c:v>6.58</c:v>
                </c:pt>
                <c:pt idx="18">
                  <c:v>1.4311472070860367</c:v>
                </c:pt>
                <c:pt idx="19">
                  <c:v>0.84680240785324234</c:v>
                </c:pt>
                <c:pt idx="20">
                  <c:v>1.308102081908505</c:v>
                </c:pt>
                <c:pt idx="21">
                  <c:v>1.4892318480306219</c:v>
                </c:pt>
                <c:pt idx="22">
                  <c:v>1.1140907067423789</c:v>
                </c:pt>
                <c:pt idx="23">
                  <c:v>2.2300465968293519</c:v>
                </c:pt>
                <c:pt idx="24">
                  <c:v>1.1650942910744897</c:v>
                </c:pt>
                <c:pt idx="25">
                  <c:v>2.4009580277577962</c:v>
                </c:pt>
                <c:pt idx="26">
                  <c:v>2.0492735140819773</c:v>
                </c:pt>
                <c:pt idx="27">
                  <c:v>3.4782068077574131</c:v>
                </c:pt>
                <c:pt idx="28">
                  <c:v>2.947958238281061</c:v>
                </c:pt>
                <c:pt idx="29">
                  <c:v>4.683868461159836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5-6B4F-8947-E4206716E7F9}"/>
            </c:ext>
          </c:extLst>
        </c:ser>
        <c:ser>
          <c:idx val="1"/>
          <c:order val="1"/>
          <c:tx>
            <c:v>Pronóstico y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[3]Hoja2!$A$2:$A$31</c:f>
              <c:numCache>
                <c:formatCode>General</c:formatCode>
                <c:ptCount val="30"/>
                <c:pt idx="0">
                  <c:v>-2.2233525225921653</c:v>
                </c:pt>
                <c:pt idx="1">
                  <c:v>-1.497603464767894</c:v>
                </c:pt>
                <c:pt idx="2">
                  <c:v>-1.3702925797491676</c:v>
                </c:pt>
                <c:pt idx="3">
                  <c:v>-0.88270711277479352</c:v>
                </c:pt>
                <c:pt idx="4">
                  <c:v>-0.72901594683277593</c:v>
                </c:pt>
                <c:pt idx="5">
                  <c:v>-0.67365988813356281</c:v>
                </c:pt>
                <c:pt idx="6">
                  <c:v>-0.67097292047066004</c:v>
                </c:pt>
                <c:pt idx="7">
                  <c:v>-0.60000836085879594</c:v>
                </c:pt>
                <c:pt idx="8">
                  <c:v>-0.30427081629126262</c:v>
                </c:pt>
                <c:pt idx="9">
                  <c:v>-0.18349940144263452</c:v>
                </c:pt>
                <c:pt idx="10">
                  <c:v>-0.18215823441357107</c:v>
                </c:pt>
                <c:pt idx="11">
                  <c:v>-0.16875239272434081</c:v>
                </c:pt>
                <c:pt idx="12">
                  <c:v>-0.13719816001249732</c:v>
                </c:pt>
                <c:pt idx="13">
                  <c:v>-1.5718511016511515E-2</c:v>
                </c:pt>
                <c:pt idx="14">
                  <c:v>0.18</c:v>
                </c:pt>
                <c:pt idx="15">
                  <c:v>0.65064297493025924</c:v>
                </c:pt>
                <c:pt idx="16">
                  <c:v>0.6526198532779609</c:v>
                </c:pt>
                <c:pt idx="17">
                  <c:v>0.73104322536880273</c:v>
                </c:pt>
                <c:pt idx="18">
                  <c:v>0.80867770849334553</c:v>
                </c:pt>
                <c:pt idx="19">
                  <c:v>0.90453778438868127</c:v>
                </c:pt>
                <c:pt idx="20">
                  <c:v>0.91958971301899561</c:v>
                </c:pt>
                <c:pt idx="21">
                  <c:v>0.96963197434547732</c:v>
                </c:pt>
                <c:pt idx="22">
                  <c:v>1.0293154432420444</c:v>
                </c:pt>
                <c:pt idx="23">
                  <c:v>1.2941678807307331</c:v>
                </c:pt>
                <c:pt idx="24">
                  <c:v>1.4094945094487414</c:v>
                </c:pt>
                <c:pt idx="25">
                  <c:v>1.5567488656234265</c:v>
                </c:pt>
                <c:pt idx="26">
                  <c:v>1.7917970447345934</c:v>
                </c:pt>
                <c:pt idx="27">
                  <c:v>1.933825033080377</c:v>
                </c:pt>
                <c:pt idx="28">
                  <c:v>2.1025657863371654</c:v>
                </c:pt>
                <c:pt idx="29">
                  <c:v>2.4482517503341952</c:v>
                </c:pt>
              </c:numCache>
            </c:numRef>
          </c:xVal>
          <c:yVal>
            <c:numRef>
              <c:f>[3]Hoja2!$E$26:$E$55</c:f>
              <c:numCache>
                <c:formatCode>General</c:formatCode>
                <c:ptCount val="30"/>
                <c:pt idx="0">
                  <c:v>-2.1662440281529589</c:v>
                </c:pt>
                <c:pt idx="1">
                  <c:v>-1.1881088176545018</c:v>
                </c:pt>
                <c:pt idx="2">
                  <c:v>-1.0165243588474069</c:v>
                </c:pt>
                <c:pt idx="3">
                  <c:v>-0.35937639808429744</c:v>
                </c:pt>
                <c:pt idx="4">
                  <c:v>-0.15223766420687945</c:v>
                </c:pt>
                <c:pt idx="5">
                  <c:v>-7.7631008442911154E-2</c:v>
                </c:pt>
                <c:pt idx="6">
                  <c:v>-7.4009622163147881E-2</c:v>
                </c:pt>
                <c:pt idx="7">
                  <c:v>2.1633539485555575E-2</c:v>
                </c:pt>
                <c:pt idx="8">
                  <c:v>0.42021663413685229</c:v>
                </c:pt>
                <c:pt idx="9">
                  <c:v>0.5829874596881861</c:v>
                </c:pt>
                <c:pt idx="10">
                  <c:v>0.58479503033556568</c:v>
                </c:pt>
                <c:pt idx="11">
                  <c:v>0.60286288125626131</c:v>
                </c:pt>
                <c:pt idx="12">
                  <c:v>0.64539039916754137</c:v>
                </c:pt>
                <c:pt idx="13">
                  <c:v>0.80911575404184066</c:v>
                </c:pt>
                <c:pt idx="14">
                  <c:v>1.0728972428466583</c:v>
                </c:pt>
                <c:pt idx="15">
                  <c:v>1.7072107984620433</c:v>
                </c:pt>
                <c:pt idx="16">
                  <c:v>1.7098751550986966</c:v>
                </c:pt>
                <c:pt idx="17">
                  <c:v>1.8155710023630938</c:v>
                </c:pt>
                <c:pt idx="18">
                  <c:v>1.9202036170034982</c:v>
                </c:pt>
                <c:pt idx="19">
                  <c:v>2.0493999480264806</c:v>
                </c:pt>
                <c:pt idx="20">
                  <c:v>2.0696863283124682</c:v>
                </c:pt>
                <c:pt idx="21">
                  <c:v>2.1371312630163986</c:v>
                </c:pt>
                <c:pt idx="22">
                  <c:v>2.2175702271225806</c:v>
                </c:pt>
                <c:pt idx="23">
                  <c:v>2.5745276243125543</c:v>
                </c:pt>
                <c:pt idx="24">
                  <c:v>2.7299601874568258</c:v>
                </c:pt>
                <c:pt idx="25">
                  <c:v>2.9284236496148655</c:v>
                </c:pt>
                <c:pt idx="26">
                  <c:v>3.245212073483339</c:v>
                </c:pt>
                <c:pt idx="27">
                  <c:v>3.4366316485824129</c:v>
                </c:pt>
                <c:pt idx="28">
                  <c:v>3.664053607215477</c:v>
                </c:pt>
                <c:pt idx="29">
                  <c:v>4.1299551602595441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5-6B4F-8947-E4206716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408336"/>
        <c:axId val="-102402352"/>
      </c:scatterChart>
      <c:valAx>
        <c:axId val="-10240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2402352"/>
        <c:crosses val="autoZero"/>
        <c:crossBetween val="midCat"/>
      </c:valAx>
      <c:valAx>
        <c:axId val="-10240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102408336"/>
        <c:crossesAt val="-3"/>
        <c:crossBetween val="midCat"/>
      </c:valAx>
    </c:plotArea>
    <c:legend>
      <c:legendPos val="r"/>
      <c:layout>
        <c:manualLayout>
          <c:xMode val="edge"/>
          <c:yMode val="edge"/>
          <c:x val="0.16752174850712304"/>
          <c:y val="0.36701369592886718"/>
          <c:w val="0.24519174245555267"/>
          <c:h val="0.17153747557499596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ES_tradnl" sz="1200" b="1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[3]Hoja2!$I$26:$I$55</c:f>
              <c:numCache>
                <c:formatCode>General</c:formatCode>
                <c:ptCount val="30"/>
                <c:pt idx="0">
                  <c:v>1.6666666666666667</c:v>
                </c:pt>
                <c:pt idx="1">
                  <c:v>5</c:v>
                </c:pt>
                <c:pt idx="2">
                  <c:v>8.3333333333333339</c:v>
                </c:pt>
                <c:pt idx="3">
                  <c:v>11.666666666666666</c:v>
                </c:pt>
                <c:pt idx="4">
                  <c:v>15</c:v>
                </c:pt>
                <c:pt idx="5">
                  <c:v>18.333333333333336</c:v>
                </c:pt>
                <c:pt idx="6">
                  <c:v>21.666666666666668</c:v>
                </c:pt>
                <c:pt idx="7">
                  <c:v>25.000000000000004</c:v>
                </c:pt>
                <c:pt idx="8">
                  <c:v>28.333333333333336</c:v>
                </c:pt>
                <c:pt idx="9">
                  <c:v>31.666666666666668</c:v>
                </c:pt>
                <c:pt idx="10">
                  <c:v>35</c:v>
                </c:pt>
                <c:pt idx="11">
                  <c:v>38.333333333333336</c:v>
                </c:pt>
                <c:pt idx="12">
                  <c:v>41.666666666666664</c:v>
                </c:pt>
                <c:pt idx="13">
                  <c:v>45</c:v>
                </c:pt>
                <c:pt idx="14">
                  <c:v>48.333333333333336</c:v>
                </c:pt>
                <c:pt idx="15">
                  <c:v>51.666666666666664</c:v>
                </c:pt>
                <c:pt idx="16">
                  <c:v>55</c:v>
                </c:pt>
                <c:pt idx="17">
                  <c:v>58.333333333333336</c:v>
                </c:pt>
                <c:pt idx="18">
                  <c:v>61.666666666666664</c:v>
                </c:pt>
                <c:pt idx="19">
                  <c:v>65</c:v>
                </c:pt>
                <c:pt idx="20">
                  <c:v>68.333333333333343</c:v>
                </c:pt>
                <c:pt idx="21">
                  <c:v>71.666666666666671</c:v>
                </c:pt>
                <c:pt idx="22">
                  <c:v>75.000000000000014</c:v>
                </c:pt>
                <c:pt idx="23">
                  <c:v>78.333333333333343</c:v>
                </c:pt>
                <c:pt idx="24">
                  <c:v>81.666666666666671</c:v>
                </c:pt>
                <c:pt idx="25">
                  <c:v>85.000000000000014</c:v>
                </c:pt>
                <c:pt idx="26">
                  <c:v>88.333333333333343</c:v>
                </c:pt>
                <c:pt idx="27">
                  <c:v>91.666666666666671</c:v>
                </c:pt>
                <c:pt idx="28">
                  <c:v>95.000000000000014</c:v>
                </c:pt>
                <c:pt idx="29">
                  <c:v>98.333333333333343</c:v>
                </c:pt>
              </c:numCache>
            </c:numRef>
          </c:xVal>
          <c:yVal>
            <c:numRef>
              <c:f>[3]Hoja2!$J$26:$J$55</c:f>
              <c:numCache>
                <c:formatCode>General</c:formatCode>
                <c:ptCount val="30"/>
                <c:pt idx="0">
                  <c:v>-4.6884485033766117</c:v>
                </c:pt>
                <c:pt idx="1">
                  <c:v>-2.9418975644388805</c:v>
                </c:pt>
                <c:pt idx="2">
                  <c:v>-1.66513072258866</c:v>
                </c:pt>
                <c:pt idx="3">
                  <c:v>-1.2933464429371124</c:v>
                </c:pt>
                <c:pt idx="4">
                  <c:v>-1.0972482524301268</c:v>
                </c:pt>
                <c:pt idx="5">
                  <c:v>-1.0569526275504972</c:v>
                </c:pt>
                <c:pt idx="6">
                  <c:v>-1.0304316987139419</c:v>
                </c:pt>
                <c:pt idx="7">
                  <c:v>-0.48772834848366475</c:v>
                </c:pt>
                <c:pt idx="8">
                  <c:v>-0.18575609652858538</c:v>
                </c:pt>
                <c:pt idx="9">
                  <c:v>0.25799735920674982</c:v>
                </c:pt>
                <c:pt idx="10">
                  <c:v>0.41825083183804879</c:v>
                </c:pt>
                <c:pt idx="11">
                  <c:v>0.47273514647994036</c:v>
                </c:pt>
                <c:pt idx="12">
                  <c:v>0.51588664163972631</c:v>
                </c:pt>
                <c:pt idx="13">
                  <c:v>0.64181445561067463</c:v>
                </c:pt>
                <c:pt idx="14">
                  <c:v>0.84680240785324234</c:v>
                </c:pt>
                <c:pt idx="15">
                  <c:v>1.1066549674468731</c:v>
                </c:pt>
                <c:pt idx="16">
                  <c:v>1.1140907067423789</c:v>
                </c:pt>
                <c:pt idx="17">
                  <c:v>1.1650942910744897</c:v>
                </c:pt>
                <c:pt idx="18">
                  <c:v>1.308102081908505</c:v>
                </c:pt>
                <c:pt idx="19">
                  <c:v>1.4311472070860367</c:v>
                </c:pt>
                <c:pt idx="20">
                  <c:v>1.4892318480306219</c:v>
                </c:pt>
                <c:pt idx="21">
                  <c:v>2.0492735140819773</c:v>
                </c:pt>
                <c:pt idx="22">
                  <c:v>2.2300465968293519</c:v>
                </c:pt>
                <c:pt idx="23">
                  <c:v>2.4009580277577962</c:v>
                </c:pt>
                <c:pt idx="24">
                  <c:v>2.947958238281061</c:v>
                </c:pt>
                <c:pt idx="25">
                  <c:v>3.4782068077574131</c:v>
                </c:pt>
                <c:pt idx="26">
                  <c:v>4.683868461159836</c:v>
                </c:pt>
                <c:pt idx="27">
                  <c:v>6.58</c:v>
                </c:pt>
                <c:pt idx="28">
                  <c:v>7.92</c:v>
                </c:pt>
                <c:pt idx="29">
                  <c:v>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7-D94A-B4F5-99610685E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400176"/>
        <c:axId val="-102404528"/>
      </c:scatterChart>
      <c:valAx>
        <c:axId val="-10240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Muestra percentil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02404528"/>
        <c:crosses val="autoZero"/>
        <c:crossBetween val="midCat"/>
      </c:valAx>
      <c:valAx>
        <c:axId val="-10240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102400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25979</xdr:colOff>
      <xdr:row>53</xdr:row>
      <xdr:rowOff>155864</xdr:rowOff>
    </xdr:from>
    <xdr:to>
      <xdr:col>12</xdr:col>
      <xdr:colOff>658090</xdr:colOff>
      <xdr:row>56</xdr:row>
      <xdr:rowOff>112569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C6D102-FC64-6946-BD0B-95C41F498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6479" y="8156864"/>
          <a:ext cx="55851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77932</xdr:colOff>
      <xdr:row>59</xdr:row>
      <xdr:rowOff>173180</xdr:rowOff>
    </xdr:from>
    <xdr:to>
      <xdr:col>12</xdr:col>
      <xdr:colOff>718705</xdr:colOff>
      <xdr:row>62</xdr:row>
      <xdr:rowOff>95249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6595250-A48A-1D4B-B841-4802E4E5D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8432" y="9317180"/>
          <a:ext cx="5593773" cy="493569"/>
        </a:xfrm>
        <a:prstGeom prst="rect">
          <a:avLst/>
        </a:prstGeom>
      </xdr:spPr>
    </xdr:pic>
    <xdr:clientData/>
  </xdr:twoCellAnchor>
  <xdr:twoCellAnchor editAs="oneCell">
    <xdr:from>
      <xdr:col>6</xdr:col>
      <xdr:colOff>155864</xdr:colOff>
      <xdr:row>88</xdr:row>
      <xdr:rowOff>121227</xdr:rowOff>
    </xdr:from>
    <xdr:to>
      <xdr:col>13</xdr:col>
      <xdr:colOff>25975</xdr:colOff>
      <xdr:row>91</xdr:row>
      <xdr:rowOff>77933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8B2D221-C703-D24B-85D4-F2E27F1F4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6364" y="14789727"/>
          <a:ext cx="56486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173183</xdr:colOff>
      <xdr:row>94</xdr:row>
      <xdr:rowOff>190499</xdr:rowOff>
    </xdr:from>
    <xdr:to>
      <xdr:col>13</xdr:col>
      <xdr:colOff>51956</xdr:colOff>
      <xdr:row>97</xdr:row>
      <xdr:rowOff>112569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555DA21-47C2-0A45-ADB3-8D34A36F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3683" y="16001999"/>
          <a:ext cx="5657273" cy="4935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25979</xdr:colOff>
      <xdr:row>42</xdr:row>
      <xdr:rowOff>155864</xdr:rowOff>
    </xdr:from>
    <xdr:to>
      <xdr:col>12</xdr:col>
      <xdr:colOff>658090</xdr:colOff>
      <xdr:row>45</xdr:row>
      <xdr:rowOff>112570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0434" y="8156864"/>
          <a:ext cx="52041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77932</xdr:colOff>
      <xdr:row>48</xdr:row>
      <xdr:rowOff>173180</xdr:rowOff>
    </xdr:from>
    <xdr:to>
      <xdr:col>12</xdr:col>
      <xdr:colOff>718705</xdr:colOff>
      <xdr:row>51</xdr:row>
      <xdr:rowOff>95249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2387" y="9317180"/>
          <a:ext cx="5212773" cy="493569"/>
        </a:xfrm>
        <a:prstGeom prst="rect">
          <a:avLst/>
        </a:prstGeom>
      </xdr:spPr>
    </xdr:pic>
    <xdr:clientData/>
  </xdr:twoCellAnchor>
  <xdr:twoCellAnchor editAs="oneCell">
    <xdr:from>
      <xdr:col>6</xdr:col>
      <xdr:colOff>155864</xdr:colOff>
      <xdr:row>77</xdr:row>
      <xdr:rowOff>121227</xdr:rowOff>
    </xdr:from>
    <xdr:to>
      <xdr:col>13</xdr:col>
      <xdr:colOff>25975</xdr:colOff>
      <xdr:row>80</xdr:row>
      <xdr:rowOff>77933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0319" y="14789727"/>
          <a:ext cx="52041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173183</xdr:colOff>
      <xdr:row>83</xdr:row>
      <xdr:rowOff>190499</xdr:rowOff>
    </xdr:from>
    <xdr:to>
      <xdr:col>13</xdr:col>
      <xdr:colOff>51956</xdr:colOff>
      <xdr:row>86</xdr:row>
      <xdr:rowOff>112568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7638" y="16001999"/>
          <a:ext cx="5212773" cy="4935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14266</xdr:colOff>
      <xdr:row>6</xdr:row>
      <xdr:rowOff>172166</xdr:rowOff>
    </xdr:from>
    <xdr:ext cx="1645317" cy="2280634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228954" y="1362791"/>
          <a:ext cx="1645317" cy="22806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La primera iteración</a:t>
          </a:r>
          <a:r>
            <a:rPr lang="en-US" sz="1400" baseline="0"/>
            <a:t> </a:t>
          </a:r>
          <a:r>
            <a:rPr lang="en-US" sz="1400"/>
            <a:t>del algoritmo</a:t>
          </a:r>
          <a:r>
            <a:rPr lang="en-US" sz="1400" baseline="0"/>
            <a:t> consite en hallar las distancias, en este caso auclideas, entre los datos reales y k  centroides aleatorios del set para iniciar.</a:t>
          </a:r>
          <a:endParaRPr lang="en-US" sz="1400"/>
        </a:p>
      </xdr:txBody>
    </xdr:sp>
    <xdr:clientData/>
  </xdr:oneCellAnchor>
  <xdr:twoCellAnchor>
    <xdr:from>
      <xdr:col>11</xdr:col>
      <xdr:colOff>751267</xdr:colOff>
      <xdr:row>98</xdr:row>
      <xdr:rowOff>13415</xdr:rowOff>
    </xdr:from>
    <xdr:to>
      <xdr:col>19</xdr:col>
      <xdr:colOff>72890</xdr:colOff>
      <xdr:row>118</xdr:row>
      <xdr:rowOff>96921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166</xdr:row>
      <xdr:rowOff>201231</xdr:rowOff>
    </xdr:from>
    <xdr:to>
      <xdr:col>19</xdr:col>
      <xdr:colOff>86307</xdr:colOff>
      <xdr:row>187</xdr:row>
      <xdr:rowOff>83505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760903</xdr:colOff>
      <xdr:row>38</xdr:row>
      <xdr:rowOff>120104</xdr:rowOff>
    </xdr:from>
    <xdr:to>
      <xdr:col>21</xdr:col>
      <xdr:colOff>187255</xdr:colOff>
      <xdr:row>59</xdr:row>
      <xdr:rowOff>26448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3298</xdr:colOff>
      <xdr:row>9</xdr:row>
      <xdr:rowOff>134328</xdr:rowOff>
    </xdr:from>
    <xdr:to>
      <xdr:col>9</xdr:col>
      <xdr:colOff>726281</xdr:colOff>
      <xdr:row>24</xdr:row>
      <xdr:rowOff>59531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37965</xdr:colOff>
      <xdr:row>24</xdr:row>
      <xdr:rowOff>18525</xdr:rowOff>
    </xdr:from>
    <xdr:to>
      <xdr:col>13</xdr:col>
      <xdr:colOff>41504</xdr:colOff>
      <xdr:row>37</xdr:row>
      <xdr:rowOff>191865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549758-FF02-634B-8265-31DF0B3B2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15375</xdr:colOff>
      <xdr:row>39</xdr:row>
      <xdr:rowOff>42695</xdr:rowOff>
    </xdr:from>
    <xdr:to>
      <xdr:col>13</xdr:col>
      <xdr:colOff>28014</xdr:colOff>
      <xdr:row>53</xdr:row>
      <xdr:rowOff>77176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EB9515-9AD3-F648-B022-75665896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848848</xdr:colOff>
      <xdr:row>55</xdr:row>
      <xdr:rowOff>50828</xdr:rowOff>
    </xdr:from>
    <xdr:to>
      <xdr:col>12</xdr:col>
      <xdr:colOff>1204633</xdr:colOff>
      <xdr:row>69</xdr:row>
      <xdr:rowOff>59364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4B4DC2-4294-7D4F-A6F1-428E7D435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</xdr:row>
      <xdr:rowOff>0</xdr:rowOff>
    </xdr:from>
    <xdr:ext cx="5334000" cy="1447801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7620000" y="571500"/>
          <a:ext cx="5334000" cy="14478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/>
            <a:t>Los</a:t>
          </a:r>
          <a:r>
            <a:rPr lang="es-CO" sz="1100" baseline="0"/>
            <a:t> datos corresponden a observaciones a compras anuales de clientes en unidades monetarias de un distribuidor mayorista en Portugal. Para cada compra se tiene el canal de distribución, la región de donde proviene y por cada categoría de producto el gasto correspondiente. </a:t>
          </a:r>
        </a:p>
        <a:p>
          <a:endParaRPr lang="es-CO" sz="1100" baseline="0"/>
        </a:p>
        <a:p>
          <a:r>
            <a:rPr lang="es-CO" sz="1100" baseline="0"/>
            <a:t>La región es una variable categórica que puede ser Lisboa, Oporto u otro, mientras que el canal de distribución puede ser Horeca (Hoteles, restaurantes o café) o canal minorista (Retail).</a:t>
          </a:r>
          <a:endParaRPr lang="es-CO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Nutresa/examples/06-kmeans-to-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7-knn-do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nalmed/Downloads/09-linr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>
        <row r="18">
          <cell r="B18">
            <v>9.9593019701851251</v>
          </cell>
          <cell r="C18">
            <v>13.308219480049232</v>
          </cell>
        </row>
        <row r="35">
          <cell r="B35">
            <v>13.241809350730415</v>
          </cell>
          <cell r="C35">
            <v>8.5785765549642967</v>
          </cell>
        </row>
        <row r="62">
          <cell r="B62">
            <v>14.58273862013395</v>
          </cell>
          <cell r="C62">
            <v>17.014185789772103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">
          <cell r="G9">
            <v>10.181641657145768</v>
          </cell>
        </row>
        <row r="10">
          <cell r="B10">
            <v>10.66951828716717</v>
          </cell>
          <cell r="C10">
            <v>14.697930476643663</v>
          </cell>
          <cell r="D10" t="str">
            <v>A</v>
          </cell>
          <cell r="G10">
            <v>6.36135580980668</v>
          </cell>
        </row>
        <row r="11">
          <cell r="B11">
            <v>14.416791524672224</v>
          </cell>
          <cell r="C11">
            <v>9.2531886889789661</v>
          </cell>
          <cell r="D11" t="str">
            <v>B</v>
          </cell>
        </row>
        <row r="12">
          <cell r="B12">
            <v>10.234650350688426</v>
          </cell>
          <cell r="C12">
            <v>14.300236936278594</v>
          </cell>
          <cell r="D12" t="str">
            <v>A</v>
          </cell>
        </row>
        <row r="13">
          <cell r="B13">
            <v>11.173611997296955</v>
          </cell>
          <cell r="C13">
            <v>15.53032983486534</v>
          </cell>
          <cell r="D13" t="str">
            <v>A</v>
          </cell>
        </row>
        <row r="14">
          <cell r="B14">
            <v>10.414308585100798</v>
          </cell>
          <cell r="C14">
            <v>15.079047717554918</v>
          </cell>
          <cell r="D14" t="str">
            <v>A</v>
          </cell>
        </row>
        <row r="15">
          <cell r="B15">
            <v>9.741508992793559</v>
          </cell>
          <cell r="C15">
            <v>13.792067235309927</v>
          </cell>
          <cell r="D15" t="str">
            <v>A</v>
          </cell>
        </row>
        <row r="16">
          <cell r="B16">
            <v>11.946913884520889</v>
          </cell>
          <cell r="C16">
            <v>6.0502078513987563</v>
          </cell>
          <cell r="D16" t="str">
            <v>B</v>
          </cell>
        </row>
        <row r="17">
          <cell r="B17">
            <v>12.769459703860242</v>
          </cell>
          <cell r="C17">
            <v>7.9701507904953699</v>
          </cell>
          <cell r="D17" t="str">
            <v>B</v>
          </cell>
        </row>
        <row r="18">
          <cell r="B18">
            <v>13.249403606478008</v>
          </cell>
          <cell r="C18">
            <v>8.0333247032125001</v>
          </cell>
          <cell r="D18" t="str">
            <v>B</v>
          </cell>
        </row>
        <row r="19">
          <cell r="B19">
            <v>10.868746852698477</v>
          </cell>
          <cell r="C19">
            <v>6.9144494746751484</v>
          </cell>
          <cell r="D19" t="str">
            <v>B</v>
          </cell>
        </row>
        <row r="20">
          <cell r="B20">
            <v>13.269963633558088</v>
          </cell>
          <cell r="C20">
            <v>13.924226578057365</v>
          </cell>
          <cell r="D20" t="str">
            <v>C</v>
          </cell>
        </row>
        <row r="21">
          <cell r="B21">
            <v>14.395986232325797</v>
          </cell>
          <cell r="C21">
            <v>16.576085963365205</v>
          </cell>
          <cell r="D21" t="str">
            <v>C</v>
          </cell>
        </row>
        <row r="22">
          <cell r="B22">
            <v>14.500957858316342</v>
          </cell>
          <cell r="C22">
            <v>17.392061062858087</v>
          </cell>
          <cell r="D22" t="str">
            <v>C</v>
          </cell>
        </row>
        <row r="23">
          <cell r="B23">
            <v>14.197658088179338</v>
          </cell>
          <cell r="C23">
            <v>16.703947710856262</v>
          </cell>
          <cell r="D23" t="str">
            <v>C</v>
          </cell>
        </row>
        <row r="24">
          <cell r="B24">
            <v>14.624520570311606</v>
          </cell>
          <cell r="C24">
            <v>17.22307963863253</v>
          </cell>
          <cell r="D24" t="str">
            <v>C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>
        <row r="2">
          <cell r="A2">
            <v>-2.2233525225921653</v>
          </cell>
          <cell r="B2">
            <v>-4.6884485033766117</v>
          </cell>
        </row>
        <row r="3">
          <cell r="A3">
            <v>-1.497603464767894</v>
          </cell>
          <cell r="B3">
            <v>-2.9418975644388805</v>
          </cell>
        </row>
        <row r="4">
          <cell r="A4">
            <v>-1.3702925797491676</v>
          </cell>
          <cell r="B4">
            <v>-1.66513072258866</v>
          </cell>
        </row>
        <row r="5">
          <cell r="A5">
            <v>-0.88270711277479352</v>
          </cell>
          <cell r="B5">
            <v>-1.0972482524301268</v>
          </cell>
        </row>
        <row r="6">
          <cell r="A6">
            <v>-0.72901594683277593</v>
          </cell>
          <cell r="B6">
            <v>-0.18575609652858538</v>
          </cell>
        </row>
        <row r="7">
          <cell r="A7">
            <v>-0.67365988813356281</v>
          </cell>
          <cell r="B7">
            <v>-1.2933464429371124</v>
          </cell>
        </row>
        <row r="8">
          <cell r="A8">
            <v>-0.67097292047066004</v>
          </cell>
          <cell r="B8">
            <v>-1.0569526275504972</v>
          </cell>
        </row>
        <row r="9">
          <cell r="A9">
            <v>-0.60000836085879594</v>
          </cell>
          <cell r="B9">
            <v>9.43</v>
          </cell>
        </row>
        <row r="10">
          <cell r="A10">
            <v>-0.30427081629126262</v>
          </cell>
          <cell r="B10">
            <v>0.51588664163972631</v>
          </cell>
        </row>
        <row r="11">
          <cell r="A11">
            <v>-0.18349940144263452</v>
          </cell>
          <cell r="B11">
            <v>-1.0304316987139419</v>
          </cell>
        </row>
        <row r="12">
          <cell r="A12">
            <v>-0.18215823441357107</v>
          </cell>
          <cell r="B12">
            <v>0.25799735920674982</v>
          </cell>
        </row>
        <row r="13">
          <cell r="A13">
            <v>-0.16875239272434081</v>
          </cell>
          <cell r="B13">
            <v>0.64181445561067463</v>
          </cell>
        </row>
        <row r="14">
          <cell r="A14">
            <v>-0.13719816001249732</v>
          </cell>
          <cell r="B14">
            <v>-0.48772834848366475</v>
          </cell>
        </row>
        <row r="15">
          <cell r="A15">
            <v>-1.5718511016511515E-2</v>
          </cell>
          <cell r="B15">
            <v>0.41825083183804879</v>
          </cell>
        </row>
        <row r="16">
          <cell r="A16">
            <v>0.18</v>
          </cell>
          <cell r="B16">
            <v>7.92</v>
          </cell>
        </row>
        <row r="17">
          <cell r="A17">
            <v>0.65064297493025924</v>
          </cell>
          <cell r="B17">
            <v>0.47273514647994036</v>
          </cell>
        </row>
        <row r="18">
          <cell r="A18">
            <v>0.6526198532779609</v>
          </cell>
          <cell r="B18">
            <v>1.1066549674468731</v>
          </cell>
        </row>
        <row r="19">
          <cell r="A19">
            <v>0.73104322536880273</v>
          </cell>
          <cell r="B19">
            <v>6.58</v>
          </cell>
        </row>
        <row r="20">
          <cell r="A20">
            <v>0.80867770849334553</v>
          </cell>
          <cell r="B20">
            <v>1.4311472070860367</v>
          </cell>
        </row>
        <row r="21">
          <cell r="A21">
            <v>0.90453778438868127</v>
          </cell>
          <cell r="B21">
            <v>0.84680240785324234</v>
          </cell>
        </row>
        <row r="22">
          <cell r="A22">
            <v>0.91958971301899561</v>
          </cell>
          <cell r="B22">
            <v>1.308102081908505</v>
          </cell>
        </row>
        <row r="23">
          <cell r="A23">
            <v>0.96963197434547732</v>
          </cell>
          <cell r="B23">
            <v>1.4892318480306219</v>
          </cell>
        </row>
        <row r="24">
          <cell r="A24">
            <v>1.0293154432420444</v>
          </cell>
          <cell r="B24">
            <v>1.1140907067423789</v>
          </cell>
        </row>
        <row r="25">
          <cell r="A25">
            <v>1.2941678807307331</v>
          </cell>
          <cell r="B25">
            <v>2.2300465968293519</v>
          </cell>
        </row>
        <row r="26">
          <cell r="A26">
            <v>1.4094945094487414</v>
          </cell>
          <cell r="B26">
            <v>1.1650942910744897</v>
          </cell>
          <cell r="E26">
            <v>-2.1662440281529589</v>
          </cell>
          <cell r="F26">
            <v>-2.5222044752236528</v>
          </cell>
          <cell r="I26">
            <v>1.6666666666666667</v>
          </cell>
          <cell r="J26">
            <v>-4.6884485033766117</v>
          </cell>
        </row>
        <row r="27">
          <cell r="A27">
            <v>1.5567488656234265</v>
          </cell>
          <cell r="B27">
            <v>2.4009580277577962</v>
          </cell>
          <cell r="E27">
            <v>-1.1881088176545018</v>
          </cell>
          <cell r="F27">
            <v>-1.7537887467843787</v>
          </cell>
          <cell r="I27">
            <v>5</v>
          </cell>
          <cell r="J27">
            <v>-2.9418975644388805</v>
          </cell>
        </row>
        <row r="28">
          <cell r="A28">
            <v>1.7917970447345934</v>
          </cell>
          <cell r="B28">
            <v>2.0492735140819773</v>
          </cell>
          <cell r="E28">
            <v>-1.0165243588474069</v>
          </cell>
          <cell r="F28">
            <v>-0.64860636374125313</v>
          </cell>
          <cell r="I28">
            <v>8.3333333333333339</v>
          </cell>
          <cell r="J28">
            <v>-1.66513072258866</v>
          </cell>
        </row>
        <row r="29">
          <cell r="A29">
            <v>1.933825033080377</v>
          </cell>
          <cell r="B29">
            <v>3.4782068077574131</v>
          </cell>
          <cell r="E29">
            <v>-0.35937639808429744</v>
          </cell>
          <cell r="F29">
            <v>-0.73787185434582936</v>
          </cell>
          <cell r="I29">
            <v>11.666666666666666</v>
          </cell>
          <cell r="J29">
            <v>-1.2933464429371124</v>
          </cell>
        </row>
        <row r="30">
          <cell r="A30">
            <v>2.1025657863371654</v>
          </cell>
          <cell r="B30">
            <v>2.947958238281061</v>
          </cell>
          <cell r="E30">
            <v>-0.15223766420687945</v>
          </cell>
          <cell r="F30">
            <v>-3.3518432321705927E-2</v>
          </cell>
          <cell r="I30">
            <v>15</v>
          </cell>
          <cell r="J30">
            <v>-1.0972482524301268</v>
          </cell>
        </row>
        <row r="31">
          <cell r="A31">
            <v>2.4482517503341952</v>
          </cell>
          <cell r="B31">
            <v>4.683868461159836</v>
          </cell>
          <cell r="E31">
            <v>-7.7631008442911154E-2</v>
          </cell>
          <cell r="F31">
            <v>-1.2157154344942014</v>
          </cell>
          <cell r="I31">
            <v>18.333333333333336</v>
          </cell>
          <cell r="J31">
            <v>-1.0569526275504972</v>
          </cell>
        </row>
        <row r="32">
          <cell r="E32">
            <v>-7.4009622163147881E-2</v>
          </cell>
          <cell r="F32">
            <v>-0.98294300538734936</v>
          </cell>
          <cell r="I32">
            <v>21.666666666666668</v>
          </cell>
          <cell r="J32">
            <v>-1.0304316987139419</v>
          </cell>
        </row>
        <row r="33">
          <cell r="E33">
            <v>2.1633539485555575E-2</v>
          </cell>
          <cell r="F33">
            <v>9.4083664605144435</v>
          </cell>
          <cell r="I33">
            <v>25.000000000000004</v>
          </cell>
          <cell r="J33">
            <v>-0.48772834848366475</v>
          </cell>
        </row>
        <row r="34">
          <cell r="E34">
            <v>0.42021663413685229</v>
          </cell>
          <cell r="F34">
            <v>9.5670007502874022E-2</v>
          </cell>
          <cell r="I34">
            <v>28.333333333333336</v>
          </cell>
          <cell r="J34">
            <v>-0.18575609652858538</v>
          </cell>
        </row>
        <row r="35">
          <cell r="E35">
            <v>0.5829874596881861</v>
          </cell>
          <cell r="F35">
            <v>-1.613419158402128</v>
          </cell>
          <cell r="I35">
            <v>31.666666666666668</v>
          </cell>
          <cell r="J35">
            <v>0.25799735920674982</v>
          </cell>
        </row>
        <row r="36">
          <cell r="E36">
            <v>0.58479503033556568</v>
          </cell>
          <cell r="F36">
            <v>-0.32679767112881586</v>
          </cell>
          <cell r="I36">
            <v>35</v>
          </cell>
          <cell r="J36">
            <v>0.41825083183804879</v>
          </cell>
        </row>
        <row r="37">
          <cell r="E37">
            <v>0.60286288125626131</v>
          </cell>
          <cell r="F37">
            <v>3.8951574354413321E-2</v>
          </cell>
          <cell r="I37">
            <v>38.333333333333336</v>
          </cell>
          <cell r="J37">
            <v>0.47273514647994036</v>
          </cell>
        </row>
        <row r="38">
          <cell r="E38">
            <v>0.64539039916754137</v>
          </cell>
          <cell r="F38">
            <v>-1.1331187476512061</v>
          </cell>
          <cell r="I38">
            <v>41.666666666666664</v>
          </cell>
          <cell r="J38">
            <v>0.51588664163972631</v>
          </cell>
        </row>
        <row r="39">
          <cell r="E39">
            <v>0.80911575404184066</v>
          </cell>
          <cell r="F39">
            <v>-0.39086492220379188</v>
          </cell>
          <cell r="I39">
            <v>45</v>
          </cell>
          <cell r="J39">
            <v>0.64181445561067463</v>
          </cell>
        </row>
        <row r="40">
          <cell r="E40">
            <v>1.0728972428466583</v>
          </cell>
          <cell r="F40">
            <v>6.8471027571533414</v>
          </cell>
          <cell r="I40">
            <v>48.333333333333336</v>
          </cell>
          <cell r="J40">
            <v>0.84680240785324234</v>
          </cell>
        </row>
        <row r="41">
          <cell r="E41">
            <v>1.7072107984620433</v>
          </cell>
          <cell r="F41">
            <v>-1.234475651982103</v>
          </cell>
          <cell r="I41">
            <v>51.666666666666664</v>
          </cell>
          <cell r="J41">
            <v>1.1066549674468731</v>
          </cell>
        </row>
        <row r="42">
          <cell r="E42">
            <v>1.7098751550986966</v>
          </cell>
          <cell r="F42">
            <v>-0.6032201876518235</v>
          </cell>
          <cell r="I42">
            <v>55</v>
          </cell>
          <cell r="J42">
            <v>1.1140907067423789</v>
          </cell>
        </row>
        <row r="43">
          <cell r="E43">
            <v>1.8155710023630938</v>
          </cell>
          <cell r="F43">
            <v>4.7644289976369061</v>
          </cell>
          <cell r="I43">
            <v>58.333333333333336</v>
          </cell>
          <cell r="J43">
            <v>1.1650942910744897</v>
          </cell>
        </row>
        <row r="44">
          <cell r="E44">
            <v>1.9202036170034982</v>
          </cell>
          <cell r="F44">
            <v>-0.48905640991746147</v>
          </cell>
          <cell r="I44">
            <v>61.666666666666664</v>
          </cell>
          <cell r="J44">
            <v>1.308102081908505</v>
          </cell>
        </row>
        <row r="45">
          <cell r="E45">
            <v>2.0493999480264806</v>
          </cell>
          <cell r="F45">
            <v>-1.2025975401732383</v>
          </cell>
          <cell r="I45">
            <v>65</v>
          </cell>
          <cell r="J45">
            <v>1.4311472070860367</v>
          </cell>
        </row>
        <row r="46">
          <cell r="E46">
            <v>2.0696863283124682</v>
          </cell>
          <cell r="F46">
            <v>-0.76158424640396327</v>
          </cell>
          <cell r="I46">
            <v>68.333333333333343</v>
          </cell>
          <cell r="J46">
            <v>1.4892318480306219</v>
          </cell>
        </row>
        <row r="47">
          <cell r="E47">
            <v>2.1371312630163986</v>
          </cell>
          <cell r="F47">
            <v>-0.64789941498577663</v>
          </cell>
          <cell r="I47">
            <v>71.666666666666671</v>
          </cell>
          <cell r="J47">
            <v>2.0492735140819773</v>
          </cell>
        </row>
        <row r="48">
          <cell r="E48">
            <v>2.2175702271225806</v>
          </cell>
          <cell r="F48">
            <v>-1.1034795203802017</v>
          </cell>
          <cell r="I48">
            <v>75.000000000000014</v>
          </cell>
          <cell r="J48">
            <v>2.2300465968293519</v>
          </cell>
        </row>
        <row r="49">
          <cell r="E49">
            <v>2.5745276243125543</v>
          </cell>
          <cell r="F49">
            <v>-0.34448102748320242</v>
          </cell>
          <cell r="I49">
            <v>78.333333333333343</v>
          </cell>
          <cell r="J49">
            <v>2.4009580277577962</v>
          </cell>
        </row>
        <row r="50">
          <cell r="E50">
            <v>2.7299601874568258</v>
          </cell>
          <cell r="F50">
            <v>-1.5648658963823361</v>
          </cell>
          <cell r="I50">
            <v>81.666666666666671</v>
          </cell>
          <cell r="J50">
            <v>2.947958238281061</v>
          </cell>
        </row>
        <row r="51">
          <cell r="E51">
            <v>2.9284236496148655</v>
          </cell>
          <cell r="F51">
            <v>-0.52746562185706924</v>
          </cell>
          <cell r="I51">
            <v>85.000000000000014</v>
          </cell>
          <cell r="J51">
            <v>3.4782068077574131</v>
          </cell>
        </row>
        <row r="52">
          <cell r="E52">
            <v>3.245212073483339</v>
          </cell>
          <cell r="F52">
            <v>-1.1959385594013616</v>
          </cell>
          <cell r="I52">
            <v>88.333333333333343</v>
          </cell>
          <cell r="J52">
            <v>4.683868461159836</v>
          </cell>
        </row>
        <row r="53">
          <cell r="E53">
            <v>3.4366316485824129</v>
          </cell>
          <cell r="F53">
            <v>4.1575159175000209E-2</v>
          </cell>
          <cell r="I53">
            <v>91.666666666666671</v>
          </cell>
          <cell r="J53">
            <v>6.58</v>
          </cell>
        </row>
        <row r="54">
          <cell r="E54">
            <v>3.664053607215477</v>
          </cell>
          <cell r="F54">
            <v>-0.71609536893441605</v>
          </cell>
          <cell r="I54">
            <v>95.000000000000014</v>
          </cell>
          <cell r="J54">
            <v>7.92</v>
          </cell>
        </row>
        <row r="55">
          <cell r="E55">
            <v>4.1299551602595441</v>
          </cell>
          <cell r="F55">
            <v>0.55391330090029189</v>
          </cell>
          <cell r="I55">
            <v>98.333333333333343</v>
          </cell>
          <cell r="J55">
            <v>9.43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973-448F-C743-BD9D-0F6743CA5A70}">
  <dimension ref="A1:J99"/>
  <sheetViews>
    <sheetView tabSelected="1" zoomScale="110" zoomScaleNormal="110" workbookViewId="0">
      <selection activeCell="I17" sqref="I17"/>
    </sheetView>
  </sheetViews>
  <sheetFormatPr baseColWidth="10" defaultRowHeight="15" x14ac:dyDescent="0.2"/>
  <cols>
    <col min="1" max="1" width="4.6640625" customWidth="1"/>
    <col min="2" max="2" width="10.83203125" customWidth="1"/>
  </cols>
  <sheetData>
    <row r="1" spans="1:10" s="171" customFormat="1" ht="69" customHeight="1" x14ac:dyDescent="0.55000000000000004">
      <c r="A1" s="170" t="s">
        <v>148</v>
      </c>
      <c r="B1" s="170"/>
      <c r="C1" s="170"/>
      <c r="D1" s="170"/>
      <c r="E1" s="170"/>
      <c r="F1" s="170"/>
      <c r="G1" s="170"/>
      <c r="H1" s="170"/>
      <c r="I1" s="170"/>
      <c r="J1" s="170"/>
    </row>
    <row r="3" spans="1:10" s="176" customFormat="1" ht="21" x14ac:dyDescent="0.25">
      <c r="A3" s="176" t="s">
        <v>154</v>
      </c>
    </row>
    <row r="5" spans="1:10" x14ac:dyDescent="0.2">
      <c r="A5" s="150" t="s">
        <v>149</v>
      </c>
    </row>
    <row r="6" spans="1:10" ht="16" thickBot="1" x14ac:dyDescent="0.25"/>
    <row r="7" spans="1:10" ht="16" thickBot="1" x14ac:dyDescent="0.25">
      <c r="B7" s="163"/>
      <c r="C7" s="152" t="s">
        <v>10</v>
      </c>
      <c r="D7" s="152" t="s">
        <v>11</v>
      </c>
      <c r="E7" s="152" t="s">
        <v>12</v>
      </c>
      <c r="F7" s="153" t="s">
        <v>150</v>
      </c>
    </row>
    <row r="8" spans="1:10" x14ac:dyDescent="0.2">
      <c r="B8" s="154" t="s">
        <v>13</v>
      </c>
      <c r="C8" s="151">
        <v>0.1</v>
      </c>
      <c r="D8" s="158"/>
      <c r="E8" s="151">
        <v>0.03</v>
      </c>
      <c r="F8" s="160"/>
    </row>
    <row r="9" spans="1:10" ht="16" thickBot="1" x14ac:dyDescent="0.25">
      <c r="B9" s="154" t="s">
        <v>14</v>
      </c>
      <c r="C9" s="158"/>
      <c r="D9" s="151">
        <v>0.26</v>
      </c>
      <c r="E9" s="151">
        <v>0.14000000000000001</v>
      </c>
      <c r="F9" s="156">
        <v>0.62</v>
      </c>
    </row>
    <row r="10" spans="1:10" ht="16" thickBot="1" x14ac:dyDescent="0.25">
      <c r="B10" s="153" t="s">
        <v>151</v>
      </c>
      <c r="C10" s="159"/>
      <c r="D10" s="159"/>
      <c r="E10" s="159"/>
      <c r="F10" s="157"/>
    </row>
    <row r="13" spans="1:10" x14ac:dyDescent="0.2">
      <c r="A13" s="150" t="s">
        <v>152</v>
      </c>
    </row>
    <row r="14" spans="1:10" x14ac:dyDescent="0.2">
      <c r="A14" s="3"/>
      <c r="C14" s="87"/>
      <c r="D14" s="6"/>
      <c r="E14" s="6"/>
      <c r="F14" s="6"/>
    </row>
    <row r="15" spans="1:10" ht="16" thickBot="1" x14ac:dyDescent="0.25">
      <c r="A15" s="3"/>
      <c r="B15" s="3" t="s">
        <v>17</v>
      </c>
      <c r="C15" s="3"/>
      <c r="D15" s="111"/>
      <c r="E15" s="111"/>
      <c r="F15" s="111"/>
      <c r="G15" s="63" t="s">
        <v>18</v>
      </c>
    </row>
    <row r="16" spans="1:10" ht="16" thickBot="1" x14ac:dyDescent="0.25">
      <c r="B16" s="153"/>
      <c r="C16" s="161" t="s">
        <v>10</v>
      </c>
      <c r="D16" s="161" t="s">
        <v>11</v>
      </c>
      <c r="E16" s="162" t="s">
        <v>12</v>
      </c>
      <c r="F16" s="65"/>
      <c r="G16" s="153"/>
      <c r="H16" s="161" t="s">
        <v>10</v>
      </c>
      <c r="I16" s="161" t="s">
        <v>11</v>
      </c>
      <c r="J16" s="162" t="s">
        <v>12</v>
      </c>
    </row>
    <row r="17" spans="1:10" x14ac:dyDescent="0.2">
      <c r="B17" s="154" t="s">
        <v>13</v>
      </c>
      <c r="C17" s="167">
        <v>0.26315789473684209</v>
      </c>
      <c r="D17" s="164"/>
      <c r="E17" s="166"/>
      <c r="F17" s="65"/>
      <c r="G17" s="154" t="s">
        <v>13</v>
      </c>
      <c r="H17" s="164"/>
      <c r="I17" s="167">
        <v>0.49019607843137253</v>
      </c>
      <c r="J17" s="166"/>
    </row>
    <row r="18" spans="1:10" ht="16" thickBot="1" x14ac:dyDescent="0.25">
      <c r="B18" s="155" t="s">
        <v>14</v>
      </c>
      <c r="C18" s="165"/>
      <c r="D18" s="165"/>
      <c r="E18" s="168">
        <v>0.22580645161290322</v>
      </c>
      <c r="F18" s="65"/>
      <c r="G18" s="155" t="s">
        <v>14</v>
      </c>
      <c r="H18" s="165"/>
      <c r="I18" s="165"/>
      <c r="J18" s="169"/>
    </row>
    <row r="21" spans="1:10" s="176" customFormat="1" ht="21" x14ac:dyDescent="0.25">
      <c r="A21" s="175" t="s">
        <v>153</v>
      </c>
    </row>
    <row r="23" spans="1:10" ht="16" thickBot="1" x14ac:dyDescent="0.25">
      <c r="B23" s="3" t="s">
        <v>17</v>
      </c>
      <c r="C23" s="3"/>
      <c r="D23" s="111"/>
      <c r="E23" s="111"/>
      <c r="F23" s="111"/>
      <c r="G23" s="63" t="s">
        <v>18</v>
      </c>
    </row>
    <row r="24" spans="1:10" ht="16" thickBot="1" x14ac:dyDescent="0.25">
      <c r="B24" s="153"/>
      <c r="C24" s="161" t="s">
        <v>10</v>
      </c>
      <c r="D24" s="161" t="s">
        <v>11</v>
      </c>
      <c r="E24" s="162" t="s">
        <v>12</v>
      </c>
      <c r="F24" s="65"/>
      <c r="G24" s="153"/>
      <c r="H24" s="161" t="s">
        <v>10</v>
      </c>
      <c r="I24" s="161" t="s">
        <v>11</v>
      </c>
      <c r="J24" s="162" t="s">
        <v>12</v>
      </c>
    </row>
    <row r="25" spans="1:10" x14ac:dyDescent="0.2">
      <c r="B25" s="154" t="s">
        <v>13</v>
      </c>
      <c r="C25" s="172"/>
      <c r="D25" s="164"/>
      <c r="E25" s="166"/>
      <c r="F25" s="65"/>
      <c r="G25" s="154" t="s">
        <v>13</v>
      </c>
      <c r="H25" s="164"/>
      <c r="I25" s="173"/>
      <c r="J25" s="166"/>
    </row>
    <row r="26" spans="1:10" ht="16" thickBot="1" x14ac:dyDescent="0.25">
      <c r="B26" s="155" t="s">
        <v>14</v>
      </c>
      <c r="C26" s="165"/>
      <c r="D26" s="165"/>
      <c r="E26" s="174"/>
      <c r="F26" s="65"/>
      <c r="G26" s="155" t="s">
        <v>14</v>
      </c>
      <c r="H26" s="165"/>
      <c r="I26" s="165"/>
      <c r="J26" s="169"/>
    </row>
    <row r="32" spans="1:10" x14ac:dyDescent="0.2">
      <c r="B32" s="129" t="s">
        <v>21</v>
      </c>
      <c r="C32" s="129"/>
      <c r="D32" s="129"/>
      <c r="E32" s="129"/>
      <c r="F32" s="129"/>
      <c r="G32" s="129"/>
      <c r="H32" s="129"/>
      <c r="I32" s="129"/>
      <c r="J32" s="129"/>
    </row>
    <row r="35" spans="2:8" x14ac:dyDescent="0.2">
      <c r="B35" s="114" t="s">
        <v>30</v>
      </c>
      <c r="C35" s="118"/>
      <c r="D35" s="118"/>
      <c r="E35" s="118"/>
      <c r="F35" s="118"/>
      <c r="G35" s="118"/>
      <c r="H35" s="118"/>
    </row>
    <row r="36" spans="2:8" x14ac:dyDescent="0.2">
      <c r="B36" s="14"/>
      <c r="C36" s="13" t="s">
        <v>2</v>
      </c>
      <c r="D36" s="13" t="s">
        <v>3</v>
      </c>
      <c r="E36" s="13" t="s">
        <v>4</v>
      </c>
      <c r="F36" s="13" t="s">
        <v>5</v>
      </c>
      <c r="G36" s="13" t="s">
        <v>6</v>
      </c>
      <c r="H36" s="13" t="s">
        <v>22</v>
      </c>
    </row>
    <row r="37" spans="2:8" x14ac:dyDescent="0.2">
      <c r="B37" s="13" t="s">
        <v>0</v>
      </c>
      <c r="C37" s="12">
        <v>0.21428571428571427</v>
      </c>
      <c r="D37" s="12"/>
      <c r="E37" s="12"/>
      <c r="F37" s="12"/>
      <c r="G37" s="12"/>
      <c r="H37" s="12">
        <v>0.42857142857142855</v>
      </c>
    </row>
    <row r="38" spans="2:8" x14ac:dyDescent="0.2">
      <c r="B38" s="13" t="s">
        <v>1</v>
      </c>
      <c r="C38" s="12"/>
      <c r="D38" s="12"/>
      <c r="E38" s="12" t="s">
        <v>19</v>
      </c>
      <c r="F38" s="12"/>
      <c r="G38" s="12"/>
      <c r="H38" s="12"/>
    </row>
    <row r="39" spans="2:8" x14ac:dyDescent="0.2">
      <c r="B39" s="13" t="s">
        <v>23</v>
      </c>
      <c r="C39" s="12"/>
      <c r="D39" s="12"/>
      <c r="E39" s="12"/>
      <c r="F39" s="12"/>
      <c r="G39" s="12"/>
      <c r="H39" s="15"/>
    </row>
    <row r="42" spans="2:8" x14ac:dyDescent="0.2">
      <c r="B42" s="114" t="s">
        <v>32</v>
      </c>
      <c r="C42" s="118"/>
      <c r="D42" s="118"/>
      <c r="E42" s="118"/>
      <c r="F42" s="118"/>
      <c r="G42" s="118"/>
    </row>
    <row r="43" spans="2:8" x14ac:dyDescent="0.2">
      <c r="B43" s="110"/>
      <c r="C43" s="13" t="s">
        <v>2</v>
      </c>
      <c r="D43" s="13" t="s">
        <v>3</v>
      </c>
      <c r="E43" s="13" t="s">
        <v>4</v>
      </c>
      <c r="F43" s="13" t="s">
        <v>5</v>
      </c>
      <c r="G43" s="13" t="s">
        <v>6</v>
      </c>
    </row>
    <row r="44" spans="2:8" x14ac:dyDescent="0.2">
      <c r="B44" s="13" t="s">
        <v>0</v>
      </c>
      <c r="C44" s="12">
        <v>0.5</v>
      </c>
      <c r="D44" s="12"/>
      <c r="E44" s="12"/>
      <c r="F44" s="19"/>
      <c r="G44" s="20"/>
    </row>
    <row r="45" spans="2:8" x14ac:dyDescent="0.2">
      <c r="B45" s="13" t="s">
        <v>1</v>
      </c>
      <c r="C45" s="20"/>
      <c r="D45" s="12"/>
      <c r="E45" s="20"/>
      <c r="F45" s="12">
        <v>0.375</v>
      </c>
      <c r="G45" s="12"/>
    </row>
    <row r="47" spans="2:8" x14ac:dyDescent="0.2">
      <c r="H47" s="5"/>
    </row>
    <row r="48" spans="2:8" x14ac:dyDescent="0.2">
      <c r="B48" s="114" t="s">
        <v>33</v>
      </c>
      <c r="C48" s="118"/>
      <c r="D48" s="118"/>
      <c r="E48" s="118"/>
      <c r="F48" s="118"/>
      <c r="G48" s="118"/>
    </row>
    <row r="49" spans="2:7" x14ac:dyDescent="0.2">
      <c r="B49" s="110"/>
      <c r="C49" s="13" t="s">
        <v>24</v>
      </c>
      <c r="D49" s="13" t="s">
        <v>25</v>
      </c>
      <c r="E49" s="13" t="s">
        <v>26</v>
      </c>
      <c r="F49" s="13" t="s">
        <v>27</v>
      </c>
      <c r="G49" s="13" t="s">
        <v>28</v>
      </c>
    </row>
    <row r="50" spans="2:7" x14ac:dyDescent="0.2">
      <c r="B50" s="13" t="s">
        <v>0</v>
      </c>
      <c r="C50" s="12"/>
      <c r="D50" s="12">
        <v>0.83333333333333337</v>
      </c>
      <c r="E50" s="12"/>
      <c r="F50" s="20"/>
      <c r="G50" s="20"/>
    </row>
    <row r="51" spans="2:7" x14ac:dyDescent="0.2">
      <c r="B51" s="13" t="s">
        <v>1</v>
      </c>
      <c r="C51" s="20"/>
      <c r="D51" s="12"/>
      <c r="E51" s="20"/>
      <c r="F51" s="12"/>
      <c r="G51" s="12">
        <v>0.875</v>
      </c>
    </row>
    <row r="52" spans="2:7" x14ac:dyDescent="0.2">
      <c r="B52" s="111"/>
      <c r="C52" s="4"/>
      <c r="D52" s="4"/>
      <c r="E52" s="4"/>
      <c r="F52" s="4"/>
      <c r="G52" s="4"/>
    </row>
    <row r="53" spans="2:7" x14ac:dyDescent="0.2">
      <c r="B53" s="111"/>
      <c r="C53" s="4"/>
      <c r="D53" s="4"/>
      <c r="E53" s="4"/>
      <c r="F53" s="4"/>
      <c r="G53" s="4"/>
    </row>
    <row r="54" spans="2:7" x14ac:dyDescent="0.2">
      <c r="B54" s="114" t="s">
        <v>34</v>
      </c>
      <c r="C54" s="114"/>
      <c r="D54" s="114"/>
      <c r="E54" s="114"/>
      <c r="F54" s="114"/>
      <c r="G54" s="22"/>
    </row>
    <row r="55" spans="2:7" x14ac:dyDescent="0.2">
      <c r="B55" s="115"/>
      <c r="C55" s="116"/>
      <c r="D55" s="116"/>
      <c r="E55" s="117"/>
      <c r="F55" s="20"/>
    </row>
    <row r="56" spans="2:7" x14ac:dyDescent="0.2">
      <c r="B56" s="115"/>
      <c r="C56" s="116"/>
      <c r="D56" s="116"/>
      <c r="E56" s="117"/>
      <c r="F56" s="12"/>
    </row>
    <row r="57" spans="2:7" x14ac:dyDescent="0.2">
      <c r="B57" s="115"/>
      <c r="C57" s="116"/>
      <c r="D57" s="116"/>
      <c r="E57" s="117"/>
      <c r="F57" s="93"/>
    </row>
    <row r="58" spans="2:7" x14ac:dyDescent="0.2">
      <c r="B58" s="112" t="s">
        <v>8</v>
      </c>
      <c r="C58" s="113"/>
      <c r="D58" s="113"/>
      <c r="E58" s="113"/>
      <c r="F58" s="109"/>
    </row>
    <row r="60" spans="2:7" x14ac:dyDescent="0.2">
      <c r="B60" s="114" t="s">
        <v>34</v>
      </c>
      <c r="C60" s="114"/>
      <c r="D60" s="114"/>
      <c r="E60" s="114"/>
      <c r="F60" s="114"/>
      <c r="G60" s="22"/>
    </row>
    <row r="61" spans="2:7" x14ac:dyDescent="0.2">
      <c r="B61" s="115"/>
      <c r="C61" s="116"/>
      <c r="D61" s="116"/>
      <c r="E61" s="117"/>
      <c r="F61" s="20"/>
    </row>
    <row r="62" spans="2:7" x14ac:dyDescent="0.2">
      <c r="B62" s="115"/>
      <c r="C62" s="116"/>
      <c r="D62" s="116"/>
      <c r="E62" s="117"/>
      <c r="F62" s="12"/>
    </row>
    <row r="63" spans="2:7" x14ac:dyDescent="0.2">
      <c r="B63" s="115"/>
      <c r="C63" s="116"/>
      <c r="D63" s="116"/>
      <c r="E63" s="117"/>
      <c r="F63" s="93"/>
    </row>
    <row r="64" spans="2:7" x14ac:dyDescent="0.2">
      <c r="B64" s="112" t="s">
        <v>8</v>
      </c>
      <c r="C64" s="113"/>
      <c r="D64" s="113"/>
      <c r="E64" s="113"/>
      <c r="F64" s="109"/>
    </row>
    <row r="67" spans="2:10" x14ac:dyDescent="0.2">
      <c r="B67" s="120" t="s">
        <v>29</v>
      </c>
      <c r="C67" s="121"/>
      <c r="D67" s="121"/>
      <c r="E67" s="121"/>
      <c r="F67" s="121"/>
      <c r="G67" s="121"/>
      <c r="H67" s="121"/>
      <c r="I67" s="121"/>
      <c r="J67" s="122"/>
    </row>
    <row r="70" spans="2:10" x14ac:dyDescent="0.2">
      <c r="B70" s="114" t="s">
        <v>30</v>
      </c>
      <c r="C70" s="114"/>
      <c r="D70" s="114"/>
      <c r="E70" s="114"/>
      <c r="F70" s="114"/>
      <c r="G70" s="114"/>
      <c r="H70" s="114"/>
    </row>
    <row r="71" spans="2:10" x14ac:dyDescent="0.2">
      <c r="B71" s="110"/>
      <c r="C71" s="13" t="s">
        <v>2</v>
      </c>
      <c r="D71" s="13" t="s">
        <v>3</v>
      </c>
      <c r="E71" s="13" t="s">
        <v>4</v>
      </c>
      <c r="F71" s="13" t="s">
        <v>5</v>
      </c>
      <c r="G71" s="13" t="s">
        <v>6</v>
      </c>
      <c r="H71" s="13" t="s">
        <v>7</v>
      </c>
    </row>
    <row r="72" spans="2:10" x14ac:dyDescent="0.2">
      <c r="B72" s="13" t="s">
        <v>0</v>
      </c>
      <c r="C72" s="94">
        <f>4/21</f>
        <v>0.19047619047619047</v>
      </c>
      <c r="D72" s="21"/>
      <c r="E72" s="21"/>
      <c r="F72" s="21"/>
      <c r="G72" s="21"/>
      <c r="H72" s="94">
        <v>0.52380952380952384</v>
      </c>
    </row>
    <row r="73" spans="2:10" x14ac:dyDescent="0.2">
      <c r="B73" s="13" t="s">
        <v>1</v>
      </c>
      <c r="C73" s="21"/>
      <c r="D73" s="21"/>
      <c r="E73" s="94">
        <f>1/21</f>
        <v>4.7619047619047616E-2</v>
      </c>
      <c r="F73" s="21"/>
      <c r="G73" s="21"/>
      <c r="H73" s="21"/>
    </row>
    <row r="74" spans="2:10" x14ac:dyDescent="0.2">
      <c r="B74" s="13" t="s">
        <v>7</v>
      </c>
      <c r="C74" s="21"/>
      <c r="D74" s="21"/>
      <c r="E74" s="21"/>
      <c r="F74" s="21"/>
      <c r="G74" s="21"/>
      <c r="H74" s="21"/>
    </row>
    <row r="75" spans="2:10" x14ac:dyDescent="0.2">
      <c r="B75" s="111"/>
      <c r="C75" s="111"/>
      <c r="D75" s="111"/>
      <c r="E75" s="111"/>
      <c r="F75" s="111"/>
      <c r="G75" s="111"/>
      <c r="H75" s="111"/>
    </row>
    <row r="77" spans="2:10" x14ac:dyDescent="0.2">
      <c r="B77" s="114" t="s">
        <v>35</v>
      </c>
      <c r="C77" s="114"/>
      <c r="D77" s="114"/>
      <c r="E77" s="114"/>
      <c r="F77" s="114"/>
      <c r="G77" s="114"/>
      <c r="H77" s="7"/>
    </row>
    <row r="78" spans="2:10" x14ac:dyDescent="0.2">
      <c r="B78" s="110"/>
      <c r="C78" s="13" t="s">
        <v>2</v>
      </c>
      <c r="D78" s="13" t="s">
        <v>3</v>
      </c>
      <c r="E78" s="13" t="s">
        <v>4</v>
      </c>
      <c r="F78" s="13" t="s">
        <v>5</v>
      </c>
      <c r="G78" s="13" t="s">
        <v>6</v>
      </c>
    </row>
    <row r="79" spans="2:10" x14ac:dyDescent="0.2">
      <c r="B79" s="13" t="s">
        <v>0</v>
      </c>
      <c r="C79" s="21">
        <f>4/11</f>
        <v>0.36363636363636365</v>
      </c>
      <c r="D79" s="21"/>
      <c r="E79" s="21"/>
      <c r="F79" s="21"/>
      <c r="G79" s="21"/>
      <c r="H79" s="8"/>
    </row>
    <row r="80" spans="2:10" x14ac:dyDescent="0.2">
      <c r="B80" s="13" t="s">
        <v>1</v>
      </c>
      <c r="C80" s="21"/>
      <c r="D80" s="21"/>
      <c r="E80" s="21"/>
      <c r="F80" s="21">
        <f>3/10</f>
        <v>0.3</v>
      </c>
      <c r="G80" s="21"/>
    </row>
    <row r="82" spans="2:8" x14ac:dyDescent="0.2">
      <c r="B82" s="111"/>
      <c r="C82" s="2"/>
      <c r="D82" s="2"/>
      <c r="E82" s="2"/>
      <c r="F82" s="2"/>
      <c r="G82" s="2"/>
      <c r="H82" s="2"/>
    </row>
    <row r="83" spans="2:8" x14ac:dyDescent="0.2">
      <c r="B83" s="114" t="s">
        <v>33</v>
      </c>
      <c r="C83" s="118"/>
      <c r="D83" s="118"/>
      <c r="E83" s="118"/>
      <c r="F83" s="118"/>
      <c r="G83" s="118"/>
      <c r="H83" s="2"/>
    </row>
    <row r="84" spans="2:8" x14ac:dyDescent="0.2">
      <c r="B84" s="110"/>
      <c r="C84" s="13" t="s">
        <v>24</v>
      </c>
      <c r="D84" s="13" t="s">
        <v>25</v>
      </c>
      <c r="E84" s="13" t="s">
        <v>26</v>
      </c>
      <c r="F84" s="13" t="s">
        <v>27</v>
      </c>
      <c r="G84" s="13" t="s">
        <v>28</v>
      </c>
      <c r="H84" s="2"/>
    </row>
    <row r="85" spans="2:8" x14ac:dyDescent="0.2">
      <c r="B85" s="13" t="s">
        <v>0</v>
      </c>
      <c r="C85" s="21"/>
      <c r="D85" s="95">
        <v>0.81818181818181823</v>
      </c>
      <c r="E85" s="21"/>
      <c r="F85" s="21"/>
      <c r="G85" s="21"/>
      <c r="H85" s="2"/>
    </row>
    <row r="86" spans="2:8" x14ac:dyDescent="0.2">
      <c r="B86" s="13" t="s">
        <v>1</v>
      </c>
      <c r="C86" s="21"/>
      <c r="D86" s="21"/>
      <c r="E86" s="21"/>
      <c r="F86" s="21"/>
      <c r="G86" s="96">
        <v>0.8</v>
      </c>
      <c r="H86" s="2"/>
    </row>
    <row r="87" spans="2:8" x14ac:dyDescent="0.2">
      <c r="B87" s="111"/>
      <c r="C87" s="4"/>
      <c r="D87" s="4"/>
      <c r="E87" s="4"/>
      <c r="F87" s="4"/>
      <c r="G87" s="111"/>
      <c r="H87" s="111"/>
    </row>
    <row r="88" spans="2:8" x14ac:dyDescent="0.2">
      <c r="B88" s="111"/>
      <c r="C88" s="4"/>
      <c r="D88" s="4"/>
      <c r="E88" s="4"/>
      <c r="F88" s="4"/>
      <c r="G88" s="111"/>
      <c r="H88" s="111"/>
    </row>
    <row r="89" spans="2:8" x14ac:dyDescent="0.2">
      <c r="B89" s="114" t="s">
        <v>34</v>
      </c>
      <c r="C89" s="114"/>
      <c r="D89" s="114"/>
      <c r="E89" s="114"/>
      <c r="F89" s="114"/>
      <c r="G89" s="22"/>
    </row>
    <row r="90" spans="2:8" x14ac:dyDescent="0.2">
      <c r="B90" s="115"/>
      <c r="C90" s="116"/>
      <c r="D90" s="116"/>
      <c r="E90" s="117"/>
      <c r="F90" s="20"/>
    </row>
    <row r="91" spans="2:8" x14ac:dyDescent="0.2">
      <c r="B91" s="115"/>
      <c r="C91" s="116"/>
      <c r="D91" s="116"/>
      <c r="E91" s="117"/>
      <c r="F91" s="12"/>
    </row>
    <row r="92" spans="2:8" x14ac:dyDescent="0.2">
      <c r="B92" s="115"/>
      <c r="C92" s="116"/>
      <c r="D92" s="116"/>
      <c r="E92" s="117"/>
      <c r="F92" s="93"/>
    </row>
    <row r="93" spans="2:8" x14ac:dyDescent="0.2">
      <c r="B93" s="112" t="s">
        <v>8</v>
      </c>
      <c r="C93" s="113"/>
      <c r="D93" s="113"/>
      <c r="E93" s="113"/>
      <c r="F93" s="109"/>
    </row>
    <row r="95" spans="2:8" x14ac:dyDescent="0.2">
      <c r="B95" s="114" t="s">
        <v>34</v>
      </c>
      <c r="C95" s="114"/>
      <c r="D95" s="114"/>
      <c r="E95" s="114"/>
      <c r="F95" s="114"/>
      <c r="G95" s="22"/>
      <c r="H95" s="32"/>
    </row>
    <row r="96" spans="2:8" x14ac:dyDescent="0.2">
      <c r="B96" s="115"/>
      <c r="C96" s="116"/>
      <c r="D96" s="116"/>
      <c r="E96" s="117"/>
      <c r="F96" s="20"/>
    </row>
    <row r="97" spans="2:6" x14ac:dyDescent="0.2">
      <c r="B97" s="115"/>
      <c r="C97" s="116"/>
      <c r="D97" s="116"/>
      <c r="E97" s="117"/>
      <c r="F97" s="12"/>
    </row>
    <row r="98" spans="2:6" x14ac:dyDescent="0.2">
      <c r="B98" s="115"/>
      <c r="C98" s="116"/>
      <c r="D98" s="116"/>
      <c r="E98" s="117"/>
      <c r="F98" s="93"/>
    </row>
    <row r="99" spans="2:6" x14ac:dyDescent="0.2">
      <c r="B99" s="112" t="s">
        <v>8</v>
      </c>
      <c r="C99" s="113"/>
      <c r="D99" s="113"/>
      <c r="E99" s="113"/>
      <c r="F99" s="109"/>
    </row>
  </sheetData>
  <mergeCells count="28">
    <mergeCell ref="B97:E97"/>
    <mergeCell ref="B98:E98"/>
    <mergeCell ref="B99:E99"/>
    <mergeCell ref="B90:E90"/>
    <mergeCell ref="B91:E91"/>
    <mergeCell ref="B92:E92"/>
    <mergeCell ref="B93:E93"/>
    <mergeCell ref="B95:F95"/>
    <mergeCell ref="B96:E96"/>
    <mergeCell ref="B64:E64"/>
    <mergeCell ref="B67:J67"/>
    <mergeCell ref="B70:H70"/>
    <mergeCell ref="B77:G77"/>
    <mergeCell ref="B83:G83"/>
    <mergeCell ref="B89:F89"/>
    <mergeCell ref="B57:E57"/>
    <mergeCell ref="B58:E58"/>
    <mergeCell ref="B60:F60"/>
    <mergeCell ref="B61:E61"/>
    <mergeCell ref="B62:E62"/>
    <mergeCell ref="B63:E63"/>
    <mergeCell ref="B35:H35"/>
    <mergeCell ref="B42:G42"/>
    <mergeCell ref="B48:G48"/>
    <mergeCell ref="B54:F54"/>
    <mergeCell ref="B55:E55"/>
    <mergeCell ref="B56:E56"/>
    <mergeCell ref="B32:J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zoomScale="110" zoomScaleNormal="110" workbookViewId="0">
      <selection activeCell="G96" sqref="G96"/>
    </sheetView>
  </sheetViews>
  <sheetFormatPr baseColWidth="10" defaultRowHeight="15" x14ac:dyDescent="0.2"/>
  <cols>
    <col min="2" max="2" width="15" bestFit="1" customWidth="1"/>
  </cols>
  <sheetData>
    <row r="1" spans="1:10" x14ac:dyDescent="0.2">
      <c r="A1" s="123" t="s">
        <v>9</v>
      </c>
      <c r="B1" s="124"/>
      <c r="C1" s="124"/>
      <c r="D1" s="124"/>
      <c r="E1" s="124"/>
      <c r="F1" s="124"/>
      <c r="G1" s="124"/>
      <c r="H1" s="124"/>
      <c r="I1" s="124"/>
      <c r="J1" s="125"/>
    </row>
    <row r="2" spans="1:10" x14ac:dyDescent="0.2">
      <c r="A2" s="126"/>
      <c r="B2" s="127"/>
      <c r="C2" s="127"/>
      <c r="D2" s="127"/>
      <c r="E2" s="127"/>
      <c r="F2" s="127"/>
      <c r="G2" s="127"/>
      <c r="H2" s="127"/>
      <c r="I2" s="127"/>
      <c r="J2" s="128"/>
    </row>
    <row r="4" spans="1:10" x14ac:dyDescent="0.2">
      <c r="A4" s="3"/>
      <c r="B4" s="3"/>
      <c r="C4" s="3"/>
    </row>
    <row r="5" spans="1:10" x14ac:dyDescent="0.2">
      <c r="A5" s="3"/>
      <c r="B5" s="112" t="s">
        <v>20</v>
      </c>
      <c r="C5" s="113"/>
      <c r="D5" s="113"/>
      <c r="E5" s="113"/>
      <c r="F5" s="113"/>
      <c r="G5" s="113"/>
      <c r="H5" s="113"/>
      <c r="I5" s="113"/>
      <c r="J5" s="119"/>
    </row>
    <row r="6" spans="1:10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3"/>
    </row>
    <row r="8" spans="1:10" x14ac:dyDescent="0.2">
      <c r="A8" s="3"/>
      <c r="B8" s="114" t="s">
        <v>30</v>
      </c>
      <c r="C8" s="114"/>
      <c r="D8" s="114"/>
      <c r="E8" s="114"/>
      <c r="F8" s="114"/>
    </row>
    <row r="9" spans="1:10" x14ac:dyDescent="0.2">
      <c r="A9" s="3"/>
      <c r="B9" s="9"/>
      <c r="C9" s="10" t="s">
        <v>10</v>
      </c>
      <c r="D9" s="10" t="s">
        <v>11</v>
      </c>
      <c r="E9" s="10" t="s">
        <v>12</v>
      </c>
      <c r="F9" s="10" t="s">
        <v>16</v>
      </c>
    </row>
    <row r="10" spans="1:10" x14ac:dyDescent="0.2">
      <c r="A10" s="3"/>
      <c r="B10" s="88" t="s">
        <v>13</v>
      </c>
      <c r="C10" s="9">
        <v>0.1</v>
      </c>
      <c r="D10" s="9"/>
      <c r="E10" s="9">
        <v>0.03</v>
      </c>
      <c r="F10" s="9"/>
    </row>
    <row r="11" spans="1:10" x14ac:dyDescent="0.2">
      <c r="A11" s="3"/>
      <c r="B11" s="88" t="s">
        <v>14</v>
      </c>
      <c r="C11" s="9"/>
      <c r="D11" s="9">
        <v>0.26</v>
      </c>
      <c r="E11" s="9">
        <v>0.14000000000000001</v>
      </c>
      <c r="F11" s="9">
        <v>0.62</v>
      </c>
    </row>
    <row r="12" spans="1:10" x14ac:dyDescent="0.2">
      <c r="A12" s="3"/>
      <c r="B12" s="88" t="s">
        <v>15</v>
      </c>
      <c r="C12" s="9"/>
      <c r="D12" s="9"/>
      <c r="E12" s="9"/>
      <c r="F12" s="9"/>
    </row>
    <row r="13" spans="1:10" x14ac:dyDescent="0.2">
      <c r="A13" s="3"/>
      <c r="B13" s="87"/>
      <c r="C13" s="87"/>
      <c r="D13" s="6"/>
      <c r="E13" s="6"/>
      <c r="F13" s="6"/>
    </row>
    <row r="14" spans="1:10" x14ac:dyDescent="0.2">
      <c r="A14" s="3"/>
      <c r="B14" s="3"/>
      <c r="C14" s="3"/>
      <c r="D14" s="89"/>
      <c r="E14" s="89"/>
      <c r="F14" s="89"/>
    </row>
    <row r="15" spans="1:10" x14ac:dyDescent="0.2">
      <c r="A15" s="3"/>
      <c r="B15" s="112" t="s">
        <v>31</v>
      </c>
      <c r="C15" s="113"/>
      <c r="D15" s="113"/>
      <c r="E15" s="119"/>
      <c r="G15" s="112" t="s">
        <v>31</v>
      </c>
      <c r="H15" s="113"/>
      <c r="I15" s="113"/>
      <c r="J15" s="119"/>
    </row>
    <row r="16" spans="1:10" x14ac:dyDescent="0.2">
      <c r="B16" s="16" t="s">
        <v>17</v>
      </c>
      <c r="C16" s="17" t="s">
        <v>10</v>
      </c>
      <c r="D16" s="17" t="s">
        <v>11</v>
      </c>
      <c r="E16" s="17" t="s">
        <v>12</v>
      </c>
      <c r="F16" s="89"/>
      <c r="G16" s="18" t="s">
        <v>18</v>
      </c>
      <c r="H16" s="17" t="s">
        <v>10</v>
      </c>
      <c r="I16" s="17" t="s">
        <v>11</v>
      </c>
      <c r="J16" s="17" t="s">
        <v>12</v>
      </c>
    </row>
    <row r="17" spans="2:10" x14ac:dyDescent="0.2">
      <c r="B17" s="13" t="s">
        <v>13</v>
      </c>
      <c r="C17" s="12">
        <v>0.26315789473684209</v>
      </c>
      <c r="D17" s="12"/>
      <c r="E17" s="12"/>
      <c r="F17" s="89"/>
      <c r="G17" s="13" t="s">
        <v>13</v>
      </c>
      <c r="H17" s="12"/>
      <c r="I17" s="12">
        <v>0.49019607843137253</v>
      </c>
      <c r="J17" s="12"/>
    </row>
    <row r="18" spans="2:10" x14ac:dyDescent="0.2">
      <c r="B18" s="13" t="s">
        <v>14</v>
      </c>
      <c r="C18" s="12"/>
      <c r="D18" s="12"/>
      <c r="E18" s="12">
        <v>0.22580645161290322</v>
      </c>
      <c r="F18" s="89"/>
      <c r="G18" s="13" t="s">
        <v>14</v>
      </c>
      <c r="H18" s="12"/>
      <c r="I18" s="12"/>
      <c r="J18" s="12"/>
    </row>
    <row r="21" spans="2:10" x14ac:dyDescent="0.2">
      <c r="B21" s="129" t="s">
        <v>21</v>
      </c>
      <c r="C21" s="129"/>
      <c r="D21" s="129"/>
      <c r="E21" s="129"/>
      <c r="F21" s="129"/>
      <c r="G21" s="129"/>
      <c r="H21" s="129"/>
      <c r="I21" s="129"/>
      <c r="J21" s="129"/>
    </row>
    <row r="24" spans="2:10" x14ac:dyDescent="0.2">
      <c r="B24" s="114" t="s">
        <v>30</v>
      </c>
      <c r="C24" s="118"/>
      <c r="D24" s="118"/>
      <c r="E24" s="118"/>
      <c r="F24" s="118"/>
      <c r="G24" s="118"/>
      <c r="H24" s="118"/>
    </row>
    <row r="25" spans="2:10" x14ac:dyDescent="0.2">
      <c r="B25" s="14"/>
      <c r="C25" s="13" t="s">
        <v>2</v>
      </c>
      <c r="D25" s="13" t="s">
        <v>3</v>
      </c>
      <c r="E25" s="13" t="s">
        <v>4</v>
      </c>
      <c r="F25" s="13" t="s">
        <v>5</v>
      </c>
      <c r="G25" s="13" t="s">
        <v>6</v>
      </c>
      <c r="H25" s="13" t="s">
        <v>22</v>
      </c>
    </row>
    <row r="26" spans="2:10" x14ac:dyDescent="0.2">
      <c r="B26" s="13" t="s">
        <v>0</v>
      </c>
      <c r="C26" s="12">
        <v>0.21428571428571427</v>
      </c>
      <c r="D26" s="12"/>
      <c r="E26" s="12"/>
      <c r="F26" s="12"/>
      <c r="G26" s="12"/>
      <c r="H26" s="12">
        <v>0.42857142857142855</v>
      </c>
    </row>
    <row r="27" spans="2:10" x14ac:dyDescent="0.2">
      <c r="B27" s="13" t="s">
        <v>1</v>
      </c>
      <c r="C27" s="12"/>
      <c r="D27" s="12"/>
      <c r="E27" s="12" t="s">
        <v>19</v>
      </c>
      <c r="F27" s="12"/>
      <c r="G27" s="12"/>
      <c r="H27" s="12"/>
    </row>
    <row r="28" spans="2:10" x14ac:dyDescent="0.2">
      <c r="B28" s="13" t="s">
        <v>23</v>
      </c>
      <c r="C28" s="12"/>
      <c r="D28" s="12"/>
      <c r="E28" s="12"/>
      <c r="F28" s="12"/>
      <c r="G28" s="12"/>
      <c r="H28" s="15"/>
    </row>
    <row r="31" spans="2:10" x14ac:dyDescent="0.2">
      <c r="B31" s="114" t="s">
        <v>32</v>
      </c>
      <c r="C31" s="118"/>
      <c r="D31" s="118"/>
      <c r="E31" s="118"/>
      <c r="F31" s="118"/>
      <c r="G31" s="118"/>
    </row>
    <row r="32" spans="2:10" x14ac:dyDescent="0.2">
      <c r="B32" s="86"/>
      <c r="C32" s="13" t="s">
        <v>2</v>
      </c>
      <c r="D32" s="13" t="s">
        <v>3</v>
      </c>
      <c r="E32" s="13" t="s">
        <v>4</v>
      </c>
      <c r="F32" s="13" t="s">
        <v>5</v>
      </c>
      <c r="G32" s="13" t="s">
        <v>6</v>
      </c>
    </row>
    <row r="33" spans="2:8" x14ac:dyDescent="0.2">
      <c r="B33" s="13" t="s">
        <v>0</v>
      </c>
      <c r="C33" s="12">
        <v>0.5</v>
      </c>
      <c r="D33" s="12"/>
      <c r="E33" s="12"/>
      <c r="F33" s="19"/>
      <c r="G33" s="20"/>
    </row>
    <row r="34" spans="2:8" x14ac:dyDescent="0.2">
      <c r="B34" s="13" t="s">
        <v>1</v>
      </c>
      <c r="C34" s="20"/>
      <c r="D34" s="12"/>
      <c r="E34" s="20"/>
      <c r="F34" s="12">
        <v>0.375</v>
      </c>
      <c r="G34" s="12"/>
    </row>
    <row r="36" spans="2:8" x14ac:dyDescent="0.2">
      <c r="H36" s="5"/>
    </row>
    <row r="37" spans="2:8" x14ac:dyDescent="0.2">
      <c r="B37" s="114" t="s">
        <v>33</v>
      </c>
      <c r="C37" s="118"/>
      <c r="D37" s="118"/>
      <c r="E37" s="118"/>
      <c r="F37" s="118"/>
      <c r="G37" s="118"/>
    </row>
    <row r="38" spans="2:8" x14ac:dyDescent="0.2">
      <c r="B38" s="86"/>
      <c r="C38" s="13" t="s">
        <v>24</v>
      </c>
      <c r="D38" s="13" t="s">
        <v>25</v>
      </c>
      <c r="E38" s="13" t="s">
        <v>26</v>
      </c>
      <c r="F38" s="13" t="s">
        <v>27</v>
      </c>
      <c r="G38" s="13" t="s">
        <v>28</v>
      </c>
    </row>
    <row r="39" spans="2:8" x14ac:dyDescent="0.2">
      <c r="B39" s="13" t="s">
        <v>0</v>
      </c>
      <c r="C39" s="12"/>
      <c r="D39" s="12">
        <v>0.83333333333333337</v>
      </c>
      <c r="E39" s="12"/>
      <c r="F39" s="20"/>
      <c r="G39" s="20"/>
    </row>
    <row r="40" spans="2:8" x14ac:dyDescent="0.2">
      <c r="B40" s="13" t="s">
        <v>1</v>
      </c>
      <c r="C40" s="20"/>
      <c r="D40" s="12"/>
      <c r="E40" s="20"/>
      <c r="F40" s="12"/>
      <c r="G40" s="12">
        <v>0.875</v>
      </c>
    </row>
    <row r="41" spans="2:8" x14ac:dyDescent="0.2">
      <c r="B41" s="89"/>
      <c r="C41" s="4"/>
      <c r="D41" s="4"/>
      <c r="E41" s="4"/>
      <c r="F41" s="4"/>
      <c r="G41" s="4"/>
    </row>
    <row r="42" spans="2:8" x14ac:dyDescent="0.2">
      <c r="B42" s="89"/>
      <c r="C42" s="4"/>
      <c r="D42" s="4"/>
      <c r="E42" s="4"/>
      <c r="F42" s="4"/>
      <c r="G42" s="4"/>
    </row>
    <row r="43" spans="2:8" x14ac:dyDescent="0.2">
      <c r="B43" s="114" t="s">
        <v>34</v>
      </c>
      <c r="C43" s="114"/>
      <c r="D43" s="114"/>
      <c r="E43" s="114"/>
      <c r="F43" s="114"/>
      <c r="G43" s="22"/>
    </row>
    <row r="44" spans="2:8" x14ac:dyDescent="0.2">
      <c r="B44" s="115"/>
      <c r="C44" s="116"/>
      <c r="D44" s="116"/>
      <c r="E44" s="117"/>
      <c r="F44" s="20"/>
    </row>
    <row r="45" spans="2:8" x14ac:dyDescent="0.2">
      <c r="B45" s="115"/>
      <c r="C45" s="116"/>
      <c r="D45" s="116"/>
      <c r="E45" s="117"/>
      <c r="F45" s="12"/>
    </row>
    <row r="46" spans="2:8" x14ac:dyDescent="0.2">
      <c r="B46" s="115"/>
      <c r="C46" s="116"/>
      <c r="D46" s="116"/>
      <c r="E46" s="117"/>
      <c r="F46" s="93"/>
    </row>
    <row r="47" spans="2:8" x14ac:dyDescent="0.2">
      <c r="B47" s="112" t="s">
        <v>8</v>
      </c>
      <c r="C47" s="113"/>
      <c r="D47" s="113"/>
      <c r="E47" s="113"/>
      <c r="F47" s="85"/>
    </row>
    <row r="49" spans="2:10" x14ac:dyDescent="0.2">
      <c r="B49" s="114" t="s">
        <v>34</v>
      </c>
      <c r="C49" s="114"/>
      <c r="D49" s="114"/>
      <c r="E49" s="114"/>
      <c r="F49" s="114"/>
      <c r="G49" s="22"/>
    </row>
    <row r="50" spans="2:10" x14ac:dyDescent="0.2">
      <c r="B50" s="115"/>
      <c r="C50" s="116"/>
      <c r="D50" s="116"/>
      <c r="E50" s="117"/>
      <c r="F50" s="20"/>
    </row>
    <row r="51" spans="2:10" x14ac:dyDescent="0.2">
      <c r="B51" s="115"/>
      <c r="C51" s="116"/>
      <c r="D51" s="116"/>
      <c r="E51" s="117"/>
      <c r="F51" s="12"/>
    </row>
    <row r="52" spans="2:10" x14ac:dyDescent="0.2">
      <c r="B52" s="115"/>
      <c r="C52" s="116"/>
      <c r="D52" s="116"/>
      <c r="E52" s="117"/>
      <c r="F52" s="93"/>
    </row>
    <row r="53" spans="2:10" x14ac:dyDescent="0.2">
      <c r="B53" s="112" t="s">
        <v>8</v>
      </c>
      <c r="C53" s="113"/>
      <c r="D53" s="113"/>
      <c r="E53" s="113"/>
      <c r="F53" s="85"/>
    </row>
    <row r="56" spans="2:10" x14ac:dyDescent="0.2">
      <c r="B56" s="120" t="s">
        <v>29</v>
      </c>
      <c r="C56" s="121"/>
      <c r="D56" s="121"/>
      <c r="E56" s="121"/>
      <c r="F56" s="121"/>
      <c r="G56" s="121"/>
      <c r="H56" s="121"/>
      <c r="I56" s="121"/>
      <c r="J56" s="122"/>
    </row>
    <row r="59" spans="2:10" x14ac:dyDescent="0.2">
      <c r="B59" s="114" t="s">
        <v>30</v>
      </c>
      <c r="C59" s="114"/>
      <c r="D59" s="114"/>
      <c r="E59" s="114"/>
      <c r="F59" s="114"/>
      <c r="G59" s="114"/>
      <c r="H59" s="114"/>
    </row>
    <row r="60" spans="2:10" x14ac:dyDescent="0.2">
      <c r="B60" s="86"/>
      <c r="C60" s="13" t="s">
        <v>2</v>
      </c>
      <c r="D60" s="13" t="s">
        <v>3</v>
      </c>
      <c r="E60" s="13" t="s">
        <v>4</v>
      </c>
      <c r="F60" s="13" t="s">
        <v>5</v>
      </c>
      <c r="G60" s="13" t="s">
        <v>6</v>
      </c>
      <c r="H60" s="13" t="s">
        <v>7</v>
      </c>
    </row>
    <row r="61" spans="2:10" x14ac:dyDescent="0.2">
      <c r="B61" s="13" t="s">
        <v>0</v>
      </c>
      <c r="C61" s="94">
        <f>4/21</f>
        <v>0.19047619047619047</v>
      </c>
      <c r="D61" s="21"/>
      <c r="E61" s="21"/>
      <c r="F61" s="21"/>
      <c r="G61" s="21"/>
      <c r="H61" s="94">
        <v>0.52380952380952384</v>
      </c>
    </row>
    <row r="62" spans="2:10" x14ac:dyDescent="0.2">
      <c r="B62" s="13" t="s">
        <v>1</v>
      </c>
      <c r="C62" s="21"/>
      <c r="D62" s="21"/>
      <c r="E62" s="94">
        <f>1/21</f>
        <v>4.7619047619047616E-2</v>
      </c>
      <c r="F62" s="21"/>
      <c r="G62" s="21"/>
      <c r="H62" s="21"/>
    </row>
    <row r="63" spans="2:10" x14ac:dyDescent="0.2">
      <c r="B63" s="13" t="s">
        <v>7</v>
      </c>
      <c r="C63" s="21"/>
      <c r="D63" s="21"/>
      <c r="E63" s="21"/>
      <c r="F63" s="21"/>
      <c r="G63" s="21"/>
      <c r="H63" s="21"/>
    </row>
    <row r="64" spans="2:10" x14ac:dyDescent="0.2">
      <c r="B64" s="89"/>
      <c r="C64" s="89"/>
      <c r="D64" s="89"/>
      <c r="E64" s="89"/>
      <c r="F64" s="89"/>
      <c r="G64" s="89"/>
      <c r="H64" s="89"/>
    </row>
    <row r="66" spans="2:8" x14ac:dyDescent="0.2">
      <c r="B66" s="114" t="s">
        <v>35</v>
      </c>
      <c r="C66" s="114"/>
      <c r="D66" s="114"/>
      <c r="E66" s="114"/>
      <c r="F66" s="114"/>
      <c r="G66" s="114"/>
      <c r="H66" s="7"/>
    </row>
    <row r="67" spans="2:8" x14ac:dyDescent="0.2">
      <c r="B67" s="86"/>
      <c r="C67" s="13" t="s">
        <v>2</v>
      </c>
      <c r="D67" s="13" t="s">
        <v>3</v>
      </c>
      <c r="E67" s="13" t="s">
        <v>4</v>
      </c>
      <c r="F67" s="13" t="s">
        <v>5</v>
      </c>
      <c r="G67" s="13" t="s">
        <v>6</v>
      </c>
    </row>
    <row r="68" spans="2:8" x14ac:dyDescent="0.2">
      <c r="B68" s="13" t="s">
        <v>0</v>
      </c>
      <c r="C68" s="21">
        <f>4/11</f>
        <v>0.36363636363636365</v>
      </c>
      <c r="D68" s="21"/>
      <c r="E68" s="21"/>
      <c r="F68" s="21"/>
      <c r="G68" s="21"/>
      <c r="H68" s="8"/>
    </row>
    <row r="69" spans="2:8" x14ac:dyDescent="0.2">
      <c r="B69" s="13" t="s">
        <v>1</v>
      </c>
      <c r="C69" s="21"/>
      <c r="D69" s="21"/>
      <c r="E69" s="21"/>
      <c r="F69" s="21">
        <f>3/10</f>
        <v>0.3</v>
      </c>
      <c r="G69" s="21"/>
    </row>
    <row r="71" spans="2:8" x14ac:dyDescent="0.2">
      <c r="B71" s="89"/>
      <c r="C71" s="2"/>
      <c r="D71" s="2"/>
      <c r="E71" s="2"/>
      <c r="F71" s="2"/>
      <c r="G71" s="2"/>
      <c r="H71" s="2"/>
    </row>
    <row r="72" spans="2:8" x14ac:dyDescent="0.2">
      <c r="B72" s="114" t="s">
        <v>33</v>
      </c>
      <c r="C72" s="118"/>
      <c r="D72" s="118"/>
      <c r="E72" s="118"/>
      <c r="F72" s="118"/>
      <c r="G72" s="118"/>
      <c r="H72" s="2"/>
    </row>
    <row r="73" spans="2:8" x14ac:dyDescent="0.2">
      <c r="B73" s="86"/>
      <c r="C73" s="13" t="s">
        <v>24</v>
      </c>
      <c r="D73" s="13" t="s">
        <v>25</v>
      </c>
      <c r="E73" s="13" t="s">
        <v>26</v>
      </c>
      <c r="F73" s="13" t="s">
        <v>27</v>
      </c>
      <c r="G73" s="13" t="s">
        <v>28</v>
      </c>
      <c r="H73" s="2"/>
    </row>
    <row r="74" spans="2:8" x14ac:dyDescent="0.2">
      <c r="B74" s="13" t="s">
        <v>0</v>
      </c>
      <c r="C74" s="21"/>
      <c r="D74" s="95">
        <v>0.81818181818181823</v>
      </c>
      <c r="E74" s="21"/>
      <c r="F74" s="21"/>
      <c r="G74" s="21"/>
      <c r="H74" s="2"/>
    </row>
    <row r="75" spans="2:8" x14ac:dyDescent="0.2">
      <c r="B75" s="13" t="s">
        <v>1</v>
      </c>
      <c r="C75" s="21"/>
      <c r="D75" s="21"/>
      <c r="E75" s="21"/>
      <c r="F75" s="21"/>
      <c r="G75" s="96">
        <v>0.8</v>
      </c>
      <c r="H75" s="2"/>
    </row>
    <row r="76" spans="2:8" x14ac:dyDescent="0.2">
      <c r="B76" s="89"/>
      <c r="C76" s="4"/>
      <c r="D76" s="4"/>
      <c r="E76" s="4"/>
      <c r="F76" s="4"/>
      <c r="G76" s="89"/>
      <c r="H76" s="89"/>
    </row>
    <row r="77" spans="2:8" x14ac:dyDescent="0.2">
      <c r="B77" s="89"/>
      <c r="C77" s="4"/>
      <c r="D77" s="4"/>
      <c r="E77" s="4"/>
      <c r="F77" s="4"/>
      <c r="G77" s="89"/>
      <c r="H77" s="89"/>
    </row>
    <row r="78" spans="2:8" x14ac:dyDescent="0.2">
      <c r="B78" s="114" t="s">
        <v>34</v>
      </c>
      <c r="C78" s="114"/>
      <c r="D78" s="114"/>
      <c r="E78" s="114"/>
      <c r="F78" s="114"/>
      <c r="G78" s="22"/>
    </row>
    <row r="79" spans="2:8" x14ac:dyDescent="0.2">
      <c r="B79" s="115"/>
      <c r="C79" s="116"/>
      <c r="D79" s="116"/>
      <c r="E79" s="117"/>
      <c r="F79" s="20"/>
    </row>
    <row r="80" spans="2:8" x14ac:dyDescent="0.2">
      <c r="B80" s="115"/>
      <c r="C80" s="116"/>
      <c r="D80" s="116"/>
      <c r="E80" s="117"/>
      <c r="F80" s="12"/>
    </row>
    <row r="81" spans="2:8" x14ac:dyDescent="0.2">
      <c r="B81" s="115"/>
      <c r="C81" s="116"/>
      <c r="D81" s="116"/>
      <c r="E81" s="117"/>
      <c r="F81" s="93"/>
    </row>
    <row r="82" spans="2:8" x14ac:dyDescent="0.2">
      <c r="B82" s="112" t="s">
        <v>8</v>
      </c>
      <c r="C82" s="113"/>
      <c r="D82" s="113"/>
      <c r="E82" s="113"/>
      <c r="F82" s="85"/>
    </row>
    <row r="84" spans="2:8" x14ac:dyDescent="0.2">
      <c r="B84" s="114" t="s">
        <v>34</v>
      </c>
      <c r="C84" s="114"/>
      <c r="D84" s="114"/>
      <c r="E84" s="114"/>
      <c r="F84" s="114"/>
      <c r="G84" s="22"/>
      <c r="H84" s="32"/>
    </row>
    <row r="85" spans="2:8" x14ac:dyDescent="0.2">
      <c r="B85" s="115"/>
      <c r="C85" s="116"/>
      <c r="D85" s="116"/>
      <c r="E85" s="117"/>
      <c r="F85" s="20"/>
    </row>
    <row r="86" spans="2:8" x14ac:dyDescent="0.2">
      <c r="B86" s="115"/>
      <c r="C86" s="116"/>
      <c r="D86" s="116"/>
      <c r="E86" s="117"/>
      <c r="F86" s="12"/>
    </row>
    <row r="87" spans="2:8" x14ac:dyDescent="0.2">
      <c r="B87" s="115"/>
      <c r="C87" s="116"/>
      <c r="D87" s="116"/>
      <c r="E87" s="117"/>
      <c r="F87" s="93"/>
    </row>
    <row r="88" spans="2:8" x14ac:dyDescent="0.2">
      <c r="B88" s="112" t="s">
        <v>8</v>
      </c>
      <c r="C88" s="113"/>
      <c r="D88" s="113"/>
      <c r="E88" s="113"/>
      <c r="F88" s="85"/>
    </row>
  </sheetData>
  <mergeCells count="33">
    <mergeCell ref="B51:E51"/>
    <mergeCell ref="B52:E52"/>
    <mergeCell ref="B79:E79"/>
    <mergeCell ref="B80:E80"/>
    <mergeCell ref="B81:E81"/>
    <mergeCell ref="B78:F78"/>
    <mergeCell ref="A1:J2"/>
    <mergeCell ref="B5:J5"/>
    <mergeCell ref="B21:J21"/>
    <mergeCell ref="B15:E15"/>
    <mergeCell ref="B8:F8"/>
    <mergeCell ref="B24:H24"/>
    <mergeCell ref="B31:G31"/>
    <mergeCell ref="B37:G37"/>
    <mergeCell ref="B72:G72"/>
    <mergeCell ref="G15:J15"/>
    <mergeCell ref="B56:J56"/>
    <mergeCell ref="B66:G66"/>
    <mergeCell ref="B43:F43"/>
    <mergeCell ref="B49:F49"/>
    <mergeCell ref="B53:E53"/>
    <mergeCell ref="B59:H59"/>
    <mergeCell ref="B47:E47"/>
    <mergeCell ref="B44:E44"/>
    <mergeCell ref="B45:E45"/>
    <mergeCell ref="B46:E46"/>
    <mergeCell ref="B50:E50"/>
    <mergeCell ref="B82:E82"/>
    <mergeCell ref="B88:E88"/>
    <mergeCell ref="B84:F84"/>
    <mergeCell ref="B85:E85"/>
    <mergeCell ref="B86:E86"/>
    <mergeCell ref="B87:E8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topLeftCell="A45" workbookViewId="0">
      <selection activeCell="B34" sqref="B34"/>
    </sheetView>
  </sheetViews>
  <sheetFormatPr baseColWidth="10" defaultRowHeight="15" x14ac:dyDescent="0.2"/>
  <cols>
    <col min="2" max="3" width="13.33203125" bestFit="1" customWidth="1"/>
    <col min="7" max="7" width="12.83203125" customWidth="1"/>
  </cols>
  <sheetData>
    <row r="1" spans="1:9" x14ac:dyDescent="0.2">
      <c r="A1" s="130" t="s">
        <v>36</v>
      </c>
      <c r="B1" s="130"/>
      <c r="C1" s="130"/>
      <c r="D1" s="130"/>
      <c r="E1" s="130"/>
      <c r="F1" s="130"/>
      <c r="G1" s="130"/>
      <c r="H1" s="130"/>
      <c r="I1" s="130"/>
    </row>
    <row r="2" spans="1:9" x14ac:dyDescent="0.2">
      <c r="A2" s="130"/>
      <c r="B2" s="130"/>
      <c r="C2" s="130"/>
      <c r="D2" s="130"/>
      <c r="E2" s="130"/>
      <c r="F2" s="130"/>
      <c r="G2" s="130"/>
      <c r="H2" s="130"/>
      <c r="I2" s="130"/>
    </row>
    <row r="4" spans="1:9" x14ac:dyDescent="0.2">
      <c r="A4" s="26"/>
      <c r="B4" s="26"/>
      <c r="C4" s="26"/>
    </row>
    <row r="5" spans="1:9" x14ac:dyDescent="0.2">
      <c r="B5" s="114" t="s">
        <v>37</v>
      </c>
      <c r="C5" s="114"/>
      <c r="D5" s="114"/>
      <c r="E5" s="114"/>
      <c r="F5" s="114"/>
      <c r="G5" s="114"/>
      <c r="H5" s="114"/>
    </row>
    <row r="7" spans="1:9" x14ac:dyDescent="0.2">
      <c r="C7" s="115" t="s">
        <v>38</v>
      </c>
      <c r="D7" s="116"/>
      <c r="E7" s="116"/>
      <c r="F7" s="116"/>
      <c r="G7" s="116"/>
      <c r="H7" s="117"/>
    </row>
    <row r="8" spans="1:9" x14ac:dyDescent="0.2">
      <c r="B8" s="86"/>
      <c r="C8" s="88" t="s">
        <v>39</v>
      </c>
      <c r="D8" s="88" t="s">
        <v>40</v>
      </c>
      <c r="E8" s="88" t="s">
        <v>41</v>
      </c>
      <c r="F8" s="88" t="s">
        <v>42</v>
      </c>
      <c r="G8" s="88" t="s">
        <v>43</v>
      </c>
      <c r="H8" s="88" t="s">
        <v>44</v>
      </c>
    </row>
    <row r="9" spans="1:9" x14ac:dyDescent="0.2">
      <c r="B9" s="13">
        <v>1</v>
      </c>
      <c r="C9" s="97">
        <v>1</v>
      </c>
      <c r="D9" s="97">
        <v>1</v>
      </c>
      <c r="E9" s="97">
        <v>1</v>
      </c>
      <c r="F9" s="30">
        <v>0</v>
      </c>
      <c r="G9" s="97">
        <v>0</v>
      </c>
      <c r="H9" s="97">
        <v>0</v>
      </c>
    </row>
    <row r="10" spans="1:9" x14ac:dyDescent="0.2">
      <c r="B10" s="13">
        <v>2</v>
      </c>
      <c r="C10" s="97"/>
      <c r="D10" s="97"/>
      <c r="E10" s="97"/>
      <c r="F10" s="30"/>
      <c r="G10" s="97"/>
      <c r="H10" s="97"/>
    </row>
    <row r="11" spans="1:9" x14ac:dyDescent="0.2">
      <c r="B11" s="13">
        <v>3</v>
      </c>
      <c r="C11" s="97"/>
      <c r="D11" s="97"/>
      <c r="E11" s="97"/>
      <c r="F11" s="30"/>
      <c r="G11" s="97"/>
      <c r="H11" s="97"/>
    </row>
    <row r="12" spans="1:9" x14ac:dyDescent="0.2">
      <c r="B12" s="13">
        <v>4</v>
      </c>
      <c r="C12" s="97"/>
      <c r="D12" s="97"/>
      <c r="E12" s="97"/>
      <c r="F12" s="30"/>
      <c r="G12" s="97"/>
      <c r="H12" s="97"/>
    </row>
    <row r="13" spans="1:9" x14ac:dyDescent="0.2">
      <c r="B13" s="13">
        <v>5</v>
      </c>
      <c r="C13" s="97"/>
      <c r="D13" s="97"/>
      <c r="E13" s="97"/>
      <c r="F13" s="30"/>
      <c r="G13" s="97"/>
      <c r="H13" s="97"/>
    </row>
    <row r="14" spans="1:9" x14ac:dyDescent="0.2">
      <c r="B14" s="13">
        <v>6</v>
      </c>
      <c r="C14" s="97"/>
      <c r="D14" s="97"/>
      <c r="E14" s="97"/>
      <c r="F14" s="30"/>
      <c r="G14" s="97"/>
      <c r="H14" s="97"/>
    </row>
    <row r="15" spans="1:9" x14ac:dyDescent="0.2">
      <c r="B15" s="13">
        <v>7</v>
      </c>
      <c r="C15" s="97"/>
      <c r="D15" s="97"/>
      <c r="E15" s="97"/>
      <c r="F15" s="30"/>
      <c r="G15" s="97"/>
      <c r="H15" s="97"/>
    </row>
    <row r="16" spans="1:9" x14ac:dyDescent="0.2">
      <c r="B16" s="13">
        <v>8</v>
      </c>
      <c r="C16" s="97"/>
      <c r="D16" s="97"/>
      <c r="E16" s="97"/>
      <c r="F16" s="30"/>
      <c r="G16" s="97"/>
      <c r="H16" s="97"/>
    </row>
    <row r="17" spans="2:8" x14ac:dyDescent="0.2">
      <c r="B17" s="13">
        <v>9</v>
      </c>
      <c r="C17" s="97"/>
      <c r="D17" s="97"/>
      <c r="E17" s="97"/>
      <c r="F17" s="30"/>
      <c r="G17" s="97"/>
      <c r="H17" s="97"/>
    </row>
    <row r="18" spans="2:8" x14ac:dyDescent="0.2">
      <c r="B18" s="13">
        <v>10</v>
      </c>
      <c r="C18" s="97"/>
      <c r="D18" s="97"/>
      <c r="E18" s="97"/>
      <c r="F18" s="30"/>
      <c r="G18" s="97"/>
      <c r="H18" s="97"/>
    </row>
    <row r="19" spans="2:8" x14ac:dyDescent="0.2">
      <c r="B19" s="13" t="s">
        <v>45</v>
      </c>
      <c r="C19" s="30"/>
      <c r="D19" s="30"/>
      <c r="E19" s="30"/>
      <c r="F19" s="30"/>
      <c r="G19" s="30"/>
      <c r="H19" s="30"/>
    </row>
    <row r="20" spans="2:8" x14ac:dyDescent="0.2">
      <c r="B20" s="27" t="s">
        <v>46</v>
      </c>
      <c r="C20" s="98"/>
      <c r="D20" s="99"/>
      <c r="E20" s="99"/>
      <c r="F20" s="99"/>
      <c r="G20" s="99"/>
      <c r="H20" s="100"/>
    </row>
    <row r="21" spans="2:8" x14ac:dyDescent="0.2">
      <c r="B21" s="28"/>
      <c r="C21" s="29"/>
      <c r="D21" s="29"/>
      <c r="E21" s="29"/>
      <c r="F21" s="29"/>
      <c r="G21" s="29"/>
      <c r="H21" s="29"/>
    </row>
    <row r="23" spans="2:8" x14ac:dyDescent="0.2">
      <c r="B23" s="112" t="s">
        <v>21</v>
      </c>
      <c r="C23" s="113"/>
      <c r="D23" s="113"/>
      <c r="E23" s="113"/>
      <c r="F23" s="113"/>
      <c r="G23" s="113"/>
      <c r="H23" s="119"/>
    </row>
    <row r="25" spans="2:8" x14ac:dyDescent="0.2">
      <c r="C25" s="115" t="s">
        <v>38</v>
      </c>
      <c r="D25" s="116"/>
      <c r="E25" s="116"/>
      <c r="F25" s="116"/>
      <c r="G25" s="116"/>
      <c r="H25" s="117"/>
    </row>
    <row r="26" spans="2:8" x14ac:dyDescent="0.2">
      <c r="B26" s="86"/>
      <c r="C26" s="88" t="s">
        <v>47</v>
      </c>
      <c r="D26" s="88"/>
      <c r="E26" s="88"/>
      <c r="F26" s="88"/>
      <c r="G26" s="88"/>
      <c r="H26" s="88"/>
    </row>
    <row r="27" spans="2:8" x14ac:dyDescent="0.2">
      <c r="B27" s="13">
        <v>1</v>
      </c>
      <c r="C27" s="97">
        <v>1</v>
      </c>
      <c r="D27" s="97">
        <v>1</v>
      </c>
      <c r="E27" s="97">
        <v>1</v>
      </c>
      <c r="F27" s="30">
        <v>0</v>
      </c>
      <c r="G27" s="97">
        <v>0</v>
      </c>
      <c r="H27" s="97">
        <v>0</v>
      </c>
    </row>
    <row r="28" spans="2:8" x14ac:dyDescent="0.2">
      <c r="B28" s="13">
        <v>2</v>
      </c>
      <c r="C28" s="97"/>
      <c r="D28" s="97"/>
      <c r="E28" s="97"/>
      <c r="F28" s="30"/>
      <c r="G28" s="97"/>
      <c r="H28" s="97"/>
    </row>
    <row r="29" spans="2:8" x14ac:dyDescent="0.2">
      <c r="B29" s="13">
        <v>3</v>
      </c>
      <c r="C29" s="97"/>
      <c r="D29" s="97"/>
      <c r="E29" s="97"/>
      <c r="F29" s="30"/>
      <c r="G29" s="97"/>
      <c r="H29" s="97"/>
    </row>
    <row r="30" spans="2:8" x14ac:dyDescent="0.2">
      <c r="B30" s="13">
        <v>4</v>
      </c>
      <c r="C30" s="97"/>
      <c r="D30" s="97"/>
      <c r="E30" s="97"/>
      <c r="F30" s="30"/>
      <c r="G30" s="97"/>
      <c r="H30" s="97"/>
    </row>
    <row r="31" spans="2:8" x14ac:dyDescent="0.2">
      <c r="B31" s="13">
        <v>5</v>
      </c>
      <c r="C31" s="97"/>
      <c r="D31" s="97"/>
      <c r="E31" s="97"/>
      <c r="F31" s="30"/>
      <c r="G31" s="97"/>
      <c r="H31" s="97"/>
    </row>
    <row r="32" spans="2:8" x14ac:dyDescent="0.2">
      <c r="B32" s="13">
        <v>6</v>
      </c>
      <c r="C32" s="97"/>
      <c r="D32" s="97"/>
      <c r="E32" s="97"/>
      <c r="F32" s="30"/>
      <c r="G32" s="97"/>
      <c r="H32" s="97"/>
    </row>
    <row r="33" spans="2:8" x14ac:dyDescent="0.2">
      <c r="B33" s="13">
        <v>7</v>
      </c>
      <c r="C33" s="97"/>
      <c r="D33" s="97"/>
      <c r="E33" s="97"/>
      <c r="F33" s="30"/>
      <c r="G33" s="97"/>
      <c r="H33" s="97"/>
    </row>
    <row r="34" spans="2:8" x14ac:dyDescent="0.2">
      <c r="B34" s="13">
        <v>8</v>
      </c>
      <c r="C34" s="97"/>
      <c r="D34" s="97"/>
      <c r="E34" s="97"/>
      <c r="F34" s="30"/>
      <c r="G34" s="97"/>
      <c r="H34" s="97"/>
    </row>
    <row r="35" spans="2:8" x14ac:dyDescent="0.2">
      <c r="B35" s="13">
        <v>9</v>
      </c>
      <c r="C35" s="97"/>
      <c r="D35" s="97"/>
      <c r="E35" s="97"/>
      <c r="F35" s="30"/>
      <c r="G35" s="97"/>
      <c r="H35" s="97"/>
    </row>
    <row r="36" spans="2:8" x14ac:dyDescent="0.2">
      <c r="B36" s="13">
        <v>10</v>
      </c>
      <c r="C36" s="97"/>
      <c r="D36" s="97"/>
      <c r="E36" s="97"/>
      <c r="F36" s="30"/>
      <c r="G36" s="97"/>
      <c r="H36" s="97"/>
    </row>
    <row r="37" spans="2:8" x14ac:dyDescent="0.2">
      <c r="B37" s="13" t="s">
        <v>48</v>
      </c>
      <c r="C37" s="30"/>
      <c r="D37" s="30"/>
      <c r="E37" s="30"/>
      <c r="F37" s="30"/>
      <c r="G37" s="30"/>
      <c r="H37" s="30"/>
    </row>
    <row r="38" spans="2:8" x14ac:dyDescent="0.2">
      <c r="B38" s="27" t="s">
        <v>46</v>
      </c>
      <c r="C38" s="98"/>
      <c r="D38" s="99"/>
      <c r="E38" s="99"/>
      <c r="F38" s="99"/>
      <c r="G38" s="99"/>
      <c r="H38" s="100"/>
    </row>
    <row r="41" spans="2:8" x14ac:dyDescent="0.2">
      <c r="C41" s="118" t="s">
        <v>38</v>
      </c>
      <c r="D41" s="118"/>
      <c r="E41" s="118"/>
      <c r="F41" s="118"/>
      <c r="G41" s="118"/>
      <c r="H41" s="23"/>
    </row>
    <row r="42" spans="2:8" x14ac:dyDescent="0.2">
      <c r="B42" s="14"/>
      <c r="C42" s="88" t="s">
        <v>49</v>
      </c>
      <c r="D42" s="88"/>
      <c r="E42" s="88"/>
      <c r="F42" s="88"/>
      <c r="G42" s="88"/>
      <c r="H42" s="23"/>
    </row>
    <row r="43" spans="2:8" x14ac:dyDescent="0.2">
      <c r="B43" s="13">
        <v>1</v>
      </c>
      <c r="C43" s="97"/>
      <c r="D43" s="97"/>
      <c r="E43" s="97"/>
      <c r="F43" s="97"/>
      <c r="G43" s="97"/>
      <c r="H43" s="23"/>
    </row>
    <row r="44" spans="2:8" x14ac:dyDescent="0.2">
      <c r="B44" s="13">
        <v>2</v>
      </c>
      <c r="C44" s="97"/>
      <c r="D44" s="97"/>
      <c r="E44" s="97"/>
      <c r="F44" s="97"/>
      <c r="G44" s="97"/>
      <c r="H44" s="23"/>
    </row>
    <row r="45" spans="2:8" x14ac:dyDescent="0.2">
      <c r="B45" s="13">
        <v>3</v>
      </c>
      <c r="C45" s="97"/>
      <c r="D45" s="97"/>
      <c r="E45" s="97"/>
      <c r="F45" s="97"/>
      <c r="G45" s="97"/>
      <c r="H45" s="23"/>
    </row>
    <row r="46" spans="2:8" x14ac:dyDescent="0.2">
      <c r="B46" s="13">
        <v>4</v>
      </c>
      <c r="C46" s="97"/>
      <c r="D46" s="97"/>
      <c r="E46" s="97"/>
      <c r="F46" s="97"/>
      <c r="G46" s="97"/>
    </row>
    <row r="47" spans="2:8" x14ac:dyDescent="0.2">
      <c r="B47" s="13">
        <v>5</v>
      </c>
      <c r="C47" s="97"/>
      <c r="D47" s="97"/>
      <c r="E47" s="97"/>
      <c r="F47" s="97"/>
      <c r="G47" s="97"/>
    </row>
    <row r="48" spans="2:8" x14ac:dyDescent="0.2">
      <c r="B48" s="13">
        <v>6</v>
      </c>
      <c r="C48" s="97"/>
      <c r="D48" s="97"/>
      <c r="E48" s="97"/>
      <c r="F48" s="97"/>
      <c r="G48" s="97"/>
    </row>
    <row r="49" spans="2:8" x14ac:dyDescent="0.2">
      <c r="B49" s="13">
        <v>7</v>
      </c>
      <c r="C49" s="97"/>
      <c r="D49" s="97"/>
      <c r="E49" s="97"/>
      <c r="F49" s="97"/>
      <c r="G49" s="97"/>
    </row>
    <row r="50" spans="2:8" x14ac:dyDescent="0.2">
      <c r="B50" s="13">
        <v>8</v>
      </c>
      <c r="C50" s="97"/>
      <c r="D50" s="97"/>
      <c r="E50" s="97"/>
      <c r="F50" s="97"/>
      <c r="G50" s="97"/>
    </row>
    <row r="51" spans="2:8" x14ac:dyDescent="0.2">
      <c r="B51" s="13">
        <v>9</v>
      </c>
      <c r="C51" s="97"/>
      <c r="D51" s="97"/>
      <c r="E51" s="97"/>
      <c r="F51" s="97"/>
      <c r="G51" s="97"/>
    </row>
    <row r="52" spans="2:8" x14ac:dyDescent="0.2">
      <c r="B52" s="13">
        <v>10</v>
      </c>
      <c r="C52" s="97"/>
      <c r="D52" s="97"/>
      <c r="E52" s="97"/>
      <c r="F52" s="97"/>
      <c r="G52" s="97"/>
    </row>
    <row r="53" spans="2:8" x14ac:dyDescent="0.2">
      <c r="B53" s="13" t="s">
        <v>48</v>
      </c>
      <c r="C53" s="97"/>
      <c r="D53" s="97"/>
      <c r="E53" s="97"/>
      <c r="F53" s="97"/>
      <c r="G53" s="97"/>
    </row>
    <row r="54" spans="2:8" x14ac:dyDescent="0.2">
      <c r="B54" s="13" t="s">
        <v>46</v>
      </c>
      <c r="C54" s="33"/>
      <c r="D54" s="33"/>
      <c r="E54" s="33"/>
      <c r="F54" s="33"/>
      <c r="G54" s="33"/>
    </row>
    <row r="57" spans="2:8" x14ac:dyDescent="0.2">
      <c r="B57" s="112" t="s">
        <v>50</v>
      </c>
      <c r="C57" s="113"/>
      <c r="D57" s="113"/>
      <c r="E57" s="113"/>
      <c r="F57" s="113"/>
      <c r="G57" s="113"/>
      <c r="H57" s="119"/>
    </row>
    <row r="59" spans="2:8" x14ac:dyDescent="0.2">
      <c r="B59" t="s">
        <v>51</v>
      </c>
    </row>
    <row r="61" spans="2:8" x14ac:dyDescent="0.2">
      <c r="B61" s="86" t="s">
        <v>52</v>
      </c>
      <c r="C61" s="118" t="s">
        <v>53</v>
      </c>
      <c r="D61" s="118"/>
      <c r="E61" s="118"/>
      <c r="F61" s="118"/>
      <c r="G61" s="101" t="s">
        <v>54</v>
      </c>
    </row>
    <row r="62" spans="2:8" x14ac:dyDescent="0.2">
      <c r="B62" s="102"/>
      <c r="C62" s="103"/>
      <c r="D62" s="103"/>
      <c r="E62" s="103"/>
      <c r="F62" s="104"/>
      <c r="G62" s="34"/>
    </row>
    <row r="63" spans="2:8" x14ac:dyDescent="0.2">
      <c r="B63" s="102"/>
      <c r="C63" s="103"/>
      <c r="D63" s="103"/>
      <c r="E63" s="103"/>
      <c r="F63" s="104"/>
      <c r="G63" s="35"/>
    </row>
    <row r="64" spans="2:8" x14ac:dyDescent="0.2">
      <c r="B64" s="102"/>
      <c r="C64" s="103"/>
      <c r="D64" s="103"/>
      <c r="E64" s="103"/>
      <c r="F64" s="104"/>
      <c r="G64" s="35"/>
    </row>
    <row r="65" spans="2:7" x14ac:dyDescent="0.2">
      <c r="B65" s="102"/>
      <c r="C65" s="103"/>
      <c r="D65" s="103"/>
      <c r="E65" s="103"/>
      <c r="F65" s="104"/>
      <c r="G65" s="105"/>
    </row>
  </sheetData>
  <mergeCells count="8">
    <mergeCell ref="B57:H57"/>
    <mergeCell ref="C61:F61"/>
    <mergeCell ref="A1:I2"/>
    <mergeCell ref="B5:H5"/>
    <mergeCell ref="C7:H7"/>
    <mergeCell ref="B23:H23"/>
    <mergeCell ref="C25:H25"/>
    <mergeCell ref="C41:G41"/>
  </mergeCells>
  <conditionalFormatting sqref="C20:F21">
    <cfRule type="colorScale" priority="9">
      <colorScale>
        <cfvo type="min"/>
        <cfvo type="max"/>
        <color rgb="FFFFEF9C"/>
        <color rgb="FF63BE7B"/>
      </colorScale>
    </cfRule>
  </conditionalFormatting>
  <conditionalFormatting sqref="C54">
    <cfRule type="colorScale" priority="8">
      <colorScale>
        <cfvo type="min"/>
        <cfvo type="max"/>
        <color rgb="FFFFEF9C"/>
        <color rgb="FF63BE7B"/>
      </colorScale>
    </cfRule>
  </conditionalFormatting>
  <conditionalFormatting sqref="G62">
    <cfRule type="cellIs" dxfId="7" priority="7" operator="greaterThan">
      <formula>0.8</formula>
    </cfRule>
  </conditionalFormatting>
  <conditionalFormatting sqref="G63:G65">
    <cfRule type="cellIs" dxfId="6" priority="6" operator="greaterThan">
      <formula>0.8</formula>
    </cfRule>
  </conditionalFormatting>
  <conditionalFormatting sqref="G62:G65">
    <cfRule type="cellIs" dxfId="5" priority="4" operator="greaterThan">
      <formula>0.74</formula>
    </cfRule>
    <cfRule type="cellIs" dxfId="4" priority="5" operator="greaterThan">
      <formula>0.74</formula>
    </cfRule>
  </conditionalFormatting>
  <conditionalFormatting sqref="C38:F38">
    <cfRule type="colorScale" priority="3">
      <colorScale>
        <cfvo type="min"/>
        <cfvo type="max"/>
        <color rgb="FFFFEF9C"/>
        <color rgb="FF63BE7B"/>
      </colorScale>
    </cfRule>
  </conditionalFormatting>
  <conditionalFormatting sqref="D54">
    <cfRule type="colorScale" priority="2">
      <colorScale>
        <cfvo type="min"/>
        <cfvo type="max"/>
        <color rgb="FFFFEF9C"/>
        <color rgb="FF63BE7B"/>
      </colorScale>
    </cfRule>
  </conditionalFormatting>
  <conditionalFormatting sqref="E54:G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1"/>
  <sheetViews>
    <sheetView topLeftCell="A3" zoomScale="90" zoomScaleNormal="90" workbookViewId="0">
      <selection activeCell="AD32" sqref="AD32"/>
    </sheetView>
  </sheetViews>
  <sheetFormatPr baseColWidth="10" defaultRowHeight="15" x14ac:dyDescent="0.2"/>
  <cols>
    <col min="1" max="1" width="18.6640625" style="89" customWidth="1"/>
    <col min="2" max="3" width="11.5" style="89"/>
    <col min="4" max="4" width="6.6640625" style="89" bestFit="1" customWidth="1"/>
    <col min="7" max="7" width="22.33203125" customWidth="1"/>
    <col min="8" max="8" width="22.1640625" style="89" bestFit="1" customWidth="1"/>
    <col min="9" max="9" width="11.5" style="89"/>
    <col min="10" max="10" width="8.1640625" style="89" bestFit="1" customWidth="1"/>
    <col min="12" max="12" width="17" bestFit="1" customWidth="1"/>
    <col min="13" max="13" width="17" customWidth="1"/>
    <col min="14" max="15" width="16.6640625" bestFit="1" customWidth="1"/>
    <col min="17" max="18" width="17" bestFit="1" customWidth="1"/>
    <col min="23" max="23" width="17" bestFit="1" customWidth="1"/>
  </cols>
  <sheetData>
    <row r="1" spans="1:26" x14ac:dyDescent="0.2">
      <c r="A1" s="131" t="s">
        <v>147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1:26" x14ac:dyDescent="0.2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26" ht="16" x14ac:dyDescent="0.2">
      <c r="A3" s="36"/>
      <c r="E3" s="132" t="s">
        <v>55</v>
      </c>
      <c r="F3" s="132"/>
      <c r="G3" s="132"/>
      <c r="H3" s="132"/>
    </row>
    <row r="4" spans="1:26" ht="16" x14ac:dyDescent="0.2">
      <c r="C4" s="133" t="s">
        <v>56</v>
      </c>
      <c r="D4" s="133"/>
      <c r="E4" s="133"/>
      <c r="F4" s="133"/>
      <c r="G4" s="133"/>
      <c r="H4" s="133"/>
      <c r="I4" s="133"/>
      <c r="J4" s="133"/>
    </row>
    <row r="7" spans="1:26" ht="16" x14ac:dyDescent="0.2">
      <c r="A7" s="106" t="s">
        <v>57</v>
      </c>
      <c r="B7" s="107" t="s">
        <v>58</v>
      </c>
      <c r="C7" s="108" t="s">
        <v>59</v>
      </c>
      <c r="H7" s="134" t="s">
        <v>60</v>
      </c>
      <c r="I7" s="135"/>
      <c r="J7" s="135"/>
      <c r="K7" s="136"/>
    </row>
    <row r="8" spans="1:26" ht="16" x14ac:dyDescent="0.2">
      <c r="A8" s="37">
        <v>1</v>
      </c>
      <c r="B8" s="38">
        <v>10.66951828716717</v>
      </c>
      <c r="C8" s="39">
        <v>14.697930476643663</v>
      </c>
      <c r="H8" s="40" t="s">
        <v>57</v>
      </c>
      <c r="I8" s="40" t="s">
        <v>61</v>
      </c>
      <c r="J8" s="40" t="s">
        <v>62</v>
      </c>
      <c r="K8" s="40" t="s">
        <v>63</v>
      </c>
    </row>
    <row r="9" spans="1:26" x14ac:dyDescent="0.2">
      <c r="A9" s="37">
        <v>2</v>
      </c>
      <c r="B9" s="38">
        <v>9.741508992793559</v>
      </c>
      <c r="C9" s="39">
        <v>13.792067235309927</v>
      </c>
      <c r="H9" s="37">
        <v>1</v>
      </c>
      <c r="I9" s="38"/>
      <c r="J9" s="38"/>
      <c r="K9" s="39"/>
      <c r="M9" s="106" t="s">
        <v>57</v>
      </c>
      <c r="N9" s="107" t="s">
        <v>58</v>
      </c>
      <c r="O9" s="108" t="s">
        <v>59</v>
      </c>
      <c r="P9" s="108" t="s">
        <v>64</v>
      </c>
      <c r="R9" s="106" t="s">
        <v>57</v>
      </c>
      <c r="S9" s="107" t="s">
        <v>58</v>
      </c>
      <c r="T9" s="108" t="s">
        <v>59</v>
      </c>
      <c r="U9" s="108" t="s">
        <v>64</v>
      </c>
      <c r="W9" s="106" t="s">
        <v>57</v>
      </c>
      <c r="X9" s="107" t="s">
        <v>58</v>
      </c>
      <c r="Y9" s="108" t="s">
        <v>59</v>
      </c>
      <c r="Z9" s="108" t="s">
        <v>64</v>
      </c>
    </row>
    <row r="10" spans="1:26" ht="16" x14ac:dyDescent="0.2">
      <c r="A10" s="37">
        <v>3</v>
      </c>
      <c r="B10" s="38">
        <v>10.234650350688426</v>
      </c>
      <c r="C10" s="39">
        <v>14.300236936278594</v>
      </c>
      <c r="H10" s="37">
        <v>2</v>
      </c>
      <c r="I10" s="38"/>
      <c r="J10" s="38"/>
      <c r="K10" s="39"/>
      <c r="M10" s="41"/>
      <c r="N10" s="42"/>
      <c r="O10" s="42"/>
      <c r="P10" s="43" t="s">
        <v>61</v>
      </c>
      <c r="R10" s="41"/>
      <c r="S10" s="42"/>
      <c r="T10" s="42"/>
      <c r="U10" s="43" t="s">
        <v>62</v>
      </c>
      <c r="W10" s="41"/>
      <c r="X10" s="42"/>
      <c r="Y10" s="42"/>
      <c r="Z10" s="43" t="s">
        <v>63</v>
      </c>
    </row>
    <row r="11" spans="1:26" ht="16" x14ac:dyDescent="0.2">
      <c r="A11" s="37">
        <v>4</v>
      </c>
      <c r="B11" s="38">
        <v>11.173611997296955</v>
      </c>
      <c r="C11" s="39">
        <v>15.53032983486534</v>
      </c>
      <c r="D11"/>
      <c r="H11" s="37">
        <v>3</v>
      </c>
      <c r="I11" s="38"/>
      <c r="J11" s="38"/>
      <c r="K11" s="39"/>
      <c r="M11" s="41"/>
      <c r="N11" s="42"/>
      <c r="O11" s="42"/>
      <c r="P11" s="43" t="s">
        <v>61</v>
      </c>
      <c r="R11" s="41"/>
      <c r="S11" s="42"/>
      <c r="T11" s="42"/>
      <c r="U11" s="43" t="s">
        <v>62</v>
      </c>
      <c r="W11" s="41"/>
      <c r="X11" s="42"/>
      <c r="Y11" s="42"/>
      <c r="Z11" s="43" t="s">
        <v>63</v>
      </c>
    </row>
    <row r="12" spans="1:26" ht="16" x14ac:dyDescent="0.2">
      <c r="A12" s="37">
        <v>5</v>
      </c>
      <c r="B12" s="38">
        <v>10.414308585100798</v>
      </c>
      <c r="C12" s="39">
        <v>15.079047717554918</v>
      </c>
      <c r="D12"/>
      <c r="H12" s="37">
        <v>4</v>
      </c>
      <c r="I12" s="38"/>
      <c r="J12" s="38"/>
      <c r="K12" s="39"/>
      <c r="M12" s="41"/>
      <c r="N12" s="42"/>
      <c r="O12" s="42"/>
      <c r="P12" s="43" t="s">
        <v>61</v>
      </c>
      <c r="R12" s="41"/>
      <c r="S12" s="42"/>
      <c r="T12" s="42"/>
      <c r="U12" s="43" t="s">
        <v>62</v>
      </c>
      <c r="W12" s="41"/>
      <c r="X12" s="42"/>
      <c r="Y12" s="42"/>
      <c r="Z12" s="43" t="s">
        <v>63</v>
      </c>
    </row>
    <row r="13" spans="1:26" ht="16" x14ac:dyDescent="0.2">
      <c r="A13" s="37">
        <v>6</v>
      </c>
      <c r="B13" s="38">
        <v>11.140787183336524</v>
      </c>
      <c r="C13" s="39">
        <v>14.452165026544794</v>
      </c>
      <c r="D13"/>
      <c r="H13" s="37">
        <v>5</v>
      </c>
      <c r="I13" s="38"/>
      <c r="J13" s="38"/>
      <c r="K13" s="39"/>
      <c r="M13" s="41"/>
      <c r="N13" s="42"/>
      <c r="O13" s="42"/>
      <c r="P13" s="43" t="s">
        <v>61</v>
      </c>
      <c r="R13" s="41"/>
      <c r="S13" s="42"/>
      <c r="T13" s="42"/>
      <c r="U13" s="43" t="s">
        <v>62</v>
      </c>
      <c r="W13" s="41"/>
      <c r="X13" s="42"/>
      <c r="Y13" s="42"/>
      <c r="Z13" s="43" t="s">
        <v>63</v>
      </c>
    </row>
    <row r="14" spans="1:26" ht="16" x14ac:dyDescent="0.2">
      <c r="A14" s="37">
        <v>7</v>
      </c>
      <c r="B14" s="38">
        <v>10.118152866322097</v>
      </c>
      <c r="C14" s="39">
        <v>12.949459702889428</v>
      </c>
      <c r="D14"/>
      <c r="H14" s="37">
        <v>6</v>
      </c>
      <c r="I14" s="38"/>
      <c r="J14" s="38"/>
      <c r="K14" s="39"/>
      <c r="M14" s="41"/>
      <c r="N14" s="42"/>
      <c r="O14" s="42"/>
      <c r="P14" s="43" t="s">
        <v>61</v>
      </c>
      <c r="R14" s="41"/>
      <c r="S14" s="42"/>
      <c r="T14" s="42"/>
      <c r="U14" s="43" t="s">
        <v>62</v>
      </c>
      <c r="W14" s="41"/>
      <c r="X14" s="42"/>
      <c r="Y14" s="42"/>
      <c r="Z14" s="43" t="s">
        <v>63</v>
      </c>
    </row>
    <row r="15" spans="1:26" ht="16" x14ac:dyDescent="0.2">
      <c r="A15" s="37">
        <v>8</v>
      </c>
      <c r="B15" s="38">
        <v>9.5816329730885244</v>
      </c>
      <c r="C15" s="39">
        <v>13.755305746199369</v>
      </c>
      <c r="D15"/>
      <c r="H15" s="37">
        <v>7</v>
      </c>
      <c r="I15" s="38"/>
      <c r="J15" s="38"/>
      <c r="K15" s="39"/>
      <c r="M15" s="41"/>
      <c r="N15" s="42"/>
      <c r="O15" s="42"/>
      <c r="P15" s="43" t="s">
        <v>61</v>
      </c>
      <c r="R15" s="41"/>
      <c r="S15" s="42"/>
      <c r="T15" s="42"/>
      <c r="U15" s="43" t="s">
        <v>62</v>
      </c>
      <c r="W15" s="41"/>
      <c r="X15" s="42"/>
      <c r="Y15" s="42"/>
      <c r="Z15" s="43" t="s">
        <v>63</v>
      </c>
    </row>
    <row r="16" spans="1:26" ht="16" x14ac:dyDescent="0.2">
      <c r="A16" s="37">
        <v>9</v>
      </c>
      <c r="B16" s="38">
        <v>11.155572168531256</v>
      </c>
      <c r="C16" s="39">
        <v>15.209706631706148</v>
      </c>
      <c r="D16"/>
      <c r="H16" s="37">
        <v>8</v>
      </c>
      <c r="I16" s="38"/>
      <c r="J16" s="38"/>
      <c r="K16" s="39"/>
      <c r="M16" s="41"/>
      <c r="N16" s="42"/>
      <c r="O16" s="42"/>
      <c r="P16" s="43" t="s">
        <v>61</v>
      </c>
      <c r="R16" s="41"/>
      <c r="S16" s="42"/>
      <c r="T16" s="42"/>
      <c r="U16" s="43" t="s">
        <v>62</v>
      </c>
      <c r="W16" s="41"/>
      <c r="X16" s="42"/>
      <c r="Y16" s="42"/>
      <c r="Z16" s="43" t="s">
        <v>63</v>
      </c>
    </row>
    <row r="17" spans="1:26" ht="16" x14ac:dyDescent="0.2">
      <c r="A17" s="37">
        <v>10</v>
      </c>
      <c r="B17" s="38">
        <v>10.07703925011703</v>
      </c>
      <c r="C17" s="39">
        <v>13.526145934520123</v>
      </c>
      <c r="D17"/>
      <c r="H17" s="37">
        <v>9</v>
      </c>
      <c r="I17" s="38"/>
      <c r="J17" s="38"/>
      <c r="K17" s="39"/>
      <c r="M17" s="41"/>
      <c r="N17" s="42"/>
      <c r="O17" s="42"/>
      <c r="P17" s="43" t="s">
        <v>61</v>
      </c>
      <c r="R17" s="41"/>
      <c r="S17" s="42"/>
      <c r="T17" s="42"/>
      <c r="U17" s="43" t="s">
        <v>62</v>
      </c>
      <c r="W17" s="41"/>
      <c r="X17" s="42"/>
      <c r="Y17" s="42"/>
      <c r="Z17" s="43" t="s">
        <v>63</v>
      </c>
    </row>
    <row r="18" spans="1:26" ht="16" x14ac:dyDescent="0.2">
      <c r="A18" s="72">
        <v>11</v>
      </c>
      <c r="B18" s="73">
        <v>9.9593019701851251</v>
      </c>
      <c r="C18" s="74">
        <v>13.308219480049232</v>
      </c>
      <c r="D18"/>
      <c r="H18" s="37">
        <v>10</v>
      </c>
      <c r="I18" s="38"/>
      <c r="J18" s="38"/>
      <c r="K18" s="39"/>
      <c r="M18" s="41"/>
      <c r="N18" s="42"/>
      <c r="O18" s="42"/>
      <c r="P18" s="43" t="s">
        <v>61</v>
      </c>
      <c r="R18" s="41"/>
      <c r="S18" s="42"/>
      <c r="T18" s="42"/>
      <c r="U18" s="43" t="s">
        <v>62</v>
      </c>
      <c r="W18" s="41"/>
      <c r="X18" s="42"/>
      <c r="Y18" s="42"/>
      <c r="Z18" s="43" t="s">
        <v>63</v>
      </c>
    </row>
    <row r="19" spans="1:26" ht="16" x14ac:dyDescent="0.2">
      <c r="A19" s="37">
        <v>12</v>
      </c>
      <c r="B19" s="38">
        <v>9.1749553291518104</v>
      </c>
      <c r="C19" s="39">
        <v>12.410203371550796</v>
      </c>
      <c r="D19"/>
      <c r="H19" s="41">
        <v>11</v>
      </c>
      <c r="I19" s="38"/>
      <c r="J19" s="38"/>
      <c r="K19" s="39"/>
      <c r="M19" s="41"/>
      <c r="N19" s="42"/>
      <c r="O19" s="42"/>
      <c r="P19" s="43" t="s">
        <v>61</v>
      </c>
      <c r="R19" s="41"/>
      <c r="S19" s="42"/>
      <c r="T19" s="42"/>
      <c r="U19" s="43" t="s">
        <v>62</v>
      </c>
      <c r="W19" s="41"/>
      <c r="X19" s="42"/>
      <c r="Y19" s="42"/>
      <c r="Z19" s="43" t="s">
        <v>63</v>
      </c>
    </row>
    <row r="20" spans="1:26" ht="16" x14ac:dyDescent="0.2">
      <c r="A20" s="37">
        <v>13</v>
      </c>
      <c r="B20" s="38">
        <v>11.520152615651426</v>
      </c>
      <c r="C20" s="39">
        <v>16.005142507381962</v>
      </c>
      <c r="D20"/>
      <c r="H20" s="37">
        <v>12</v>
      </c>
      <c r="I20" s="38"/>
      <c r="J20" s="38"/>
      <c r="K20" s="39"/>
      <c r="M20" s="41"/>
      <c r="N20" s="42"/>
      <c r="O20" s="42"/>
      <c r="P20" s="43" t="s">
        <v>61</v>
      </c>
      <c r="R20" s="41"/>
      <c r="S20" s="42"/>
      <c r="T20" s="42"/>
      <c r="U20" s="43" t="s">
        <v>62</v>
      </c>
      <c r="W20" s="41"/>
      <c r="X20" s="42"/>
      <c r="Y20" s="42"/>
      <c r="Z20" s="43" t="s">
        <v>63</v>
      </c>
    </row>
    <row r="21" spans="1:26" ht="16" x14ac:dyDescent="0.2">
      <c r="A21" s="37">
        <v>14</v>
      </c>
      <c r="B21" s="38">
        <v>11.267642057672784</v>
      </c>
      <c r="C21" s="39">
        <v>15.408749787010512</v>
      </c>
      <c r="D21"/>
      <c r="E21" s="40" t="s">
        <v>65</v>
      </c>
      <c r="F21" s="40" t="s">
        <v>61</v>
      </c>
      <c r="H21" s="37">
        <v>13</v>
      </c>
      <c r="I21" s="38"/>
      <c r="J21" s="38"/>
      <c r="K21" s="39"/>
      <c r="M21" s="41"/>
      <c r="N21" s="42"/>
      <c r="O21" s="42"/>
      <c r="P21" s="43" t="s">
        <v>61</v>
      </c>
      <c r="R21" s="41"/>
      <c r="S21" s="42"/>
      <c r="T21" s="42"/>
      <c r="U21" s="43" t="s">
        <v>62</v>
      </c>
      <c r="W21" s="41"/>
      <c r="X21" s="42"/>
      <c r="Y21" s="42"/>
      <c r="Z21" s="43" t="s">
        <v>63</v>
      </c>
    </row>
    <row r="22" spans="1:26" ht="16" x14ac:dyDescent="0.2">
      <c r="A22" s="37">
        <v>15</v>
      </c>
      <c r="B22" s="38">
        <v>8.7200247264837145</v>
      </c>
      <c r="C22" s="39">
        <v>11.658216650593054</v>
      </c>
      <c r="D22"/>
      <c r="E22" s="40" t="s">
        <v>66</v>
      </c>
      <c r="F22" s="40" t="s">
        <v>62</v>
      </c>
      <c r="H22" s="37">
        <v>14</v>
      </c>
      <c r="I22" s="38"/>
      <c r="J22" s="38"/>
      <c r="K22" s="39"/>
      <c r="M22" s="41"/>
      <c r="N22" s="42"/>
      <c r="O22" s="42"/>
      <c r="P22" s="43" t="s">
        <v>61</v>
      </c>
      <c r="R22" s="41"/>
      <c r="S22" s="42"/>
      <c r="T22" s="42"/>
      <c r="U22" s="43" t="s">
        <v>62</v>
      </c>
      <c r="W22" s="41"/>
      <c r="X22" s="42"/>
      <c r="Y22" s="42"/>
      <c r="Z22" s="43" t="s">
        <v>63</v>
      </c>
    </row>
    <row r="23" spans="1:26" ht="16" x14ac:dyDescent="0.2">
      <c r="A23" s="37">
        <v>16</v>
      </c>
      <c r="B23" s="38">
        <v>11.304489463096413</v>
      </c>
      <c r="C23" s="39">
        <v>15.106642181884977</v>
      </c>
      <c r="D23"/>
      <c r="E23" s="40" t="s">
        <v>67</v>
      </c>
      <c r="F23" s="40" t="s">
        <v>63</v>
      </c>
      <c r="H23" s="37">
        <v>15</v>
      </c>
      <c r="I23" s="38"/>
      <c r="J23" s="38"/>
      <c r="K23" s="39"/>
      <c r="M23" s="41"/>
      <c r="N23" s="42"/>
      <c r="O23" s="42"/>
      <c r="P23" s="43" t="s">
        <v>61</v>
      </c>
      <c r="R23" s="41"/>
      <c r="S23" s="42"/>
      <c r="T23" s="42"/>
      <c r="U23" s="43" t="s">
        <v>62</v>
      </c>
      <c r="W23" s="41"/>
      <c r="X23" s="42"/>
      <c r="Y23" s="42"/>
      <c r="Z23" s="43" t="s">
        <v>63</v>
      </c>
    </row>
    <row r="24" spans="1:26" ht="16" x14ac:dyDescent="0.2">
      <c r="A24" s="37">
        <v>17</v>
      </c>
      <c r="B24" s="38">
        <v>9.6952857273719264</v>
      </c>
      <c r="C24" s="39">
        <v>13.562194067775311</v>
      </c>
      <c r="D24"/>
      <c r="H24" s="37">
        <v>16</v>
      </c>
      <c r="I24" s="38"/>
      <c r="J24" s="38"/>
      <c r="K24" s="39"/>
      <c r="M24" s="41"/>
      <c r="N24" s="42"/>
      <c r="O24" s="42"/>
      <c r="P24" s="43" t="s">
        <v>61</v>
      </c>
      <c r="R24" s="41"/>
      <c r="S24" s="42"/>
      <c r="T24" s="42"/>
      <c r="U24" s="43" t="s">
        <v>62</v>
      </c>
      <c r="W24" s="37"/>
      <c r="X24" s="38"/>
      <c r="Y24" s="38"/>
      <c r="Z24" s="43" t="s">
        <v>63</v>
      </c>
    </row>
    <row r="25" spans="1:26" ht="16" x14ac:dyDescent="0.2">
      <c r="A25" s="37">
        <v>18</v>
      </c>
      <c r="B25" s="38">
        <v>8.6854302215327124</v>
      </c>
      <c r="C25" s="39">
        <v>11.811378104558727</v>
      </c>
      <c r="D25"/>
      <c r="H25" s="37">
        <v>17</v>
      </c>
      <c r="I25" s="38"/>
      <c r="J25" s="38"/>
      <c r="K25" s="39"/>
      <c r="M25" s="41"/>
      <c r="N25" s="42"/>
      <c r="O25" s="42"/>
      <c r="P25" s="43" t="s">
        <v>61</v>
      </c>
      <c r="R25" s="41"/>
      <c r="S25" s="42"/>
      <c r="T25" s="42"/>
      <c r="U25" s="43" t="s">
        <v>62</v>
      </c>
      <c r="W25" s="41"/>
      <c r="X25" s="42"/>
      <c r="Y25" s="42"/>
      <c r="Z25" s="43" t="s">
        <v>63</v>
      </c>
    </row>
    <row r="26" spans="1:26" ht="16" x14ac:dyDescent="0.2">
      <c r="A26" s="37">
        <v>19</v>
      </c>
      <c r="B26" s="38">
        <v>10.988899642702444</v>
      </c>
      <c r="C26" s="39">
        <v>16.275674859635437</v>
      </c>
      <c r="D26"/>
      <c r="H26" s="37">
        <v>18</v>
      </c>
      <c r="I26" s="38"/>
      <c r="J26" s="38"/>
      <c r="K26" s="39"/>
      <c r="M26" s="41"/>
      <c r="N26" s="42"/>
      <c r="O26" s="42"/>
      <c r="P26" s="43" t="s">
        <v>61</v>
      </c>
      <c r="R26" s="41"/>
      <c r="S26" s="42"/>
      <c r="T26" s="42"/>
      <c r="U26" s="43" t="s">
        <v>62</v>
      </c>
      <c r="W26" s="41"/>
      <c r="X26" s="42"/>
      <c r="Y26" s="42"/>
      <c r="Z26" s="43" t="s">
        <v>63</v>
      </c>
    </row>
    <row r="27" spans="1:26" ht="16" x14ac:dyDescent="0.2">
      <c r="A27" s="41">
        <v>20</v>
      </c>
      <c r="B27" s="42">
        <v>10.81893688109756</v>
      </c>
      <c r="C27" s="44">
        <v>14.410053220051596</v>
      </c>
      <c r="D27"/>
      <c r="H27" s="37">
        <v>19</v>
      </c>
      <c r="I27" s="38"/>
      <c r="J27" s="38"/>
      <c r="K27" s="39"/>
      <c r="M27" s="41"/>
      <c r="N27" s="42"/>
      <c r="O27" s="42"/>
      <c r="P27" s="43" t="s">
        <v>61</v>
      </c>
      <c r="R27" s="41"/>
      <c r="S27" s="42"/>
      <c r="T27" s="42"/>
      <c r="U27" s="43" t="s">
        <v>62</v>
      </c>
      <c r="W27" s="45"/>
      <c r="X27" s="46"/>
      <c r="Y27" s="46"/>
      <c r="Z27" s="47" t="s">
        <v>63</v>
      </c>
    </row>
    <row r="28" spans="1:26" ht="16" x14ac:dyDescent="0.2">
      <c r="A28" s="41">
        <v>21</v>
      </c>
      <c r="B28" s="42">
        <v>10.868746852698477</v>
      </c>
      <c r="C28" s="44">
        <v>6.9144494746751484</v>
      </c>
      <c r="D28"/>
      <c r="H28" s="41">
        <v>20</v>
      </c>
      <c r="I28" s="38"/>
      <c r="J28" s="38"/>
      <c r="K28" s="39"/>
      <c r="M28" s="41"/>
      <c r="N28" s="42"/>
      <c r="O28" s="42"/>
      <c r="P28" s="43" t="s">
        <v>61</v>
      </c>
      <c r="R28" s="41"/>
      <c r="S28" s="42"/>
      <c r="T28" s="42"/>
      <c r="U28" s="43" t="s">
        <v>62</v>
      </c>
      <c r="W28" s="48" t="s">
        <v>68</v>
      </c>
      <c r="X28" s="49" t="e">
        <f>AVERAGE(X10:X27)</f>
        <v>#DIV/0!</v>
      </c>
      <c r="Y28" s="49" t="e">
        <f>AVERAGE(Y10:Y27)</f>
        <v>#DIV/0!</v>
      </c>
    </row>
    <row r="29" spans="1:26" ht="16" x14ac:dyDescent="0.2">
      <c r="A29" s="37">
        <v>22</v>
      </c>
      <c r="B29" s="38">
        <v>11.946913884520889</v>
      </c>
      <c r="C29" s="39">
        <v>6.0502078513987563</v>
      </c>
      <c r="D29"/>
      <c r="H29" s="37">
        <v>21</v>
      </c>
      <c r="I29" s="38"/>
      <c r="J29" s="38"/>
      <c r="K29" s="39"/>
      <c r="M29" s="41"/>
      <c r="N29" s="42"/>
      <c r="O29" s="42"/>
      <c r="P29" s="43" t="s">
        <v>61</v>
      </c>
      <c r="R29" s="45"/>
      <c r="S29" s="46"/>
      <c r="T29" s="46"/>
      <c r="U29" s="47" t="s">
        <v>62</v>
      </c>
    </row>
    <row r="30" spans="1:26" ht="16" x14ac:dyDescent="0.2">
      <c r="A30" s="37">
        <v>23</v>
      </c>
      <c r="B30" s="38">
        <v>12.769459703860242</v>
      </c>
      <c r="C30" s="39">
        <v>7.9701507904953699</v>
      </c>
      <c r="D30"/>
      <c r="H30" s="37">
        <v>22</v>
      </c>
      <c r="I30" s="38"/>
      <c r="J30" s="38"/>
      <c r="K30" s="39"/>
      <c r="M30" s="41"/>
      <c r="N30" s="42"/>
      <c r="O30" s="42"/>
      <c r="P30" s="43" t="s">
        <v>61</v>
      </c>
      <c r="R30" s="48" t="s">
        <v>68</v>
      </c>
      <c r="S30" s="49" t="e">
        <f>AVERAGE(S10:S29)</f>
        <v>#DIV/0!</v>
      </c>
      <c r="T30" s="49" t="e">
        <f>AVERAGE(T10:T29)</f>
        <v>#DIV/0!</v>
      </c>
    </row>
    <row r="31" spans="1:26" ht="16" x14ac:dyDescent="0.2">
      <c r="A31" s="37">
        <v>24</v>
      </c>
      <c r="B31" s="38">
        <v>13.249403606478008</v>
      </c>
      <c r="C31" s="39">
        <v>8.0333247032125001</v>
      </c>
      <c r="D31"/>
      <c r="H31" s="37">
        <v>23</v>
      </c>
      <c r="I31" s="38"/>
      <c r="J31" s="38"/>
      <c r="K31" s="39"/>
      <c r="M31" s="37"/>
      <c r="N31" s="38"/>
      <c r="O31" s="38"/>
      <c r="P31" s="47" t="s">
        <v>61</v>
      </c>
    </row>
    <row r="32" spans="1:26" ht="16" x14ac:dyDescent="0.2">
      <c r="A32" s="37">
        <v>25</v>
      </c>
      <c r="B32" s="38">
        <v>14.416791524672224</v>
      </c>
      <c r="C32" s="39">
        <v>9.2531886889789661</v>
      </c>
      <c r="D32"/>
      <c r="H32" s="37">
        <v>24</v>
      </c>
      <c r="I32" s="38"/>
      <c r="J32" s="38"/>
      <c r="K32" s="39"/>
      <c r="M32" s="50" t="s">
        <v>68</v>
      </c>
      <c r="N32" s="51" t="e">
        <f>AVERAGE(N10:N31)</f>
        <v>#DIV/0!</v>
      </c>
      <c r="O32" s="49" t="e">
        <f>AVERAGE(O10:O31)</f>
        <v>#DIV/0!</v>
      </c>
    </row>
    <row r="33" spans="1:11" x14ac:dyDescent="0.2">
      <c r="A33" s="37">
        <v>26</v>
      </c>
      <c r="B33" s="38">
        <v>16.026496929786973</v>
      </c>
      <c r="C33" s="39">
        <v>9.8838278865846583</v>
      </c>
      <c r="D33"/>
      <c r="H33" s="37">
        <v>25</v>
      </c>
      <c r="I33" s="38"/>
      <c r="J33" s="38"/>
      <c r="K33" s="39"/>
    </row>
    <row r="34" spans="1:11" x14ac:dyDescent="0.2">
      <c r="A34" s="37">
        <v>27</v>
      </c>
      <c r="B34" s="38">
        <v>12.227528868271053</v>
      </c>
      <c r="C34" s="39">
        <v>6.9705538045760598</v>
      </c>
      <c r="D34"/>
      <c r="H34" s="37">
        <v>26</v>
      </c>
      <c r="I34" s="38"/>
      <c r="J34" s="38"/>
      <c r="K34" s="39"/>
    </row>
    <row r="35" spans="1:11" x14ac:dyDescent="0.2">
      <c r="A35" s="72">
        <v>28</v>
      </c>
      <c r="B35" s="73">
        <v>13.241809350730415</v>
      </c>
      <c r="C35" s="74">
        <v>8.5785765549642967</v>
      </c>
      <c r="D35"/>
      <c r="H35" s="37">
        <v>27</v>
      </c>
      <c r="I35" s="38"/>
      <c r="J35" s="38"/>
      <c r="K35" s="39"/>
    </row>
    <row r="36" spans="1:11" x14ac:dyDescent="0.2">
      <c r="A36" s="37">
        <v>29</v>
      </c>
      <c r="B36" s="38">
        <v>10.883927633605385</v>
      </c>
      <c r="C36" s="39">
        <v>6.1486755532418966</v>
      </c>
      <c r="D36"/>
      <c r="H36" s="41">
        <v>28</v>
      </c>
      <c r="I36" s="38"/>
      <c r="J36" s="38"/>
      <c r="K36" s="39"/>
    </row>
    <row r="37" spans="1:11" x14ac:dyDescent="0.2">
      <c r="A37" s="37">
        <v>30</v>
      </c>
      <c r="B37" s="38">
        <v>15.845392867634448</v>
      </c>
      <c r="C37" s="39">
        <v>9.5087512705537769</v>
      </c>
      <c r="D37"/>
      <c r="H37" s="37">
        <v>29</v>
      </c>
      <c r="I37" s="38"/>
      <c r="J37" s="38"/>
      <c r="K37" s="39"/>
    </row>
    <row r="38" spans="1:11" x14ac:dyDescent="0.2">
      <c r="A38" s="37">
        <v>31</v>
      </c>
      <c r="B38" s="38">
        <v>11.631314149164877</v>
      </c>
      <c r="C38" s="39">
        <v>7.2783202212996363</v>
      </c>
      <c r="D38"/>
      <c r="H38" s="37">
        <v>30</v>
      </c>
      <c r="I38" s="38"/>
      <c r="J38" s="38"/>
      <c r="K38" s="39"/>
    </row>
    <row r="39" spans="1:11" x14ac:dyDescent="0.2">
      <c r="A39" s="37">
        <v>32</v>
      </c>
      <c r="B39" s="38">
        <v>13.414042234868532</v>
      </c>
      <c r="C39" s="39">
        <v>8.3453491744947552</v>
      </c>
      <c r="D39"/>
      <c r="H39" s="37">
        <v>31</v>
      </c>
      <c r="I39" s="38"/>
      <c r="J39" s="38"/>
      <c r="K39" s="39"/>
    </row>
    <row r="40" spans="1:11" x14ac:dyDescent="0.2">
      <c r="A40" s="37">
        <v>33</v>
      </c>
      <c r="B40" s="38">
        <v>11.707682430953488</v>
      </c>
      <c r="C40" s="39">
        <v>6.3712662408793808</v>
      </c>
      <c r="D40"/>
      <c r="H40" s="37">
        <v>32</v>
      </c>
      <c r="I40" s="38"/>
      <c r="J40" s="38"/>
      <c r="K40" s="39"/>
    </row>
    <row r="41" spans="1:11" x14ac:dyDescent="0.2">
      <c r="A41" s="37">
        <v>34</v>
      </c>
      <c r="B41" s="38">
        <v>12.489498393432617</v>
      </c>
      <c r="C41" s="39">
        <v>7.6027004026941203</v>
      </c>
      <c r="D41"/>
      <c r="H41" s="37">
        <v>33</v>
      </c>
      <c r="I41" s="38"/>
      <c r="J41" s="38"/>
      <c r="K41" s="39"/>
    </row>
    <row r="42" spans="1:11" x14ac:dyDescent="0.2">
      <c r="A42" s="37">
        <v>35</v>
      </c>
      <c r="B42" s="38">
        <v>14.464512738455047</v>
      </c>
      <c r="C42" s="39">
        <v>8.2065750059516027</v>
      </c>
      <c r="D42"/>
      <c r="H42" s="37">
        <v>34</v>
      </c>
      <c r="I42" s="38"/>
      <c r="J42" s="38"/>
      <c r="K42" s="39"/>
    </row>
    <row r="43" spans="1:11" x14ac:dyDescent="0.2">
      <c r="A43" s="37">
        <v>36</v>
      </c>
      <c r="B43" s="38">
        <v>14.996447098379321</v>
      </c>
      <c r="C43" s="39">
        <v>10.114806390067525</v>
      </c>
      <c r="D43"/>
      <c r="H43" s="37">
        <v>35</v>
      </c>
      <c r="I43" s="38"/>
      <c r="J43" s="38"/>
      <c r="K43" s="39"/>
    </row>
    <row r="44" spans="1:11" x14ac:dyDescent="0.2">
      <c r="A44" s="37">
        <v>37</v>
      </c>
      <c r="B44" s="38">
        <v>12.235960118456646</v>
      </c>
      <c r="C44" s="39">
        <v>7.1566044266001425</v>
      </c>
      <c r="D44"/>
      <c r="H44" s="37">
        <v>36</v>
      </c>
      <c r="I44" s="38"/>
      <c r="J44" s="38"/>
      <c r="K44" s="39"/>
    </row>
    <row r="45" spans="1:11" x14ac:dyDescent="0.2">
      <c r="A45" s="37">
        <v>38</v>
      </c>
      <c r="B45" s="38">
        <v>13.676629339803764</v>
      </c>
      <c r="C45" s="39">
        <v>8.1246994058680819</v>
      </c>
      <c r="D45"/>
      <c r="H45" s="37">
        <v>37</v>
      </c>
      <c r="I45" s="38"/>
      <c r="J45" s="38"/>
      <c r="K45" s="39"/>
    </row>
    <row r="46" spans="1:11" x14ac:dyDescent="0.2">
      <c r="A46" s="37">
        <v>39</v>
      </c>
      <c r="B46" s="38">
        <v>15.055779222102396</v>
      </c>
      <c r="C46" s="39">
        <v>8.4700330166773181</v>
      </c>
      <c r="D46"/>
      <c r="H46" s="37">
        <v>38</v>
      </c>
      <c r="I46" s="38"/>
      <c r="J46" s="38"/>
      <c r="K46" s="39"/>
    </row>
    <row r="47" spans="1:11" x14ac:dyDescent="0.2">
      <c r="A47" s="37">
        <v>40</v>
      </c>
      <c r="B47" s="38">
        <v>12.783890585585969</v>
      </c>
      <c r="C47" s="39">
        <v>8.7354165622958853</v>
      </c>
      <c r="D47"/>
      <c r="H47" s="37">
        <v>39</v>
      </c>
      <c r="I47" s="38"/>
      <c r="J47" s="38"/>
      <c r="K47" s="39"/>
    </row>
    <row r="48" spans="1:11" x14ac:dyDescent="0.2">
      <c r="A48" s="37">
        <v>41</v>
      </c>
      <c r="B48" s="38">
        <v>13.269963633558088</v>
      </c>
      <c r="C48" s="39">
        <v>13.924226578057365</v>
      </c>
      <c r="D48"/>
      <c r="H48" s="37">
        <v>40</v>
      </c>
      <c r="I48" s="38"/>
      <c r="J48" s="38"/>
      <c r="K48" s="39"/>
    </row>
    <row r="49" spans="1:11" x14ac:dyDescent="0.2">
      <c r="A49" s="37">
        <v>42</v>
      </c>
      <c r="B49" s="38">
        <v>14.395986232325797</v>
      </c>
      <c r="C49" s="39">
        <v>16.576085963365205</v>
      </c>
      <c r="D49"/>
      <c r="H49" s="37">
        <v>41</v>
      </c>
      <c r="I49" s="38"/>
      <c r="J49" s="38"/>
      <c r="K49" s="39"/>
    </row>
    <row r="50" spans="1:11" x14ac:dyDescent="0.2">
      <c r="A50" s="37">
        <v>43</v>
      </c>
      <c r="B50" s="38">
        <v>14.500957858316342</v>
      </c>
      <c r="C50" s="39">
        <v>17.392061062858087</v>
      </c>
      <c r="D50"/>
      <c r="H50" s="37">
        <v>42</v>
      </c>
      <c r="I50" s="38"/>
      <c r="J50" s="38"/>
      <c r="K50" s="39"/>
    </row>
    <row r="51" spans="1:11" x14ac:dyDescent="0.2">
      <c r="A51" s="37">
        <v>44</v>
      </c>
      <c r="B51" s="38">
        <v>14.197658088179338</v>
      </c>
      <c r="C51" s="39">
        <v>16.703947710856262</v>
      </c>
      <c r="D51"/>
      <c r="H51" s="37">
        <v>43</v>
      </c>
      <c r="I51" s="38"/>
      <c r="J51" s="38"/>
      <c r="K51" s="39"/>
    </row>
    <row r="52" spans="1:11" x14ac:dyDescent="0.2">
      <c r="A52" s="37">
        <v>45</v>
      </c>
      <c r="B52" s="38">
        <v>14.624520570311606</v>
      </c>
      <c r="C52" s="39">
        <v>17.22307963863253</v>
      </c>
      <c r="D52"/>
      <c r="H52" s="37">
        <v>44</v>
      </c>
      <c r="I52" s="38"/>
      <c r="J52" s="38"/>
      <c r="K52" s="39"/>
    </row>
    <row r="53" spans="1:11" x14ac:dyDescent="0.2">
      <c r="A53" s="37">
        <v>46</v>
      </c>
      <c r="B53" s="38">
        <v>13.050436258669986</v>
      </c>
      <c r="C53" s="39">
        <v>12.201603227836436</v>
      </c>
      <c r="D53"/>
      <c r="H53" s="37">
        <v>45</v>
      </c>
      <c r="I53" s="38"/>
      <c r="J53" s="38"/>
      <c r="K53" s="39"/>
    </row>
    <row r="54" spans="1:11" x14ac:dyDescent="0.2">
      <c r="A54" s="37">
        <v>47</v>
      </c>
      <c r="B54" s="38">
        <v>14.429830001347693</v>
      </c>
      <c r="C54" s="39">
        <v>16.314305654619851</v>
      </c>
      <c r="D54"/>
      <c r="H54" s="37">
        <v>46</v>
      </c>
      <c r="I54" s="38"/>
      <c r="J54" s="38"/>
      <c r="K54" s="39"/>
    </row>
    <row r="55" spans="1:11" x14ac:dyDescent="0.2">
      <c r="A55" s="37">
        <v>48</v>
      </c>
      <c r="B55" s="38">
        <v>13.508477561558983</v>
      </c>
      <c r="C55" s="39">
        <v>15.118641798260294</v>
      </c>
      <c r="D55"/>
      <c r="H55" s="37">
        <v>47</v>
      </c>
      <c r="I55" s="38"/>
      <c r="J55" s="38"/>
      <c r="K55" s="39"/>
    </row>
    <row r="56" spans="1:11" x14ac:dyDescent="0.2">
      <c r="A56" s="37">
        <v>49</v>
      </c>
      <c r="B56" s="38">
        <v>14.631870878568721</v>
      </c>
      <c r="C56" s="39">
        <v>16.995837207634981</v>
      </c>
      <c r="D56"/>
      <c r="H56" s="37">
        <v>48</v>
      </c>
      <c r="I56" s="38"/>
      <c r="J56" s="38"/>
      <c r="K56" s="39"/>
    </row>
    <row r="57" spans="1:11" x14ac:dyDescent="0.2">
      <c r="A57" s="37">
        <v>50</v>
      </c>
      <c r="B57" s="38">
        <v>15.361019491197723</v>
      </c>
      <c r="C57" s="39">
        <v>16.949707212073186</v>
      </c>
      <c r="D57"/>
      <c r="H57" s="37">
        <v>49</v>
      </c>
      <c r="I57" s="38"/>
      <c r="J57" s="38"/>
      <c r="K57" s="39"/>
    </row>
    <row r="58" spans="1:11" x14ac:dyDescent="0.2">
      <c r="A58" s="37">
        <v>51</v>
      </c>
      <c r="B58" s="38">
        <v>14.235679292518146</v>
      </c>
      <c r="C58" s="39">
        <v>17.551495122739915</v>
      </c>
      <c r="D58"/>
      <c r="H58" s="37">
        <v>50</v>
      </c>
      <c r="I58" s="38"/>
      <c r="J58" s="38"/>
      <c r="K58" s="39"/>
    </row>
    <row r="59" spans="1:11" x14ac:dyDescent="0.2">
      <c r="A59" s="37">
        <v>52</v>
      </c>
      <c r="B59" s="38">
        <v>13.823089606405508</v>
      </c>
      <c r="C59" s="39">
        <v>15.461213271545825</v>
      </c>
      <c r="D59"/>
      <c r="H59" s="37">
        <v>51</v>
      </c>
      <c r="I59" s="38"/>
      <c r="J59" s="38"/>
      <c r="K59" s="39"/>
    </row>
    <row r="60" spans="1:11" x14ac:dyDescent="0.2">
      <c r="A60" s="37">
        <v>53</v>
      </c>
      <c r="B60" s="38">
        <v>14.524950266008652</v>
      </c>
      <c r="C60" s="39">
        <v>18.900726135031153</v>
      </c>
      <c r="D60"/>
      <c r="H60" s="37">
        <v>52</v>
      </c>
      <c r="I60" s="38"/>
      <c r="J60" s="38"/>
      <c r="K60" s="39"/>
    </row>
    <row r="61" spans="1:11" x14ac:dyDescent="0.2">
      <c r="A61" s="37">
        <v>54</v>
      </c>
      <c r="B61" s="38">
        <v>15.427804772715369</v>
      </c>
      <c r="C61" s="39">
        <v>19.001442367038738</v>
      </c>
      <c r="D61"/>
      <c r="H61" s="37">
        <v>53</v>
      </c>
      <c r="I61" s="38"/>
      <c r="J61" s="38"/>
      <c r="K61" s="39"/>
    </row>
    <row r="62" spans="1:11" x14ac:dyDescent="0.2">
      <c r="A62" s="72">
        <v>55</v>
      </c>
      <c r="B62" s="73">
        <v>14.58273862013395</v>
      </c>
      <c r="C62" s="74">
        <v>17.014185789772103</v>
      </c>
      <c r="D62"/>
      <c r="H62" s="37">
        <v>54</v>
      </c>
      <c r="I62" s="38"/>
      <c r="J62" s="38"/>
      <c r="K62" s="39"/>
    </row>
    <row r="63" spans="1:11" x14ac:dyDescent="0.2">
      <c r="A63" s="37">
        <v>56</v>
      </c>
      <c r="B63" s="38">
        <v>12.869222436876589</v>
      </c>
      <c r="C63" s="39">
        <v>14.263604135992422</v>
      </c>
      <c r="D63"/>
      <c r="H63" s="41">
        <v>55</v>
      </c>
      <c r="I63" s="38"/>
      <c r="J63" s="38"/>
      <c r="K63" s="39"/>
    </row>
    <row r="64" spans="1:11" x14ac:dyDescent="0.2">
      <c r="A64" s="37">
        <v>57</v>
      </c>
      <c r="B64" s="38">
        <v>15.372443713953466</v>
      </c>
      <c r="C64" s="39">
        <v>18.906383435149621</v>
      </c>
      <c r="D64"/>
      <c r="H64" s="37">
        <v>56</v>
      </c>
      <c r="I64" s="38"/>
      <c r="J64" s="38"/>
      <c r="K64" s="39"/>
    </row>
    <row r="65" spans="1:16" x14ac:dyDescent="0.2">
      <c r="A65" s="37">
        <v>58</v>
      </c>
      <c r="B65" s="38">
        <v>15.614402977250073</v>
      </c>
      <c r="C65" s="39">
        <v>18.999031811626047</v>
      </c>
      <c r="D65"/>
      <c r="H65" s="37">
        <v>57</v>
      </c>
      <c r="I65" s="38"/>
      <c r="J65" s="38"/>
      <c r="K65" s="39"/>
    </row>
    <row r="66" spans="1:16" x14ac:dyDescent="0.2">
      <c r="A66" s="37">
        <v>59</v>
      </c>
      <c r="B66" s="38">
        <v>15.121313568174264</v>
      </c>
      <c r="C66" s="39">
        <v>17.842672251496385</v>
      </c>
      <c r="D66"/>
      <c r="H66" s="37">
        <v>58</v>
      </c>
      <c r="I66" s="38"/>
      <c r="J66" s="38"/>
      <c r="K66" s="39"/>
    </row>
    <row r="67" spans="1:16" x14ac:dyDescent="0.2">
      <c r="A67" s="52">
        <v>60</v>
      </c>
      <c r="B67" s="53">
        <v>13.641102103249505</v>
      </c>
      <c r="C67" s="54">
        <v>15.490439644438736</v>
      </c>
      <c r="D67"/>
      <c r="H67" s="37">
        <v>59</v>
      </c>
      <c r="I67" s="38"/>
      <c r="J67" s="38"/>
      <c r="K67" s="39"/>
    </row>
    <row r="68" spans="1:16" x14ac:dyDescent="0.2">
      <c r="B68" s="2"/>
      <c r="C68" s="2"/>
      <c r="D68"/>
      <c r="H68" s="52">
        <v>60</v>
      </c>
      <c r="I68" s="38"/>
      <c r="J68" s="38"/>
      <c r="K68" s="39"/>
    </row>
    <row r="69" spans="1:16" x14ac:dyDescent="0.2">
      <c r="D69"/>
    </row>
    <row r="70" spans="1:16" x14ac:dyDescent="0.2">
      <c r="D70"/>
    </row>
    <row r="71" spans="1:16" ht="16" x14ac:dyDescent="0.2">
      <c r="D71"/>
      <c r="M71" s="55"/>
      <c r="N71" s="2"/>
      <c r="O71" s="2"/>
      <c r="P71" s="2"/>
    </row>
  </sheetData>
  <mergeCells count="4">
    <mergeCell ref="A1:M2"/>
    <mergeCell ref="E3:H3"/>
    <mergeCell ref="C4:J4"/>
    <mergeCell ref="H7:K7"/>
  </mergeCells>
  <conditionalFormatting sqref="I9">
    <cfRule type="expression" dxfId="3" priority="6">
      <formula>I9=MIN($I9:$K9)</formula>
    </cfRule>
  </conditionalFormatting>
  <conditionalFormatting sqref="I9:K9">
    <cfRule type="expression" dxfId="2" priority="5">
      <formula>I9=MIN($I9:$K9)</formula>
    </cfRule>
  </conditionalFormatting>
  <conditionalFormatting sqref="I10:I68">
    <cfRule type="expression" dxfId="1" priority="2">
      <formula>I10=MIN($I10:$K10)</formula>
    </cfRule>
  </conditionalFormatting>
  <conditionalFormatting sqref="I10:K68">
    <cfRule type="expression" dxfId="0" priority="1">
      <formula>I10=MIN($I10:$K10)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45"/>
  <sheetViews>
    <sheetView zoomScaleNormal="100" workbookViewId="0">
      <selection activeCell="H40" sqref="H40"/>
    </sheetView>
  </sheetViews>
  <sheetFormatPr baseColWidth="10" defaultRowHeight="15" x14ac:dyDescent="0.2"/>
  <cols>
    <col min="2" max="2" width="25" customWidth="1"/>
    <col min="3" max="3" width="13.5" bestFit="1" customWidth="1"/>
    <col min="7" max="7" width="20.5" bestFit="1" customWidth="1"/>
    <col min="8" max="8" width="13.5" bestFit="1" customWidth="1"/>
    <col min="9" max="9" width="16.5" customWidth="1"/>
    <col min="10" max="11" width="13.1640625" bestFit="1" customWidth="1"/>
    <col min="12" max="12" width="13.5" bestFit="1" customWidth="1"/>
  </cols>
  <sheetData>
    <row r="1" spans="2:14" x14ac:dyDescent="0.2">
      <c r="B1" s="137" t="s">
        <v>69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9"/>
    </row>
    <row r="2" spans="2:14" x14ac:dyDescent="0.2">
      <c r="B2" s="140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2:14" ht="16" x14ac:dyDescent="0.2">
      <c r="B3" s="1"/>
      <c r="C3" s="1"/>
      <c r="D3" s="56" t="s">
        <v>70</v>
      </c>
      <c r="E3" s="56"/>
      <c r="F3" s="56"/>
      <c r="G3" s="56"/>
      <c r="H3" s="56"/>
      <c r="I3" s="56"/>
      <c r="J3" s="56"/>
      <c r="K3" s="56"/>
    </row>
    <row r="4" spans="2:14" x14ac:dyDescent="0.2">
      <c r="B4" s="1"/>
      <c r="C4" s="1"/>
      <c r="D4" s="1"/>
      <c r="E4" s="1"/>
      <c r="I4" s="1"/>
      <c r="J4" s="1"/>
      <c r="K4" s="1"/>
    </row>
    <row r="5" spans="2:14" x14ac:dyDescent="0.2">
      <c r="B5" s="112" t="s">
        <v>104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9"/>
    </row>
    <row r="6" spans="2:14" x14ac:dyDescent="0.2">
      <c r="B6" s="1"/>
      <c r="C6" s="1"/>
      <c r="D6" s="1"/>
      <c r="E6" s="1"/>
      <c r="I6" s="1"/>
      <c r="J6" s="1"/>
      <c r="K6" s="1"/>
    </row>
    <row r="7" spans="2:14" x14ac:dyDescent="0.2">
      <c r="B7" s="143" t="s">
        <v>71</v>
      </c>
      <c r="C7" s="143"/>
      <c r="D7" s="143"/>
      <c r="E7" s="143"/>
      <c r="G7" s="24" t="s">
        <v>72</v>
      </c>
      <c r="H7" s="31" t="s">
        <v>103</v>
      </c>
      <c r="I7" s="24" t="s">
        <v>73</v>
      </c>
      <c r="J7" s="57"/>
    </row>
    <row r="8" spans="2:14" x14ac:dyDescent="0.2">
      <c r="B8" s="11" t="s">
        <v>57</v>
      </c>
      <c r="C8" s="11" t="s">
        <v>39</v>
      </c>
      <c r="D8" s="11" t="s">
        <v>59</v>
      </c>
      <c r="E8" s="11" t="s">
        <v>64</v>
      </c>
      <c r="G8" s="11" t="s">
        <v>58</v>
      </c>
      <c r="H8" s="21">
        <v>10.181641657145768</v>
      </c>
      <c r="I8" s="21"/>
    </row>
    <row r="9" spans="2:14" x14ac:dyDescent="0.2">
      <c r="B9" s="37">
        <v>1</v>
      </c>
      <c r="C9" s="38">
        <v>10.66951828716717</v>
      </c>
      <c r="D9" s="38">
        <v>14.697930476643663</v>
      </c>
      <c r="E9" s="58" t="s">
        <v>61</v>
      </c>
      <c r="G9" s="11" t="s">
        <v>59</v>
      </c>
      <c r="H9" s="21">
        <v>6.36135580980668</v>
      </c>
      <c r="I9" s="21"/>
    </row>
    <row r="10" spans="2:14" x14ac:dyDescent="0.2">
      <c r="B10" s="37">
        <v>2</v>
      </c>
      <c r="C10" s="38">
        <v>14.416791524672224</v>
      </c>
      <c r="D10" s="38">
        <v>9.2531886889789661</v>
      </c>
      <c r="E10" s="58" t="s">
        <v>62</v>
      </c>
    </row>
    <row r="11" spans="2:14" x14ac:dyDescent="0.2">
      <c r="B11" s="37">
        <v>3</v>
      </c>
      <c r="C11" s="38">
        <v>10.234650350688426</v>
      </c>
      <c r="D11" s="38">
        <v>14.300236936278594</v>
      </c>
      <c r="E11" s="58" t="s">
        <v>61</v>
      </c>
    </row>
    <row r="12" spans="2:14" x14ac:dyDescent="0.2">
      <c r="B12" s="37">
        <v>4</v>
      </c>
      <c r="C12" s="38">
        <v>11.173611997296955</v>
      </c>
      <c r="D12" s="38">
        <v>15.53032983486534</v>
      </c>
      <c r="E12" s="58" t="s">
        <v>61</v>
      </c>
    </row>
    <row r="13" spans="2:14" x14ac:dyDescent="0.2">
      <c r="B13" s="37">
        <v>5</v>
      </c>
      <c r="C13" s="38">
        <v>10.414308585100798</v>
      </c>
      <c r="D13" s="38">
        <v>15.079047717554918</v>
      </c>
      <c r="E13" s="58" t="s">
        <v>61</v>
      </c>
    </row>
    <row r="14" spans="2:14" x14ac:dyDescent="0.2">
      <c r="B14" s="37">
        <v>6</v>
      </c>
      <c r="C14" s="38">
        <v>9.741508992793559</v>
      </c>
      <c r="D14" s="38">
        <v>13.792067235309927</v>
      </c>
      <c r="E14" s="58" t="s">
        <v>61</v>
      </c>
    </row>
    <row r="15" spans="2:14" x14ac:dyDescent="0.2">
      <c r="B15" s="37">
        <v>7</v>
      </c>
      <c r="C15" s="38">
        <v>11.946913884520889</v>
      </c>
      <c r="D15" s="38">
        <v>6.0502078513987563</v>
      </c>
      <c r="E15" s="58" t="s">
        <v>62</v>
      </c>
    </row>
    <row r="16" spans="2:14" x14ac:dyDescent="0.2">
      <c r="B16" s="37">
        <v>8</v>
      </c>
      <c r="C16" s="38">
        <v>12.769459703860242</v>
      </c>
      <c r="D16" s="38">
        <v>7.9701507904953699</v>
      </c>
      <c r="E16" s="58" t="s">
        <v>62</v>
      </c>
    </row>
    <row r="17" spans="2:18" x14ac:dyDescent="0.2">
      <c r="B17" s="37">
        <v>9</v>
      </c>
      <c r="C17" s="38">
        <v>13.249403606478008</v>
      </c>
      <c r="D17" s="38">
        <v>8.0333247032125001</v>
      </c>
      <c r="E17" s="58" t="s">
        <v>62</v>
      </c>
    </row>
    <row r="18" spans="2:18" x14ac:dyDescent="0.2">
      <c r="B18" s="37">
        <v>10</v>
      </c>
      <c r="C18" s="38">
        <v>10.868746852698477</v>
      </c>
      <c r="D18" s="38">
        <v>6.9144494746751484</v>
      </c>
      <c r="E18" s="58" t="s">
        <v>62</v>
      </c>
    </row>
    <row r="19" spans="2:18" x14ac:dyDescent="0.2">
      <c r="B19" s="37">
        <v>11</v>
      </c>
      <c r="C19" s="38">
        <v>13.269963633558088</v>
      </c>
      <c r="D19" s="38">
        <v>13.924226578057365</v>
      </c>
      <c r="E19" s="58" t="s">
        <v>63</v>
      </c>
    </row>
    <row r="20" spans="2:18" x14ac:dyDescent="0.2">
      <c r="B20" s="37">
        <v>12</v>
      </c>
      <c r="C20" s="38">
        <v>14.395986232325797</v>
      </c>
      <c r="D20" s="38">
        <v>16.576085963365205</v>
      </c>
      <c r="E20" s="58" t="s">
        <v>63</v>
      </c>
    </row>
    <row r="21" spans="2:18" x14ac:dyDescent="0.2">
      <c r="B21" s="37">
        <v>13</v>
      </c>
      <c r="C21" s="38">
        <v>14.500957858316342</v>
      </c>
      <c r="D21" s="38">
        <v>17.392061062858087</v>
      </c>
      <c r="E21" s="58" t="s">
        <v>63</v>
      </c>
    </row>
    <row r="22" spans="2:18" x14ac:dyDescent="0.2">
      <c r="B22" s="37">
        <v>14</v>
      </c>
      <c r="C22" s="38">
        <v>14.197658088179338</v>
      </c>
      <c r="D22" s="38">
        <v>16.703947710856262</v>
      </c>
      <c r="E22" s="58" t="s">
        <v>63</v>
      </c>
      <c r="P22" s="59"/>
      <c r="Q22" s="59"/>
      <c r="R22" s="59"/>
    </row>
    <row r="23" spans="2:18" x14ac:dyDescent="0.2">
      <c r="B23" s="52">
        <v>15</v>
      </c>
      <c r="C23" s="53">
        <v>14.624520570311606</v>
      </c>
      <c r="D23" s="53">
        <v>17.22307963863253</v>
      </c>
      <c r="E23" s="60" t="s">
        <v>63</v>
      </c>
      <c r="P23" s="61"/>
      <c r="Q23" s="61"/>
      <c r="R23" s="61"/>
    </row>
    <row r="24" spans="2:18" x14ac:dyDescent="0.2">
      <c r="B24" t="s">
        <v>68</v>
      </c>
      <c r="C24" s="8">
        <f>AVERAGE(C9:C23)</f>
        <v>12.431600011197864</v>
      </c>
      <c r="D24" s="8">
        <f>AVERAGE(D9:D23)</f>
        <v>12.896022310878841</v>
      </c>
      <c r="P24" s="28"/>
      <c r="Q24" s="42"/>
      <c r="R24" s="28"/>
    </row>
    <row r="25" spans="2:18" x14ac:dyDescent="0.2">
      <c r="B25" t="s">
        <v>74</v>
      </c>
      <c r="C25">
        <f>STDEV(C9:C23)</f>
        <v>1.7927083722981811</v>
      </c>
      <c r="D25">
        <f>STDEV(D9:D23)</f>
        <v>4.0495995085063194</v>
      </c>
      <c r="P25" s="28"/>
      <c r="Q25" s="42"/>
      <c r="R25" s="28"/>
    </row>
    <row r="26" spans="2:18" x14ac:dyDescent="0.2">
      <c r="P26" s="28"/>
      <c r="Q26" s="42"/>
      <c r="R26" s="28"/>
    </row>
    <row r="27" spans="2:18" x14ac:dyDescent="0.2">
      <c r="P27" s="28"/>
      <c r="Q27" s="42"/>
      <c r="R27" s="28"/>
    </row>
    <row r="28" spans="2:18" x14ac:dyDescent="0.2">
      <c r="B28" s="62" t="s">
        <v>75</v>
      </c>
      <c r="G28" s="63" t="s">
        <v>76</v>
      </c>
      <c r="P28" s="28"/>
      <c r="Q28" s="42"/>
      <c r="R28" s="28"/>
    </row>
    <row r="29" spans="2:18" x14ac:dyDescent="0.2">
      <c r="P29" s="28"/>
      <c r="Q29" s="42"/>
      <c r="R29" s="28"/>
    </row>
    <row r="30" spans="2:18" x14ac:dyDescent="0.2">
      <c r="B30" s="69" t="s">
        <v>57</v>
      </c>
      <c r="C30" s="70" t="s">
        <v>58</v>
      </c>
      <c r="D30" s="70" t="s">
        <v>59</v>
      </c>
      <c r="E30" s="71" t="s">
        <v>64</v>
      </c>
      <c r="G30" s="69" t="s">
        <v>57</v>
      </c>
      <c r="H30" s="70" t="s">
        <v>77</v>
      </c>
      <c r="I30" s="71" t="s">
        <v>64</v>
      </c>
      <c r="K30" s="69" t="s">
        <v>77</v>
      </c>
      <c r="L30" s="71" t="s">
        <v>64</v>
      </c>
      <c r="P30" s="28"/>
    </row>
    <row r="31" spans="2:18" x14ac:dyDescent="0.2">
      <c r="B31" s="37">
        <v>1</v>
      </c>
      <c r="C31" s="38"/>
      <c r="D31" s="38"/>
      <c r="E31" s="58" t="s">
        <v>61</v>
      </c>
      <c r="G31" s="37">
        <v>1</v>
      </c>
      <c r="H31" s="76"/>
      <c r="I31" s="58" t="s">
        <v>61</v>
      </c>
      <c r="K31" s="72"/>
      <c r="L31" s="75"/>
      <c r="P31" s="28"/>
    </row>
    <row r="32" spans="2:18" x14ac:dyDescent="0.2">
      <c r="B32" s="37">
        <v>2</v>
      </c>
      <c r="C32" s="38"/>
      <c r="D32" s="38"/>
      <c r="E32" s="58" t="s">
        <v>61</v>
      </c>
      <c r="G32" s="37">
        <v>2</v>
      </c>
      <c r="H32" s="76"/>
      <c r="I32" s="58" t="s">
        <v>61</v>
      </c>
      <c r="K32" s="72"/>
      <c r="L32" s="75"/>
      <c r="P32" s="28"/>
    </row>
    <row r="33" spans="2:18" x14ac:dyDescent="0.2">
      <c r="B33" s="37">
        <v>3</v>
      </c>
      <c r="C33" s="38"/>
      <c r="D33" s="38"/>
      <c r="E33" s="58" t="s">
        <v>61</v>
      </c>
      <c r="G33" s="37">
        <v>3</v>
      </c>
      <c r="H33" s="76"/>
      <c r="I33" s="58" t="s">
        <v>61</v>
      </c>
      <c r="K33" s="72"/>
      <c r="L33" s="75"/>
      <c r="P33" s="28"/>
    </row>
    <row r="34" spans="2:18" x14ac:dyDescent="0.2">
      <c r="B34" s="37">
        <v>4</v>
      </c>
      <c r="C34" s="38"/>
      <c r="D34" s="38"/>
      <c r="E34" s="58" t="s">
        <v>61</v>
      </c>
      <c r="G34" s="37">
        <v>4</v>
      </c>
      <c r="H34" s="76"/>
      <c r="I34" s="58" t="s">
        <v>61</v>
      </c>
      <c r="K34" s="72"/>
      <c r="L34" s="75"/>
      <c r="P34" s="28"/>
    </row>
    <row r="35" spans="2:18" x14ac:dyDescent="0.2">
      <c r="B35" s="37">
        <v>5</v>
      </c>
      <c r="C35" s="38"/>
      <c r="D35" s="38"/>
      <c r="E35" s="58" t="s">
        <v>61</v>
      </c>
      <c r="G35" s="37">
        <v>5</v>
      </c>
      <c r="H35" s="76"/>
      <c r="I35" s="58" t="s">
        <v>61</v>
      </c>
      <c r="K35" s="72"/>
      <c r="L35" s="75"/>
      <c r="P35" s="28"/>
      <c r="Q35" s="42"/>
      <c r="R35" s="28"/>
    </row>
    <row r="36" spans="2:18" x14ac:dyDescent="0.2">
      <c r="B36" s="37">
        <v>6</v>
      </c>
      <c r="C36" s="38"/>
      <c r="D36" s="38"/>
      <c r="E36" s="58" t="s">
        <v>62</v>
      </c>
      <c r="G36" s="37">
        <v>6</v>
      </c>
      <c r="H36" s="76"/>
      <c r="I36" s="58" t="s">
        <v>62</v>
      </c>
      <c r="K36" s="41"/>
      <c r="L36" s="64"/>
      <c r="P36" s="28"/>
      <c r="Q36" s="42"/>
      <c r="R36" s="28"/>
    </row>
    <row r="37" spans="2:18" x14ac:dyDescent="0.2">
      <c r="B37" s="37">
        <v>7</v>
      </c>
      <c r="C37" s="38"/>
      <c r="D37" s="38"/>
      <c r="E37" s="58" t="s">
        <v>62</v>
      </c>
      <c r="G37" s="37">
        <v>7</v>
      </c>
      <c r="H37" s="76"/>
      <c r="I37" s="58" t="s">
        <v>62</v>
      </c>
      <c r="K37" s="41"/>
      <c r="L37" s="64"/>
      <c r="P37" s="28"/>
      <c r="Q37" s="42"/>
      <c r="R37" s="28"/>
    </row>
    <row r="38" spans="2:18" x14ac:dyDescent="0.2">
      <c r="B38" s="37">
        <v>8</v>
      </c>
      <c r="C38" s="38"/>
      <c r="D38" s="38"/>
      <c r="E38" s="58" t="s">
        <v>62</v>
      </c>
      <c r="G38" s="37">
        <v>8</v>
      </c>
      <c r="H38" s="76"/>
      <c r="I38" s="58" t="s">
        <v>62</v>
      </c>
      <c r="K38" s="41"/>
      <c r="L38" s="64"/>
      <c r="P38" s="28"/>
      <c r="Q38" s="42"/>
      <c r="R38" s="28"/>
    </row>
    <row r="39" spans="2:18" x14ac:dyDescent="0.2">
      <c r="B39" s="37">
        <v>9</v>
      </c>
      <c r="C39" s="38"/>
      <c r="D39" s="38"/>
      <c r="E39" s="58" t="s">
        <v>62</v>
      </c>
      <c r="G39" s="37">
        <v>9</v>
      </c>
      <c r="H39" s="76"/>
      <c r="I39" s="58" t="s">
        <v>62</v>
      </c>
      <c r="K39" s="41"/>
      <c r="L39" s="64"/>
      <c r="Q39" s="42"/>
      <c r="R39" s="28"/>
    </row>
    <row r="40" spans="2:18" x14ac:dyDescent="0.2">
      <c r="B40" s="37">
        <v>10</v>
      </c>
      <c r="C40" s="38"/>
      <c r="D40" s="38"/>
      <c r="E40" s="58" t="s">
        <v>62</v>
      </c>
      <c r="G40" s="37">
        <v>10</v>
      </c>
      <c r="H40" s="76"/>
      <c r="I40" s="58" t="s">
        <v>62</v>
      </c>
      <c r="K40" s="41"/>
      <c r="L40" s="64"/>
    </row>
    <row r="41" spans="2:18" x14ac:dyDescent="0.2">
      <c r="B41" s="37">
        <v>11</v>
      </c>
      <c r="C41" s="38"/>
      <c r="D41" s="38"/>
      <c r="E41" s="58" t="s">
        <v>63</v>
      </c>
      <c r="G41" s="37">
        <v>11</v>
      </c>
      <c r="H41" s="76"/>
      <c r="I41" s="58" t="s">
        <v>63</v>
      </c>
      <c r="K41" s="37"/>
      <c r="L41" s="58"/>
      <c r="Q41" s="42"/>
      <c r="R41" s="28"/>
    </row>
    <row r="42" spans="2:18" x14ac:dyDescent="0.2">
      <c r="B42" s="37">
        <v>12</v>
      </c>
      <c r="C42" s="38"/>
      <c r="D42" s="38"/>
      <c r="E42" s="58" t="s">
        <v>63</v>
      </c>
      <c r="G42" s="37">
        <v>12</v>
      </c>
      <c r="H42" s="76"/>
      <c r="I42" s="58" t="s">
        <v>63</v>
      </c>
      <c r="K42" s="37"/>
      <c r="L42" s="58"/>
      <c r="Q42" s="42"/>
      <c r="R42" s="28"/>
    </row>
    <row r="43" spans="2:18" x14ac:dyDescent="0.2">
      <c r="B43" s="37">
        <v>13</v>
      </c>
      <c r="C43" s="38"/>
      <c r="D43" s="38"/>
      <c r="E43" s="58" t="s">
        <v>63</v>
      </c>
      <c r="G43" s="37">
        <v>13</v>
      </c>
      <c r="H43" s="76"/>
      <c r="I43" s="58" t="s">
        <v>63</v>
      </c>
      <c r="K43" s="37"/>
      <c r="L43" s="58"/>
      <c r="Q43" s="42"/>
      <c r="R43" s="28"/>
    </row>
    <row r="44" spans="2:18" x14ac:dyDescent="0.2">
      <c r="B44" s="37">
        <v>14</v>
      </c>
      <c r="C44" s="38"/>
      <c r="D44" s="38"/>
      <c r="E44" s="58" t="s">
        <v>63</v>
      </c>
      <c r="G44" s="37">
        <v>14</v>
      </c>
      <c r="H44" s="76"/>
      <c r="I44" s="58" t="s">
        <v>63</v>
      </c>
      <c r="K44" s="37"/>
      <c r="L44" s="58"/>
      <c r="Q44" s="42"/>
      <c r="R44" s="28"/>
    </row>
    <row r="45" spans="2:18" x14ac:dyDescent="0.2">
      <c r="B45" s="52">
        <v>15</v>
      </c>
      <c r="C45" s="53"/>
      <c r="D45" s="53"/>
      <c r="E45" s="60" t="s">
        <v>63</v>
      </c>
      <c r="G45" s="52">
        <v>15</v>
      </c>
      <c r="H45" s="77"/>
      <c r="I45" s="60" t="s">
        <v>63</v>
      </c>
      <c r="K45" s="52"/>
      <c r="L45" s="60"/>
    </row>
  </sheetData>
  <mergeCells count="3">
    <mergeCell ref="B1:N2"/>
    <mergeCell ref="B5:N5"/>
    <mergeCell ref="B7:E7"/>
  </mergeCells>
  <conditionalFormatting sqref="H31:H45">
    <cfRule type="dataBar" priority="7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{D674A46B-EE2C-426E-967E-6D810C99D261}</x14:id>
        </ext>
      </extLst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{1CB9E27D-243E-4BAD-ABB2-9CA8174A0212}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{CCA78FD6-8E0D-41B4-9D8F-354F5D82CAE1}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4A46B-EE2C-426E-967E-6D810C99D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B9E27D-243E-4BAD-ABB2-9CA8174A0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A78FD6-8E0D-41B4-9D8F-354F5D82C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H31:H45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87"/>
  <sheetViews>
    <sheetView zoomScale="68" zoomScaleNormal="68" workbookViewId="0">
      <selection activeCell="G87" sqref="G87"/>
    </sheetView>
  </sheetViews>
  <sheetFormatPr baseColWidth="10" defaultRowHeight="15" x14ac:dyDescent="0.2"/>
  <cols>
    <col min="5" max="5" width="54.6640625" bestFit="1" customWidth="1"/>
    <col min="6" max="6" width="17.6640625" bestFit="1" customWidth="1"/>
    <col min="7" max="7" width="19" bestFit="1" customWidth="1"/>
    <col min="8" max="8" width="22.83203125" customWidth="1"/>
    <col min="9" max="9" width="12.6640625" bestFit="1" customWidth="1"/>
    <col min="10" max="10" width="17.5" bestFit="1" customWidth="1"/>
    <col min="11" max="11" width="14.5" bestFit="1" customWidth="1"/>
    <col min="12" max="12" width="16.6640625" bestFit="1" customWidth="1"/>
    <col min="13" max="13" width="18.5" bestFit="1" customWidth="1"/>
  </cols>
  <sheetData>
    <row r="1" spans="2:14" x14ac:dyDescent="0.2">
      <c r="B1" s="137" t="s">
        <v>105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9"/>
    </row>
    <row r="2" spans="2:14" x14ac:dyDescent="0.2">
      <c r="B2" s="140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2:14" ht="16" x14ac:dyDescent="0.2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5" spans="2:14" ht="16" thickBot="1" x14ac:dyDescent="0.25">
      <c r="B5" s="81" t="s">
        <v>144</v>
      </c>
      <c r="C5" s="81" t="s">
        <v>145</v>
      </c>
      <c r="E5" s="63" t="s">
        <v>106</v>
      </c>
    </row>
    <row r="6" spans="2:14" x14ac:dyDescent="0.2">
      <c r="B6" s="79">
        <v>-2.2233525225921653</v>
      </c>
      <c r="C6" s="39">
        <v>-4.6884485033766117</v>
      </c>
      <c r="E6" s="144" t="s">
        <v>78</v>
      </c>
      <c r="F6" s="144"/>
    </row>
    <row r="7" spans="2:14" x14ac:dyDescent="0.2">
      <c r="B7" s="79">
        <v>-1.497603464767894</v>
      </c>
      <c r="C7" s="39">
        <v>-2.9418975644388805</v>
      </c>
      <c r="E7" s="66" t="s">
        <v>79</v>
      </c>
      <c r="F7" s="42">
        <v>0.51957915049315051</v>
      </c>
    </row>
    <row r="8" spans="2:14" x14ac:dyDescent="0.2">
      <c r="B8" s="79">
        <v>-1.3702925797491676</v>
      </c>
      <c r="C8" s="39">
        <v>-1.66513072258866</v>
      </c>
      <c r="E8" s="66" t="s">
        <v>80</v>
      </c>
      <c r="F8" s="42">
        <v>0.269962493627184</v>
      </c>
    </row>
    <row r="9" spans="2:14" x14ac:dyDescent="0.2">
      <c r="B9" s="79">
        <v>-0.88270711277479352</v>
      </c>
      <c r="C9" s="39">
        <v>-1.0972482524301268</v>
      </c>
      <c r="E9" s="66" t="s">
        <v>81</v>
      </c>
      <c r="F9" s="42">
        <v>0.24388972554244057</v>
      </c>
    </row>
    <row r="10" spans="2:14" x14ac:dyDescent="0.2">
      <c r="B10" s="79">
        <v>-0.72901594683277593</v>
      </c>
      <c r="C10" s="39">
        <v>-0.18575609652858538</v>
      </c>
      <c r="E10" s="66" t="s">
        <v>82</v>
      </c>
      <c r="F10" s="42">
        <v>2.5773252766219792</v>
      </c>
    </row>
    <row r="11" spans="2:14" ht="16" thickBot="1" x14ac:dyDescent="0.25">
      <c r="B11" s="79">
        <v>-0.67365988813356281</v>
      </c>
      <c r="C11" s="39">
        <v>-1.2933464429371124</v>
      </c>
      <c r="E11" s="67" t="s">
        <v>83</v>
      </c>
      <c r="F11" s="83">
        <v>30</v>
      </c>
    </row>
    <row r="12" spans="2:14" x14ac:dyDescent="0.2">
      <c r="B12" s="79">
        <v>-0.67097292047066004</v>
      </c>
      <c r="C12" s="39">
        <v>-1.0569526275504972</v>
      </c>
    </row>
    <row r="13" spans="2:14" ht="16" thickBot="1" x14ac:dyDescent="0.25">
      <c r="B13" s="79">
        <v>-0.60000836085879594</v>
      </c>
      <c r="C13" s="74">
        <v>9.43</v>
      </c>
      <c r="E13" s="63" t="s">
        <v>84</v>
      </c>
    </row>
    <row r="14" spans="2:14" x14ac:dyDescent="0.2">
      <c r="B14" s="79">
        <v>-0.30427081629126262</v>
      </c>
      <c r="C14" s="39">
        <v>0.51588664163972631</v>
      </c>
      <c r="E14" s="68"/>
      <c r="F14" s="92" t="s">
        <v>85</v>
      </c>
      <c r="G14" s="92" t="s">
        <v>86</v>
      </c>
      <c r="H14" s="92" t="s">
        <v>87</v>
      </c>
      <c r="I14" s="92" t="s">
        <v>88</v>
      </c>
      <c r="J14" s="92" t="s">
        <v>89</v>
      </c>
    </row>
    <row r="15" spans="2:14" x14ac:dyDescent="0.2">
      <c r="B15" s="79">
        <v>-0.18349940144263452</v>
      </c>
      <c r="C15" s="39">
        <v>-1.0304316987139419</v>
      </c>
      <c r="E15" s="66" t="s">
        <v>90</v>
      </c>
      <c r="F15" s="42">
        <v>1</v>
      </c>
      <c r="G15" s="42">
        <v>68.778825521669518</v>
      </c>
      <c r="H15" s="42">
        <v>68.778825521669518</v>
      </c>
      <c r="I15" s="42">
        <v>10.354193799052489</v>
      </c>
      <c r="J15" s="42">
        <v>3.2550723574141598E-3</v>
      </c>
    </row>
    <row r="16" spans="2:14" x14ac:dyDescent="0.2">
      <c r="B16" s="79">
        <v>-0.18215823441357107</v>
      </c>
      <c r="C16" s="39">
        <v>0.25799735920674982</v>
      </c>
      <c r="E16" s="66" t="s">
        <v>91</v>
      </c>
      <c r="F16" s="42">
        <v>28</v>
      </c>
      <c r="G16" s="42">
        <v>185.99295628240773</v>
      </c>
      <c r="H16" s="42">
        <v>6.6426055815145615</v>
      </c>
      <c r="I16" s="42"/>
      <c r="J16" s="42"/>
    </row>
    <row r="17" spans="2:13" ht="16" thickBot="1" x14ac:dyDescent="0.25">
      <c r="B17" s="79">
        <v>-0.16875239272434081</v>
      </c>
      <c r="C17" s="39">
        <v>0.64181445561067463</v>
      </c>
      <c r="E17" s="84" t="s">
        <v>92</v>
      </c>
      <c r="F17" s="83">
        <v>29</v>
      </c>
      <c r="G17" s="83">
        <v>254.77178180407725</v>
      </c>
      <c r="H17" s="83"/>
      <c r="I17" s="83"/>
      <c r="J17" s="83"/>
    </row>
    <row r="18" spans="2:13" ht="16" thickBot="1" x14ac:dyDescent="0.25">
      <c r="B18" s="79">
        <v>-0.13719816001249732</v>
      </c>
      <c r="C18" s="39">
        <v>-0.48772834848366475</v>
      </c>
    </row>
    <row r="19" spans="2:13" x14ac:dyDescent="0.2">
      <c r="B19" s="79">
        <v>-1.5718511016511515E-2</v>
      </c>
      <c r="C19" s="39">
        <v>0.41825083183804879</v>
      </c>
      <c r="E19" s="68"/>
      <c r="F19" s="92" t="s">
        <v>93</v>
      </c>
      <c r="G19" s="92" t="s">
        <v>82</v>
      </c>
      <c r="H19" s="92" t="s">
        <v>94</v>
      </c>
      <c r="I19" s="92" t="s">
        <v>95</v>
      </c>
      <c r="J19" s="92" t="s">
        <v>96</v>
      </c>
      <c r="K19" s="92" t="s">
        <v>97</v>
      </c>
      <c r="L19" s="92" t="s">
        <v>98</v>
      </c>
      <c r="M19" s="92" t="s">
        <v>99</v>
      </c>
    </row>
    <row r="20" spans="2:13" x14ac:dyDescent="0.2">
      <c r="B20" s="79">
        <v>0.18</v>
      </c>
      <c r="C20" s="74">
        <v>7.92</v>
      </c>
      <c r="E20" s="66" t="s">
        <v>100</v>
      </c>
      <c r="F20" s="42">
        <v>0.83030052709266644</v>
      </c>
      <c r="G20" s="42">
        <v>0.48982265922333917</v>
      </c>
      <c r="H20" s="42">
        <v>1.6951043637082603</v>
      </c>
      <c r="I20" s="42">
        <v>0.10115045749177662</v>
      </c>
      <c r="J20" s="42">
        <v>-0.17305570627355982</v>
      </c>
      <c r="K20" s="42">
        <v>1.8336567604588927</v>
      </c>
      <c r="L20" s="42">
        <v>-0.17305570627355982</v>
      </c>
      <c r="M20" s="42">
        <v>1.8336567604588927</v>
      </c>
    </row>
    <row r="21" spans="2:13" ht="16" thickBot="1" x14ac:dyDescent="0.25">
      <c r="B21" s="79">
        <v>0.65064297493025924</v>
      </c>
      <c r="C21" s="39">
        <v>0.47273514647994036</v>
      </c>
      <c r="E21" s="67" t="s">
        <v>144</v>
      </c>
      <c r="F21" s="83">
        <v>1.347759531966622</v>
      </c>
      <c r="G21" s="83">
        <v>0.41884589880925843</v>
      </c>
      <c r="H21" s="83">
        <v>3.217793312046703</v>
      </c>
      <c r="I21" s="83">
        <v>3.2550723574141646E-3</v>
      </c>
      <c r="J21" s="83">
        <v>0.48979260153408877</v>
      </c>
      <c r="K21" s="83">
        <v>2.2057264623991553</v>
      </c>
      <c r="L21" s="83">
        <v>0.48979260153408877</v>
      </c>
      <c r="M21" s="83">
        <v>2.2057264623991553</v>
      </c>
    </row>
    <row r="22" spans="2:13" x14ac:dyDescent="0.2">
      <c r="B22" s="79">
        <v>0.6526198532779609</v>
      </c>
      <c r="C22" s="39">
        <v>1.1066549674468731</v>
      </c>
    </row>
    <row r="23" spans="2:13" ht="16" thickBot="1" x14ac:dyDescent="0.25">
      <c r="B23" s="79">
        <v>0.73104322536880273</v>
      </c>
      <c r="C23" s="74">
        <v>6.58</v>
      </c>
      <c r="E23" s="63" t="s">
        <v>107</v>
      </c>
    </row>
    <row r="24" spans="2:13" x14ac:dyDescent="0.2">
      <c r="B24" s="79">
        <v>0.80867770849334553</v>
      </c>
      <c r="C24" s="39">
        <v>1.4311472070860367</v>
      </c>
      <c r="E24" s="92" t="s">
        <v>57</v>
      </c>
      <c r="F24" s="92" t="s">
        <v>146</v>
      </c>
      <c r="G24" s="92" t="s">
        <v>91</v>
      </c>
      <c r="H24" s="92" t="s">
        <v>101</v>
      </c>
    </row>
    <row r="25" spans="2:13" x14ac:dyDescent="0.2">
      <c r="B25" s="79">
        <v>0.90453778438868127</v>
      </c>
      <c r="C25" s="39">
        <v>0.84680240785324234</v>
      </c>
      <c r="E25" s="28">
        <v>1</v>
      </c>
      <c r="F25" s="42">
        <v>-2.1662440281529589</v>
      </c>
      <c r="G25" s="42">
        <v>-2.5222044752236528</v>
      </c>
      <c r="H25" s="42">
        <v>-0.99593510822092557</v>
      </c>
    </row>
    <row r="26" spans="2:13" x14ac:dyDescent="0.2">
      <c r="B26" s="79">
        <v>0.91958971301899561</v>
      </c>
      <c r="C26" s="39">
        <v>1.308102081908505</v>
      </c>
      <c r="E26" s="28">
        <v>2</v>
      </c>
      <c r="F26" s="42">
        <v>-1.1881088176545018</v>
      </c>
      <c r="G26" s="42">
        <v>-1.7537887467843787</v>
      </c>
      <c r="H26" s="42">
        <v>-0.6925131576298782</v>
      </c>
    </row>
    <row r="27" spans="2:13" x14ac:dyDescent="0.2">
      <c r="B27" s="79">
        <v>0.96963197434547732</v>
      </c>
      <c r="C27" s="39">
        <v>1.4892318480306219</v>
      </c>
      <c r="E27" s="28">
        <v>3</v>
      </c>
      <c r="F27" s="42">
        <v>-1.0165243588474069</v>
      </c>
      <c r="G27" s="42">
        <v>-0.64860636374125313</v>
      </c>
      <c r="H27" s="42">
        <v>-0.25611319598033205</v>
      </c>
    </row>
    <row r="28" spans="2:13" x14ac:dyDescent="0.2">
      <c r="B28" s="79">
        <v>1.0293154432420444</v>
      </c>
      <c r="C28" s="39">
        <v>1.1140907067423789</v>
      </c>
      <c r="E28" s="28">
        <v>4</v>
      </c>
      <c r="F28" s="42">
        <v>-0.35937639808429744</v>
      </c>
      <c r="G28" s="42">
        <v>-0.73787185434582936</v>
      </c>
      <c r="H28" s="42">
        <v>-0.29136118515764858</v>
      </c>
    </row>
    <row r="29" spans="2:13" x14ac:dyDescent="0.2">
      <c r="B29" s="79">
        <v>1.2941678807307331</v>
      </c>
      <c r="C29" s="39">
        <v>2.2300465968293519</v>
      </c>
      <c r="E29" s="28">
        <v>5</v>
      </c>
      <c r="F29" s="42">
        <v>-0.15223766420687945</v>
      </c>
      <c r="G29" s="42">
        <v>-3.3518432321705927E-2</v>
      </c>
      <c r="H29" s="42">
        <v>-1.3235320074021298E-2</v>
      </c>
    </row>
    <row r="30" spans="2:13" x14ac:dyDescent="0.2">
      <c r="B30" s="79">
        <v>1.4094945094487414</v>
      </c>
      <c r="C30" s="39">
        <v>1.1650942910744897</v>
      </c>
      <c r="E30" s="28">
        <v>6</v>
      </c>
      <c r="F30" s="42">
        <v>-7.7631008442911154E-2</v>
      </c>
      <c r="G30" s="42">
        <v>-1.2157154344942014</v>
      </c>
      <c r="H30" s="42">
        <v>-0.4800458070361121</v>
      </c>
    </row>
    <row r="31" spans="2:13" x14ac:dyDescent="0.2">
      <c r="B31" s="79">
        <v>1.5567488656234265</v>
      </c>
      <c r="C31" s="39">
        <v>2.4009580277577962</v>
      </c>
      <c r="E31" s="28">
        <v>7</v>
      </c>
      <c r="F31" s="42">
        <v>-7.4009622163147881E-2</v>
      </c>
      <c r="G31" s="42">
        <v>-0.98294300538734936</v>
      </c>
      <c r="H31" s="42">
        <v>-0.38813167531099751</v>
      </c>
    </row>
    <row r="32" spans="2:13" x14ac:dyDescent="0.2">
      <c r="B32" s="79">
        <v>1.7917970447345934</v>
      </c>
      <c r="C32" s="39">
        <v>2.0492735140819773</v>
      </c>
      <c r="E32" s="28">
        <v>8</v>
      </c>
      <c r="F32" s="42">
        <v>2.1633539485555575E-2</v>
      </c>
      <c r="G32" s="42">
        <v>9.4083664605144435</v>
      </c>
      <c r="H32" s="42">
        <v>3.7150526696308783</v>
      </c>
    </row>
    <row r="33" spans="2:8" x14ac:dyDescent="0.2">
      <c r="B33" s="79">
        <v>1.933825033080377</v>
      </c>
      <c r="C33" s="39">
        <v>3.4782068077574131</v>
      </c>
      <c r="E33" s="28">
        <v>9</v>
      </c>
      <c r="F33" s="42">
        <v>0.42021663413685229</v>
      </c>
      <c r="G33" s="42">
        <v>9.5670007502874022E-2</v>
      </c>
      <c r="H33" s="42">
        <v>3.777692102755574E-2</v>
      </c>
    </row>
    <row r="34" spans="2:8" x14ac:dyDescent="0.2">
      <c r="B34" s="79">
        <v>2.1025657863371654</v>
      </c>
      <c r="C34" s="39">
        <v>2.947958238281061</v>
      </c>
      <c r="E34" s="28">
        <v>10</v>
      </c>
      <c r="F34" s="42">
        <v>0.5829874596881861</v>
      </c>
      <c r="G34" s="42">
        <v>-1.613419158402128</v>
      </c>
      <c r="H34" s="42">
        <v>-0.63708585085531266</v>
      </c>
    </row>
    <row r="35" spans="2:8" x14ac:dyDescent="0.2">
      <c r="B35" s="80">
        <v>2.4482517503341952</v>
      </c>
      <c r="C35" s="54">
        <v>4.683868461159836</v>
      </c>
      <c r="E35" s="28">
        <v>11</v>
      </c>
      <c r="F35" s="42">
        <v>0.58479503033556568</v>
      </c>
      <c r="G35" s="42">
        <v>-0.32679767112881586</v>
      </c>
      <c r="H35" s="42">
        <v>-0.12904158927604914</v>
      </c>
    </row>
    <row r="36" spans="2:8" x14ac:dyDescent="0.2">
      <c r="E36" s="28">
        <v>12</v>
      </c>
      <c r="F36" s="42">
        <v>0.60286288125626131</v>
      </c>
      <c r="G36" s="42">
        <v>3.8951574354413321E-2</v>
      </c>
      <c r="H36" s="42">
        <v>1.5380688124660523E-2</v>
      </c>
    </row>
    <row r="37" spans="2:8" x14ac:dyDescent="0.2">
      <c r="E37" s="28">
        <v>13</v>
      </c>
      <c r="F37" s="42">
        <v>0.64539039916754137</v>
      </c>
      <c r="G37" s="42">
        <v>-1.1331187476512061</v>
      </c>
      <c r="H37" s="42">
        <v>-0.44743110784826218</v>
      </c>
    </row>
    <row r="38" spans="2:8" x14ac:dyDescent="0.2">
      <c r="E38" s="28">
        <v>14</v>
      </c>
      <c r="F38" s="42">
        <v>0.80911575404184066</v>
      </c>
      <c r="G38" s="42">
        <v>-0.39086492220379188</v>
      </c>
      <c r="H38" s="42">
        <v>-0.15433962726605607</v>
      </c>
    </row>
    <row r="39" spans="2:8" x14ac:dyDescent="0.2">
      <c r="E39" s="28">
        <v>15</v>
      </c>
      <c r="F39" s="42">
        <v>1.0728972428466583</v>
      </c>
      <c r="G39" s="42">
        <v>6.8471027571533414</v>
      </c>
      <c r="H39" s="42">
        <v>2.7036943643677511</v>
      </c>
    </row>
    <row r="40" spans="2:8" x14ac:dyDescent="0.2">
      <c r="E40" s="28">
        <v>16</v>
      </c>
      <c r="F40" s="42">
        <v>1.7072107984620433</v>
      </c>
      <c r="G40" s="42">
        <v>-1.234475651982103</v>
      </c>
      <c r="H40" s="42">
        <v>-0.48745359630046375</v>
      </c>
    </row>
    <row r="41" spans="2:8" x14ac:dyDescent="0.2">
      <c r="E41" s="28">
        <v>17</v>
      </c>
      <c r="F41" s="42">
        <v>1.7098751550986966</v>
      </c>
      <c r="G41" s="42">
        <v>-0.6032201876518235</v>
      </c>
      <c r="H41" s="42">
        <v>-0.23819169649867253</v>
      </c>
    </row>
    <row r="42" spans="2:8" x14ac:dyDescent="0.2">
      <c r="E42" s="28">
        <v>18</v>
      </c>
      <c r="F42" s="42">
        <v>1.8155710023630938</v>
      </c>
      <c r="G42" s="42">
        <v>4.7644289976369061</v>
      </c>
      <c r="H42" s="42">
        <v>1.8813153953157056</v>
      </c>
    </row>
    <row r="43" spans="2:8" x14ac:dyDescent="0.2">
      <c r="E43" s="28">
        <v>19</v>
      </c>
      <c r="F43" s="42">
        <v>1.9202036170034982</v>
      </c>
      <c r="G43" s="42">
        <v>-0.48905640991746147</v>
      </c>
      <c r="H43" s="42">
        <v>-0.19311219741377006</v>
      </c>
    </row>
    <row r="44" spans="2:8" x14ac:dyDescent="0.2">
      <c r="E44" s="28">
        <v>20</v>
      </c>
      <c r="F44" s="42">
        <v>2.0493999480264806</v>
      </c>
      <c r="G44" s="42">
        <v>-1.2025975401732383</v>
      </c>
      <c r="H44" s="42">
        <v>-0.47486598453222073</v>
      </c>
    </row>
    <row r="45" spans="2:8" x14ac:dyDescent="0.2">
      <c r="E45" s="28">
        <v>21</v>
      </c>
      <c r="F45" s="42">
        <v>2.0696863283124682</v>
      </c>
      <c r="G45" s="42">
        <v>-0.76158424640396327</v>
      </c>
      <c r="H45" s="42">
        <v>-0.30072442433297381</v>
      </c>
    </row>
    <row r="46" spans="2:8" x14ac:dyDescent="0.2">
      <c r="E46" s="28">
        <v>22</v>
      </c>
      <c r="F46" s="42">
        <v>2.1371312630163986</v>
      </c>
      <c r="G46" s="42">
        <v>-0.64789941498577663</v>
      </c>
      <c r="H46" s="42">
        <v>-0.25583404530392639</v>
      </c>
    </row>
    <row r="47" spans="2:8" x14ac:dyDescent="0.2">
      <c r="E47" s="28">
        <v>23</v>
      </c>
      <c r="F47" s="42">
        <v>2.2175702271225806</v>
      </c>
      <c r="G47" s="42">
        <v>-1.1034795203802017</v>
      </c>
      <c r="H47" s="42">
        <v>-0.43572755751770664</v>
      </c>
    </row>
    <row r="48" spans="2:8" x14ac:dyDescent="0.2">
      <c r="E48" s="28">
        <v>24</v>
      </c>
      <c r="F48" s="42">
        <v>2.5745276243125543</v>
      </c>
      <c r="G48" s="42">
        <v>-0.34448102748320242</v>
      </c>
      <c r="H48" s="42">
        <v>-0.13602416170327217</v>
      </c>
    </row>
    <row r="49" spans="5:8" x14ac:dyDescent="0.2">
      <c r="E49" s="28">
        <v>25</v>
      </c>
      <c r="F49" s="42">
        <v>2.7299601874568258</v>
      </c>
      <c r="G49" s="42">
        <v>-1.5648658963823361</v>
      </c>
      <c r="H49" s="42">
        <v>-0.61791377391263236</v>
      </c>
    </row>
    <row r="50" spans="5:8" x14ac:dyDescent="0.2">
      <c r="E50" s="28">
        <v>26</v>
      </c>
      <c r="F50" s="42">
        <v>2.9284236496148655</v>
      </c>
      <c r="G50" s="42">
        <v>-0.52746562185706924</v>
      </c>
      <c r="H50" s="42">
        <v>-0.2082787245631447</v>
      </c>
    </row>
    <row r="51" spans="5:8" x14ac:dyDescent="0.2">
      <c r="E51" s="28">
        <v>27</v>
      </c>
      <c r="F51" s="42">
        <v>3.245212073483339</v>
      </c>
      <c r="G51" s="42">
        <v>-1.1959385594013616</v>
      </c>
      <c r="H51" s="42">
        <v>-0.47223657331642627</v>
      </c>
    </row>
    <row r="52" spans="5:8" x14ac:dyDescent="0.2">
      <c r="E52" s="28">
        <v>28</v>
      </c>
      <c r="F52" s="42">
        <v>3.4366316485824129</v>
      </c>
      <c r="G52" s="42">
        <v>4.1575159175000209E-2</v>
      </c>
      <c r="H52" s="42">
        <v>1.6416654977421848E-2</v>
      </c>
    </row>
    <row r="53" spans="5:8" x14ac:dyDescent="0.2">
      <c r="E53" s="28">
        <v>29</v>
      </c>
      <c r="F53" s="42">
        <v>3.664053607215477</v>
      </c>
      <c r="G53" s="42">
        <v>-0.71609536893441605</v>
      </c>
      <c r="H53" s="42">
        <v>-0.28276237147385153</v>
      </c>
    </row>
    <row r="54" spans="5:8" ht="16" thickBot="1" x14ac:dyDescent="0.25">
      <c r="E54" s="82">
        <v>30</v>
      </c>
      <c r="F54" s="83">
        <v>4.1299551602595441</v>
      </c>
      <c r="G54" s="83">
        <v>0.55391330090029189</v>
      </c>
      <c r="H54" s="83">
        <v>0.21872203808068516</v>
      </c>
    </row>
    <row r="56" spans="5:8" ht="16" thickBot="1" x14ac:dyDescent="0.25">
      <c r="E56" s="63" t="s">
        <v>108</v>
      </c>
    </row>
    <row r="57" spans="5:8" x14ac:dyDescent="0.2">
      <c r="E57" s="92" t="s">
        <v>102</v>
      </c>
      <c r="F57" s="92" t="s">
        <v>145</v>
      </c>
    </row>
    <row r="58" spans="5:8" x14ac:dyDescent="0.2">
      <c r="E58" s="42">
        <v>1.6666666666666667</v>
      </c>
      <c r="F58" s="42">
        <v>-4.6884485033766117</v>
      </c>
    </row>
    <row r="59" spans="5:8" x14ac:dyDescent="0.2">
      <c r="E59" s="42">
        <v>5</v>
      </c>
      <c r="F59" s="42">
        <v>-2.9418975644388805</v>
      </c>
    </row>
    <row r="60" spans="5:8" x14ac:dyDescent="0.2">
      <c r="E60" s="42">
        <v>8.3333333333333339</v>
      </c>
      <c r="F60" s="42">
        <v>-1.66513072258866</v>
      </c>
    </row>
    <row r="61" spans="5:8" x14ac:dyDescent="0.2">
      <c r="E61" s="42">
        <v>11.666666666666666</v>
      </c>
      <c r="F61" s="42">
        <v>-1.2933464429371124</v>
      </c>
    </row>
    <row r="62" spans="5:8" x14ac:dyDescent="0.2">
      <c r="E62" s="42">
        <v>15</v>
      </c>
      <c r="F62" s="42">
        <v>-1.0972482524301268</v>
      </c>
    </row>
    <row r="63" spans="5:8" x14ac:dyDescent="0.2">
      <c r="E63" s="42">
        <v>18.333333333333336</v>
      </c>
      <c r="F63" s="42">
        <v>-1.0569526275504972</v>
      </c>
    </row>
    <row r="64" spans="5:8" x14ac:dyDescent="0.2">
      <c r="E64" s="42">
        <v>21.666666666666668</v>
      </c>
      <c r="F64" s="42">
        <v>-1.0304316987139419</v>
      </c>
    </row>
    <row r="65" spans="5:6" x14ac:dyDescent="0.2">
      <c r="E65" s="42">
        <v>25.000000000000004</v>
      </c>
      <c r="F65" s="42">
        <v>-0.48772834848366475</v>
      </c>
    </row>
    <row r="66" spans="5:6" x14ac:dyDescent="0.2">
      <c r="E66" s="42">
        <v>28.333333333333336</v>
      </c>
      <c r="F66" s="42">
        <v>-0.18575609652858538</v>
      </c>
    </row>
    <row r="67" spans="5:6" x14ac:dyDescent="0.2">
      <c r="E67" s="42">
        <v>31.666666666666668</v>
      </c>
      <c r="F67" s="42">
        <v>0.25799735920674982</v>
      </c>
    </row>
    <row r="68" spans="5:6" x14ac:dyDescent="0.2">
      <c r="E68" s="42">
        <v>35</v>
      </c>
      <c r="F68" s="42">
        <v>0.41825083183804879</v>
      </c>
    </row>
    <row r="69" spans="5:6" x14ac:dyDescent="0.2">
      <c r="E69" s="42">
        <v>38.333333333333336</v>
      </c>
      <c r="F69" s="42">
        <v>0.47273514647994036</v>
      </c>
    </row>
    <row r="70" spans="5:6" x14ac:dyDescent="0.2">
      <c r="E70" s="42">
        <v>41.666666666666664</v>
      </c>
      <c r="F70" s="42">
        <v>0.51588664163972631</v>
      </c>
    </row>
    <row r="71" spans="5:6" x14ac:dyDescent="0.2">
      <c r="E71" s="42">
        <v>45</v>
      </c>
      <c r="F71" s="42">
        <v>0.64181445561067463</v>
      </c>
    </row>
    <row r="72" spans="5:6" x14ac:dyDescent="0.2">
      <c r="E72" s="42">
        <v>48.333333333333336</v>
      </c>
      <c r="F72" s="42">
        <v>0.84680240785324234</v>
      </c>
    </row>
    <row r="73" spans="5:6" x14ac:dyDescent="0.2">
      <c r="E73" s="42">
        <v>51.666666666666664</v>
      </c>
      <c r="F73" s="42">
        <v>1.1066549674468731</v>
      </c>
    </row>
    <row r="74" spans="5:6" x14ac:dyDescent="0.2">
      <c r="E74" s="42">
        <v>55</v>
      </c>
      <c r="F74" s="42">
        <v>1.1140907067423789</v>
      </c>
    </row>
    <row r="75" spans="5:6" x14ac:dyDescent="0.2">
      <c r="E75" s="42">
        <v>58.333333333333336</v>
      </c>
      <c r="F75" s="42">
        <v>1.1650942910744897</v>
      </c>
    </row>
    <row r="76" spans="5:6" x14ac:dyDescent="0.2">
      <c r="E76" s="42">
        <v>61.666666666666664</v>
      </c>
      <c r="F76" s="42">
        <v>1.308102081908505</v>
      </c>
    </row>
    <row r="77" spans="5:6" x14ac:dyDescent="0.2">
      <c r="E77" s="42">
        <v>65</v>
      </c>
      <c r="F77" s="42">
        <v>1.4311472070860367</v>
      </c>
    </row>
    <row r="78" spans="5:6" x14ac:dyDescent="0.2">
      <c r="E78" s="42">
        <v>68.333333333333343</v>
      </c>
      <c r="F78" s="42">
        <v>1.4892318480306219</v>
      </c>
    </row>
    <row r="79" spans="5:6" x14ac:dyDescent="0.2">
      <c r="E79" s="42">
        <v>71.666666666666671</v>
      </c>
      <c r="F79" s="42">
        <v>2.0492735140819773</v>
      </c>
    </row>
    <row r="80" spans="5:6" x14ac:dyDescent="0.2">
      <c r="E80" s="42">
        <v>75.000000000000014</v>
      </c>
      <c r="F80" s="42">
        <v>2.2300465968293519</v>
      </c>
    </row>
    <row r="81" spans="5:6" x14ac:dyDescent="0.2">
      <c r="E81" s="42">
        <v>78.333333333333343</v>
      </c>
      <c r="F81" s="42">
        <v>2.4009580277577962</v>
      </c>
    </row>
    <row r="82" spans="5:6" x14ac:dyDescent="0.2">
      <c r="E82" s="42">
        <v>81.666666666666671</v>
      </c>
      <c r="F82" s="42">
        <v>2.947958238281061</v>
      </c>
    </row>
    <row r="83" spans="5:6" x14ac:dyDescent="0.2">
      <c r="E83" s="42">
        <v>85.000000000000014</v>
      </c>
      <c r="F83" s="42">
        <v>3.4782068077574131</v>
      </c>
    </row>
    <row r="84" spans="5:6" x14ac:dyDescent="0.2">
      <c r="E84" s="42">
        <v>88.333333333333343</v>
      </c>
      <c r="F84" s="42">
        <v>4.683868461159836</v>
      </c>
    </row>
    <row r="85" spans="5:6" x14ac:dyDescent="0.2">
      <c r="E85" s="42">
        <v>91.666666666666671</v>
      </c>
      <c r="F85" s="42">
        <v>6.58</v>
      </c>
    </row>
    <row r="86" spans="5:6" x14ac:dyDescent="0.2">
      <c r="E86" s="42">
        <v>95.000000000000014</v>
      </c>
      <c r="F86" s="42">
        <v>7.92</v>
      </c>
    </row>
    <row r="87" spans="5:6" ht="16" thickBot="1" x14ac:dyDescent="0.25">
      <c r="E87" s="83">
        <v>98.333333333333343</v>
      </c>
      <c r="F87" s="83">
        <v>9.43</v>
      </c>
    </row>
  </sheetData>
  <mergeCells count="2">
    <mergeCell ref="B1:N2"/>
    <mergeCell ref="E6:F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205"/>
  <sheetViews>
    <sheetView topLeftCell="A52" workbookViewId="0">
      <selection activeCell="F71" sqref="F71"/>
    </sheetView>
  </sheetViews>
  <sheetFormatPr baseColWidth="10" defaultRowHeight="15" x14ac:dyDescent="0.2"/>
  <sheetData>
    <row r="1" spans="2:17" ht="15" customHeight="1" x14ac:dyDescent="0.2">
      <c r="B1" s="146" t="s">
        <v>109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2:17" ht="15" customHeight="1" x14ac:dyDescent="0.2">
      <c r="B2" s="146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4" spans="2:17" x14ac:dyDescent="0.2">
      <c r="B4" s="25" t="s">
        <v>110</v>
      </c>
      <c r="C4" s="25" t="s">
        <v>111</v>
      </c>
      <c r="D4" s="25" t="s">
        <v>112</v>
      </c>
      <c r="E4" s="25" t="s">
        <v>113</v>
      </c>
      <c r="F4" s="25" t="s">
        <v>114</v>
      </c>
      <c r="G4" s="25" t="s">
        <v>115</v>
      </c>
      <c r="H4" s="25" t="s">
        <v>116</v>
      </c>
      <c r="I4" s="25" t="s">
        <v>117</v>
      </c>
    </row>
    <row r="5" spans="2:17" x14ac:dyDescent="0.2">
      <c r="B5" s="37" t="s">
        <v>118</v>
      </c>
      <c r="C5" s="65" t="s">
        <v>119</v>
      </c>
      <c r="D5" s="65">
        <v>12669</v>
      </c>
      <c r="E5" s="65">
        <v>9656</v>
      </c>
      <c r="F5" s="65">
        <v>7561</v>
      </c>
      <c r="G5" s="65">
        <v>214</v>
      </c>
      <c r="H5" s="65">
        <v>2674</v>
      </c>
      <c r="I5" s="58">
        <v>1338</v>
      </c>
    </row>
    <row r="6" spans="2:17" x14ac:dyDescent="0.2">
      <c r="B6" s="37" t="s">
        <v>118</v>
      </c>
      <c r="C6" s="65" t="s">
        <v>119</v>
      </c>
      <c r="D6" s="65">
        <v>7057</v>
      </c>
      <c r="E6" s="65">
        <v>9810</v>
      </c>
      <c r="F6" s="65">
        <v>9568</v>
      </c>
      <c r="G6" s="65">
        <v>1762</v>
      </c>
      <c r="H6" s="65">
        <v>3293</v>
      </c>
      <c r="I6" s="58">
        <v>1776</v>
      </c>
    </row>
    <row r="7" spans="2:17" x14ac:dyDescent="0.2">
      <c r="B7" s="37" t="s">
        <v>118</v>
      </c>
      <c r="C7" s="65" t="s">
        <v>119</v>
      </c>
      <c r="D7" s="65">
        <v>6353</v>
      </c>
      <c r="E7" s="65">
        <v>8808</v>
      </c>
      <c r="F7" s="65">
        <v>7684</v>
      </c>
      <c r="G7" s="65">
        <v>2405</v>
      </c>
      <c r="H7" s="65">
        <v>3516</v>
      </c>
      <c r="I7" s="58">
        <v>7844</v>
      </c>
    </row>
    <row r="8" spans="2:17" x14ac:dyDescent="0.2">
      <c r="B8" s="37" t="s">
        <v>120</v>
      </c>
      <c r="C8" s="65" t="s">
        <v>119</v>
      </c>
      <c r="D8" s="65">
        <v>13265</v>
      </c>
      <c r="E8" s="65">
        <v>1196</v>
      </c>
      <c r="F8" s="65">
        <v>4221</v>
      </c>
      <c r="G8" s="65">
        <v>6404</v>
      </c>
      <c r="H8" s="65">
        <v>507</v>
      </c>
      <c r="I8" s="58">
        <v>1788</v>
      </c>
    </row>
    <row r="9" spans="2:17" x14ac:dyDescent="0.2">
      <c r="B9" s="37" t="s">
        <v>118</v>
      </c>
      <c r="C9" s="65" t="s">
        <v>119</v>
      </c>
      <c r="D9" s="65">
        <v>22615</v>
      </c>
      <c r="E9" s="65">
        <v>5410</v>
      </c>
      <c r="F9" s="65">
        <v>7198</v>
      </c>
      <c r="G9" s="65">
        <v>3915</v>
      </c>
      <c r="H9" s="65">
        <v>1777</v>
      </c>
      <c r="I9" s="58">
        <v>5185</v>
      </c>
    </row>
    <row r="10" spans="2:17" x14ac:dyDescent="0.2">
      <c r="B10" s="37" t="s">
        <v>118</v>
      </c>
      <c r="C10" s="65" t="s">
        <v>119</v>
      </c>
      <c r="D10" s="65">
        <v>9413</v>
      </c>
      <c r="E10" s="65">
        <v>8259</v>
      </c>
      <c r="F10" s="65">
        <v>5126</v>
      </c>
      <c r="G10" s="65">
        <v>666</v>
      </c>
      <c r="H10" s="65">
        <v>1795</v>
      </c>
      <c r="I10" s="58">
        <v>1451</v>
      </c>
    </row>
    <row r="11" spans="2:17" x14ac:dyDescent="0.2">
      <c r="B11" s="37" t="s">
        <v>118</v>
      </c>
      <c r="C11" s="65" t="s">
        <v>121</v>
      </c>
      <c r="D11" s="65">
        <v>12126</v>
      </c>
      <c r="E11" s="65">
        <v>3199</v>
      </c>
      <c r="F11" s="65">
        <v>6975</v>
      </c>
      <c r="G11" s="65">
        <v>480</v>
      </c>
      <c r="H11" s="65">
        <v>3140</v>
      </c>
      <c r="I11" s="58">
        <v>545</v>
      </c>
    </row>
    <row r="12" spans="2:17" x14ac:dyDescent="0.2">
      <c r="B12" s="37" t="s">
        <v>118</v>
      </c>
      <c r="C12" s="65" t="s">
        <v>121</v>
      </c>
      <c r="D12" s="65">
        <v>7579</v>
      </c>
      <c r="E12" s="65">
        <v>4956</v>
      </c>
      <c r="F12" s="65">
        <v>9426</v>
      </c>
      <c r="G12" s="65">
        <v>1669</v>
      </c>
      <c r="H12" s="65">
        <v>3321</v>
      </c>
      <c r="I12" s="58">
        <v>2566</v>
      </c>
    </row>
    <row r="13" spans="2:17" x14ac:dyDescent="0.2">
      <c r="B13" s="37" t="s">
        <v>120</v>
      </c>
      <c r="C13" s="65" t="s">
        <v>121</v>
      </c>
      <c r="D13" s="65">
        <v>5963</v>
      </c>
      <c r="E13" s="65">
        <v>3648</v>
      </c>
      <c r="F13" s="65">
        <v>6192</v>
      </c>
      <c r="G13" s="65">
        <v>425</v>
      </c>
      <c r="H13" s="65">
        <v>1716</v>
      </c>
      <c r="I13" s="58">
        <v>750</v>
      </c>
      <c r="K13" s="112" t="s">
        <v>37</v>
      </c>
      <c r="L13" s="113"/>
      <c r="M13" s="113"/>
      <c r="N13" s="113"/>
      <c r="O13" s="113"/>
      <c r="P13" s="113"/>
      <c r="Q13" s="119"/>
    </row>
    <row r="14" spans="2:17" x14ac:dyDescent="0.2">
      <c r="B14" s="37" t="s">
        <v>118</v>
      </c>
      <c r="C14" s="65" t="s">
        <v>121</v>
      </c>
      <c r="D14" s="65">
        <v>6006</v>
      </c>
      <c r="E14" s="65">
        <v>11093</v>
      </c>
      <c r="F14" s="65">
        <v>18881</v>
      </c>
      <c r="G14" s="65">
        <v>1159</v>
      </c>
      <c r="H14" s="65">
        <v>7425</v>
      </c>
      <c r="I14" s="58">
        <v>2098</v>
      </c>
      <c r="K14" s="91" t="s">
        <v>123</v>
      </c>
      <c r="L14" s="132" t="s">
        <v>124</v>
      </c>
      <c r="M14" s="132"/>
      <c r="N14" s="132"/>
      <c r="O14" s="132"/>
      <c r="P14" s="132"/>
      <c r="Q14" s="132"/>
    </row>
    <row r="15" spans="2:17" x14ac:dyDescent="0.2">
      <c r="B15" s="37" t="s">
        <v>118</v>
      </c>
      <c r="C15" s="65" t="s">
        <v>121</v>
      </c>
      <c r="D15" s="65">
        <v>3366</v>
      </c>
      <c r="E15" s="65">
        <v>5403</v>
      </c>
      <c r="F15" s="65">
        <v>12974</v>
      </c>
      <c r="G15" s="65">
        <v>4400</v>
      </c>
      <c r="H15" s="65">
        <v>5977</v>
      </c>
      <c r="I15" s="58">
        <v>1744</v>
      </c>
      <c r="K15" s="91"/>
      <c r="L15" s="32"/>
      <c r="M15" s="32"/>
      <c r="N15" s="32"/>
      <c r="O15" s="32"/>
      <c r="P15" s="32"/>
      <c r="Q15" s="32"/>
    </row>
    <row r="16" spans="2:17" x14ac:dyDescent="0.2">
      <c r="B16" s="37" t="s">
        <v>118</v>
      </c>
      <c r="C16" s="65" t="s">
        <v>121</v>
      </c>
      <c r="D16" s="65">
        <v>13146</v>
      </c>
      <c r="E16" s="65">
        <v>1124</v>
      </c>
      <c r="F16" s="65">
        <v>4523</v>
      </c>
      <c r="G16" s="65">
        <v>1420</v>
      </c>
      <c r="H16" s="65">
        <v>549</v>
      </c>
      <c r="I16" s="58">
        <v>497</v>
      </c>
      <c r="K16" s="91" t="s">
        <v>125</v>
      </c>
      <c r="L16" s="132" t="s">
        <v>126</v>
      </c>
      <c r="M16" s="132"/>
      <c r="N16" s="132"/>
      <c r="O16" s="132"/>
      <c r="P16" s="132"/>
      <c r="Q16" s="132"/>
    </row>
    <row r="17" spans="2:17" x14ac:dyDescent="0.2">
      <c r="B17" s="37" t="s">
        <v>118</v>
      </c>
      <c r="C17" s="65" t="s">
        <v>121</v>
      </c>
      <c r="D17" s="65">
        <v>31714</v>
      </c>
      <c r="E17" s="65">
        <v>12319</v>
      </c>
      <c r="F17" s="65">
        <v>11757</v>
      </c>
      <c r="G17" s="65">
        <v>287</v>
      </c>
      <c r="H17" s="65">
        <v>3881</v>
      </c>
      <c r="I17" s="58">
        <v>2931</v>
      </c>
      <c r="K17" s="91"/>
    </row>
    <row r="18" spans="2:17" x14ac:dyDescent="0.2">
      <c r="B18" s="37" t="s">
        <v>118</v>
      </c>
      <c r="C18" s="65" t="s">
        <v>121</v>
      </c>
      <c r="D18" s="65">
        <v>21217</v>
      </c>
      <c r="E18" s="65">
        <v>6208</v>
      </c>
      <c r="F18" s="65">
        <v>14982</v>
      </c>
      <c r="G18" s="65">
        <v>3095</v>
      </c>
      <c r="H18" s="65">
        <v>6707</v>
      </c>
      <c r="I18" s="58">
        <v>602</v>
      </c>
      <c r="K18" s="91" t="s">
        <v>127</v>
      </c>
      <c r="L18" s="132" t="s">
        <v>128</v>
      </c>
      <c r="M18" s="132"/>
      <c r="N18" s="132"/>
      <c r="O18" s="132"/>
      <c r="P18" s="132"/>
      <c r="Q18" s="132"/>
    </row>
    <row r="19" spans="2:17" x14ac:dyDescent="0.2">
      <c r="B19" s="37" t="s">
        <v>118</v>
      </c>
      <c r="C19" s="65" t="s">
        <v>121</v>
      </c>
      <c r="D19" s="65">
        <v>24653</v>
      </c>
      <c r="E19" s="65">
        <v>9465</v>
      </c>
      <c r="F19" s="65">
        <v>12091</v>
      </c>
      <c r="G19" s="65">
        <v>294</v>
      </c>
      <c r="H19" s="65">
        <v>5058</v>
      </c>
      <c r="I19" s="58">
        <v>2168</v>
      </c>
      <c r="K19" s="91"/>
    </row>
    <row r="20" spans="2:17" x14ac:dyDescent="0.2">
      <c r="B20" s="37" t="s">
        <v>120</v>
      </c>
      <c r="C20" s="65" t="s">
        <v>121</v>
      </c>
      <c r="D20" s="65">
        <v>10253</v>
      </c>
      <c r="E20" s="65">
        <v>1114</v>
      </c>
      <c r="F20" s="65">
        <v>3821</v>
      </c>
      <c r="G20" s="65">
        <v>397</v>
      </c>
      <c r="H20" s="65">
        <v>964</v>
      </c>
      <c r="I20" s="58">
        <v>412</v>
      </c>
      <c r="K20" s="91" t="s">
        <v>129</v>
      </c>
      <c r="L20" s="132" t="s">
        <v>130</v>
      </c>
      <c r="M20" s="132"/>
      <c r="N20" s="132"/>
      <c r="O20" s="132"/>
      <c r="P20" s="132"/>
      <c r="Q20" s="132"/>
    </row>
    <row r="21" spans="2:17" x14ac:dyDescent="0.2">
      <c r="B21" s="37" t="s">
        <v>118</v>
      </c>
      <c r="C21" s="65" t="s">
        <v>121</v>
      </c>
      <c r="D21" s="65">
        <v>1020</v>
      </c>
      <c r="E21" s="65">
        <v>8816</v>
      </c>
      <c r="F21" s="65">
        <v>12121</v>
      </c>
      <c r="G21" s="65">
        <v>134</v>
      </c>
      <c r="H21" s="65">
        <v>4508</v>
      </c>
      <c r="I21" s="58">
        <v>1080</v>
      </c>
    </row>
    <row r="22" spans="2:17" x14ac:dyDescent="0.2">
      <c r="B22" s="37" t="s">
        <v>120</v>
      </c>
      <c r="C22" s="65" t="s">
        <v>121</v>
      </c>
      <c r="D22" s="65">
        <v>5876</v>
      </c>
      <c r="E22" s="65">
        <v>6157</v>
      </c>
      <c r="F22" s="65">
        <v>2933</v>
      </c>
      <c r="G22" s="65">
        <v>839</v>
      </c>
      <c r="H22" s="65">
        <v>370</v>
      </c>
      <c r="I22" s="58">
        <v>4478</v>
      </c>
      <c r="K22" s="91" t="s">
        <v>131</v>
      </c>
      <c r="L22" s="132" t="s">
        <v>132</v>
      </c>
      <c r="M22" s="132"/>
      <c r="N22" s="132"/>
      <c r="O22" s="132"/>
      <c r="P22" s="132"/>
      <c r="Q22" s="132"/>
    </row>
    <row r="23" spans="2:17" x14ac:dyDescent="0.2">
      <c r="B23" s="37" t="s">
        <v>118</v>
      </c>
      <c r="C23" s="65" t="s">
        <v>121</v>
      </c>
      <c r="D23" s="65">
        <v>18601</v>
      </c>
      <c r="E23" s="65">
        <v>6327</v>
      </c>
      <c r="F23" s="65">
        <v>10099</v>
      </c>
      <c r="G23" s="65">
        <v>2205</v>
      </c>
      <c r="H23" s="65">
        <v>2767</v>
      </c>
      <c r="I23" s="58">
        <v>3181</v>
      </c>
    </row>
    <row r="24" spans="2:17" x14ac:dyDescent="0.2">
      <c r="B24" s="37" t="s">
        <v>120</v>
      </c>
      <c r="C24" s="65" t="s">
        <v>121</v>
      </c>
      <c r="D24" s="65">
        <v>7780</v>
      </c>
      <c r="E24" s="65">
        <v>2495</v>
      </c>
      <c r="F24" s="65">
        <v>9464</v>
      </c>
      <c r="G24" s="65">
        <v>669</v>
      </c>
      <c r="H24" s="65">
        <v>2518</v>
      </c>
      <c r="I24" s="58">
        <v>501</v>
      </c>
      <c r="K24" s="91" t="s">
        <v>133</v>
      </c>
      <c r="L24" s="132" t="s">
        <v>134</v>
      </c>
      <c r="M24" s="132"/>
      <c r="N24" s="132"/>
      <c r="O24" s="132"/>
      <c r="P24" s="132"/>
      <c r="Q24" s="132"/>
    </row>
    <row r="25" spans="2:17" x14ac:dyDescent="0.2">
      <c r="B25" s="37" t="s">
        <v>118</v>
      </c>
      <c r="C25" s="65" t="s">
        <v>121</v>
      </c>
      <c r="D25" s="65">
        <v>17546</v>
      </c>
      <c r="E25" s="65">
        <v>4519</v>
      </c>
      <c r="F25" s="65">
        <v>4602</v>
      </c>
      <c r="G25" s="65">
        <v>1066</v>
      </c>
      <c r="H25" s="65">
        <v>2259</v>
      </c>
      <c r="I25" s="58">
        <v>2124</v>
      </c>
    </row>
    <row r="26" spans="2:17" ht="15" customHeight="1" x14ac:dyDescent="0.2">
      <c r="B26" s="37" t="s">
        <v>120</v>
      </c>
      <c r="C26" s="65" t="s">
        <v>121</v>
      </c>
      <c r="D26" s="65">
        <v>5567</v>
      </c>
      <c r="E26" s="65">
        <v>871</v>
      </c>
      <c r="F26" s="65">
        <v>2010</v>
      </c>
      <c r="G26" s="65">
        <v>3383</v>
      </c>
      <c r="H26" s="65">
        <v>375</v>
      </c>
      <c r="I26" s="58">
        <v>569</v>
      </c>
      <c r="K26" s="91" t="s">
        <v>135</v>
      </c>
      <c r="L26" s="145" t="s">
        <v>136</v>
      </c>
      <c r="M26" s="145"/>
      <c r="N26" s="145"/>
      <c r="O26" s="145"/>
      <c r="P26" s="145"/>
      <c r="Q26" s="145"/>
    </row>
    <row r="27" spans="2:17" x14ac:dyDescent="0.2">
      <c r="B27" s="37" t="s">
        <v>120</v>
      </c>
      <c r="C27" s="65" t="s">
        <v>119</v>
      </c>
      <c r="D27" s="65">
        <v>31276</v>
      </c>
      <c r="E27" s="65">
        <v>1917</v>
      </c>
      <c r="F27" s="65">
        <v>4469</v>
      </c>
      <c r="G27" s="65">
        <v>9408</v>
      </c>
      <c r="H27" s="65">
        <v>2381</v>
      </c>
      <c r="I27" s="58">
        <v>4334</v>
      </c>
      <c r="K27" s="7"/>
      <c r="L27" s="145"/>
      <c r="M27" s="145"/>
      <c r="N27" s="145"/>
      <c r="O27" s="145"/>
      <c r="P27" s="145"/>
      <c r="Q27" s="145"/>
    </row>
    <row r="28" spans="2:17" x14ac:dyDescent="0.2">
      <c r="B28" s="37" t="s">
        <v>118</v>
      </c>
      <c r="C28" s="65" t="s">
        <v>119</v>
      </c>
      <c r="D28" s="65">
        <v>26373</v>
      </c>
      <c r="E28" s="65">
        <v>36423</v>
      </c>
      <c r="F28" s="65">
        <v>22019</v>
      </c>
      <c r="G28" s="65">
        <v>5154</v>
      </c>
      <c r="H28" s="65">
        <v>4337</v>
      </c>
      <c r="I28" s="58">
        <v>16523</v>
      </c>
      <c r="K28" s="91"/>
      <c r="L28" s="32"/>
      <c r="M28" s="32"/>
      <c r="N28" s="32"/>
      <c r="O28" s="32"/>
      <c r="P28" s="32"/>
      <c r="Q28" s="32"/>
    </row>
    <row r="29" spans="2:17" x14ac:dyDescent="0.2">
      <c r="B29" s="37" t="s">
        <v>118</v>
      </c>
      <c r="C29" s="65" t="s">
        <v>119</v>
      </c>
      <c r="D29" s="65">
        <v>22647</v>
      </c>
      <c r="E29" s="65">
        <v>9776</v>
      </c>
      <c r="F29" s="65">
        <v>13792</v>
      </c>
      <c r="G29" s="65">
        <v>2915</v>
      </c>
      <c r="H29" s="65">
        <v>4482</v>
      </c>
      <c r="I29" s="58">
        <v>5778</v>
      </c>
    </row>
    <row r="30" spans="2:17" x14ac:dyDescent="0.2">
      <c r="B30" s="37" t="s">
        <v>118</v>
      </c>
      <c r="C30" s="65" t="s">
        <v>119</v>
      </c>
      <c r="D30" s="65">
        <v>16165</v>
      </c>
      <c r="E30" s="65">
        <v>4230</v>
      </c>
      <c r="F30" s="65">
        <v>7595</v>
      </c>
      <c r="G30" s="65">
        <v>201</v>
      </c>
      <c r="H30" s="65">
        <v>4003</v>
      </c>
      <c r="I30" s="58">
        <v>57</v>
      </c>
    </row>
    <row r="31" spans="2:17" x14ac:dyDescent="0.2">
      <c r="B31" s="37" t="s">
        <v>120</v>
      </c>
      <c r="C31" s="65" t="s">
        <v>119</v>
      </c>
      <c r="D31" s="65">
        <v>9898</v>
      </c>
      <c r="E31" s="65">
        <v>961</v>
      </c>
      <c r="F31" s="65">
        <v>2861</v>
      </c>
      <c r="G31" s="65">
        <v>3151</v>
      </c>
      <c r="H31" s="65">
        <v>242</v>
      </c>
      <c r="I31" s="58">
        <v>833</v>
      </c>
      <c r="K31" s="112" t="s">
        <v>21</v>
      </c>
      <c r="L31" s="113"/>
      <c r="M31" s="113"/>
      <c r="N31" s="113"/>
      <c r="O31" s="113"/>
      <c r="P31" s="113"/>
      <c r="Q31" s="119"/>
    </row>
    <row r="32" spans="2:17" x14ac:dyDescent="0.2">
      <c r="B32" s="37" t="s">
        <v>120</v>
      </c>
      <c r="C32" s="65" t="s">
        <v>119</v>
      </c>
      <c r="D32" s="65">
        <v>14276</v>
      </c>
      <c r="E32" s="65">
        <v>803</v>
      </c>
      <c r="F32" s="65">
        <v>3045</v>
      </c>
      <c r="G32" s="65">
        <v>485</v>
      </c>
      <c r="H32" s="65">
        <v>100</v>
      </c>
      <c r="I32" s="58">
        <v>518</v>
      </c>
      <c r="K32" s="91" t="s">
        <v>123</v>
      </c>
      <c r="L32" s="132" t="s">
        <v>137</v>
      </c>
      <c r="M32" s="132"/>
      <c r="N32" s="132"/>
      <c r="O32" s="132"/>
      <c r="P32" s="132"/>
      <c r="Q32" s="132"/>
    </row>
    <row r="33" spans="2:17" x14ac:dyDescent="0.2">
      <c r="B33" s="37" t="s">
        <v>118</v>
      </c>
      <c r="C33" s="65" t="s">
        <v>119</v>
      </c>
      <c r="D33" s="65">
        <v>4113</v>
      </c>
      <c r="E33" s="65">
        <v>20484</v>
      </c>
      <c r="F33" s="65">
        <v>25957</v>
      </c>
      <c r="G33" s="65">
        <v>1158</v>
      </c>
      <c r="H33" s="65">
        <v>8604</v>
      </c>
      <c r="I33" s="58">
        <v>5206</v>
      </c>
    </row>
    <row r="34" spans="2:17" x14ac:dyDescent="0.2">
      <c r="B34" s="37" t="s">
        <v>120</v>
      </c>
      <c r="C34" s="65" t="s">
        <v>121</v>
      </c>
      <c r="D34" s="65">
        <v>43088</v>
      </c>
      <c r="E34" s="65">
        <v>2100</v>
      </c>
      <c r="F34" s="65">
        <v>2609</v>
      </c>
      <c r="G34" s="65">
        <v>1200</v>
      </c>
      <c r="H34" s="65">
        <v>1107</v>
      </c>
      <c r="I34" s="58">
        <v>823</v>
      </c>
      <c r="K34" s="91" t="s">
        <v>138</v>
      </c>
      <c r="L34" s="149" t="s">
        <v>139</v>
      </c>
      <c r="M34" s="149"/>
      <c r="N34" s="149"/>
      <c r="O34" s="149"/>
      <c r="P34" s="149"/>
      <c r="Q34" s="149"/>
    </row>
    <row r="35" spans="2:17" x14ac:dyDescent="0.2">
      <c r="B35" s="37" t="s">
        <v>120</v>
      </c>
      <c r="C35" s="65" t="s">
        <v>121</v>
      </c>
      <c r="D35" s="65">
        <v>18815</v>
      </c>
      <c r="E35" s="65">
        <v>3610</v>
      </c>
      <c r="F35" s="65">
        <v>11107</v>
      </c>
      <c r="G35" s="65">
        <v>1148</v>
      </c>
      <c r="H35" s="65">
        <v>2134</v>
      </c>
      <c r="I35" s="58">
        <v>2963</v>
      </c>
      <c r="L35" s="149"/>
      <c r="M35" s="149"/>
      <c r="N35" s="149"/>
      <c r="O35" s="149"/>
      <c r="P35" s="149"/>
      <c r="Q35" s="149"/>
    </row>
    <row r="36" spans="2:17" x14ac:dyDescent="0.2">
      <c r="B36" s="37" t="s">
        <v>120</v>
      </c>
      <c r="C36" s="65" t="s">
        <v>121</v>
      </c>
      <c r="D36" s="65">
        <v>2612</v>
      </c>
      <c r="E36" s="65">
        <v>4339</v>
      </c>
      <c r="F36" s="65">
        <v>3133</v>
      </c>
      <c r="G36" s="65">
        <v>2088</v>
      </c>
      <c r="H36" s="65">
        <v>820</v>
      </c>
      <c r="I36" s="58">
        <v>985</v>
      </c>
    </row>
    <row r="37" spans="2:17" x14ac:dyDescent="0.2">
      <c r="B37" s="37" t="s">
        <v>120</v>
      </c>
      <c r="C37" s="65" t="s">
        <v>121</v>
      </c>
      <c r="D37" s="65">
        <v>21632</v>
      </c>
      <c r="E37" s="65">
        <v>1318</v>
      </c>
      <c r="F37" s="65">
        <v>2886</v>
      </c>
      <c r="G37" s="65">
        <v>266</v>
      </c>
      <c r="H37" s="65">
        <v>918</v>
      </c>
      <c r="I37" s="58">
        <v>405</v>
      </c>
      <c r="K37" s="91" t="s">
        <v>127</v>
      </c>
      <c r="L37" s="132" t="s">
        <v>140</v>
      </c>
      <c r="M37" s="132"/>
      <c r="N37" s="132"/>
      <c r="O37" s="132"/>
      <c r="P37" s="132"/>
      <c r="Q37" s="132"/>
    </row>
    <row r="38" spans="2:17" x14ac:dyDescent="0.2">
      <c r="B38" s="37" t="s">
        <v>120</v>
      </c>
      <c r="C38" s="65" t="s">
        <v>121</v>
      </c>
      <c r="D38" s="65">
        <v>29729</v>
      </c>
      <c r="E38" s="65">
        <v>4786</v>
      </c>
      <c r="F38" s="65">
        <v>7326</v>
      </c>
      <c r="G38" s="65">
        <v>6130</v>
      </c>
      <c r="H38" s="65">
        <v>361</v>
      </c>
      <c r="I38" s="58">
        <v>1083</v>
      </c>
    </row>
    <row r="39" spans="2:17" x14ac:dyDescent="0.2">
      <c r="B39" s="37" t="s">
        <v>120</v>
      </c>
      <c r="C39" s="65" t="s">
        <v>121</v>
      </c>
      <c r="D39" s="65">
        <v>1502</v>
      </c>
      <c r="E39" s="65">
        <v>1979</v>
      </c>
      <c r="F39" s="65">
        <v>2262</v>
      </c>
      <c r="G39" s="65">
        <v>425</v>
      </c>
      <c r="H39" s="65">
        <v>483</v>
      </c>
      <c r="I39" s="58">
        <v>395</v>
      </c>
      <c r="K39" s="91" t="s">
        <v>129</v>
      </c>
      <c r="L39" s="132" t="s">
        <v>141</v>
      </c>
      <c r="M39" s="132"/>
      <c r="N39" s="132"/>
      <c r="O39" s="132"/>
      <c r="P39" s="132"/>
      <c r="Q39" s="132"/>
    </row>
    <row r="40" spans="2:17" x14ac:dyDescent="0.2">
      <c r="B40" s="37" t="s">
        <v>118</v>
      </c>
      <c r="C40" s="65" t="s">
        <v>121</v>
      </c>
      <c r="D40" s="65">
        <v>688</v>
      </c>
      <c r="E40" s="65">
        <v>5491</v>
      </c>
      <c r="F40" s="65">
        <v>11091</v>
      </c>
      <c r="G40" s="65">
        <v>833</v>
      </c>
      <c r="H40" s="65">
        <v>4239</v>
      </c>
      <c r="I40" s="58">
        <v>436</v>
      </c>
    </row>
    <row r="41" spans="2:17" x14ac:dyDescent="0.2">
      <c r="B41" s="37" t="s">
        <v>120</v>
      </c>
      <c r="C41" s="65" t="s">
        <v>119</v>
      </c>
      <c r="D41" s="65">
        <v>29955</v>
      </c>
      <c r="E41" s="65">
        <v>4362</v>
      </c>
      <c r="F41" s="65">
        <v>5428</v>
      </c>
      <c r="G41" s="65">
        <v>1729</v>
      </c>
      <c r="H41" s="65">
        <v>862</v>
      </c>
      <c r="I41" s="58">
        <v>4626</v>
      </c>
    </row>
    <row r="42" spans="2:17" x14ac:dyDescent="0.2">
      <c r="B42" s="37" t="s">
        <v>118</v>
      </c>
      <c r="C42" s="65" t="s">
        <v>119</v>
      </c>
      <c r="D42" s="65">
        <v>15168</v>
      </c>
      <c r="E42" s="65">
        <v>10556</v>
      </c>
      <c r="F42" s="65">
        <v>12477</v>
      </c>
      <c r="G42" s="65">
        <v>1920</v>
      </c>
      <c r="H42" s="65">
        <v>6506</v>
      </c>
      <c r="I42" s="58">
        <v>714</v>
      </c>
    </row>
    <row r="43" spans="2:17" x14ac:dyDescent="0.2">
      <c r="B43" s="37" t="s">
        <v>118</v>
      </c>
      <c r="C43" s="65" t="s">
        <v>119</v>
      </c>
      <c r="D43" s="65">
        <v>4591</v>
      </c>
      <c r="E43" s="65">
        <v>15729</v>
      </c>
      <c r="F43" s="65">
        <v>16709</v>
      </c>
      <c r="G43" s="65">
        <v>33</v>
      </c>
      <c r="H43" s="65">
        <v>6956</v>
      </c>
      <c r="I43" s="58">
        <v>433</v>
      </c>
      <c r="K43" s="112" t="s">
        <v>50</v>
      </c>
      <c r="L43" s="113"/>
      <c r="M43" s="113"/>
      <c r="N43" s="113"/>
      <c r="O43" s="113"/>
      <c r="P43" s="113"/>
      <c r="Q43" s="119"/>
    </row>
    <row r="44" spans="2:17" x14ac:dyDescent="0.2">
      <c r="B44" s="37" t="s">
        <v>120</v>
      </c>
      <c r="C44" s="65" t="s">
        <v>119</v>
      </c>
      <c r="D44" s="65">
        <v>56159</v>
      </c>
      <c r="E44" s="65">
        <v>555</v>
      </c>
      <c r="F44" s="65">
        <v>902</v>
      </c>
      <c r="G44" s="65">
        <v>10002</v>
      </c>
      <c r="H44" s="65">
        <v>212</v>
      </c>
      <c r="I44" s="58">
        <v>2916</v>
      </c>
      <c r="K44" s="91" t="s">
        <v>123</v>
      </c>
      <c r="L44" s="148" t="s">
        <v>142</v>
      </c>
      <c r="M44" s="148"/>
      <c r="N44" s="148"/>
      <c r="O44" s="148"/>
      <c r="P44" s="148"/>
      <c r="Q44" s="148"/>
    </row>
    <row r="45" spans="2:17" x14ac:dyDescent="0.2">
      <c r="B45" s="37" t="s">
        <v>120</v>
      </c>
      <c r="C45" s="65" t="s">
        <v>119</v>
      </c>
      <c r="D45" s="65">
        <v>24025</v>
      </c>
      <c r="E45" s="65">
        <v>4332</v>
      </c>
      <c r="F45" s="65">
        <v>4757</v>
      </c>
      <c r="G45" s="65">
        <v>9510</v>
      </c>
      <c r="H45" s="65">
        <v>1145</v>
      </c>
      <c r="I45" s="58">
        <v>5864</v>
      </c>
      <c r="L45" s="149"/>
      <c r="M45" s="149"/>
      <c r="N45" s="149"/>
      <c r="O45" s="149"/>
      <c r="P45" s="149"/>
      <c r="Q45" s="149"/>
    </row>
    <row r="46" spans="2:17" x14ac:dyDescent="0.2">
      <c r="B46" s="37" t="s">
        <v>120</v>
      </c>
      <c r="C46" s="65" t="s">
        <v>119</v>
      </c>
      <c r="D46" s="65">
        <v>19176</v>
      </c>
      <c r="E46" s="65">
        <v>3065</v>
      </c>
      <c r="F46" s="65">
        <v>5956</v>
      </c>
      <c r="G46" s="65">
        <v>2033</v>
      </c>
      <c r="H46" s="65">
        <v>2575</v>
      </c>
      <c r="I46" s="58">
        <v>2802</v>
      </c>
    </row>
    <row r="47" spans="2:17" x14ac:dyDescent="0.2">
      <c r="B47" s="37" t="s">
        <v>118</v>
      </c>
      <c r="C47" s="65" t="s">
        <v>119</v>
      </c>
      <c r="D47" s="65">
        <v>10850</v>
      </c>
      <c r="E47" s="65">
        <v>7555</v>
      </c>
      <c r="F47" s="65">
        <v>14961</v>
      </c>
      <c r="G47" s="65">
        <v>188</v>
      </c>
      <c r="H47" s="65">
        <v>6899</v>
      </c>
      <c r="I47" s="58">
        <v>46</v>
      </c>
      <c r="K47" s="91" t="s">
        <v>138</v>
      </c>
      <c r="L47" s="145" t="s">
        <v>143</v>
      </c>
      <c r="M47" s="145"/>
      <c r="N47" s="145"/>
      <c r="O47" s="145"/>
      <c r="P47" s="145"/>
      <c r="Q47" s="145"/>
    </row>
    <row r="48" spans="2:17" x14ac:dyDescent="0.2">
      <c r="B48" s="37" t="s">
        <v>118</v>
      </c>
      <c r="C48" s="65" t="s">
        <v>119</v>
      </c>
      <c r="D48" s="65">
        <v>630</v>
      </c>
      <c r="E48" s="65">
        <v>11095</v>
      </c>
      <c r="F48" s="65">
        <v>23998</v>
      </c>
      <c r="G48" s="65">
        <v>787</v>
      </c>
      <c r="H48" s="65">
        <v>9529</v>
      </c>
      <c r="I48" s="58">
        <v>72</v>
      </c>
      <c r="L48" s="145"/>
      <c r="M48" s="145"/>
      <c r="N48" s="145"/>
      <c r="O48" s="145"/>
      <c r="P48" s="145"/>
      <c r="Q48" s="145"/>
    </row>
    <row r="49" spans="2:9" x14ac:dyDescent="0.2">
      <c r="B49" s="37" t="s">
        <v>118</v>
      </c>
      <c r="C49" s="65" t="s">
        <v>119</v>
      </c>
      <c r="D49" s="65">
        <v>9670</v>
      </c>
      <c r="E49" s="65">
        <v>7027</v>
      </c>
      <c r="F49" s="65">
        <v>10471</v>
      </c>
      <c r="G49" s="65">
        <v>541</v>
      </c>
      <c r="H49" s="65">
        <v>4618</v>
      </c>
      <c r="I49" s="58">
        <v>65</v>
      </c>
    </row>
    <row r="50" spans="2:9" x14ac:dyDescent="0.2">
      <c r="B50" s="37" t="s">
        <v>118</v>
      </c>
      <c r="C50" s="65" t="s">
        <v>119</v>
      </c>
      <c r="D50" s="65">
        <v>5181</v>
      </c>
      <c r="E50" s="65">
        <v>22044</v>
      </c>
      <c r="F50" s="65">
        <v>21531</v>
      </c>
      <c r="G50" s="65">
        <v>1740</v>
      </c>
      <c r="H50" s="65">
        <v>7353</v>
      </c>
      <c r="I50" s="58">
        <v>4985</v>
      </c>
    </row>
    <row r="51" spans="2:9" x14ac:dyDescent="0.2">
      <c r="B51" s="37" t="s">
        <v>118</v>
      </c>
      <c r="C51" s="65" t="s">
        <v>119</v>
      </c>
      <c r="D51" s="65">
        <v>3103</v>
      </c>
      <c r="E51" s="65">
        <v>14069</v>
      </c>
      <c r="F51" s="65">
        <v>21955</v>
      </c>
      <c r="G51" s="65">
        <v>1668</v>
      </c>
      <c r="H51" s="65">
        <v>6792</v>
      </c>
      <c r="I51" s="58">
        <v>1452</v>
      </c>
    </row>
    <row r="52" spans="2:9" x14ac:dyDescent="0.2">
      <c r="B52" s="37" t="s">
        <v>118</v>
      </c>
      <c r="C52" s="65" t="s">
        <v>119</v>
      </c>
      <c r="D52" s="65">
        <v>44466</v>
      </c>
      <c r="E52" s="65">
        <v>54259</v>
      </c>
      <c r="F52" s="65">
        <v>55571</v>
      </c>
      <c r="G52" s="65">
        <v>7782</v>
      </c>
      <c r="H52" s="65">
        <v>24171</v>
      </c>
      <c r="I52" s="58">
        <v>6465</v>
      </c>
    </row>
    <row r="53" spans="2:9" x14ac:dyDescent="0.2">
      <c r="B53" s="37" t="s">
        <v>118</v>
      </c>
      <c r="C53" s="65" t="s">
        <v>119</v>
      </c>
      <c r="D53" s="65">
        <v>11519</v>
      </c>
      <c r="E53" s="65">
        <v>6152</v>
      </c>
      <c r="F53" s="65">
        <v>10868</v>
      </c>
      <c r="G53" s="65">
        <v>584</v>
      </c>
      <c r="H53" s="65">
        <v>5121</v>
      </c>
      <c r="I53" s="58">
        <v>1476</v>
      </c>
    </row>
    <row r="54" spans="2:9" x14ac:dyDescent="0.2">
      <c r="B54" s="37" t="s">
        <v>118</v>
      </c>
      <c r="C54" s="65" t="s">
        <v>119</v>
      </c>
      <c r="D54" s="65">
        <v>4967</v>
      </c>
      <c r="E54" s="65">
        <v>21412</v>
      </c>
      <c r="F54" s="65">
        <v>28921</v>
      </c>
      <c r="G54" s="65">
        <v>1798</v>
      </c>
      <c r="H54" s="65">
        <v>13583</v>
      </c>
      <c r="I54" s="58">
        <v>1163</v>
      </c>
    </row>
    <row r="55" spans="2:9" x14ac:dyDescent="0.2">
      <c r="B55" s="37" t="s">
        <v>120</v>
      </c>
      <c r="C55" s="65" t="s">
        <v>119</v>
      </c>
      <c r="D55" s="65">
        <v>6269</v>
      </c>
      <c r="E55" s="65">
        <v>1095</v>
      </c>
      <c r="F55" s="65">
        <v>1980</v>
      </c>
      <c r="G55" s="65">
        <v>3860</v>
      </c>
      <c r="H55" s="65">
        <v>609</v>
      </c>
      <c r="I55" s="58">
        <v>2162</v>
      </c>
    </row>
    <row r="56" spans="2:9" x14ac:dyDescent="0.2">
      <c r="B56" s="37" t="s">
        <v>120</v>
      </c>
      <c r="C56" s="65" t="s">
        <v>119</v>
      </c>
      <c r="D56" s="65">
        <v>3347</v>
      </c>
      <c r="E56" s="65">
        <v>4051</v>
      </c>
      <c r="F56" s="65">
        <v>6996</v>
      </c>
      <c r="G56" s="65">
        <v>239</v>
      </c>
      <c r="H56" s="65">
        <v>1538</v>
      </c>
      <c r="I56" s="58">
        <v>301</v>
      </c>
    </row>
    <row r="57" spans="2:9" x14ac:dyDescent="0.2">
      <c r="B57" s="37" t="s">
        <v>118</v>
      </c>
      <c r="C57" s="65" t="s">
        <v>119</v>
      </c>
      <c r="D57" s="65">
        <v>40721</v>
      </c>
      <c r="E57" s="65">
        <v>3916</v>
      </c>
      <c r="F57" s="65">
        <v>5876</v>
      </c>
      <c r="G57" s="65">
        <v>532</v>
      </c>
      <c r="H57" s="65">
        <v>2587</v>
      </c>
      <c r="I57" s="58">
        <v>1278</v>
      </c>
    </row>
    <row r="58" spans="2:9" x14ac:dyDescent="0.2">
      <c r="B58" s="37" t="s">
        <v>118</v>
      </c>
      <c r="C58" s="65" t="s">
        <v>119</v>
      </c>
      <c r="D58" s="65">
        <v>491</v>
      </c>
      <c r="E58" s="65">
        <v>10473</v>
      </c>
      <c r="F58" s="65">
        <v>11532</v>
      </c>
      <c r="G58" s="65">
        <v>744</v>
      </c>
      <c r="H58" s="65">
        <v>5611</v>
      </c>
      <c r="I58" s="58">
        <v>224</v>
      </c>
    </row>
    <row r="59" spans="2:9" x14ac:dyDescent="0.2">
      <c r="B59" s="37" t="s">
        <v>120</v>
      </c>
      <c r="C59" s="65" t="s">
        <v>119</v>
      </c>
      <c r="D59" s="65">
        <v>27329</v>
      </c>
      <c r="E59" s="65">
        <v>1449</v>
      </c>
      <c r="F59" s="65">
        <v>1947</v>
      </c>
      <c r="G59" s="65">
        <v>2436</v>
      </c>
      <c r="H59" s="65">
        <v>204</v>
      </c>
      <c r="I59" s="58">
        <v>1333</v>
      </c>
    </row>
    <row r="60" spans="2:9" x14ac:dyDescent="0.2">
      <c r="B60" s="37" t="s">
        <v>120</v>
      </c>
      <c r="C60" s="65" t="s">
        <v>119</v>
      </c>
      <c r="D60" s="65">
        <v>5264</v>
      </c>
      <c r="E60" s="65">
        <v>3683</v>
      </c>
      <c r="F60" s="65">
        <v>5005</v>
      </c>
      <c r="G60" s="65">
        <v>1057</v>
      </c>
      <c r="H60" s="65">
        <v>2024</v>
      </c>
      <c r="I60" s="58">
        <v>1130</v>
      </c>
    </row>
    <row r="61" spans="2:9" x14ac:dyDescent="0.2">
      <c r="B61" s="37" t="s">
        <v>118</v>
      </c>
      <c r="C61" s="65" t="s">
        <v>119</v>
      </c>
      <c r="D61" s="65">
        <v>4098</v>
      </c>
      <c r="E61" s="65">
        <v>29892</v>
      </c>
      <c r="F61" s="65">
        <v>26866</v>
      </c>
      <c r="G61" s="65">
        <v>2616</v>
      </c>
      <c r="H61" s="65">
        <v>17740</v>
      </c>
      <c r="I61" s="58">
        <v>1340</v>
      </c>
    </row>
    <row r="62" spans="2:9" x14ac:dyDescent="0.2">
      <c r="B62" s="37" t="s">
        <v>118</v>
      </c>
      <c r="C62" s="65" t="s">
        <v>119</v>
      </c>
      <c r="D62" s="65">
        <v>5417</v>
      </c>
      <c r="E62" s="65">
        <v>9933</v>
      </c>
      <c r="F62" s="65">
        <v>10487</v>
      </c>
      <c r="G62" s="65">
        <v>38</v>
      </c>
      <c r="H62" s="65">
        <v>7572</v>
      </c>
      <c r="I62" s="58">
        <v>1282</v>
      </c>
    </row>
    <row r="63" spans="2:9" x14ac:dyDescent="0.2">
      <c r="B63" s="37" t="s">
        <v>120</v>
      </c>
      <c r="C63" s="65" t="s">
        <v>119</v>
      </c>
      <c r="D63" s="65">
        <v>13779</v>
      </c>
      <c r="E63" s="65">
        <v>1970</v>
      </c>
      <c r="F63" s="65">
        <v>1648</v>
      </c>
      <c r="G63" s="65">
        <v>596</v>
      </c>
      <c r="H63" s="65">
        <v>227</v>
      </c>
      <c r="I63" s="58">
        <v>436</v>
      </c>
    </row>
    <row r="64" spans="2:9" x14ac:dyDescent="0.2">
      <c r="B64" s="37" t="s">
        <v>120</v>
      </c>
      <c r="C64" s="65" t="s">
        <v>119</v>
      </c>
      <c r="D64" s="65">
        <v>6137</v>
      </c>
      <c r="E64" s="65">
        <v>5360</v>
      </c>
      <c r="F64" s="65">
        <v>8040</v>
      </c>
      <c r="G64" s="65">
        <v>129</v>
      </c>
      <c r="H64" s="65">
        <v>3084</v>
      </c>
      <c r="I64" s="58">
        <v>1603</v>
      </c>
    </row>
    <row r="65" spans="2:9" x14ac:dyDescent="0.2">
      <c r="B65" s="37" t="s">
        <v>118</v>
      </c>
      <c r="C65" s="65" t="s">
        <v>119</v>
      </c>
      <c r="D65" s="65">
        <v>8590</v>
      </c>
      <c r="E65" s="65">
        <v>3045</v>
      </c>
      <c r="F65" s="65">
        <v>7854</v>
      </c>
      <c r="G65" s="65">
        <v>96</v>
      </c>
      <c r="H65" s="65">
        <v>4095</v>
      </c>
      <c r="I65" s="58">
        <v>225</v>
      </c>
    </row>
    <row r="66" spans="2:9" x14ac:dyDescent="0.2">
      <c r="B66" s="37" t="s">
        <v>118</v>
      </c>
      <c r="C66" s="65" t="s">
        <v>119</v>
      </c>
      <c r="D66" s="65">
        <v>35942</v>
      </c>
      <c r="E66" s="65">
        <v>38369</v>
      </c>
      <c r="F66" s="65">
        <v>59598</v>
      </c>
      <c r="G66" s="65">
        <v>3254</v>
      </c>
      <c r="H66" s="65">
        <v>26701</v>
      </c>
      <c r="I66" s="58">
        <v>2017</v>
      </c>
    </row>
    <row r="67" spans="2:9" x14ac:dyDescent="0.2">
      <c r="B67" s="37" t="s">
        <v>118</v>
      </c>
      <c r="C67" s="65" t="s">
        <v>119</v>
      </c>
      <c r="D67" s="65">
        <v>7823</v>
      </c>
      <c r="E67" s="65">
        <v>6245</v>
      </c>
      <c r="F67" s="65">
        <v>6544</v>
      </c>
      <c r="G67" s="65">
        <v>4154</v>
      </c>
      <c r="H67" s="65">
        <v>4074</v>
      </c>
      <c r="I67" s="58">
        <v>964</v>
      </c>
    </row>
    <row r="68" spans="2:9" x14ac:dyDescent="0.2">
      <c r="B68" s="37" t="s">
        <v>118</v>
      </c>
      <c r="C68" s="65" t="s">
        <v>119</v>
      </c>
      <c r="D68" s="65">
        <v>9396</v>
      </c>
      <c r="E68" s="65">
        <v>11601</v>
      </c>
      <c r="F68" s="65">
        <v>15775</v>
      </c>
      <c r="G68" s="65">
        <v>2896</v>
      </c>
      <c r="H68" s="65">
        <v>7677</v>
      </c>
      <c r="I68" s="58">
        <v>1295</v>
      </c>
    </row>
    <row r="69" spans="2:9" x14ac:dyDescent="0.2">
      <c r="B69" s="37" t="s">
        <v>120</v>
      </c>
      <c r="C69" s="65" t="s">
        <v>119</v>
      </c>
      <c r="D69" s="65">
        <v>4760</v>
      </c>
      <c r="E69" s="65">
        <v>1227</v>
      </c>
      <c r="F69" s="65">
        <v>3250</v>
      </c>
      <c r="G69" s="65">
        <v>3724</v>
      </c>
      <c r="H69" s="65">
        <v>1247</v>
      </c>
      <c r="I69" s="58">
        <v>1145</v>
      </c>
    </row>
    <row r="70" spans="2:9" x14ac:dyDescent="0.2">
      <c r="B70" s="37" t="s">
        <v>118</v>
      </c>
      <c r="C70" s="65" t="s">
        <v>119</v>
      </c>
      <c r="D70" s="65">
        <v>85</v>
      </c>
      <c r="E70" s="65">
        <v>20959</v>
      </c>
      <c r="F70" s="65">
        <v>45828</v>
      </c>
      <c r="G70" s="65">
        <v>36</v>
      </c>
      <c r="H70" s="65">
        <v>24231</v>
      </c>
      <c r="I70" s="58">
        <v>1423</v>
      </c>
    </row>
    <row r="71" spans="2:9" x14ac:dyDescent="0.2">
      <c r="B71" s="37" t="s">
        <v>120</v>
      </c>
      <c r="C71" s="65" t="s">
        <v>119</v>
      </c>
      <c r="D71" s="65">
        <v>9</v>
      </c>
      <c r="E71" s="65">
        <v>1534</v>
      </c>
      <c r="F71" s="65">
        <v>7417</v>
      </c>
      <c r="G71" s="65">
        <v>175</v>
      </c>
      <c r="H71" s="65">
        <v>3468</v>
      </c>
      <c r="I71" s="58">
        <v>27</v>
      </c>
    </row>
    <row r="72" spans="2:9" x14ac:dyDescent="0.2">
      <c r="B72" s="37" t="s">
        <v>118</v>
      </c>
      <c r="C72" s="65" t="s">
        <v>119</v>
      </c>
      <c r="D72" s="65">
        <v>19913</v>
      </c>
      <c r="E72" s="65">
        <v>6759</v>
      </c>
      <c r="F72" s="65">
        <v>13462</v>
      </c>
      <c r="G72" s="65">
        <v>1256</v>
      </c>
      <c r="H72" s="65">
        <v>5141</v>
      </c>
      <c r="I72" s="58">
        <v>834</v>
      </c>
    </row>
    <row r="73" spans="2:9" x14ac:dyDescent="0.2">
      <c r="B73" s="37" t="s">
        <v>120</v>
      </c>
      <c r="C73" s="65" t="s">
        <v>119</v>
      </c>
      <c r="D73" s="65">
        <v>2446</v>
      </c>
      <c r="E73" s="65">
        <v>7260</v>
      </c>
      <c r="F73" s="65">
        <v>3993</v>
      </c>
      <c r="G73" s="65">
        <v>5870</v>
      </c>
      <c r="H73" s="65">
        <v>788</v>
      </c>
      <c r="I73" s="58">
        <v>3095</v>
      </c>
    </row>
    <row r="74" spans="2:9" x14ac:dyDescent="0.2">
      <c r="B74" s="37" t="s">
        <v>120</v>
      </c>
      <c r="C74" s="65" t="s">
        <v>119</v>
      </c>
      <c r="D74" s="65">
        <v>8352</v>
      </c>
      <c r="E74" s="65">
        <v>2820</v>
      </c>
      <c r="F74" s="65">
        <v>1293</v>
      </c>
      <c r="G74" s="65">
        <v>779</v>
      </c>
      <c r="H74" s="65">
        <v>656</v>
      </c>
      <c r="I74" s="58">
        <v>144</v>
      </c>
    </row>
    <row r="75" spans="2:9" x14ac:dyDescent="0.2">
      <c r="B75" s="37" t="s">
        <v>120</v>
      </c>
      <c r="C75" s="65" t="s">
        <v>119</v>
      </c>
      <c r="D75" s="65">
        <v>16705</v>
      </c>
      <c r="E75" s="65">
        <v>2037</v>
      </c>
      <c r="F75" s="65">
        <v>3202</v>
      </c>
      <c r="G75" s="65">
        <v>10643</v>
      </c>
      <c r="H75" s="65">
        <v>116</v>
      </c>
      <c r="I75" s="58">
        <v>1365</v>
      </c>
    </row>
    <row r="76" spans="2:9" x14ac:dyDescent="0.2">
      <c r="B76" s="37" t="s">
        <v>120</v>
      </c>
      <c r="C76" s="65" t="s">
        <v>119</v>
      </c>
      <c r="D76" s="65">
        <v>18291</v>
      </c>
      <c r="E76" s="65">
        <v>1266</v>
      </c>
      <c r="F76" s="65">
        <v>21042</v>
      </c>
      <c r="G76" s="65">
        <v>5373</v>
      </c>
      <c r="H76" s="65">
        <v>4173</v>
      </c>
      <c r="I76" s="58">
        <v>14472</v>
      </c>
    </row>
    <row r="77" spans="2:9" x14ac:dyDescent="0.2">
      <c r="B77" s="37" t="s">
        <v>120</v>
      </c>
      <c r="C77" s="65" t="s">
        <v>119</v>
      </c>
      <c r="D77" s="65">
        <v>4420</v>
      </c>
      <c r="E77" s="65">
        <v>5139</v>
      </c>
      <c r="F77" s="65">
        <v>2661</v>
      </c>
      <c r="G77" s="65">
        <v>8872</v>
      </c>
      <c r="H77" s="65">
        <v>1321</v>
      </c>
      <c r="I77" s="58">
        <v>181</v>
      </c>
    </row>
    <row r="78" spans="2:9" x14ac:dyDescent="0.2">
      <c r="B78" s="37" t="s">
        <v>118</v>
      </c>
      <c r="C78" s="65" t="s">
        <v>119</v>
      </c>
      <c r="D78" s="65">
        <v>19899</v>
      </c>
      <c r="E78" s="65">
        <v>5332</v>
      </c>
      <c r="F78" s="65">
        <v>8713</v>
      </c>
      <c r="G78" s="65">
        <v>8132</v>
      </c>
      <c r="H78" s="65">
        <v>764</v>
      </c>
      <c r="I78" s="58">
        <v>648</v>
      </c>
    </row>
    <row r="79" spans="2:9" x14ac:dyDescent="0.2">
      <c r="B79" s="37" t="s">
        <v>118</v>
      </c>
      <c r="C79" s="65" t="s">
        <v>119</v>
      </c>
      <c r="D79" s="65">
        <v>8190</v>
      </c>
      <c r="E79" s="65">
        <v>6343</v>
      </c>
      <c r="F79" s="65">
        <v>9794</v>
      </c>
      <c r="G79" s="65">
        <v>1285</v>
      </c>
      <c r="H79" s="65">
        <v>1901</v>
      </c>
      <c r="I79" s="58">
        <v>1780</v>
      </c>
    </row>
    <row r="80" spans="2:9" x14ac:dyDescent="0.2">
      <c r="B80" s="37" t="s">
        <v>120</v>
      </c>
      <c r="C80" s="65" t="s">
        <v>119</v>
      </c>
      <c r="D80" s="65">
        <v>20398</v>
      </c>
      <c r="E80" s="65">
        <v>1137</v>
      </c>
      <c r="F80" s="65">
        <v>3</v>
      </c>
      <c r="G80" s="65">
        <v>4407</v>
      </c>
      <c r="H80" s="65">
        <v>3</v>
      </c>
      <c r="I80" s="58">
        <v>975</v>
      </c>
    </row>
    <row r="81" spans="2:9" x14ac:dyDescent="0.2">
      <c r="B81" s="37" t="s">
        <v>120</v>
      </c>
      <c r="C81" s="65" t="s">
        <v>119</v>
      </c>
      <c r="D81" s="65">
        <v>717</v>
      </c>
      <c r="E81" s="65">
        <v>3587</v>
      </c>
      <c r="F81" s="65">
        <v>6532</v>
      </c>
      <c r="G81" s="65">
        <v>7530</v>
      </c>
      <c r="H81" s="65">
        <v>529</v>
      </c>
      <c r="I81" s="58">
        <v>894</v>
      </c>
    </row>
    <row r="82" spans="2:9" x14ac:dyDescent="0.2">
      <c r="B82" s="37" t="s">
        <v>118</v>
      </c>
      <c r="C82" s="65" t="s">
        <v>119</v>
      </c>
      <c r="D82" s="65">
        <v>12205</v>
      </c>
      <c r="E82" s="65">
        <v>12697</v>
      </c>
      <c r="F82" s="65">
        <v>28540</v>
      </c>
      <c r="G82" s="65">
        <v>869</v>
      </c>
      <c r="H82" s="65">
        <v>12034</v>
      </c>
      <c r="I82" s="58">
        <v>1009</v>
      </c>
    </row>
    <row r="83" spans="2:9" x14ac:dyDescent="0.2">
      <c r="B83" s="37" t="s">
        <v>120</v>
      </c>
      <c r="C83" s="65" t="s">
        <v>119</v>
      </c>
      <c r="D83" s="65">
        <v>10766</v>
      </c>
      <c r="E83" s="65">
        <v>1175</v>
      </c>
      <c r="F83" s="65">
        <v>2067</v>
      </c>
      <c r="G83" s="65">
        <v>2096</v>
      </c>
      <c r="H83" s="65">
        <v>301</v>
      </c>
      <c r="I83" s="58">
        <v>167</v>
      </c>
    </row>
    <row r="84" spans="2:9" x14ac:dyDescent="0.2">
      <c r="B84" s="37" t="s">
        <v>120</v>
      </c>
      <c r="C84" s="65" t="s">
        <v>119</v>
      </c>
      <c r="D84" s="65">
        <v>1640</v>
      </c>
      <c r="E84" s="65">
        <v>3259</v>
      </c>
      <c r="F84" s="65">
        <v>3655</v>
      </c>
      <c r="G84" s="65">
        <v>868</v>
      </c>
      <c r="H84" s="65">
        <v>1202</v>
      </c>
      <c r="I84" s="58">
        <v>1653</v>
      </c>
    </row>
    <row r="85" spans="2:9" x14ac:dyDescent="0.2">
      <c r="B85" s="37" t="s">
        <v>120</v>
      </c>
      <c r="C85" s="65" t="s">
        <v>119</v>
      </c>
      <c r="D85" s="65">
        <v>7005</v>
      </c>
      <c r="E85" s="65">
        <v>829</v>
      </c>
      <c r="F85" s="65">
        <v>3009</v>
      </c>
      <c r="G85" s="65">
        <v>430</v>
      </c>
      <c r="H85" s="65">
        <v>610</v>
      </c>
      <c r="I85" s="58">
        <v>529</v>
      </c>
    </row>
    <row r="86" spans="2:9" x14ac:dyDescent="0.2">
      <c r="B86" s="37" t="s">
        <v>118</v>
      </c>
      <c r="C86" s="65" t="s">
        <v>119</v>
      </c>
      <c r="D86" s="65">
        <v>219</v>
      </c>
      <c r="E86" s="65">
        <v>9540</v>
      </c>
      <c r="F86" s="65">
        <v>14403</v>
      </c>
      <c r="G86" s="65">
        <v>283</v>
      </c>
      <c r="H86" s="65">
        <v>7818</v>
      </c>
      <c r="I86" s="58">
        <v>156</v>
      </c>
    </row>
    <row r="87" spans="2:9" x14ac:dyDescent="0.2">
      <c r="B87" s="37" t="s">
        <v>118</v>
      </c>
      <c r="C87" s="65" t="s">
        <v>119</v>
      </c>
      <c r="D87" s="65">
        <v>10362</v>
      </c>
      <c r="E87" s="65">
        <v>9232</v>
      </c>
      <c r="F87" s="65">
        <v>11009</v>
      </c>
      <c r="G87" s="65">
        <v>737</v>
      </c>
      <c r="H87" s="65">
        <v>3537</v>
      </c>
      <c r="I87" s="58">
        <v>2342</v>
      </c>
    </row>
    <row r="88" spans="2:9" x14ac:dyDescent="0.2">
      <c r="B88" s="37" t="s">
        <v>120</v>
      </c>
      <c r="C88" s="65" t="s">
        <v>119</v>
      </c>
      <c r="D88" s="65">
        <v>20874</v>
      </c>
      <c r="E88" s="65">
        <v>1563</v>
      </c>
      <c r="F88" s="65">
        <v>1783</v>
      </c>
      <c r="G88" s="65">
        <v>2320</v>
      </c>
      <c r="H88" s="65">
        <v>550</v>
      </c>
      <c r="I88" s="58">
        <v>772</v>
      </c>
    </row>
    <row r="89" spans="2:9" x14ac:dyDescent="0.2">
      <c r="B89" s="37" t="s">
        <v>118</v>
      </c>
      <c r="C89" s="65" t="s">
        <v>119</v>
      </c>
      <c r="D89" s="65">
        <v>11867</v>
      </c>
      <c r="E89" s="65">
        <v>3327</v>
      </c>
      <c r="F89" s="65">
        <v>4814</v>
      </c>
      <c r="G89" s="65">
        <v>1178</v>
      </c>
      <c r="H89" s="65">
        <v>3837</v>
      </c>
      <c r="I89" s="58">
        <v>120</v>
      </c>
    </row>
    <row r="90" spans="2:9" x14ac:dyDescent="0.2">
      <c r="B90" s="37" t="s">
        <v>118</v>
      </c>
      <c r="C90" s="65" t="s">
        <v>119</v>
      </c>
      <c r="D90" s="65">
        <v>16117</v>
      </c>
      <c r="E90" s="65">
        <v>46197</v>
      </c>
      <c r="F90" s="65">
        <v>92780</v>
      </c>
      <c r="G90" s="65">
        <v>1026</v>
      </c>
      <c r="H90" s="65">
        <v>40827</v>
      </c>
      <c r="I90" s="58">
        <v>2944</v>
      </c>
    </row>
    <row r="91" spans="2:9" x14ac:dyDescent="0.2">
      <c r="B91" s="37" t="s">
        <v>118</v>
      </c>
      <c r="C91" s="65" t="s">
        <v>119</v>
      </c>
      <c r="D91" s="65">
        <v>22925</v>
      </c>
      <c r="E91" s="65">
        <v>73498</v>
      </c>
      <c r="F91" s="65">
        <v>32114</v>
      </c>
      <c r="G91" s="65">
        <v>987</v>
      </c>
      <c r="H91" s="65">
        <v>20070</v>
      </c>
      <c r="I91" s="58">
        <v>903</v>
      </c>
    </row>
    <row r="92" spans="2:9" x14ac:dyDescent="0.2">
      <c r="B92" s="37" t="s">
        <v>120</v>
      </c>
      <c r="C92" s="65" t="s">
        <v>119</v>
      </c>
      <c r="D92" s="65">
        <v>43265</v>
      </c>
      <c r="E92" s="65">
        <v>5025</v>
      </c>
      <c r="F92" s="65">
        <v>8117</v>
      </c>
      <c r="G92" s="65">
        <v>6312</v>
      </c>
      <c r="H92" s="65">
        <v>1579</v>
      </c>
      <c r="I92" s="58">
        <v>14351</v>
      </c>
    </row>
    <row r="93" spans="2:9" x14ac:dyDescent="0.2">
      <c r="B93" s="37" t="s">
        <v>120</v>
      </c>
      <c r="C93" s="65" t="s">
        <v>122</v>
      </c>
      <c r="D93" s="65">
        <v>7864</v>
      </c>
      <c r="E93" s="65">
        <v>542</v>
      </c>
      <c r="F93" s="65">
        <v>4042</v>
      </c>
      <c r="G93" s="65">
        <v>9735</v>
      </c>
      <c r="H93" s="65">
        <v>165</v>
      </c>
      <c r="I93" s="58">
        <v>46</v>
      </c>
    </row>
    <row r="94" spans="2:9" x14ac:dyDescent="0.2">
      <c r="B94" s="37" t="s">
        <v>120</v>
      </c>
      <c r="C94" s="65" t="s">
        <v>122</v>
      </c>
      <c r="D94" s="65">
        <v>24904</v>
      </c>
      <c r="E94" s="65">
        <v>3836</v>
      </c>
      <c r="F94" s="65">
        <v>5330</v>
      </c>
      <c r="G94" s="65">
        <v>3443</v>
      </c>
      <c r="H94" s="65">
        <v>454</v>
      </c>
      <c r="I94" s="58">
        <v>3178</v>
      </c>
    </row>
    <row r="95" spans="2:9" x14ac:dyDescent="0.2">
      <c r="B95" s="37" t="s">
        <v>120</v>
      </c>
      <c r="C95" s="65" t="s">
        <v>122</v>
      </c>
      <c r="D95" s="65">
        <v>11405</v>
      </c>
      <c r="E95" s="65">
        <v>596</v>
      </c>
      <c r="F95" s="65">
        <v>1638</v>
      </c>
      <c r="G95" s="65">
        <v>3347</v>
      </c>
      <c r="H95" s="65">
        <v>69</v>
      </c>
      <c r="I95" s="58">
        <v>360</v>
      </c>
    </row>
    <row r="96" spans="2:9" x14ac:dyDescent="0.2">
      <c r="B96" s="37" t="s">
        <v>120</v>
      </c>
      <c r="C96" s="65" t="s">
        <v>122</v>
      </c>
      <c r="D96" s="65">
        <v>12754</v>
      </c>
      <c r="E96" s="65">
        <v>2762</v>
      </c>
      <c r="F96" s="65">
        <v>2530</v>
      </c>
      <c r="G96" s="65">
        <v>8693</v>
      </c>
      <c r="H96" s="65">
        <v>627</v>
      </c>
      <c r="I96" s="58">
        <v>1117</v>
      </c>
    </row>
    <row r="97" spans="2:9" x14ac:dyDescent="0.2">
      <c r="B97" s="37" t="s">
        <v>118</v>
      </c>
      <c r="C97" s="65" t="s">
        <v>122</v>
      </c>
      <c r="D97" s="65">
        <v>9198</v>
      </c>
      <c r="E97" s="65">
        <v>27472</v>
      </c>
      <c r="F97" s="65">
        <v>32034</v>
      </c>
      <c r="G97" s="65">
        <v>3232</v>
      </c>
      <c r="H97" s="65">
        <v>18906</v>
      </c>
      <c r="I97" s="58">
        <v>5130</v>
      </c>
    </row>
    <row r="98" spans="2:9" x14ac:dyDescent="0.2">
      <c r="B98" s="37" t="s">
        <v>120</v>
      </c>
      <c r="C98" s="65" t="s">
        <v>122</v>
      </c>
      <c r="D98" s="65">
        <v>11314</v>
      </c>
      <c r="E98" s="65">
        <v>3090</v>
      </c>
      <c r="F98" s="65">
        <v>2062</v>
      </c>
      <c r="G98" s="65">
        <v>35009</v>
      </c>
      <c r="H98" s="65">
        <v>71</v>
      </c>
      <c r="I98" s="58">
        <v>2698</v>
      </c>
    </row>
    <row r="99" spans="2:9" x14ac:dyDescent="0.2">
      <c r="B99" s="37" t="s">
        <v>118</v>
      </c>
      <c r="C99" s="65" t="s">
        <v>122</v>
      </c>
      <c r="D99" s="65">
        <v>5626</v>
      </c>
      <c r="E99" s="65">
        <v>12220</v>
      </c>
      <c r="F99" s="65">
        <v>11323</v>
      </c>
      <c r="G99" s="65">
        <v>206</v>
      </c>
      <c r="H99" s="65">
        <v>5038</v>
      </c>
      <c r="I99" s="58">
        <v>244</v>
      </c>
    </row>
    <row r="100" spans="2:9" x14ac:dyDescent="0.2">
      <c r="B100" s="37" t="s">
        <v>120</v>
      </c>
      <c r="C100" s="65" t="s">
        <v>122</v>
      </c>
      <c r="D100" s="65">
        <v>3</v>
      </c>
      <c r="E100" s="65">
        <v>2920</v>
      </c>
      <c r="F100" s="65">
        <v>6252</v>
      </c>
      <c r="G100" s="65">
        <v>440</v>
      </c>
      <c r="H100" s="65">
        <v>223</v>
      </c>
      <c r="I100" s="58">
        <v>709</v>
      </c>
    </row>
    <row r="101" spans="2:9" x14ac:dyDescent="0.2">
      <c r="B101" s="37" t="s">
        <v>118</v>
      </c>
      <c r="C101" s="65" t="s">
        <v>122</v>
      </c>
      <c r="D101" s="65">
        <v>23</v>
      </c>
      <c r="E101" s="65">
        <v>2616</v>
      </c>
      <c r="F101" s="65">
        <v>8118</v>
      </c>
      <c r="G101" s="65">
        <v>145</v>
      </c>
      <c r="H101" s="65">
        <v>3874</v>
      </c>
      <c r="I101" s="58">
        <v>217</v>
      </c>
    </row>
    <row r="102" spans="2:9" x14ac:dyDescent="0.2">
      <c r="B102" s="37" t="s">
        <v>120</v>
      </c>
      <c r="C102" s="65" t="s">
        <v>122</v>
      </c>
      <c r="D102" s="65">
        <v>403</v>
      </c>
      <c r="E102" s="65">
        <v>254</v>
      </c>
      <c r="F102" s="65">
        <v>610</v>
      </c>
      <c r="G102" s="65">
        <v>774</v>
      </c>
      <c r="H102" s="65">
        <v>54</v>
      </c>
      <c r="I102" s="58">
        <v>63</v>
      </c>
    </row>
    <row r="103" spans="2:9" x14ac:dyDescent="0.2">
      <c r="B103" s="37" t="s">
        <v>120</v>
      </c>
      <c r="C103" s="65" t="s">
        <v>122</v>
      </c>
      <c r="D103" s="65">
        <v>503</v>
      </c>
      <c r="E103" s="65">
        <v>112</v>
      </c>
      <c r="F103" s="65">
        <v>778</v>
      </c>
      <c r="G103" s="65">
        <v>895</v>
      </c>
      <c r="H103" s="65">
        <v>56</v>
      </c>
      <c r="I103" s="58">
        <v>132</v>
      </c>
    </row>
    <row r="104" spans="2:9" x14ac:dyDescent="0.2">
      <c r="B104" s="37" t="s">
        <v>120</v>
      </c>
      <c r="C104" s="65" t="s">
        <v>122</v>
      </c>
      <c r="D104" s="65">
        <v>9658</v>
      </c>
      <c r="E104" s="65">
        <v>2182</v>
      </c>
      <c r="F104" s="65">
        <v>1909</v>
      </c>
      <c r="G104" s="65">
        <v>5639</v>
      </c>
      <c r="H104" s="65">
        <v>215</v>
      </c>
      <c r="I104" s="58">
        <v>323</v>
      </c>
    </row>
    <row r="105" spans="2:9" x14ac:dyDescent="0.2">
      <c r="B105" s="37" t="s">
        <v>118</v>
      </c>
      <c r="C105" s="65" t="s">
        <v>122</v>
      </c>
      <c r="D105" s="65">
        <v>11594</v>
      </c>
      <c r="E105" s="65">
        <v>7779</v>
      </c>
      <c r="F105" s="65">
        <v>12144</v>
      </c>
      <c r="G105" s="65">
        <v>3252</v>
      </c>
      <c r="H105" s="65">
        <v>8035</v>
      </c>
      <c r="I105" s="58">
        <v>3029</v>
      </c>
    </row>
    <row r="106" spans="2:9" x14ac:dyDescent="0.2">
      <c r="B106" s="37" t="s">
        <v>118</v>
      </c>
      <c r="C106" s="65" t="s">
        <v>122</v>
      </c>
      <c r="D106" s="65">
        <v>1420</v>
      </c>
      <c r="E106" s="65">
        <v>10810</v>
      </c>
      <c r="F106" s="65">
        <v>16267</v>
      </c>
      <c r="G106" s="65">
        <v>1593</v>
      </c>
      <c r="H106" s="65">
        <v>6766</v>
      </c>
      <c r="I106" s="58">
        <v>1838</v>
      </c>
    </row>
    <row r="107" spans="2:9" x14ac:dyDescent="0.2">
      <c r="B107" s="37" t="s">
        <v>118</v>
      </c>
      <c r="C107" s="65" t="s">
        <v>122</v>
      </c>
      <c r="D107" s="65">
        <v>2932</v>
      </c>
      <c r="E107" s="65">
        <v>6459</v>
      </c>
      <c r="F107" s="65">
        <v>7677</v>
      </c>
      <c r="G107" s="65">
        <v>2561</v>
      </c>
      <c r="H107" s="65">
        <v>4573</v>
      </c>
      <c r="I107" s="58">
        <v>1386</v>
      </c>
    </row>
    <row r="108" spans="2:9" x14ac:dyDescent="0.2">
      <c r="B108" s="37" t="s">
        <v>120</v>
      </c>
      <c r="C108" s="65" t="s">
        <v>122</v>
      </c>
      <c r="D108" s="65">
        <v>56082</v>
      </c>
      <c r="E108" s="65">
        <v>3504</v>
      </c>
      <c r="F108" s="65">
        <v>8906</v>
      </c>
      <c r="G108" s="65">
        <v>18028</v>
      </c>
      <c r="H108" s="65">
        <v>1480</v>
      </c>
      <c r="I108" s="58">
        <v>2498</v>
      </c>
    </row>
    <row r="109" spans="2:9" x14ac:dyDescent="0.2">
      <c r="B109" s="37" t="s">
        <v>120</v>
      </c>
      <c r="C109" s="65" t="s">
        <v>122</v>
      </c>
      <c r="D109" s="65">
        <v>14100</v>
      </c>
      <c r="E109" s="65">
        <v>2132</v>
      </c>
      <c r="F109" s="65">
        <v>3445</v>
      </c>
      <c r="G109" s="65">
        <v>1336</v>
      </c>
      <c r="H109" s="65">
        <v>1491</v>
      </c>
      <c r="I109" s="58">
        <v>548</v>
      </c>
    </row>
    <row r="110" spans="2:9" x14ac:dyDescent="0.2">
      <c r="B110" s="37" t="s">
        <v>120</v>
      </c>
      <c r="C110" s="65" t="s">
        <v>122</v>
      </c>
      <c r="D110" s="65">
        <v>15587</v>
      </c>
      <c r="E110" s="65">
        <v>1014</v>
      </c>
      <c r="F110" s="65">
        <v>3970</v>
      </c>
      <c r="G110" s="65">
        <v>910</v>
      </c>
      <c r="H110" s="65">
        <v>139</v>
      </c>
      <c r="I110" s="58">
        <v>1378</v>
      </c>
    </row>
    <row r="111" spans="2:9" x14ac:dyDescent="0.2">
      <c r="B111" s="37" t="s">
        <v>118</v>
      </c>
      <c r="C111" s="65" t="s">
        <v>122</v>
      </c>
      <c r="D111" s="65">
        <v>1454</v>
      </c>
      <c r="E111" s="65">
        <v>6337</v>
      </c>
      <c r="F111" s="65">
        <v>10704</v>
      </c>
      <c r="G111" s="65">
        <v>133</v>
      </c>
      <c r="H111" s="65">
        <v>6830</v>
      </c>
      <c r="I111" s="58">
        <v>1831</v>
      </c>
    </row>
    <row r="112" spans="2:9" x14ac:dyDescent="0.2">
      <c r="B112" s="37" t="s">
        <v>118</v>
      </c>
      <c r="C112" s="65" t="s">
        <v>122</v>
      </c>
      <c r="D112" s="65">
        <v>8797</v>
      </c>
      <c r="E112" s="65">
        <v>10646</v>
      </c>
      <c r="F112" s="65">
        <v>14886</v>
      </c>
      <c r="G112" s="65">
        <v>2471</v>
      </c>
      <c r="H112" s="65">
        <v>8969</v>
      </c>
      <c r="I112" s="58">
        <v>1438</v>
      </c>
    </row>
    <row r="113" spans="2:9" x14ac:dyDescent="0.2">
      <c r="B113" s="37" t="s">
        <v>118</v>
      </c>
      <c r="C113" s="65" t="s">
        <v>122</v>
      </c>
      <c r="D113" s="65">
        <v>1531</v>
      </c>
      <c r="E113" s="65">
        <v>8397</v>
      </c>
      <c r="F113" s="65">
        <v>6981</v>
      </c>
      <c r="G113" s="65">
        <v>247</v>
      </c>
      <c r="H113" s="65">
        <v>2505</v>
      </c>
      <c r="I113" s="58">
        <v>1236</v>
      </c>
    </row>
    <row r="114" spans="2:9" x14ac:dyDescent="0.2">
      <c r="B114" s="37" t="s">
        <v>118</v>
      </c>
      <c r="C114" s="65" t="s">
        <v>119</v>
      </c>
      <c r="D114" s="65">
        <v>1406</v>
      </c>
      <c r="E114" s="65">
        <v>16729</v>
      </c>
      <c r="F114" s="65">
        <v>28986</v>
      </c>
      <c r="G114" s="65">
        <v>673</v>
      </c>
      <c r="H114" s="65">
        <v>836</v>
      </c>
      <c r="I114" s="58">
        <v>3</v>
      </c>
    </row>
    <row r="115" spans="2:9" x14ac:dyDescent="0.2">
      <c r="B115" s="37" t="s">
        <v>120</v>
      </c>
      <c r="C115" s="65" t="s">
        <v>119</v>
      </c>
      <c r="D115" s="65">
        <v>11818</v>
      </c>
      <c r="E115" s="65">
        <v>1648</v>
      </c>
      <c r="F115" s="65">
        <v>1694</v>
      </c>
      <c r="G115" s="65">
        <v>2276</v>
      </c>
      <c r="H115" s="65">
        <v>169</v>
      </c>
      <c r="I115" s="58">
        <v>1647</v>
      </c>
    </row>
    <row r="116" spans="2:9" x14ac:dyDescent="0.2">
      <c r="B116" s="37" t="s">
        <v>118</v>
      </c>
      <c r="C116" s="65" t="s">
        <v>119</v>
      </c>
      <c r="D116" s="65">
        <v>12579</v>
      </c>
      <c r="E116" s="65">
        <v>11114</v>
      </c>
      <c r="F116" s="65">
        <v>17569</v>
      </c>
      <c r="G116" s="65">
        <v>805</v>
      </c>
      <c r="H116" s="65">
        <v>6457</v>
      </c>
      <c r="I116" s="58">
        <v>1519</v>
      </c>
    </row>
    <row r="117" spans="2:9" x14ac:dyDescent="0.2">
      <c r="B117" s="37" t="s">
        <v>120</v>
      </c>
      <c r="C117" s="65" t="s">
        <v>119</v>
      </c>
      <c r="D117" s="65">
        <v>19046</v>
      </c>
      <c r="E117" s="65">
        <v>2770</v>
      </c>
      <c r="F117" s="65">
        <v>2469</v>
      </c>
      <c r="G117" s="65">
        <v>8853</v>
      </c>
      <c r="H117" s="65">
        <v>483</v>
      </c>
      <c r="I117" s="58">
        <v>2708</v>
      </c>
    </row>
    <row r="118" spans="2:9" x14ac:dyDescent="0.2">
      <c r="B118" s="37" t="s">
        <v>120</v>
      </c>
      <c r="C118" s="65" t="s">
        <v>122</v>
      </c>
      <c r="D118" s="65">
        <v>14438</v>
      </c>
      <c r="E118" s="65">
        <v>2295</v>
      </c>
      <c r="F118" s="65">
        <v>1733</v>
      </c>
      <c r="G118" s="65">
        <v>3220</v>
      </c>
      <c r="H118" s="65">
        <v>585</v>
      </c>
      <c r="I118" s="58">
        <v>1561</v>
      </c>
    </row>
    <row r="119" spans="2:9" x14ac:dyDescent="0.2">
      <c r="B119" s="37" t="s">
        <v>120</v>
      </c>
      <c r="C119" s="65" t="s">
        <v>122</v>
      </c>
      <c r="D119" s="65">
        <v>18044</v>
      </c>
      <c r="E119" s="65">
        <v>1080</v>
      </c>
      <c r="F119" s="65">
        <v>2000</v>
      </c>
      <c r="G119" s="65">
        <v>2555</v>
      </c>
      <c r="H119" s="65">
        <v>118</v>
      </c>
      <c r="I119" s="58">
        <v>1266</v>
      </c>
    </row>
    <row r="120" spans="2:9" x14ac:dyDescent="0.2">
      <c r="B120" s="37" t="s">
        <v>120</v>
      </c>
      <c r="C120" s="65" t="s">
        <v>119</v>
      </c>
      <c r="D120" s="65">
        <v>11134</v>
      </c>
      <c r="E120" s="65">
        <v>793</v>
      </c>
      <c r="F120" s="65">
        <v>2988</v>
      </c>
      <c r="G120" s="65">
        <v>2715</v>
      </c>
      <c r="H120" s="65">
        <v>276</v>
      </c>
      <c r="I120" s="58">
        <v>610</v>
      </c>
    </row>
    <row r="121" spans="2:9" x14ac:dyDescent="0.2">
      <c r="B121" s="37" t="s">
        <v>120</v>
      </c>
      <c r="C121" s="65" t="s">
        <v>119</v>
      </c>
      <c r="D121" s="65">
        <v>11173</v>
      </c>
      <c r="E121" s="65">
        <v>2521</v>
      </c>
      <c r="F121" s="65">
        <v>3355</v>
      </c>
      <c r="G121" s="65">
        <v>1517</v>
      </c>
      <c r="H121" s="65">
        <v>310</v>
      </c>
      <c r="I121" s="58">
        <v>222</v>
      </c>
    </row>
    <row r="122" spans="2:9" x14ac:dyDescent="0.2">
      <c r="B122" s="37" t="s">
        <v>120</v>
      </c>
      <c r="C122" s="65" t="s">
        <v>119</v>
      </c>
      <c r="D122" s="65">
        <v>6990</v>
      </c>
      <c r="E122" s="65">
        <v>3880</v>
      </c>
      <c r="F122" s="65">
        <v>5380</v>
      </c>
      <c r="G122" s="65">
        <v>1647</v>
      </c>
      <c r="H122" s="65">
        <v>319</v>
      </c>
      <c r="I122" s="58">
        <v>1160</v>
      </c>
    </row>
    <row r="123" spans="2:9" x14ac:dyDescent="0.2">
      <c r="B123" s="37" t="s">
        <v>120</v>
      </c>
      <c r="C123" s="65" t="s">
        <v>122</v>
      </c>
      <c r="D123" s="65">
        <v>20049</v>
      </c>
      <c r="E123" s="65">
        <v>1891</v>
      </c>
      <c r="F123" s="65">
        <v>2362</v>
      </c>
      <c r="G123" s="65">
        <v>5343</v>
      </c>
      <c r="H123" s="65">
        <v>411</v>
      </c>
      <c r="I123" s="58">
        <v>933</v>
      </c>
    </row>
    <row r="124" spans="2:9" x14ac:dyDescent="0.2">
      <c r="B124" s="37" t="s">
        <v>120</v>
      </c>
      <c r="C124" s="65" t="s">
        <v>122</v>
      </c>
      <c r="D124" s="65">
        <v>8258</v>
      </c>
      <c r="E124" s="65">
        <v>2344</v>
      </c>
      <c r="F124" s="65">
        <v>2147</v>
      </c>
      <c r="G124" s="65">
        <v>3896</v>
      </c>
      <c r="H124" s="65">
        <v>266</v>
      </c>
      <c r="I124" s="58">
        <v>635</v>
      </c>
    </row>
    <row r="125" spans="2:9" x14ac:dyDescent="0.2">
      <c r="B125" s="37" t="s">
        <v>120</v>
      </c>
      <c r="C125" s="65" t="s">
        <v>122</v>
      </c>
      <c r="D125" s="65">
        <v>17160</v>
      </c>
      <c r="E125" s="65">
        <v>1200</v>
      </c>
      <c r="F125" s="65">
        <v>3412</v>
      </c>
      <c r="G125" s="65">
        <v>2417</v>
      </c>
      <c r="H125" s="65">
        <v>174</v>
      </c>
      <c r="I125" s="58">
        <v>1136</v>
      </c>
    </row>
    <row r="126" spans="2:9" x14ac:dyDescent="0.2">
      <c r="B126" s="37" t="s">
        <v>120</v>
      </c>
      <c r="C126" s="65" t="s">
        <v>122</v>
      </c>
      <c r="D126" s="65">
        <v>4020</v>
      </c>
      <c r="E126" s="65">
        <v>3234</v>
      </c>
      <c r="F126" s="65">
        <v>1498</v>
      </c>
      <c r="G126" s="65">
        <v>2395</v>
      </c>
      <c r="H126" s="65">
        <v>264</v>
      </c>
      <c r="I126" s="58">
        <v>255</v>
      </c>
    </row>
    <row r="127" spans="2:9" x14ac:dyDescent="0.2">
      <c r="B127" s="37" t="s">
        <v>120</v>
      </c>
      <c r="C127" s="65" t="s">
        <v>122</v>
      </c>
      <c r="D127" s="65">
        <v>12212</v>
      </c>
      <c r="E127" s="65">
        <v>201</v>
      </c>
      <c r="F127" s="65">
        <v>245</v>
      </c>
      <c r="G127" s="65">
        <v>1991</v>
      </c>
      <c r="H127" s="65">
        <v>25</v>
      </c>
      <c r="I127" s="58">
        <v>860</v>
      </c>
    </row>
    <row r="128" spans="2:9" x14ac:dyDescent="0.2">
      <c r="B128" s="37" t="s">
        <v>118</v>
      </c>
      <c r="C128" s="65" t="s">
        <v>122</v>
      </c>
      <c r="D128" s="65">
        <v>11170</v>
      </c>
      <c r="E128" s="65">
        <v>10769</v>
      </c>
      <c r="F128" s="65">
        <v>8814</v>
      </c>
      <c r="G128" s="65">
        <v>2194</v>
      </c>
      <c r="H128" s="65">
        <v>1976</v>
      </c>
      <c r="I128" s="58">
        <v>143</v>
      </c>
    </row>
    <row r="129" spans="2:9" x14ac:dyDescent="0.2">
      <c r="B129" s="37" t="s">
        <v>120</v>
      </c>
      <c r="C129" s="65" t="s">
        <v>119</v>
      </c>
      <c r="D129" s="65">
        <v>36050</v>
      </c>
      <c r="E129" s="65">
        <v>1642</v>
      </c>
      <c r="F129" s="65">
        <v>2961</v>
      </c>
      <c r="G129" s="65">
        <v>4787</v>
      </c>
      <c r="H129" s="65">
        <v>500</v>
      </c>
      <c r="I129" s="58">
        <v>1621</v>
      </c>
    </row>
    <row r="130" spans="2:9" x14ac:dyDescent="0.2">
      <c r="B130" s="37" t="s">
        <v>120</v>
      </c>
      <c r="C130" s="65" t="s">
        <v>119</v>
      </c>
      <c r="D130" s="65">
        <v>76237</v>
      </c>
      <c r="E130" s="65">
        <v>3473</v>
      </c>
      <c r="F130" s="65">
        <v>7102</v>
      </c>
      <c r="G130" s="65">
        <v>16538</v>
      </c>
      <c r="H130" s="65">
        <v>778</v>
      </c>
      <c r="I130" s="58">
        <v>918</v>
      </c>
    </row>
    <row r="131" spans="2:9" x14ac:dyDescent="0.2">
      <c r="B131" s="37" t="s">
        <v>120</v>
      </c>
      <c r="C131" s="65" t="s">
        <v>119</v>
      </c>
      <c r="D131" s="65">
        <v>19219</v>
      </c>
      <c r="E131" s="65">
        <v>1840</v>
      </c>
      <c r="F131" s="65">
        <v>1658</v>
      </c>
      <c r="G131" s="65">
        <v>8195</v>
      </c>
      <c r="H131" s="65">
        <v>349</v>
      </c>
      <c r="I131" s="58">
        <v>483</v>
      </c>
    </row>
    <row r="132" spans="2:9" x14ac:dyDescent="0.2">
      <c r="B132" s="37" t="s">
        <v>118</v>
      </c>
      <c r="C132" s="65" t="s">
        <v>121</v>
      </c>
      <c r="D132" s="65">
        <v>21465</v>
      </c>
      <c r="E132" s="65">
        <v>7243</v>
      </c>
      <c r="F132" s="65">
        <v>10685</v>
      </c>
      <c r="G132" s="65">
        <v>880</v>
      </c>
      <c r="H132" s="65">
        <v>2386</v>
      </c>
      <c r="I132" s="58">
        <v>2749</v>
      </c>
    </row>
    <row r="133" spans="2:9" x14ac:dyDescent="0.2">
      <c r="B133" s="37" t="s">
        <v>120</v>
      </c>
      <c r="C133" s="65" t="s">
        <v>121</v>
      </c>
      <c r="D133" s="65">
        <v>140</v>
      </c>
      <c r="E133" s="65">
        <v>8847</v>
      </c>
      <c r="F133" s="65">
        <v>3823</v>
      </c>
      <c r="G133" s="65">
        <v>142</v>
      </c>
      <c r="H133" s="65">
        <v>1062</v>
      </c>
      <c r="I133" s="58">
        <v>3</v>
      </c>
    </row>
    <row r="134" spans="2:9" x14ac:dyDescent="0.2">
      <c r="B134" s="37" t="s">
        <v>120</v>
      </c>
      <c r="C134" s="65" t="s">
        <v>121</v>
      </c>
      <c r="D134" s="65">
        <v>42312</v>
      </c>
      <c r="E134" s="65">
        <v>926</v>
      </c>
      <c r="F134" s="65">
        <v>1510</v>
      </c>
      <c r="G134" s="65">
        <v>1718</v>
      </c>
      <c r="H134" s="65">
        <v>410</v>
      </c>
      <c r="I134" s="58">
        <v>1819</v>
      </c>
    </row>
    <row r="135" spans="2:9" x14ac:dyDescent="0.2">
      <c r="B135" s="37" t="s">
        <v>120</v>
      </c>
      <c r="C135" s="65" t="s">
        <v>121</v>
      </c>
      <c r="D135" s="65">
        <v>7149</v>
      </c>
      <c r="E135" s="65">
        <v>2428</v>
      </c>
      <c r="F135" s="65">
        <v>699</v>
      </c>
      <c r="G135" s="65">
        <v>6316</v>
      </c>
      <c r="H135" s="65">
        <v>395</v>
      </c>
      <c r="I135" s="58">
        <v>911</v>
      </c>
    </row>
    <row r="136" spans="2:9" x14ac:dyDescent="0.2">
      <c r="B136" s="37" t="s">
        <v>120</v>
      </c>
      <c r="C136" s="65" t="s">
        <v>121</v>
      </c>
      <c r="D136" s="65">
        <v>2101</v>
      </c>
      <c r="E136" s="65">
        <v>589</v>
      </c>
      <c r="F136" s="65">
        <v>314</v>
      </c>
      <c r="G136" s="65">
        <v>346</v>
      </c>
      <c r="H136" s="65">
        <v>70</v>
      </c>
      <c r="I136" s="58">
        <v>310</v>
      </c>
    </row>
    <row r="137" spans="2:9" x14ac:dyDescent="0.2">
      <c r="B137" s="37" t="s">
        <v>120</v>
      </c>
      <c r="C137" s="65" t="s">
        <v>121</v>
      </c>
      <c r="D137" s="65">
        <v>14903</v>
      </c>
      <c r="E137" s="65">
        <v>2032</v>
      </c>
      <c r="F137" s="65">
        <v>2479</v>
      </c>
      <c r="G137" s="65">
        <v>576</v>
      </c>
      <c r="H137" s="65">
        <v>955</v>
      </c>
      <c r="I137" s="58">
        <v>328</v>
      </c>
    </row>
    <row r="138" spans="2:9" x14ac:dyDescent="0.2">
      <c r="B138" s="37" t="s">
        <v>120</v>
      </c>
      <c r="C138" s="65" t="s">
        <v>121</v>
      </c>
      <c r="D138" s="65">
        <v>9434</v>
      </c>
      <c r="E138" s="65">
        <v>1042</v>
      </c>
      <c r="F138" s="65">
        <v>1235</v>
      </c>
      <c r="G138" s="65">
        <v>436</v>
      </c>
      <c r="H138" s="65">
        <v>256</v>
      </c>
      <c r="I138" s="58">
        <v>396</v>
      </c>
    </row>
    <row r="139" spans="2:9" x14ac:dyDescent="0.2">
      <c r="B139" s="37" t="s">
        <v>120</v>
      </c>
      <c r="C139" s="65" t="s">
        <v>121</v>
      </c>
      <c r="D139" s="65">
        <v>7388</v>
      </c>
      <c r="E139" s="65">
        <v>1882</v>
      </c>
      <c r="F139" s="65">
        <v>2174</v>
      </c>
      <c r="G139" s="65">
        <v>720</v>
      </c>
      <c r="H139" s="65">
        <v>47</v>
      </c>
      <c r="I139" s="58">
        <v>537</v>
      </c>
    </row>
    <row r="140" spans="2:9" x14ac:dyDescent="0.2">
      <c r="B140" s="37" t="s">
        <v>120</v>
      </c>
      <c r="C140" s="65" t="s">
        <v>121</v>
      </c>
      <c r="D140" s="65">
        <v>6300</v>
      </c>
      <c r="E140" s="65">
        <v>1289</v>
      </c>
      <c r="F140" s="65">
        <v>2591</v>
      </c>
      <c r="G140" s="65">
        <v>1170</v>
      </c>
      <c r="H140" s="65">
        <v>199</v>
      </c>
      <c r="I140" s="58">
        <v>326</v>
      </c>
    </row>
    <row r="141" spans="2:9" x14ac:dyDescent="0.2">
      <c r="B141" s="37" t="s">
        <v>120</v>
      </c>
      <c r="C141" s="65" t="s">
        <v>121</v>
      </c>
      <c r="D141" s="65">
        <v>4625</v>
      </c>
      <c r="E141" s="65">
        <v>8579</v>
      </c>
      <c r="F141" s="65">
        <v>7030</v>
      </c>
      <c r="G141" s="65">
        <v>4575</v>
      </c>
      <c r="H141" s="65">
        <v>2447</v>
      </c>
      <c r="I141" s="58">
        <v>1542</v>
      </c>
    </row>
    <row r="142" spans="2:9" x14ac:dyDescent="0.2">
      <c r="B142" s="37" t="s">
        <v>120</v>
      </c>
      <c r="C142" s="65" t="s">
        <v>121</v>
      </c>
      <c r="D142" s="65">
        <v>3087</v>
      </c>
      <c r="E142" s="65">
        <v>8080</v>
      </c>
      <c r="F142" s="65">
        <v>8282</v>
      </c>
      <c r="G142" s="65">
        <v>661</v>
      </c>
      <c r="H142" s="65">
        <v>721</v>
      </c>
      <c r="I142" s="58">
        <v>36</v>
      </c>
    </row>
    <row r="143" spans="2:9" x14ac:dyDescent="0.2">
      <c r="B143" s="37" t="s">
        <v>120</v>
      </c>
      <c r="C143" s="65" t="s">
        <v>121</v>
      </c>
      <c r="D143" s="65">
        <v>13537</v>
      </c>
      <c r="E143" s="65">
        <v>4257</v>
      </c>
      <c r="F143" s="65">
        <v>5034</v>
      </c>
      <c r="G143" s="65">
        <v>155</v>
      </c>
      <c r="H143" s="65">
        <v>249</v>
      </c>
      <c r="I143" s="58">
        <v>3271</v>
      </c>
    </row>
    <row r="144" spans="2:9" x14ac:dyDescent="0.2">
      <c r="B144" s="37" t="s">
        <v>120</v>
      </c>
      <c r="C144" s="65" t="s">
        <v>121</v>
      </c>
      <c r="D144" s="65">
        <v>5387</v>
      </c>
      <c r="E144" s="65">
        <v>4979</v>
      </c>
      <c r="F144" s="65">
        <v>3343</v>
      </c>
      <c r="G144" s="65">
        <v>825</v>
      </c>
      <c r="H144" s="65">
        <v>637</v>
      </c>
      <c r="I144" s="58">
        <v>929</v>
      </c>
    </row>
    <row r="145" spans="2:9" x14ac:dyDescent="0.2">
      <c r="B145" s="37" t="s">
        <v>120</v>
      </c>
      <c r="C145" s="65" t="s">
        <v>121</v>
      </c>
      <c r="D145" s="65">
        <v>17623</v>
      </c>
      <c r="E145" s="65">
        <v>4280</v>
      </c>
      <c r="F145" s="65">
        <v>7305</v>
      </c>
      <c r="G145" s="65">
        <v>2279</v>
      </c>
      <c r="H145" s="65">
        <v>960</v>
      </c>
      <c r="I145" s="58">
        <v>2616</v>
      </c>
    </row>
    <row r="146" spans="2:9" x14ac:dyDescent="0.2">
      <c r="B146" s="37" t="s">
        <v>120</v>
      </c>
      <c r="C146" s="65" t="s">
        <v>119</v>
      </c>
      <c r="D146" s="65">
        <v>30379</v>
      </c>
      <c r="E146" s="65">
        <v>13252</v>
      </c>
      <c r="F146" s="65">
        <v>5189</v>
      </c>
      <c r="G146" s="65">
        <v>321</v>
      </c>
      <c r="H146" s="65">
        <v>51</v>
      </c>
      <c r="I146" s="58">
        <v>1450</v>
      </c>
    </row>
    <row r="147" spans="2:9" x14ac:dyDescent="0.2">
      <c r="B147" s="37" t="s">
        <v>120</v>
      </c>
      <c r="C147" s="65" t="s">
        <v>119</v>
      </c>
      <c r="D147" s="65">
        <v>37036</v>
      </c>
      <c r="E147" s="65">
        <v>7152</v>
      </c>
      <c r="F147" s="65">
        <v>8253</v>
      </c>
      <c r="G147" s="65">
        <v>2995</v>
      </c>
      <c r="H147" s="65">
        <v>20</v>
      </c>
      <c r="I147" s="58">
        <v>3</v>
      </c>
    </row>
    <row r="148" spans="2:9" x14ac:dyDescent="0.2">
      <c r="B148" s="37" t="s">
        <v>120</v>
      </c>
      <c r="C148" s="65" t="s">
        <v>119</v>
      </c>
      <c r="D148" s="65">
        <v>10405</v>
      </c>
      <c r="E148" s="65">
        <v>1596</v>
      </c>
      <c r="F148" s="65">
        <v>1096</v>
      </c>
      <c r="G148" s="65">
        <v>8425</v>
      </c>
      <c r="H148" s="65">
        <v>399</v>
      </c>
      <c r="I148" s="58">
        <v>318</v>
      </c>
    </row>
    <row r="149" spans="2:9" x14ac:dyDescent="0.2">
      <c r="B149" s="37" t="s">
        <v>120</v>
      </c>
      <c r="C149" s="65" t="s">
        <v>119</v>
      </c>
      <c r="D149" s="65">
        <v>18827</v>
      </c>
      <c r="E149" s="65">
        <v>3677</v>
      </c>
      <c r="F149" s="65">
        <v>1988</v>
      </c>
      <c r="G149" s="65">
        <v>118</v>
      </c>
      <c r="H149" s="65">
        <v>516</v>
      </c>
      <c r="I149" s="58">
        <v>201</v>
      </c>
    </row>
    <row r="150" spans="2:9" x14ac:dyDescent="0.2">
      <c r="B150" s="37" t="s">
        <v>118</v>
      </c>
      <c r="C150" s="65" t="s">
        <v>119</v>
      </c>
      <c r="D150" s="65">
        <v>22039</v>
      </c>
      <c r="E150" s="65">
        <v>8384</v>
      </c>
      <c r="F150" s="65">
        <v>34792</v>
      </c>
      <c r="G150" s="65">
        <v>42</v>
      </c>
      <c r="H150" s="65">
        <v>12591</v>
      </c>
      <c r="I150" s="58">
        <v>4430</v>
      </c>
    </row>
    <row r="151" spans="2:9" x14ac:dyDescent="0.2">
      <c r="B151" s="37" t="s">
        <v>120</v>
      </c>
      <c r="C151" s="65" t="s">
        <v>119</v>
      </c>
      <c r="D151" s="65">
        <v>7769</v>
      </c>
      <c r="E151" s="65">
        <v>1936</v>
      </c>
      <c r="F151" s="65">
        <v>2177</v>
      </c>
      <c r="G151" s="65">
        <v>926</v>
      </c>
      <c r="H151" s="65">
        <v>73</v>
      </c>
      <c r="I151" s="58">
        <v>520</v>
      </c>
    </row>
    <row r="152" spans="2:9" x14ac:dyDescent="0.2">
      <c r="B152" s="37" t="s">
        <v>120</v>
      </c>
      <c r="C152" s="65" t="s">
        <v>119</v>
      </c>
      <c r="D152" s="65">
        <v>9203</v>
      </c>
      <c r="E152" s="65">
        <v>3373</v>
      </c>
      <c r="F152" s="65">
        <v>2707</v>
      </c>
      <c r="G152" s="65">
        <v>1286</v>
      </c>
      <c r="H152" s="65">
        <v>1082</v>
      </c>
      <c r="I152" s="58">
        <v>526</v>
      </c>
    </row>
    <row r="153" spans="2:9" x14ac:dyDescent="0.2">
      <c r="B153" s="37" t="s">
        <v>120</v>
      </c>
      <c r="C153" s="65" t="s">
        <v>122</v>
      </c>
      <c r="D153" s="65">
        <v>5924</v>
      </c>
      <c r="E153" s="65">
        <v>584</v>
      </c>
      <c r="F153" s="65">
        <v>542</v>
      </c>
      <c r="G153" s="65">
        <v>4052</v>
      </c>
      <c r="H153" s="65">
        <v>283</v>
      </c>
      <c r="I153" s="58">
        <v>434</v>
      </c>
    </row>
    <row r="154" spans="2:9" x14ac:dyDescent="0.2">
      <c r="B154" s="37" t="s">
        <v>120</v>
      </c>
      <c r="C154" s="65" t="s">
        <v>122</v>
      </c>
      <c r="D154" s="65">
        <v>31812</v>
      </c>
      <c r="E154" s="65">
        <v>1433</v>
      </c>
      <c r="F154" s="65">
        <v>1651</v>
      </c>
      <c r="G154" s="65">
        <v>800</v>
      </c>
      <c r="H154" s="65">
        <v>113</v>
      </c>
      <c r="I154" s="58">
        <v>1440</v>
      </c>
    </row>
    <row r="155" spans="2:9" x14ac:dyDescent="0.2">
      <c r="B155" s="37" t="s">
        <v>120</v>
      </c>
      <c r="C155" s="65" t="s">
        <v>122</v>
      </c>
      <c r="D155" s="65">
        <v>16225</v>
      </c>
      <c r="E155" s="65">
        <v>1825</v>
      </c>
      <c r="F155" s="65">
        <v>1765</v>
      </c>
      <c r="G155" s="65">
        <v>853</v>
      </c>
      <c r="H155" s="65">
        <v>170</v>
      </c>
      <c r="I155" s="58">
        <v>1067</v>
      </c>
    </row>
    <row r="156" spans="2:9" x14ac:dyDescent="0.2">
      <c r="B156" s="37" t="s">
        <v>120</v>
      </c>
      <c r="C156" s="65" t="s">
        <v>122</v>
      </c>
      <c r="D156" s="65">
        <v>1289</v>
      </c>
      <c r="E156" s="65">
        <v>3328</v>
      </c>
      <c r="F156" s="65">
        <v>2022</v>
      </c>
      <c r="G156" s="65">
        <v>531</v>
      </c>
      <c r="H156" s="65">
        <v>255</v>
      </c>
      <c r="I156" s="58">
        <v>1774</v>
      </c>
    </row>
    <row r="157" spans="2:9" x14ac:dyDescent="0.2">
      <c r="B157" s="37" t="s">
        <v>120</v>
      </c>
      <c r="C157" s="65" t="s">
        <v>119</v>
      </c>
      <c r="D157" s="65">
        <v>18840</v>
      </c>
      <c r="E157" s="65">
        <v>1371</v>
      </c>
      <c r="F157" s="65">
        <v>3135</v>
      </c>
      <c r="G157" s="65">
        <v>3001</v>
      </c>
      <c r="H157" s="65">
        <v>352</v>
      </c>
      <c r="I157" s="58">
        <v>184</v>
      </c>
    </row>
    <row r="158" spans="2:9" x14ac:dyDescent="0.2">
      <c r="B158" s="37" t="s">
        <v>120</v>
      </c>
      <c r="C158" s="65" t="s">
        <v>119</v>
      </c>
      <c r="D158" s="65">
        <v>3463</v>
      </c>
      <c r="E158" s="65">
        <v>9250</v>
      </c>
      <c r="F158" s="65">
        <v>2368</v>
      </c>
      <c r="G158" s="65">
        <v>779</v>
      </c>
      <c r="H158" s="65">
        <v>302</v>
      </c>
      <c r="I158" s="58">
        <v>1627</v>
      </c>
    </row>
    <row r="159" spans="2:9" x14ac:dyDescent="0.2">
      <c r="B159" s="37" t="s">
        <v>120</v>
      </c>
      <c r="C159" s="65" t="s">
        <v>119</v>
      </c>
      <c r="D159" s="65">
        <v>622</v>
      </c>
      <c r="E159" s="65">
        <v>55</v>
      </c>
      <c r="F159" s="65">
        <v>137</v>
      </c>
      <c r="G159" s="65">
        <v>75</v>
      </c>
      <c r="H159" s="65">
        <v>7</v>
      </c>
      <c r="I159" s="58">
        <v>8</v>
      </c>
    </row>
    <row r="160" spans="2:9" x14ac:dyDescent="0.2">
      <c r="B160" s="37" t="s">
        <v>118</v>
      </c>
      <c r="C160" s="65" t="s">
        <v>121</v>
      </c>
      <c r="D160" s="65">
        <v>1989</v>
      </c>
      <c r="E160" s="65">
        <v>10690</v>
      </c>
      <c r="F160" s="65">
        <v>19460</v>
      </c>
      <c r="G160" s="65">
        <v>233</v>
      </c>
      <c r="H160" s="65">
        <v>11577</v>
      </c>
      <c r="I160" s="58">
        <v>2153</v>
      </c>
    </row>
    <row r="161" spans="2:9" x14ac:dyDescent="0.2">
      <c r="B161" s="37" t="s">
        <v>118</v>
      </c>
      <c r="C161" s="65" t="s">
        <v>121</v>
      </c>
      <c r="D161" s="65">
        <v>3830</v>
      </c>
      <c r="E161" s="65">
        <v>5291</v>
      </c>
      <c r="F161" s="65">
        <v>14855</v>
      </c>
      <c r="G161" s="65">
        <v>317</v>
      </c>
      <c r="H161" s="65">
        <v>6694</v>
      </c>
      <c r="I161" s="58">
        <v>3182</v>
      </c>
    </row>
    <row r="162" spans="2:9" x14ac:dyDescent="0.2">
      <c r="B162" s="37" t="s">
        <v>120</v>
      </c>
      <c r="C162" s="65" t="s">
        <v>121</v>
      </c>
      <c r="D162" s="65">
        <v>17773</v>
      </c>
      <c r="E162" s="65">
        <v>1366</v>
      </c>
      <c r="F162" s="65">
        <v>2474</v>
      </c>
      <c r="G162" s="65">
        <v>3378</v>
      </c>
      <c r="H162" s="65">
        <v>811</v>
      </c>
      <c r="I162" s="58">
        <v>418</v>
      </c>
    </row>
    <row r="163" spans="2:9" x14ac:dyDescent="0.2">
      <c r="B163" s="37" t="s">
        <v>118</v>
      </c>
      <c r="C163" s="65" t="s">
        <v>121</v>
      </c>
      <c r="D163" s="65">
        <v>2861</v>
      </c>
      <c r="E163" s="65">
        <v>6570</v>
      </c>
      <c r="F163" s="65">
        <v>9618</v>
      </c>
      <c r="G163" s="65">
        <v>930</v>
      </c>
      <c r="H163" s="65">
        <v>4004</v>
      </c>
      <c r="I163" s="58">
        <v>1682</v>
      </c>
    </row>
    <row r="164" spans="2:9" x14ac:dyDescent="0.2">
      <c r="B164" s="37" t="s">
        <v>118</v>
      </c>
      <c r="C164" s="65" t="s">
        <v>119</v>
      </c>
      <c r="D164" s="65">
        <v>355</v>
      </c>
      <c r="E164" s="65">
        <v>7704</v>
      </c>
      <c r="F164" s="65">
        <v>14682</v>
      </c>
      <c r="G164" s="65">
        <v>398</v>
      </c>
      <c r="H164" s="65">
        <v>8077</v>
      </c>
      <c r="I164" s="58">
        <v>303</v>
      </c>
    </row>
    <row r="165" spans="2:9" x14ac:dyDescent="0.2">
      <c r="B165" s="37" t="s">
        <v>118</v>
      </c>
      <c r="C165" s="65" t="s">
        <v>119</v>
      </c>
      <c r="D165" s="65">
        <v>1725</v>
      </c>
      <c r="E165" s="65">
        <v>3651</v>
      </c>
      <c r="F165" s="65">
        <v>12822</v>
      </c>
      <c r="G165" s="65">
        <v>824</v>
      </c>
      <c r="H165" s="65">
        <v>4424</v>
      </c>
      <c r="I165" s="58">
        <v>2157</v>
      </c>
    </row>
    <row r="166" spans="2:9" x14ac:dyDescent="0.2">
      <c r="B166" s="37" t="s">
        <v>120</v>
      </c>
      <c r="C166" s="65" t="s">
        <v>119</v>
      </c>
      <c r="D166" s="65">
        <v>12434</v>
      </c>
      <c r="E166" s="65">
        <v>540</v>
      </c>
      <c r="F166" s="65">
        <v>283</v>
      </c>
      <c r="G166" s="65">
        <v>1092</v>
      </c>
      <c r="H166" s="65">
        <v>3</v>
      </c>
      <c r="I166" s="58">
        <v>2233</v>
      </c>
    </row>
    <row r="167" spans="2:9" x14ac:dyDescent="0.2">
      <c r="B167" s="37" t="s">
        <v>120</v>
      </c>
      <c r="C167" s="65" t="s">
        <v>119</v>
      </c>
      <c r="D167" s="65">
        <v>15177</v>
      </c>
      <c r="E167" s="65">
        <v>2024</v>
      </c>
      <c r="F167" s="65">
        <v>3810</v>
      </c>
      <c r="G167" s="65">
        <v>2665</v>
      </c>
      <c r="H167" s="65">
        <v>232</v>
      </c>
      <c r="I167" s="58">
        <v>610</v>
      </c>
    </row>
    <row r="168" spans="2:9" x14ac:dyDescent="0.2">
      <c r="B168" s="37" t="s">
        <v>118</v>
      </c>
      <c r="C168" s="65" t="s">
        <v>121</v>
      </c>
      <c r="D168" s="65">
        <v>5531</v>
      </c>
      <c r="E168" s="65">
        <v>15726</v>
      </c>
      <c r="F168" s="65">
        <v>26870</v>
      </c>
      <c r="G168" s="65">
        <v>2367</v>
      </c>
      <c r="H168" s="65">
        <v>13726</v>
      </c>
      <c r="I168" s="58">
        <v>446</v>
      </c>
    </row>
    <row r="169" spans="2:9" x14ac:dyDescent="0.2">
      <c r="B169" s="37" t="s">
        <v>118</v>
      </c>
      <c r="C169" s="65" t="s">
        <v>121</v>
      </c>
      <c r="D169" s="65">
        <v>5224</v>
      </c>
      <c r="E169" s="65">
        <v>7603</v>
      </c>
      <c r="F169" s="65">
        <v>8584</v>
      </c>
      <c r="G169" s="65">
        <v>2540</v>
      </c>
      <c r="H169" s="65">
        <v>3674</v>
      </c>
      <c r="I169" s="58">
        <v>238</v>
      </c>
    </row>
    <row r="170" spans="2:9" x14ac:dyDescent="0.2">
      <c r="B170" s="37" t="s">
        <v>118</v>
      </c>
      <c r="C170" s="65" t="s">
        <v>121</v>
      </c>
      <c r="D170" s="65">
        <v>15615</v>
      </c>
      <c r="E170" s="65">
        <v>12653</v>
      </c>
      <c r="F170" s="65">
        <v>19858</v>
      </c>
      <c r="G170" s="65">
        <v>4425</v>
      </c>
      <c r="H170" s="65">
        <v>7108</v>
      </c>
      <c r="I170" s="58">
        <v>2379</v>
      </c>
    </row>
    <row r="171" spans="2:9" x14ac:dyDescent="0.2">
      <c r="B171" s="37" t="s">
        <v>118</v>
      </c>
      <c r="C171" s="65" t="s">
        <v>121</v>
      </c>
      <c r="D171" s="65">
        <v>4822</v>
      </c>
      <c r="E171" s="65">
        <v>6721</v>
      </c>
      <c r="F171" s="65">
        <v>9170</v>
      </c>
      <c r="G171" s="65">
        <v>993</v>
      </c>
      <c r="H171" s="65">
        <v>4973</v>
      </c>
      <c r="I171" s="58">
        <v>3637</v>
      </c>
    </row>
    <row r="172" spans="2:9" x14ac:dyDescent="0.2">
      <c r="B172" s="37" t="s">
        <v>120</v>
      </c>
      <c r="C172" s="65" t="s">
        <v>122</v>
      </c>
      <c r="D172" s="65">
        <v>2926</v>
      </c>
      <c r="E172" s="65">
        <v>3195</v>
      </c>
      <c r="F172" s="65">
        <v>3268</v>
      </c>
      <c r="G172" s="65">
        <v>405</v>
      </c>
      <c r="H172" s="65">
        <v>1680</v>
      </c>
      <c r="I172" s="58">
        <v>693</v>
      </c>
    </row>
    <row r="173" spans="2:9" x14ac:dyDescent="0.2">
      <c r="B173" s="37" t="s">
        <v>120</v>
      </c>
      <c r="C173" s="65" t="s">
        <v>122</v>
      </c>
      <c r="D173" s="65">
        <v>5809</v>
      </c>
      <c r="E173" s="65">
        <v>735</v>
      </c>
      <c r="F173" s="65">
        <v>803</v>
      </c>
      <c r="G173" s="65">
        <v>1393</v>
      </c>
      <c r="H173" s="65">
        <v>79</v>
      </c>
      <c r="I173" s="58">
        <v>429</v>
      </c>
    </row>
    <row r="174" spans="2:9" x14ac:dyDescent="0.2">
      <c r="B174" s="37" t="s">
        <v>120</v>
      </c>
      <c r="C174" s="65" t="s">
        <v>119</v>
      </c>
      <c r="D174" s="65">
        <v>5414</v>
      </c>
      <c r="E174" s="65">
        <v>717</v>
      </c>
      <c r="F174" s="65">
        <v>2155</v>
      </c>
      <c r="G174" s="65">
        <v>2399</v>
      </c>
      <c r="H174" s="65">
        <v>69</v>
      </c>
      <c r="I174" s="58">
        <v>750</v>
      </c>
    </row>
    <row r="175" spans="2:9" x14ac:dyDescent="0.2">
      <c r="B175" s="37" t="s">
        <v>118</v>
      </c>
      <c r="C175" s="65" t="s">
        <v>122</v>
      </c>
      <c r="D175" s="65">
        <v>260</v>
      </c>
      <c r="E175" s="65">
        <v>8675</v>
      </c>
      <c r="F175" s="65">
        <v>13430</v>
      </c>
      <c r="G175" s="65">
        <v>1116</v>
      </c>
      <c r="H175" s="65">
        <v>7015</v>
      </c>
      <c r="I175" s="58">
        <v>323</v>
      </c>
    </row>
    <row r="176" spans="2:9" x14ac:dyDescent="0.2">
      <c r="B176" s="37" t="s">
        <v>118</v>
      </c>
      <c r="C176" s="65" t="s">
        <v>122</v>
      </c>
      <c r="D176" s="65">
        <v>200</v>
      </c>
      <c r="E176" s="65">
        <v>25862</v>
      </c>
      <c r="F176" s="65">
        <v>19816</v>
      </c>
      <c r="G176" s="65">
        <v>651</v>
      </c>
      <c r="H176" s="65">
        <v>8773</v>
      </c>
      <c r="I176" s="58">
        <v>6250</v>
      </c>
    </row>
    <row r="177" spans="2:9" x14ac:dyDescent="0.2">
      <c r="B177" s="37" t="s">
        <v>120</v>
      </c>
      <c r="C177" s="65" t="s">
        <v>122</v>
      </c>
      <c r="D177" s="65">
        <v>955</v>
      </c>
      <c r="E177" s="65">
        <v>5479</v>
      </c>
      <c r="F177" s="65">
        <v>6536</v>
      </c>
      <c r="G177" s="65">
        <v>333</v>
      </c>
      <c r="H177" s="65">
        <v>2840</v>
      </c>
      <c r="I177" s="58">
        <v>707</v>
      </c>
    </row>
    <row r="178" spans="2:9" x14ac:dyDescent="0.2">
      <c r="B178" s="37" t="s">
        <v>118</v>
      </c>
      <c r="C178" s="65" t="s">
        <v>122</v>
      </c>
      <c r="D178" s="65">
        <v>514</v>
      </c>
      <c r="E178" s="65">
        <v>7677</v>
      </c>
      <c r="F178" s="65">
        <v>19805</v>
      </c>
      <c r="G178" s="65">
        <v>937</v>
      </c>
      <c r="H178" s="65">
        <v>9836</v>
      </c>
      <c r="I178" s="58">
        <v>716</v>
      </c>
    </row>
    <row r="179" spans="2:9" x14ac:dyDescent="0.2">
      <c r="B179" s="37" t="s">
        <v>120</v>
      </c>
      <c r="C179" s="65" t="s">
        <v>119</v>
      </c>
      <c r="D179" s="65">
        <v>286</v>
      </c>
      <c r="E179" s="65">
        <v>1208</v>
      </c>
      <c r="F179" s="65">
        <v>5241</v>
      </c>
      <c r="G179" s="65">
        <v>2515</v>
      </c>
      <c r="H179" s="65">
        <v>153</v>
      </c>
      <c r="I179" s="58">
        <v>1442</v>
      </c>
    </row>
    <row r="180" spans="2:9" x14ac:dyDescent="0.2">
      <c r="B180" s="37" t="s">
        <v>118</v>
      </c>
      <c r="C180" s="65" t="s">
        <v>119</v>
      </c>
      <c r="D180" s="65">
        <v>2343</v>
      </c>
      <c r="E180" s="65">
        <v>7845</v>
      </c>
      <c r="F180" s="65">
        <v>11874</v>
      </c>
      <c r="G180" s="65">
        <v>52</v>
      </c>
      <c r="H180" s="65">
        <v>4196</v>
      </c>
      <c r="I180" s="58">
        <v>1697</v>
      </c>
    </row>
    <row r="181" spans="2:9" x14ac:dyDescent="0.2">
      <c r="B181" s="37" t="s">
        <v>120</v>
      </c>
      <c r="C181" s="65" t="s">
        <v>119</v>
      </c>
      <c r="D181" s="65">
        <v>45640</v>
      </c>
      <c r="E181" s="65">
        <v>6958</v>
      </c>
      <c r="F181" s="65">
        <v>6536</v>
      </c>
      <c r="G181" s="65">
        <v>7368</v>
      </c>
      <c r="H181" s="65">
        <v>1532</v>
      </c>
      <c r="I181" s="58">
        <v>230</v>
      </c>
    </row>
    <row r="182" spans="2:9" x14ac:dyDescent="0.2">
      <c r="B182" s="37" t="s">
        <v>120</v>
      </c>
      <c r="C182" s="65" t="s">
        <v>119</v>
      </c>
      <c r="D182" s="65">
        <v>12759</v>
      </c>
      <c r="E182" s="65">
        <v>7330</v>
      </c>
      <c r="F182" s="65">
        <v>4533</v>
      </c>
      <c r="G182" s="65">
        <v>1752</v>
      </c>
      <c r="H182" s="65">
        <v>20</v>
      </c>
      <c r="I182" s="58">
        <v>2631</v>
      </c>
    </row>
    <row r="183" spans="2:9" x14ac:dyDescent="0.2">
      <c r="B183" s="37" t="s">
        <v>120</v>
      </c>
      <c r="C183" s="65" t="s">
        <v>122</v>
      </c>
      <c r="D183" s="65">
        <v>11002</v>
      </c>
      <c r="E183" s="65">
        <v>7075</v>
      </c>
      <c r="F183" s="65">
        <v>4945</v>
      </c>
      <c r="G183" s="65">
        <v>1152</v>
      </c>
      <c r="H183" s="65">
        <v>120</v>
      </c>
      <c r="I183" s="58">
        <v>395</v>
      </c>
    </row>
    <row r="184" spans="2:9" x14ac:dyDescent="0.2">
      <c r="B184" s="37" t="s">
        <v>120</v>
      </c>
      <c r="C184" s="65" t="s">
        <v>122</v>
      </c>
      <c r="D184" s="65">
        <v>3157</v>
      </c>
      <c r="E184" s="65">
        <v>4888</v>
      </c>
      <c r="F184" s="65">
        <v>2500</v>
      </c>
      <c r="G184" s="65">
        <v>4477</v>
      </c>
      <c r="H184" s="65">
        <v>273</v>
      </c>
      <c r="I184" s="58">
        <v>2165</v>
      </c>
    </row>
    <row r="185" spans="2:9" x14ac:dyDescent="0.2">
      <c r="B185" s="37" t="s">
        <v>120</v>
      </c>
      <c r="C185" s="65" t="s">
        <v>122</v>
      </c>
      <c r="D185" s="65">
        <v>12356</v>
      </c>
      <c r="E185" s="65">
        <v>6036</v>
      </c>
      <c r="F185" s="65">
        <v>8887</v>
      </c>
      <c r="G185" s="65">
        <v>402</v>
      </c>
      <c r="H185" s="65">
        <v>1382</v>
      </c>
      <c r="I185" s="58">
        <v>2794</v>
      </c>
    </row>
    <row r="186" spans="2:9" x14ac:dyDescent="0.2">
      <c r="B186" s="37" t="s">
        <v>120</v>
      </c>
      <c r="C186" s="65" t="s">
        <v>122</v>
      </c>
      <c r="D186" s="65">
        <v>112151</v>
      </c>
      <c r="E186" s="65">
        <v>29627</v>
      </c>
      <c r="F186" s="65">
        <v>18148</v>
      </c>
      <c r="G186" s="65">
        <v>16745</v>
      </c>
      <c r="H186" s="65">
        <v>4948</v>
      </c>
      <c r="I186" s="58">
        <v>8550</v>
      </c>
    </row>
    <row r="187" spans="2:9" x14ac:dyDescent="0.2">
      <c r="B187" s="37" t="s">
        <v>120</v>
      </c>
      <c r="C187" s="65" t="s">
        <v>122</v>
      </c>
      <c r="D187" s="65">
        <v>694</v>
      </c>
      <c r="E187" s="65">
        <v>8533</v>
      </c>
      <c r="F187" s="65">
        <v>10518</v>
      </c>
      <c r="G187" s="65">
        <v>443</v>
      </c>
      <c r="H187" s="65">
        <v>6907</v>
      </c>
      <c r="I187" s="58">
        <v>156</v>
      </c>
    </row>
    <row r="188" spans="2:9" x14ac:dyDescent="0.2">
      <c r="B188" s="37" t="s">
        <v>120</v>
      </c>
      <c r="C188" s="65" t="s">
        <v>122</v>
      </c>
      <c r="D188" s="65">
        <v>36847</v>
      </c>
      <c r="E188" s="65">
        <v>43950</v>
      </c>
      <c r="F188" s="65">
        <v>20170</v>
      </c>
      <c r="G188" s="65">
        <v>36534</v>
      </c>
      <c r="H188" s="65">
        <v>239</v>
      </c>
      <c r="I188" s="58">
        <v>47943</v>
      </c>
    </row>
    <row r="189" spans="2:9" x14ac:dyDescent="0.2">
      <c r="B189" s="37" t="s">
        <v>120</v>
      </c>
      <c r="C189" s="65" t="s">
        <v>122</v>
      </c>
      <c r="D189" s="65">
        <v>327</v>
      </c>
      <c r="E189" s="65">
        <v>918</v>
      </c>
      <c r="F189" s="65">
        <v>4710</v>
      </c>
      <c r="G189" s="65">
        <v>74</v>
      </c>
      <c r="H189" s="65">
        <v>334</v>
      </c>
      <c r="I189" s="58">
        <v>11</v>
      </c>
    </row>
    <row r="190" spans="2:9" x14ac:dyDescent="0.2">
      <c r="B190" s="37" t="s">
        <v>120</v>
      </c>
      <c r="C190" s="65" t="s">
        <v>122</v>
      </c>
      <c r="D190" s="65">
        <v>8170</v>
      </c>
      <c r="E190" s="65">
        <v>6448</v>
      </c>
      <c r="F190" s="65">
        <v>1139</v>
      </c>
      <c r="G190" s="65">
        <v>2181</v>
      </c>
      <c r="H190" s="65">
        <v>58</v>
      </c>
      <c r="I190" s="58">
        <v>247</v>
      </c>
    </row>
    <row r="191" spans="2:9" x14ac:dyDescent="0.2">
      <c r="B191" s="37" t="s">
        <v>120</v>
      </c>
      <c r="C191" s="65" t="s">
        <v>119</v>
      </c>
      <c r="D191" s="65">
        <v>3009</v>
      </c>
      <c r="E191" s="65">
        <v>521</v>
      </c>
      <c r="F191" s="65">
        <v>854</v>
      </c>
      <c r="G191" s="65">
        <v>3470</v>
      </c>
      <c r="H191" s="65">
        <v>949</v>
      </c>
      <c r="I191" s="58">
        <v>727</v>
      </c>
    </row>
    <row r="192" spans="2:9" x14ac:dyDescent="0.2">
      <c r="B192" s="37" t="s">
        <v>120</v>
      </c>
      <c r="C192" s="65" t="s">
        <v>119</v>
      </c>
      <c r="D192" s="65">
        <v>2438</v>
      </c>
      <c r="E192" s="65">
        <v>8002</v>
      </c>
      <c r="F192" s="65">
        <v>9819</v>
      </c>
      <c r="G192" s="65">
        <v>6269</v>
      </c>
      <c r="H192" s="65">
        <v>3459</v>
      </c>
      <c r="I192" s="58">
        <v>3</v>
      </c>
    </row>
    <row r="193" spans="2:9" x14ac:dyDescent="0.2">
      <c r="B193" s="37" t="s">
        <v>118</v>
      </c>
      <c r="C193" s="65" t="s">
        <v>119</v>
      </c>
      <c r="D193" s="65">
        <v>8040</v>
      </c>
      <c r="E193" s="65">
        <v>7639</v>
      </c>
      <c r="F193" s="65">
        <v>11687</v>
      </c>
      <c r="G193" s="65">
        <v>2758</v>
      </c>
      <c r="H193" s="65">
        <v>6839</v>
      </c>
      <c r="I193" s="58">
        <v>404</v>
      </c>
    </row>
    <row r="194" spans="2:9" x14ac:dyDescent="0.2">
      <c r="B194" s="37" t="s">
        <v>118</v>
      </c>
      <c r="C194" s="65" t="s">
        <v>119</v>
      </c>
      <c r="D194" s="65">
        <v>834</v>
      </c>
      <c r="E194" s="65">
        <v>11577</v>
      </c>
      <c r="F194" s="65">
        <v>11522</v>
      </c>
      <c r="G194" s="65">
        <v>275</v>
      </c>
      <c r="H194" s="65">
        <v>4027</v>
      </c>
      <c r="I194" s="58">
        <v>1856</v>
      </c>
    </row>
    <row r="195" spans="2:9" x14ac:dyDescent="0.2">
      <c r="B195" s="37" t="s">
        <v>120</v>
      </c>
      <c r="C195" s="65" t="s">
        <v>121</v>
      </c>
      <c r="D195" s="65">
        <v>16936</v>
      </c>
      <c r="E195" s="65">
        <v>6250</v>
      </c>
      <c r="F195" s="65">
        <v>1981</v>
      </c>
      <c r="G195" s="65">
        <v>7332</v>
      </c>
      <c r="H195" s="65">
        <v>118</v>
      </c>
      <c r="I195" s="58">
        <v>64</v>
      </c>
    </row>
    <row r="196" spans="2:9" x14ac:dyDescent="0.2">
      <c r="B196" s="37" t="s">
        <v>120</v>
      </c>
      <c r="C196" s="65" t="s">
        <v>121</v>
      </c>
      <c r="D196" s="65">
        <v>13624</v>
      </c>
      <c r="E196" s="65">
        <v>295</v>
      </c>
      <c r="F196" s="65">
        <v>1381</v>
      </c>
      <c r="G196" s="65">
        <v>890</v>
      </c>
      <c r="H196" s="65">
        <v>43</v>
      </c>
      <c r="I196" s="58">
        <v>84</v>
      </c>
    </row>
    <row r="197" spans="2:9" x14ac:dyDescent="0.2">
      <c r="B197" s="37" t="s">
        <v>120</v>
      </c>
      <c r="C197" s="65" t="s">
        <v>121</v>
      </c>
      <c r="D197" s="65">
        <v>5509</v>
      </c>
      <c r="E197" s="65">
        <v>1461</v>
      </c>
      <c r="F197" s="65">
        <v>2251</v>
      </c>
      <c r="G197" s="65">
        <v>547</v>
      </c>
      <c r="H197" s="65">
        <v>187</v>
      </c>
      <c r="I197" s="58">
        <v>409</v>
      </c>
    </row>
    <row r="198" spans="2:9" x14ac:dyDescent="0.2">
      <c r="B198" s="37" t="s">
        <v>118</v>
      </c>
      <c r="C198" s="65" t="s">
        <v>119</v>
      </c>
      <c r="D198" s="65">
        <v>180</v>
      </c>
      <c r="E198" s="65">
        <v>3485</v>
      </c>
      <c r="F198" s="65">
        <v>20292</v>
      </c>
      <c r="G198" s="65">
        <v>959</v>
      </c>
      <c r="H198" s="65">
        <v>5618</v>
      </c>
      <c r="I198" s="58">
        <v>666</v>
      </c>
    </row>
    <row r="199" spans="2:9" x14ac:dyDescent="0.2">
      <c r="B199" s="37" t="s">
        <v>120</v>
      </c>
      <c r="C199" s="65" t="s">
        <v>119</v>
      </c>
      <c r="D199" s="65">
        <v>7107</v>
      </c>
      <c r="E199" s="65">
        <v>1012</v>
      </c>
      <c r="F199" s="65">
        <v>2974</v>
      </c>
      <c r="G199" s="65">
        <v>806</v>
      </c>
      <c r="H199" s="65">
        <v>355</v>
      </c>
      <c r="I199" s="58">
        <v>1142</v>
      </c>
    </row>
    <row r="200" spans="2:9" x14ac:dyDescent="0.2">
      <c r="B200" s="37" t="s">
        <v>120</v>
      </c>
      <c r="C200" s="65" t="s">
        <v>119</v>
      </c>
      <c r="D200" s="65">
        <v>17023</v>
      </c>
      <c r="E200" s="65">
        <v>5139</v>
      </c>
      <c r="F200" s="65">
        <v>5230</v>
      </c>
      <c r="G200" s="65">
        <v>7888</v>
      </c>
      <c r="H200" s="65">
        <v>330</v>
      </c>
      <c r="I200" s="58">
        <v>1755</v>
      </c>
    </row>
    <row r="201" spans="2:9" x14ac:dyDescent="0.2">
      <c r="B201" s="37" t="s">
        <v>120</v>
      </c>
      <c r="C201" s="65" t="s">
        <v>122</v>
      </c>
      <c r="D201" s="65">
        <v>30624</v>
      </c>
      <c r="E201" s="65">
        <v>7209</v>
      </c>
      <c r="F201" s="65">
        <v>4897</v>
      </c>
      <c r="G201" s="65">
        <v>18711</v>
      </c>
      <c r="H201" s="65">
        <v>763</v>
      </c>
      <c r="I201" s="58">
        <v>2876</v>
      </c>
    </row>
    <row r="202" spans="2:9" x14ac:dyDescent="0.2">
      <c r="B202" s="37" t="s">
        <v>118</v>
      </c>
      <c r="C202" s="65" t="s">
        <v>122</v>
      </c>
      <c r="D202" s="65">
        <v>2427</v>
      </c>
      <c r="E202" s="65">
        <v>7097</v>
      </c>
      <c r="F202" s="65">
        <v>10391</v>
      </c>
      <c r="G202" s="65">
        <v>1127</v>
      </c>
      <c r="H202" s="65">
        <v>4314</v>
      </c>
      <c r="I202" s="58">
        <v>1468</v>
      </c>
    </row>
    <row r="203" spans="2:9" x14ac:dyDescent="0.2">
      <c r="B203" s="37" t="s">
        <v>120</v>
      </c>
      <c r="C203" s="65" t="s">
        <v>122</v>
      </c>
      <c r="D203" s="65">
        <v>11686</v>
      </c>
      <c r="E203" s="65">
        <v>2154</v>
      </c>
      <c r="F203" s="65">
        <v>6824</v>
      </c>
      <c r="G203" s="65">
        <v>3527</v>
      </c>
      <c r="H203" s="65">
        <v>592</v>
      </c>
      <c r="I203" s="58">
        <v>697</v>
      </c>
    </row>
    <row r="204" spans="2:9" x14ac:dyDescent="0.2">
      <c r="B204" s="37" t="s">
        <v>120</v>
      </c>
      <c r="C204" s="65" t="s">
        <v>122</v>
      </c>
      <c r="D204" s="65">
        <v>9670</v>
      </c>
      <c r="E204" s="65">
        <v>2280</v>
      </c>
      <c r="F204" s="65">
        <v>2112</v>
      </c>
      <c r="G204" s="65">
        <v>520</v>
      </c>
      <c r="H204" s="65">
        <v>402</v>
      </c>
      <c r="I204" s="58">
        <v>347</v>
      </c>
    </row>
    <row r="205" spans="2:9" x14ac:dyDescent="0.2">
      <c r="B205" s="52" t="s">
        <v>120</v>
      </c>
      <c r="C205" s="90" t="s">
        <v>122</v>
      </c>
      <c r="D205" s="90">
        <v>8562</v>
      </c>
      <c r="E205" s="90">
        <v>2150</v>
      </c>
      <c r="F205" s="90">
        <v>1050</v>
      </c>
      <c r="G205" s="90">
        <v>470</v>
      </c>
      <c r="H205" s="90">
        <v>380</v>
      </c>
      <c r="I205" s="60">
        <v>340</v>
      </c>
    </row>
  </sheetData>
  <mergeCells count="17">
    <mergeCell ref="K43:Q43"/>
    <mergeCell ref="L44:Q45"/>
    <mergeCell ref="L47:Q48"/>
    <mergeCell ref="K31:Q31"/>
    <mergeCell ref="L32:Q32"/>
    <mergeCell ref="L34:Q35"/>
    <mergeCell ref="L37:Q37"/>
    <mergeCell ref="L39:Q39"/>
    <mergeCell ref="L20:Q20"/>
    <mergeCell ref="L22:Q22"/>
    <mergeCell ref="L24:Q24"/>
    <mergeCell ref="L26:Q27"/>
    <mergeCell ref="B1:Q2"/>
    <mergeCell ref="K13:Q13"/>
    <mergeCell ref="L14:Q14"/>
    <mergeCell ref="L16:Q16"/>
    <mergeCell ref="L18:Q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NAIVE-BAYES (2)</vt:lpstr>
      <vt:lpstr>xxxNAIVE-BAYES</vt:lpstr>
      <vt:lpstr>APRIORI</vt:lpstr>
      <vt:lpstr>KMEANS</vt:lpstr>
      <vt:lpstr>KNN</vt:lpstr>
      <vt:lpstr>REGRESIÓN</vt:lpstr>
      <vt:lpstr>EXPLORATORIO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Usuario de Microsoft Office</cp:lastModifiedBy>
  <dcterms:created xsi:type="dcterms:W3CDTF">2018-03-26T18:17:56Z</dcterms:created>
  <dcterms:modified xsi:type="dcterms:W3CDTF">2018-04-09T03:15:11Z</dcterms:modified>
</cp:coreProperties>
</file>