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\Desktop\Nutresa\examples\"/>
    </mc:Choice>
  </mc:AlternateContent>
  <bookViews>
    <workbookView xWindow="0" yWindow="0" windowWidth="15345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6" i="1" l="1"/>
  <c r="J77" i="1"/>
  <c r="J78" i="1"/>
  <c r="J79" i="1"/>
  <c r="J80" i="1"/>
  <c r="J81" i="1"/>
  <c r="J82" i="1"/>
  <c r="J83" i="1"/>
  <c r="J84" i="1"/>
  <c r="J85" i="1"/>
  <c r="J86" i="1"/>
  <c r="J87" i="1"/>
  <c r="J75" i="1"/>
  <c r="B87" i="1"/>
  <c r="B76" i="1"/>
  <c r="B77" i="1"/>
  <c r="B78" i="1"/>
  <c r="B79" i="1"/>
  <c r="B80" i="1"/>
  <c r="B81" i="1"/>
  <c r="B82" i="1"/>
  <c r="B83" i="1"/>
  <c r="B84" i="1"/>
  <c r="B85" i="1"/>
  <c r="B86" i="1"/>
  <c r="B75" i="1"/>
  <c r="M62" i="1"/>
  <c r="M61" i="1"/>
  <c r="L62" i="1"/>
  <c r="L61" i="1"/>
  <c r="H55" i="1"/>
  <c r="H56" i="1"/>
  <c r="H57" i="1"/>
  <c r="H58" i="1"/>
  <c r="H59" i="1"/>
  <c r="H60" i="1"/>
  <c r="H61" i="1"/>
  <c r="H62" i="1"/>
  <c r="H63" i="1"/>
  <c r="H64" i="1"/>
  <c r="H65" i="1"/>
  <c r="H66" i="1"/>
  <c r="G55" i="1"/>
  <c r="G56" i="1"/>
  <c r="G57" i="1"/>
  <c r="G58" i="1"/>
  <c r="G59" i="1"/>
  <c r="G60" i="1"/>
  <c r="G61" i="1"/>
  <c r="G62" i="1"/>
  <c r="G63" i="1"/>
  <c r="G64" i="1"/>
  <c r="G65" i="1"/>
  <c r="G66" i="1"/>
  <c r="H54" i="1"/>
  <c r="G54" i="1"/>
  <c r="H10" i="1"/>
  <c r="H9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32" i="1"/>
  <c r="G33" i="1"/>
  <c r="B103" i="1"/>
  <c r="B102" i="1"/>
  <c r="B101" i="1"/>
  <c r="B100" i="1"/>
  <c r="C68" i="1"/>
  <c r="B68" i="1"/>
  <c r="C67" i="1"/>
  <c r="B67" i="1"/>
  <c r="C26" i="1"/>
  <c r="C25" i="1"/>
  <c r="B26" i="1"/>
  <c r="B25" i="1"/>
  <c r="G35" i="1" l="1"/>
  <c r="G43" i="1"/>
  <c r="G39" i="1"/>
  <c r="G38" i="1"/>
  <c r="G45" i="1"/>
  <c r="G34" i="1"/>
  <c r="G42" i="1"/>
  <c r="G37" i="1"/>
  <c r="G32" i="1"/>
  <c r="G46" i="1"/>
  <c r="G41" i="1"/>
  <c r="G44" i="1"/>
  <c r="G40" i="1"/>
  <c r="G36" i="1"/>
</calcChain>
</file>

<file path=xl/sharedStrings.xml><?xml version="1.0" encoding="utf-8"?>
<sst xmlns="http://schemas.openxmlformats.org/spreadsheetml/2006/main" count="229" uniqueCount="35">
  <si>
    <t xml:space="preserve">Medidas de largo y ancho </t>
  </si>
  <si>
    <t>KNN</t>
  </si>
  <si>
    <t>Observación</t>
  </si>
  <si>
    <t>Ancho (x1)</t>
  </si>
  <si>
    <t>Largo x(2)</t>
  </si>
  <si>
    <t>A</t>
  </si>
  <si>
    <t>B</t>
  </si>
  <si>
    <t>C</t>
  </si>
  <si>
    <t>Clase</t>
  </si>
  <si>
    <t>Se desea clasificar una mesa en la clase A, B o C inmediatamente llega al museo para así enviarla al taller</t>
  </si>
  <si>
    <t>Datos de entrenamiento</t>
  </si>
  <si>
    <t>PASO # 1. Estandarización</t>
  </si>
  <si>
    <t>Desv. Estandar =</t>
  </si>
  <si>
    <t>Promedio =</t>
  </si>
  <si>
    <t>PASO # 1. Calcular las distancias</t>
  </si>
  <si>
    <t xml:space="preserve">Distancia </t>
  </si>
  <si>
    <t>Dato a clasificar</t>
  </si>
  <si>
    <t xml:space="preserve">Ejercicio 1. </t>
  </si>
  <si>
    <t xml:space="preserve">Ejercicio 2. </t>
  </si>
  <si>
    <t>Distancia</t>
  </si>
  <si>
    <t>PASO # 2. Calcular las distancias</t>
  </si>
  <si>
    <t>PASO # 2. Calcular la matriz de confusión</t>
  </si>
  <si>
    <t>Real</t>
  </si>
  <si>
    <t>Pronostico</t>
  </si>
  <si>
    <t>Ejercicio 3.</t>
  </si>
  <si>
    <t xml:space="preserve">Sensibilidad = </t>
  </si>
  <si>
    <t xml:space="preserve">Especifidad = </t>
  </si>
  <si>
    <t xml:space="preserve">Precisión = </t>
  </si>
  <si>
    <t xml:space="preserve">Valor predictivo negativo = </t>
  </si>
  <si>
    <t>X1</t>
  </si>
  <si>
    <t>Escala min-max</t>
  </si>
  <si>
    <t>Datos de entrenamiento escala original</t>
  </si>
  <si>
    <t>Datos a clasificar escala original</t>
  </si>
  <si>
    <t>Datos a clasificar escala min-max</t>
  </si>
  <si>
    <t>Datos de entrenamiento escala min-max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</si>
</sst>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" fontId="0" fillId="0" borderId="0" xfId="0" applyNumberFormat="1"/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4" fillId="0" borderId="0" xfId="0" applyFont="1" applyAlignment="1"/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/>
    <xf numFmtId="0" fontId="0" fillId="0" borderId="5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8" xfId="0" applyNumberFormat="1" applyFill="1" applyBorder="1" applyAlignment="1">
      <alignment horizontal="center"/>
    </xf>
    <xf numFmtId="0" fontId="0" fillId="0" borderId="0" xfId="0" applyAlignment="1">
      <alignment vertical="center"/>
    </xf>
    <xf numFmtId="0" fontId="2" fillId="0" borderId="4" xfId="0" applyFont="1" applyBorder="1" applyAlignment="1">
      <alignment horizontal="center"/>
    </xf>
    <xf numFmtId="0" fontId="0" fillId="3" borderId="11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9" fontId="0" fillId="0" borderId="0" xfId="1" applyFont="1"/>
    <xf numFmtId="0" fontId="5" fillId="0" borderId="0" xfId="0" applyFont="1"/>
    <xf numFmtId="0" fontId="0" fillId="0" borderId="4" xfId="0" applyBorder="1" applyAlignment="1"/>
    <xf numFmtId="0" fontId="0" fillId="0" borderId="0" xfId="0" applyBorder="1" applyAlignment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824884537767648E-2"/>
          <c:y val="6.8509676685328244E-2"/>
          <c:w val="0.90174417002532137"/>
          <c:h val="0.78230842633345676"/>
        </c:manualLayout>
      </c:layout>
      <c:scatterChart>
        <c:scatterStyle val="lineMarker"/>
        <c:varyColors val="0"/>
        <c:ser>
          <c:idx val="0"/>
          <c:order val="0"/>
          <c:tx>
            <c:v>Entrenamiento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92D050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8A702E25-FFB0-451A-803C-15624ACC83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D6F611D-9AA7-4246-BDF4-AA1BD655E0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0577628F-3D09-4F39-B76B-3E67F4D44B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9D5F65F9-CB45-47CF-9212-37A96C26A7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168A1924-AE18-40EA-A8C5-8904D82F31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5DC3D4BC-890C-4EC0-B60C-4391BF4C6F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14B9C02D-0942-4B7E-B9DD-0F62562DA6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7E9C425F-8826-4919-A6C0-904F0DC61C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A7A445EA-8ECC-4690-8110-59F80CE2C0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5129F865-2954-429C-B15F-D1B4BCE6EF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3515B3BA-7AD1-40FB-B7BE-5ED22A7EAC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DFF42D2E-CC6C-47CD-8A26-5E6A1737CD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33952DB7-91F8-4227-93E3-5D8DDAF1BA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F611320B-5FB5-4C22-801F-DBDBE67E3D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56A25C41-88AB-4D96-887A-A69673F688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Hoja1!$B$10:$B$24</c:f>
              <c:numCache>
                <c:formatCode>0.00</c:formatCode>
                <c:ptCount val="15"/>
                <c:pt idx="0">
                  <c:v>10.66951828716717</c:v>
                </c:pt>
                <c:pt idx="1">
                  <c:v>14.416791524672224</c:v>
                </c:pt>
                <c:pt idx="2">
                  <c:v>10.234650350688426</c:v>
                </c:pt>
                <c:pt idx="3">
                  <c:v>11.173611997296955</c:v>
                </c:pt>
                <c:pt idx="4">
                  <c:v>10.414308585100798</c:v>
                </c:pt>
                <c:pt idx="5">
                  <c:v>9.741508992793559</c:v>
                </c:pt>
                <c:pt idx="6">
                  <c:v>11.946913884520889</c:v>
                </c:pt>
                <c:pt idx="7">
                  <c:v>12.769459703860242</c:v>
                </c:pt>
                <c:pt idx="8">
                  <c:v>13.249403606478008</c:v>
                </c:pt>
                <c:pt idx="9">
                  <c:v>10.868746852698477</c:v>
                </c:pt>
                <c:pt idx="10">
                  <c:v>13.269963633558088</c:v>
                </c:pt>
                <c:pt idx="11">
                  <c:v>14.395986232325797</c:v>
                </c:pt>
                <c:pt idx="12">
                  <c:v>14.500957858316342</c:v>
                </c:pt>
                <c:pt idx="13">
                  <c:v>14.197658088179338</c:v>
                </c:pt>
                <c:pt idx="14">
                  <c:v>14.624520570311606</c:v>
                </c:pt>
              </c:numCache>
            </c:numRef>
          </c:xVal>
          <c:yVal>
            <c:numRef>
              <c:f>Hoja1!$C$10:$C$24</c:f>
              <c:numCache>
                <c:formatCode>0.00</c:formatCode>
                <c:ptCount val="15"/>
                <c:pt idx="0">
                  <c:v>14.697930476643663</c:v>
                </c:pt>
                <c:pt idx="1">
                  <c:v>9.2531886889789661</c:v>
                </c:pt>
                <c:pt idx="2">
                  <c:v>14.300236936278594</c:v>
                </c:pt>
                <c:pt idx="3">
                  <c:v>15.53032983486534</c:v>
                </c:pt>
                <c:pt idx="4">
                  <c:v>15.079047717554918</c:v>
                </c:pt>
                <c:pt idx="5">
                  <c:v>13.792067235309927</c:v>
                </c:pt>
                <c:pt idx="6">
                  <c:v>6.0502078513987563</c:v>
                </c:pt>
                <c:pt idx="7">
                  <c:v>7.9701507904953699</c:v>
                </c:pt>
                <c:pt idx="8">
                  <c:v>8.0333247032125001</c:v>
                </c:pt>
                <c:pt idx="9">
                  <c:v>6.9144494746751484</c:v>
                </c:pt>
                <c:pt idx="10">
                  <c:v>13.924226578057365</c:v>
                </c:pt>
                <c:pt idx="11">
                  <c:v>16.576085963365205</c:v>
                </c:pt>
                <c:pt idx="12">
                  <c:v>17.392061062858087</c:v>
                </c:pt>
                <c:pt idx="13">
                  <c:v>16.703947710856262</c:v>
                </c:pt>
                <c:pt idx="14">
                  <c:v>17.22307963863253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Hoja1!$D$10:$D$24</c15:f>
                <c15:dlblRangeCache>
                  <c:ptCount val="15"/>
                  <c:pt idx="0">
                    <c:v>A</c:v>
                  </c:pt>
                  <c:pt idx="1">
                    <c:v>B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B</c:v>
                  </c:pt>
                  <c:pt idx="7">
                    <c:v>B</c:v>
                  </c:pt>
                  <c:pt idx="8">
                    <c:v>B</c:v>
                  </c:pt>
                  <c:pt idx="9">
                    <c:v>B</c:v>
                  </c:pt>
                  <c:pt idx="10">
                    <c:v>C</c:v>
                  </c:pt>
                  <c:pt idx="11">
                    <c:v>C</c:v>
                  </c:pt>
                  <c:pt idx="12">
                    <c:v>C</c:v>
                  </c:pt>
                  <c:pt idx="13">
                    <c:v>C</c:v>
                  </c:pt>
                  <c:pt idx="14">
                    <c:v>C</c:v>
                  </c:pt>
                </c15:dlblRangeCache>
              </c15:datalabelsRange>
            </c:ext>
          </c:extLst>
        </c:ser>
        <c:ser>
          <c:idx val="1"/>
          <c:order val="1"/>
          <c:tx>
            <c:v>Dato a clasificar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Hoja1!$G$9</c:f>
              <c:numCache>
                <c:formatCode>0.00</c:formatCode>
                <c:ptCount val="1"/>
                <c:pt idx="0">
                  <c:v>10.181641657145768</c:v>
                </c:pt>
              </c:numCache>
            </c:numRef>
          </c:xVal>
          <c:yVal>
            <c:numRef>
              <c:f>Hoja1!$G$10</c:f>
              <c:numCache>
                <c:formatCode>0.00</c:formatCode>
                <c:ptCount val="1"/>
                <c:pt idx="0">
                  <c:v>6.36135580980668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726824"/>
        <c:axId val="362724472"/>
      </c:scatterChart>
      <c:valAx>
        <c:axId val="362726824"/>
        <c:scaling>
          <c:orientation val="minMax"/>
          <c:min val="9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362724472"/>
        <c:crosses val="autoZero"/>
        <c:crossBetween val="midCat"/>
      </c:valAx>
      <c:valAx>
        <c:axId val="362724472"/>
        <c:scaling>
          <c:orientation val="minMax"/>
          <c:min val="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362726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24109237839697"/>
          <c:y val="0.89063157270666338"/>
          <c:w val="0.61444320156928867"/>
          <c:h val="8.90853192023963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824884537767648E-2"/>
          <c:y val="6.8509676685328244E-2"/>
          <c:w val="0.90174417002532137"/>
          <c:h val="0.78230842633345676"/>
        </c:manualLayout>
      </c:layout>
      <c:scatterChart>
        <c:scatterStyle val="lineMarker"/>
        <c:varyColors val="0"/>
        <c:ser>
          <c:idx val="0"/>
          <c:order val="0"/>
          <c:tx>
            <c:v>Entrenamiento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92D050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076505126286858E-2"/>
                  <c:y val="1.1881517877942196E-2"/>
                </c:manualLayout>
              </c:layout>
              <c:tx>
                <c:rich>
                  <a:bodyPr/>
                  <a:lstStyle/>
                  <a:p>
                    <a:fld id="{7638AA30-D2C2-40D9-8717-FD51CD9D32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7DF1E896-011F-4F5A-8DDD-F9BADC6797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>
                <c:manualLayout>
                  <c:x val="-5.5555555555555552E-2"/>
                  <c:y val="-6.6290058152087522E-2"/>
                </c:manualLayout>
              </c:layout>
              <c:tx>
                <c:rich>
                  <a:bodyPr/>
                  <a:lstStyle/>
                  <a:p>
                    <a:fld id="{16614A7A-2A92-408D-BB0C-83FFE90364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7E8B9DED-3CB3-4103-A4F2-2FFD2A8154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7BDA6181-1CCC-4358-81E6-45E130C69E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76440EE6-428E-4400-B0DC-23F652A37B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8F985C56-8B09-49DE-BF41-F3CEF108DA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5711C5FF-C8AA-4E10-B45A-DF40536236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>
                <c:manualLayout>
                  <c:x val="-2.777777777777788E-2"/>
                  <c:y val="6.6290058152087522E-2"/>
                </c:manualLayout>
              </c:layout>
              <c:tx>
                <c:rich>
                  <a:bodyPr/>
                  <a:lstStyle/>
                  <a:p>
                    <a:fld id="{88D840F3-D56B-420F-A0AD-C9868C318D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>
                <c:manualLayout>
                  <c:x val="-0.05"/>
                  <c:y val="-7.2316427075004561E-2"/>
                </c:manualLayout>
              </c:layout>
              <c:tx>
                <c:rich>
                  <a:bodyPr/>
                  <a:lstStyle/>
                  <a:p>
                    <a:fld id="{82955FFB-C3DA-41B5-8FF6-53C46478A5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>
                <c:manualLayout>
                  <c:x val="-5.5555555555555657E-2"/>
                  <c:y val="-4.8210951383336378E-2"/>
                </c:manualLayout>
              </c:layout>
              <c:tx>
                <c:rich>
                  <a:bodyPr/>
                  <a:lstStyle/>
                  <a:p>
                    <a:fld id="{A77E5600-0434-41D1-A110-9A62B480B5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layout>
                <c:manualLayout>
                  <c:x val="-8.3333333333334356E-3"/>
                  <c:y val="0"/>
                </c:manualLayout>
              </c:layout>
              <c:tx>
                <c:rich>
                  <a:bodyPr/>
                  <a:lstStyle/>
                  <a:p>
                    <a:fld id="{BFF20C39-FA1C-4ABE-999F-94A2470914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Hoja1!$B$54:$B$66</c:f>
              <c:numCache>
                <c:formatCode>0.00</c:formatCode>
                <c:ptCount val="13"/>
                <c:pt idx="0">
                  <c:v>10.234650350688426</c:v>
                </c:pt>
                <c:pt idx="1">
                  <c:v>11.173611997296955</c:v>
                </c:pt>
                <c:pt idx="2">
                  <c:v>10.414308585100798</c:v>
                </c:pt>
                <c:pt idx="3">
                  <c:v>9.741508992793559</c:v>
                </c:pt>
                <c:pt idx="4">
                  <c:v>11.946913884520889</c:v>
                </c:pt>
                <c:pt idx="5">
                  <c:v>12.769459703860242</c:v>
                </c:pt>
                <c:pt idx="6">
                  <c:v>13.249403606478008</c:v>
                </c:pt>
                <c:pt idx="7">
                  <c:v>10.868746852698477</c:v>
                </c:pt>
                <c:pt idx="8">
                  <c:v>13.269963633558088</c:v>
                </c:pt>
                <c:pt idx="9">
                  <c:v>14.395986232325797</c:v>
                </c:pt>
                <c:pt idx="10">
                  <c:v>14.500957858316342</c:v>
                </c:pt>
                <c:pt idx="11">
                  <c:v>14.197658088179338</c:v>
                </c:pt>
                <c:pt idx="12">
                  <c:v>14.624520570311606</c:v>
                </c:pt>
              </c:numCache>
            </c:numRef>
          </c:xVal>
          <c:yVal>
            <c:numRef>
              <c:f>Hoja1!$C$54:$C$66</c:f>
              <c:numCache>
                <c:formatCode>0.00</c:formatCode>
                <c:ptCount val="13"/>
                <c:pt idx="0">
                  <c:v>14.300236936278599</c:v>
                </c:pt>
                <c:pt idx="1">
                  <c:v>15.53032983486534</c:v>
                </c:pt>
                <c:pt idx="2">
                  <c:v>15.079047717554918</c:v>
                </c:pt>
                <c:pt idx="3">
                  <c:v>13.792067235309927</c:v>
                </c:pt>
                <c:pt idx="4">
                  <c:v>6.0502078513987563</c:v>
                </c:pt>
                <c:pt idx="5">
                  <c:v>7.9701507904953699</c:v>
                </c:pt>
                <c:pt idx="6">
                  <c:v>8.0333247032125001</c:v>
                </c:pt>
                <c:pt idx="7">
                  <c:v>6.9144494746751484</c:v>
                </c:pt>
                <c:pt idx="8">
                  <c:v>13.924226578057365</c:v>
                </c:pt>
                <c:pt idx="9">
                  <c:v>16.576085963365205</c:v>
                </c:pt>
                <c:pt idx="10">
                  <c:v>17.392061062858087</c:v>
                </c:pt>
                <c:pt idx="11">
                  <c:v>16.703947710856262</c:v>
                </c:pt>
                <c:pt idx="12">
                  <c:v>17.22307963863253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Hoja1!$D$10:$D$24</c15:f>
                <c15:dlblRangeCache>
                  <c:ptCount val="15"/>
                  <c:pt idx="0">
                    <c:v>A</c:v>
                  </c:pt>
                  <c:pt idx="1">
                    <c:v>B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B</c:v>
                  </c:pt>
                  <c:pt idx="7">
                    <c:v>B</c:v>
                  </c:pt>
                  <c:pt idx="8">
                    <c:v>B</c:v>
                  </c:pt>
                  <c:pt idx="9">
                    <c:v>B</c:v>
                  </c:pt>
                  <c:pt idx="10">
                    <c:v>C</c:v>
                  </c:pt>
                  <c:pt idx="11">
                    <c:v>C</c:v>
                  </c:pt>
                  <c:pt idx="12">
                    <c:v>C</c:v>
                  </c:pt>
                  <c:pt idx="13">
                    <c:v>C</c:v>
                  </c:pt>
                  <c:pt idx="14">
                    <c:v>C</c:v>
                  </c:pt>
                </c15:dlblRangeCache>
              </c15:datalabelsRange>
            </c:ext>
          </c:extLst>
        </c:ser>
        <c:ser>
          <c:idx val="1"/>
          <c:order val="1"/>
          <c:tx>
            <c:v>Dato a clasificar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Hoja1!$L$54</c:f>
              <c:numCache>
                <c:formatCode>0.00</c:formatCode>
                <c:ptCount val="1"/>
                <c:pt idx="0">
                  <c:v>10.66951828716717</c:v>
                </c:pt>
              </c:numCache>
            </c:numRef>
          </c:xVal>
          <c:yVal>
            <c:numRef>
              <c:f>Hoja1!$M$54</c:f>
              <c:numCache>
                <c:formatCode>0.00</c:formatCode>
                <c:ptCount val="1"/>
                <c:pt idx="0">
                  <c:v>14.697930476643663</c:v>
                </c:pt>
              </c:numCache>
            </c:numRef>
          </c:yVal>
          <c:smooth val="0"/>
        </c:ser>
        <c:ser>
          <c:idx val="2"/>
          <c:order val="2"/>
          <c:tx>
            <c:v>Dato a clasificar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Pt>
            <c:idx val="0"/>
            <c:marker>
              <c:symbol val="diamond"/>
              <c:size val="8"/>
              <c:spPr>
                <a:solidFill>
                  <a:schemeClr val="accent5">
                    <a:lumMod val="75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xVal>
            <c:numRef>
              <c:f>Hoja1!$L$55</c:f>
              <c:numCache>
                <c:formatCode>0.00</c:formatCode>
                <c:ptCount val="1"/>
                <c:pt idx="0">
                  <c:v>14.416791524672224</c:v>
                </c:pt>
              </c:numCache>
            </c:numRef>
          </c:xVal>
          <c:yVal>
            <c:numRef>
              <c:f>Hoja1!$M$55</c:f>
              <c:numCache>
                <c:formatCode>0.00</c:formatCode>
                <c:ptCount val="1"/>
                <c:pt idx="0">
                  <c:v>9.2531886889789661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85160"/>
        <c:axId val="436380456"/>
      </c:scatterChart>
      <c:valAx>
        <c:axId val="436385160"/>
        <c:scaling>
          <c:orientation val="minMax"/>
          <c:min val="9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436380456"/>
        <c:crosses val="autoZero"/>
        <c:crossBetween val="midCat"/>
      </c:valAx>
      <c:valAx>
        <c:axId val="436380456"/>
        <c:scaling>
          <c:orientation val="minMax"/>
          <c:min val="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436385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610460280679326"/>
          <c:y val="0.88460499998813702"/>
          <c:w val="0.78328504314790859"/>
          <c:h val="0.109368631088945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760413</xdr:colOff>
      <xdr:row>11</xdr:row>
      <xdr:rowOff>23811</xdr:rowOff>
    </xdr:from>
    <xdr:to>
      <xdr:col>8</xdr:col>
      <xdr:colOff>726281</xdr:colOff>
      <xdr:row>25</xdr:row>
      <xdr:rowOff>59530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11906</xdr:colOff>
      <xdr:row>11</xdr:row>
      <xdr:rowOff>36556</xdr:rowOff>
    </xdr:from>
    <xdr:ext cx="2476501" cy="2070849"/>
    <xdr:sp macro="" textlink="">
      <xdr:nvSpPr>
        <xdr:cNvPr id="3" name="CuadroTexto 2"/>
        <xdr:cNvSpPr txBox="1"/>
      </xdr:nvSpPr>
      <xdr:spPr>
        <a:xfrm>
          <a:off x="7941469" y="2155869"/>
          <a:ext cx="2476501" cy="207084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Se</a:t>
          </a:r>
          <a:r>
            <a:rPr lang="en-US" sz="1100" baseline="0"/>
            <a:t> toma inicialmente un set de datos de entrenamiento para identificar los patrones para comparar un nuevo dato a clasificar.</a:t>
          </a:r>
        </a:p>
        <a:p>
          <a:endParaRPr lang="en-US" sz="1100" baseline="0"/>
        </a:p>
        <a:p>
          <a:r>
            <a:rPr lang="en-US" sz="1100" baseline="0"/>
            <a:t>El algoritmo consiste en encontrar los k vecinos mas cercanos al nuevo punto y , por votación, determinar a qué clase pertenece.</a:t>
          </a:r>
        </a:p>
      </xdr:txBody>
    </xdr:sp>
    <xdr:clientData/>
  </xdr:oneCellAnchor>
  <xdr:oneCellAnchor>
    <xdr:from>
      <xdr:col>11</xdr:col>
      <xdr:colOff>57343</xdr:colOff>
      <xdr:row>29</xdr:row>
      <xdr:rowOff>185397</xdr:rowOff>
    </xdr:from>
    <xdr:ext cx="2531901" cy="781240"/>
    <xdr:sp macro="" textlink="">
      <xdr:nvSpPr>
        <xdr:cNvPr id="4" name="CuadroTexto 3"/>
        <xdr:cNvSpPr txBox="1"/>
      </xdr:nvSpPr>
      <xdr:spPr>
        <a:xfrm>
          <a:off x="9510906" y="5733710"/>
          <a:ext cx="2531901" cy="7812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Tomando una k = 5, se tiene que los 5</a:t>
          </a:r>
          <a:r>
            <a:rPr lang="en-US" sz="1100" baseline="0"/>
            <a:t> </a:t>
          </a:r>
          <a:r>
            <a:rPr lang="en-US" sz="1100"/>
            <a:t>vecinos más</a:t>
          </a:r>
          <a:r>
            <a:rPr lang="en-US" sz="1100" baseline="0"/>
            <a:t> cercanos son 5 de clase B , es decir, por votación  el nuevo punto es clasificado de clase B.</a:t>
          </a:r>
        </a:p>
      </xdr:txBody>
    </xdr:sp>
    <xdr:clientData/>
  </xdr:oneCellAnchor>
  <xdr:twoCellAnchor>
    <xdr:from>
      <xdr:col>14</xdr:col>
      <xdr:colOff>146501</xdr:colOff>
      <xdr:row>50</xdr:row>
      <xdr:rowOff>191365</xdr:rowOff>
    </xdr:from>
    <xdr:to>
      <xdr:col>20</xdr:col>
      <xdr:colOff>489711</xdr:colOff>
      <xdr:row>62</xdr:row>
      <xdr:rowOff>10008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59533</xdr:colOff>
      <xdr:row>75</xdr:row>
      <xdr:rowOff>35718</xdr:rowOff>
    </xdr:from>
    <xdr:ext cx="1333500" cy="1642373"/>
    <xdr:sp macro="" textlink="">
      <xdr:nvSpPr>
        <xdr:cNvPr id="7" name="CuadroTexto 6"/>
        <xdr:cNvSpPr txBox="1"/>
      </xdr:nvSpPr>
      <xdr:spPr>
        <a:xfrm>
          <a:off x="5553663" y="14530283"/>
          <a:ext cx="1333500" cy="164237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Tomando una k = 5, se tiene que los 5</a:t>
          </a:r>
          <a:r>
            <a:rPr lang="en-US" sz="1100" baseline="0"/>
            <a:t> v</a:t>
          </a:r>
          <a:r>
            <a:rPr lang="en-US" sz="1100"/>
            <a:t>ecinos más</a:t>
          </a:r>
          <a:r>
            <a:rPr lang="en-US" sz="1100" baseline="0"/>
            <a:t> cercanos son 4 de clase A  y 1 de clase C , es decir, por votación  el nuevo punto es clasificado de clase A.</a:t>
          </a:r>
        </a:p>
      </xdr:txBody>
    </xdr:sp>
    <xdr:clientData/>
  </xdr:oneCellAnchor>
  <xdr:oneCellAnchor>
    <xdr:from>
      <xdr:col>14</xdr:col>
      <xdr:colOff>71438</xdr:colOff>
      <xdr:row>74</xdr:row>
      <xdr:rowOff>154781</xdr:rowOff>
    </xdr:from>
    <xdr:ext cx="1333500" cy="1642373"/>
    <xdr:sp macro="" textlink="">
      <xdr:nvSpPr>
        <xdr:cNvPr id="8" name="CuadroTexto 7"/>
        <xdr:cNvSpPr txBox="1"/>
      </xdr:nvSpPr>
      <xdr:spPr>
        <a:xfrm>
          <a:off x="11930063" y="14275594"/>
          <a:ext cx="1333500" cy="164237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Tomando una k = 5, se tiene que los 5</a:t>
          </a:r>
          <a:r>
            <a:rPr lang="en-US" sz="1100" baseline="0"/>
            <a:t> v</a:t>
          </a:r>
          <a:r>
            <a:rPr lang="en-US" sz="1100"/>
            <a:t>ecinos más</a:t>
          </a:r>
          <a:r>
            <a:rPr lang="en-US" sz="1100" baseline="0"/>
            <a:t> cercanos son 3 de clase B y 2 de clase C , es decir, por votación  el nuevo punto es clasificado de clase B.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tabSelected="1" zoomScale="69" zoomScaleNormal="69" workbookViewId="0">
      <selection activeCell="B20" sqref="B20"/>
    </sheetView>
  </sheetViews>
  <sheetFormatPr baseColWidth="10" defaultRowHeight="15" x14ac:dyDescent="0.25"/>
  <cols>
    <col min="1" max="1" width="34.140625" customWidth="1"/>
    <col min="2" max="2" width="13.5703125" bestFit="1" customWidth="1"/>
    <col min="6" max="6" width="20.42578125" bestFit="1" customWidth="1"/>
    <col min="7" max="7" width="12" customWidth="1"/>
    <col min="8" max="8" width="16.42578125" customWidth="1"/>
    <col min="9" max="10" width="13.140625" bestFit="1" customWidth="1"/>
    <col min="11" max="11" width="13.5703125" bestFit="1" customWidth="1"/>
  </cols>
  <sheetData>
    <row r="1" spans="1:13" x14ac:dyDescent="0.25">
      <c r="A1" s="37" t="s">
        <v>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9"/>
    </row>
    <row r="2" spans="1:13" x14ac:dyDescent="0.25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 ht="15.75" x14ac:dyDescent="0.25">
      <c r="A3" s="1"/>
      <c r="B3" s="2"/>
      <c r="C3" s="2"/>
      <c r="D3" s="2"/>
      <c r="E3" s="3" t="s">
        <v>0</v>
      </c>
      <c r="F3" s="3"/>
      <c r="G3" s="3"/>
      <c r="H3" s="3"/>
      <c r="I3" s="2"/>
      <c r="J3" s="2"/>
    </row>
    <row r="4" spans="1:13" ht="15.75" x14ac:dyDescent="0.25">
      <c r="A4" s="2"/>
      <c r="B4" s="2"/>
      <c r="C4" s="14" t="s">
        <v>9</v>
      </c>
      <c r="D4" s="14"/>
      <c r="E4" s="14"/>
      <c r="F4" s="14"/>
      <c r="G4" s="14"/>
      <c r="H4" s="14"/>
      <c r="I4" s="14"/>
      <c r="J4" s="14"/>
    </row>
    <row r="5" spans="1:13" x14ac:dyDescent="0.25">
      <c r="A5" s="2"/>
      <c r="B5" s="2"/>
      <c r="C5" s="2"/>
      <c r="D5" s="2"/>
      <c r="H5" s="2"/>
      <c r="I5" s="2"/>
      <c r="J5" s="2"/>
    </row>
    <row r="6" spans="1:13" x14ac:dyDescent="0.25">
      <c r="A6" s="34" t="s">
        <v>17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6"/>
    </row>
    <row r="7" spans="1:13" x14ac:dyDescent="0.25">
      <c r="A7" s="2"/>
      <c r="B7" s="2"/>
      <c r="C7" s="2"/>
      <c r="D7" s="2"/>
      <c r="H7" s="2"/>
      <c r="I7" s="2"/>
      <c r="J7" s="2"/>
    </row>
    <row r="8" spans="1:13" x14ac:dyDescent="0.25">
      <c r="A8" s="15" t="s">
        <v>10</v>
      </c>
      <c r="B8" s="16"/>
      <c r="C8" s="16"/>
      <c r="D8" s="33"/>
      <c r="F8" s="20" t="s">
        <v>16</v>
      </c>
      <c r="G8" s="21"/>
      <c r="H8" s="56" t="s">
        <v>30</v>
      </c>
      <c r="I8" s="57"/>
    </row>
    <row r="9" spans="1:13" x14ac:dyDescent="0.25">
      <c r="A9" s="4" t="s">
        <v>2</v>
      </c>
      <c r="B9" s="5" t="s">
        <v>29</v>
      </c>
      <c r="C9" s="5" t="s">
        <v>4</v>
      </c>
      <c r="D9" s="6" t="s">
        <v>8</v>
      </c>
      <c r="F9" s="17" t="s">
        <v>3</v>
      </c>
      <c r="G9" s="18">
        <v>10.181641657145768</v>
      </c>
      <c r="H9" s="18">
        <f>(G9-MIN($B$10:$B$24))/(MAX($B$10:$B$24)-MIN($B$10:$B$24))</f>
        <v>9.0135494738253524E-2</v>
      </c>
    </row>
    <row r="10" spans="1:13" x14ac:dyDescent="0.25">
      <c r="A10" s="10">
        <v>1</v>
      </c>
      <c r="B10" s="11">
        <v>10.66951828716717</v>
      </c>
      <c r="C10" s="11">
        <v>14.697930476643663</v>
      </c>
      <c r="D10" s="8" t="s">
        <v>5</v>
      </c>
      <c r="F10" s="17" t="s">
        <v>4</v>
      </c>
      <c r="G10" s="18">
        <v>6.36135580980668</v>
      </c>
      <c r="H10" s="18">
        <f>(G10-MIN($C$10:$C$24))/(MAX($C$10:$C$24)-MIN($C$10:$C$24))</f>
        <v>2.7433608300762788E-2</v>
      </c>
    </row>
    <row r="11" spans="1:13" x14ac:dyDescent="0.25">
      <c r="A11" s="10">
        <v>2</v>
      </c>
      <c r="B11" s="11">
        <v>14.416791524672224</v>
      </c>
      <c r="C11" s="11">
        <v>9.2531886889789661</v>
      </c>
      <c r="D11" s="8" t="s">
        <v>6</v>
      </c>
    </row>
    <row r="12" spans="1:13" x14ac:dyDescent="0.25">
      <c r="A12" s="10">
        <v>3</v>
      </c>
      <c r="B12" s="11">
        <v>10.234650350688426</v>
      </c>
      <c r="C12" s="11">
        <v>14.300236936278594</v>
      </c>
      <c r="D12" s="8" t="s">
        <v>5</v>
      </c>
    </row>
    <row r="13" spans="1:13" x14ac:dyDescent="0.25">
      <c r="A13" s="10">
        <v>4</v>
      </c>
      <c r="B13" s="11">
        <v>11.173611997296955</v>
      </c>
      <c r="C13" s="11">
        <v>15.53032983486534</v>
      </c>
      <c r="D13" s="8" t="s">
        <v>5</v>
      </c>
    </row>
    <row r="14" spans="1:13" x14ac:dyDescent="0.25">
      <c r="A14" s="10">
        <v>5</v>
      </c>
      <c r="B14" s="11">
        <v>10.414308585100798</v>
      </c>
      <c r="C14" s="11">
        <v>15.079047717554918</v>
      </c>
      <c r="D14" s="8" t="s">
        <v>5</v>
      </c>
    </row>
    <row r="15" spans="1:13" x14ac:dyDescent="0.25">
      <c r="A15" s="10">
        <v>6</v>
      </c>
      <c r="B15" s="11">
        <v>9.741508992793559</v>
      </c>
      <c r="C15" s="11">
        <v>13.792067235309927</v>
      </c>
      <c r="D15" s="8" t="s">
        <v>5</v>
      </c>
    </row>
    <row r="16" spans="1:13" x14ac:dyDescent="0.25">
      <c r="A16" s="10">
        <v>7</v>
      </c>
      <c r="B16" s="11">
        <v>11.946913884520889</v>
      </c>
      <c r="C16" s="11">
        <v>6.0502078513987563</v>
      </c>
      <c r="D16" s="8" t="s">
        <v>6</v>
      </c>
    </row>
    <row r="17" spans="1:17" x14ac:dyDescent="0.25">
      <c r="A17" s="10">
        <v>8</v>
      </c>
      <c r="B17" s="11">
        <v>12.769459703860242</v>
      </c>
      <c r="C17" s="11">
        <v>7.9701507904953699</v>
      </c>
      <c r="D17" s="8" t="s">
        <v>6</v>
      </c>
    </row>
    <row r="18" spans="1:17" x14ac:dyDescent="0.25">
      <c r="A18" s="10">
        <v>9</v>
      </c>
      <c r="B18" s="11">
        <v>13.249403606478008</v>
      </c>
      <c r="C18" s="11">
        <v>8.0333247032125001</v>
      </c>
      <c r="D18" s="8" t="s">
        <v>6</v>
      </c>
    </row>
    <row r="19" spans="1:17" x14ac:dyDescent="0.25">
      <c r="A19" s="10">
        <v>10</v>
      </c>
      <c r="B19" s="11">
        <v>10.868746852698477</v>
      </c>
      <c r="C19" s="11">
        <v>6.9144494746751484</v>
      </c>
      <c r="D19" s="8" t="s">
        <v>6</v>
      </c>
    </row>
    <row r="20" spans="1:17" x14ac:dyDescent="0.25">
      <c r="A20" s="10">
        <v>11</v>
      </c>
      <c r="B20" s="11">
        <v>13.269963633558088</v>
      </c>
      <c r="C20" s="11">
        <v>13.924226578057365</v>
      </c>
      <c r="D20" s="8" t="s">
        <v>7</v>
      </c>
    </row>
    <row r="21" spans="1:17" x14ac:dyDescent="0.25">
      <c r="A21" s="10">
        <v>12</v>
      </c>
      <c r="B21" s="11">
        <v>14.395986232325797</v>
      </c>
      <c r="C21" s="11">
        <v>16.576085963365205</v>
      </c>
      <c r="D21" s="8" t="s">
        <v>7</v>
      </c>
    </row>
    <row r="22" spans="1:17" x14ac:dyDescent="0.25">
      <c r="A22" s="10">
        <v>13</v>
      </c>
      <c r="B22" s="11">
        <v>14.500957858316342</v>
      </c>
      <c r="C22" s="11">
        <v>17.392061062858087</v>
      </c>
      <c r="D22" s="8" t="s">
        <v>7</v>
      </c>
    </row>
    <row r="23" spans="1:17" x14ac:dyDescent="0.25">
      <c r="A23" s="10">
        <v>14</v>
      </c>
      <c r="B23" s="11">
        <v>14.197658088179338</v>
      </c>
      <c r="C23" s="11">
        <v>16.703947710856262</v>
      </c>
      <c r="D23" s="8" t="s">
        <v>7</v>
      </c>
      <c r="O23" s="28"/>
      <c r="P23" s="28"/>
      <c r="Q23" s="28"/>
    </row>
    <row r="24" spans="1:17" x14ac:dyDescent="0.25">
      <c r="A24" s="12">
        <v>15</v>
      </c>
      <c r="B24" s="13">
        <v>14.624520570311606</v>
      </c>
      <c r="C24" s="13">
        <v>17.22307963863253</v>
      </c>
      <c r="D24" s="9" t="s">
        <v>7</v>
      </c>
      <c r="O24" s="29"/>
      <c r="P24" s="29"/>
      <c r="Q24" s="29"/>
    </row>
    <row r="25" spans="1:17" x14ac:dyDescent="0.25">
      <c r="A25" t="s">
        <v>13</v>
      </c>
      <c r="B25" s="7">
        <f>AVERAGE(B10:B24)</f>
        <v>12.431600011197864</v>
      </c>
      <c r="C25" s="7">
        <f>AVERAGE(C10:C24)</f>
        <v>12.896022310878841</v>
      </c>
      <c r="O25" s="30"/>
      <c r="P25" s="24"/>
      <c r="Q25" s="30"/>
    </row>
    <row r="26" spans="1:17" x14ac:dyDescent="0.25">
      <c r="A26" t="s">
        <v>12</v>
      </c>
      <c r="B26">
        <f>STDEV(B10:B24)</f>
        <v>1.7927083722981811</v>
      </c>
      <c r="C26">
        <f>STDEV(C10:C24)</f>
        <v>4.0495995085063194</v>
      </c>
      <c r="O26" s="30"/>
      <c r="P26" s="24"/>
      <c r="Q26" s="30"/>
    </row>
    <row r="27" spans="1:17" x14ac:dyDescent="0.25">
      <c r="O27" s="30"/>
      <c r="P27" s="24"/>
      <c r="Q27" s="30"/>
    </row>
    <row r="28" spans="1:17" x14ac:dyDescent="0.25">
      <c r="O28" s="30"/>
      <c r="P28" s="24"/>
      <c r="Q28" s="30"/>
    </row>
    <row r="29" spans="1:17" x14ac:dyDescent="0.25">
      <c r="A29" s="55" t="s">
        <v>11</v>
      </c>
      <c r="F29" s="22" t="s">
        <v>20</v>
      </c>
      <c r="O29" s="30"/>
      <c r="P29" s="24"/>
      <c r="Q29" s="30"/>
    </row>
    <row r="30" spans="1:17" x14ac:dyDescent="0.25">
      <c r="O30" s="30"/>
      <c r="P30" s="24"/>
      <c r="Q30" s="30"/>
    </row>
    <row r="31" spans="1:17" x14ac:dyDescent="0.25">
      <c r="A31" s="4" t="s">
        <v>2</v>
      </c>
      <c r="B31" s="5" t="s">
        <v>3</v>
      </c>
      <c r="C31" s="5" t="s">
        <v>4</v>
      </c>
      <c r="D31" s="6" t="s">
        <v>8</v>
      </c>
      <c r="F31" s="4" t="s">
        <v>2</v>
      </c>
      <c r="G31" s="5" t="s">
        <v>19</v>
      </c>
      <c r="H31" s="6" t="s">
        <v>8</v>
      </c>
      <c r="J31" s="4" t="s">
        <v>19</v>
      </c>
      <c r="K31" s="6" t="s">
        <v>8</v>
      </c>
      <c r="O31" s="30"/>
    </row>
    <row r="32" spans="1:17" x14ac:dyDescent="0.25">
      <c r="A32" s="10">
        <v>1</v>
      </c>
      <c r="B32" s="11">
        <f>(B10-MIN($B$10:$B$24))/(MAX($B$10:$B$24)-MIN($B$10:$B$24))</f>
        <v>0.19004855500369358</v>
      </c>
      <c r="C32" s="11">
        <f>(C10-MIN($C$10:$C$24))/(MAX($C$10:$C$24)-MIN($C$10:$C$24))</f>
        <v>0.7624611660912356</v>
      </c>
      <c r="D32" s="8" t="s">
        <v>5</v>
      </c>
      <c r="F32" s="10">
        <v>1</v>
      </c>
      <c r="G32" s="47">
        <f>SQRT(((B32-$H$9)^2)+((C32-$H$10)^2))</f>
        <v>0.74178711927549146</v>
      </c>
      <c r="H32" s="8" t="s">
        <v>5</v>
      </c>
      <c r="J32" s="31">
        <v>0.14892400273707321</v>
      </c>
      <c r="K32" s="32" t="s">
        <v>6</v>
      </c>
      <c r="O32" s="30"/>
    </row>
    <row r="33" spans="1:17" x14ac:dyDescent="0.25">
      <c r="A33" s="10">
        <v>2</v>
      </c>
      <c r="B33" s="11">
        <f t="shared" ref="B33:B46" si="0">(B11-MIN($B$10:$B$24))/(MAX($B$10:$B$24)-MIN($B$10:$B$24))</f>
        <v>0.95745882590248377</v>
      </c>
      <c r="C33" s="11">
        <f t="shared" ref="C33:C46" si="1">(C11-MIN($C$10:$C$24))/(MAX($C$10:$C$24)-MIN($C$10:$C$24))</f>
        <v>0.28240365819089008</v>
      </c>
      <c r="D33" s="8" t="s">
        <v>5</v>
      </c>
      <c r="F33" s="10">
        <v>2</v>
      </c>
      <c r="G33" s="47">
        <f t="shared" ref="G33:G46" si="2">SQRT(((B33-$H$9)^2)+((C33-$H$10)^2))</f>
        <v>0.9040240522921893</v>
      </c>
      <c r="H33" s="8" t="s">
        <v>5</v>
      </c>
      <c r="J33" s="31">
        <v>0.36255242566373624</v>
      </c>
      <c r="K33" s="32" t="s">
        <v>6</v>
      </c>
      <c r="O33" s="30"/>
    </row>
    <row r="34" spans="1:17" x14ac:dyDescent="0.25">
      <c r="A34" s="10">
        <v>3</v>
      </c>
      <c r="B34" s="11">
        <f t="shared" si="0"/>
        <v>0.10099123257568081</v>
      </c>
      <c r="C34" s="11">
        <f t="shared" si="1"/>
        <v>0.72739691927456407</v>
      </c>
      <c r="D34" s="8" t="s">
        <v>5</v>
      </c>
      <c r="F34" s="10">
        <v>3</v>
      </c>
      <c r="G34" s="47">
        <f t="shared" si="2"/>
        <v>0.70004748678457618</v>
      </c>
      <c r="H34" s="8" t="s">
        <v>5</v>
      </c>
      <c r="J34" s="31">
        <v>0.54861789187824828</v>
      </c>
      <c r="K34" s="32" t="s">
        <v>6</v>
      </c>
      <c r="O34" s="30"/>
    </row>
    <row r="35" spans="1:17" x14ac:dyDescent="0.25">
      <c r="A35" s="10">
        <v>4</v>
      </c>
      <c r="B35" s="11">
        <f t="shared" si="0"/>
        <v>0.29328273786958953</v>
      </c>
      <c r="C35" s="11">
        <f t="shared" si="1"/>
        <v>0.83585299568929949</v>
      </c>
      <c r="D35" s="8" t="s">
        <v>5</v>
      </c>
      <c r="F35" s="10">
        <v>4</v>
      </c>
      <c r="G35" s="47">
        <f t="shared" si="2"/>
        <v>0.83355306267658758</v>
      </c>
      <c r="H35" s="8" t="s">
        <v>5</v>
      </c>
      <c r="J35" s="31">
        <v>0.64531546428200215</v>
      </c>
      <c r="K35" s="32" t="s">
        <v>6</v>
      </c>
      <c r="O35" s="30"/>
    </row>
    <row r="36" spans="1:17" x14ac:dyDescent="0.25">
      <c r="A36" s="10">
        <v>5</v>
      </c>
      <c r="B36" s="11">
        <f t="shared" si="0"/>
        <v>0.13778373891327367</v>
      </c>
      <c r="C36" s="11">
        <f t="shared" si="1"/>
        <v>0.79606389695061497</v>
      </c>
      <c r="D36" s="8" t="s">
        <v>5</v>
      </c>
      <c r="F36" s="10">
        <v>5</v>
      </c>
      <c r="G36" s="47">
        <f t="shared" si="2"/>
        <v>0.77010575624580124</v>
      </c>
      <c r="H36" s="8" t="s">
        <v>5</v>
      </c>
      <c r="J36" s="31">
        <v>0.66132976239172758</v>
      </c>
      <c r="K36" s="32" t="s">
        <v>6</v>
      </c>
      <c r="O36" s="30"/>
      <c r="P36" s="24"/>
      <c r="Q36" s="30"/>
    </row>
    <row r="37" spans="1:17" x14ac:dyDescent="0.25">
      <c r="A37" s="10">
        <v>6</v>
      </c>
      <c r="B37" s="11">
        <f t="shared" si="0"/>
        <v>0</v>
      </c>
      <c r="C37" s="11">
        <f t="shared" si="1"/>
        <v>0.68259209844905444</v>
      </c>
      <c r="D37" s="8" t="s">
        <v>6</v>
      </c>
      <c r="F37" s="10">
        <v>6</v>
      </c>
      <c r="G37" s="47">
        <f t="shared" si="2"/>
        <v>0.66132976239172758</v>
      </c>
      <c r="H37" s="8" t="s">
        <v>6</v>
      </c>
      <c r="J37" s="23">
        <v>0.70004748678457618</v>
      </c>
      <c r="K37" s="25" t="s">
        <v>5</v>
      </c>
      <c r="O37" s="30"/>
      <c r="P37" s="24"/>
      <c r="Q37" s="30"/>
    </row>
    <row r="38" spans="1:17" x14ac:dyDescent="0.25">
      <c r="A38" s="10">
        <v>7</v>
      </c>
      <c r="B38" s="11">
        <f t="shared" si="0"/>
        <v>0.45164850763026454</v>
      </c>
      <c r="C38" s="11">
        <f t="shared" si="1"/>
        <v>0</v>
      </c>
      <c r="D38" s="8" t="s">
        <v>6</v>
      </c>
      <c r="F38" s="10">
        <v>7</v>
      </c>
      <c r="G38" s="47">
        <f t="shared" si="2"/>
        <v>0.36255242566373624</v>
      </c>
      <c r="H38" s="8" t="s">
        <v>6</v>
      </c>
      <c r="J38" s="23">
        <v>0.74178711927549146</v>
      </c>
      <c r="K38" s="25" t="s">
        <v>5</v>
      </c>
      <c r="O38" s="30"/>
      <c r="P38" s="24"/>
      <c r="Q38" s="30"/>
    </row>
    <row r="39" spans="1:17" x14ac:dyDescent="0.25">
      <c r="A39" s="10">
        <v>8</v>
      </c>
      <c r="B39" s="11">
        <f t="shared" si="0"/>
        <v>0.62009902352222968</v>
      </c>
      <c r="C39" s="11">
        <f t="shared" si="1"/>
        <v>0.16927947340711341</v>
      </c>
      <c r="D39" s="8" t="s">
        <v>6</v>
      </c>
      <c r="F39" s="10">
        <v>8</v>
      </c>
      <c r="G39" s="47">
        <f t="shared" si="2"/>
        <v>0.54861789187824828</v>
      </c>
      <c r="H39" s="8" t="s">
        <v>6</v>
      </c>
      <c r="J39" s="23">
        <v>0.77010575624580124</v>
      </c>
      <c r="K39" s="25" t="s">
        <v>5</v>
      </c>
      <c r="O39" s="30"/>
      <c r="P39" s="24"/>
      <c r="Q39" s="30"/>
    </row>
    <row r="40" spans="1:17" x14ac:dyDescent="0.25">
      <c r="A40" s="10">
        <v>9</v>
      </c>
      <c r="B40" s="11">
        <f t="shared" si="0"/>
        <v>0.71838752745031442</v>
      </c>
      <c r="C40" s="11">
        <f t="shared" si="1"/>
        <v>0.17484945492065496</v>
      </c>
      <c r="D40" s="8" t="s">
        <v>6</v>
      </c>
      <c r="F40" s="10">
        <v>9</v>
      </c>
      <c r="G40" s="47">
        <f t="shared" si="2"/>
        <v>0.64531546428200215</v>
      </c>
      <c r="H40" s="8" t="s">
        <v>6</v>
      </c>
      <c r="J40" s="23">
        <v>0.83355306267658758</v>
      </c>
      <c r="K40" s="25" t="s">
        <v>5</v>
      </c>
      <c r="P40" s="24"/>
      <c r="Q40" s="30"/>
    </row>
    <row r="41" spans="1:17" x14ac:dyDescent="0.25">
      <c r="A41" s="10">
        <v>10</v>
      </c>
      <c r="B41" s="11">
        <f t="shared" si="0"/>
        <v>0.23084890175047956</v>
      </c>
      <c r="C41" s="11">
        <f t="shared" si="1"/>
        <v>7.6199330670511475E-2</v>
      </c>
      <c r="D41" s="8" t="s">
        <v>6</v>
      </c>
      <c r="F41" s="10">
        <v>10</v>
      </c>
      <c r="G41" s="47">
        <f t="shared" si="2"/>
        <v>0.14892400273707321</v>
      </c>
      <c r="H41" s="8" t="s">
        <v>6</v>
      </c>
      <c r="J41" s="23">
        <v>0.9040240522921893</v>
      </c>
      <c r="K41" s="25" t="s">
        <v>5</v>
      </c>
    </row>
    <row r="42" spans="1:17" x14ac:dyDescent="0.25">
      <c r="A42" s="10">
        <v>11</v>
      </c>
      <c r="B42" s="11">
        <f t="shared" si="0"/>
        <v>0.72259804932880856</v>
      </c>
      <c r="C42" s="11">
        <f t="shared" si="1"/>
        <v>0.69424445722000983</v>
      </c>
      <c r="D42" s="8" t="s">
        <v>7</v>
      </c>
      <c r="F42" s="10">
        <v>11</v>
      </c>
      <c r="G42" s="47">
        <f t="shared" si="2"/>
        <v>0.91904602234905386</v>
      </c>
      <c r="H42" s="8" t="s">
        <v>7</v>
      </c>
      <c r="J42" s="10">
        <v>0.91904602234905386</v>
      </c>
      <c r="K42" s="8" t="s">
        <v>7</v>
      </c>
      <c r="P42" s="24"/>
      <c r="Q42" s="30"/>
    </row>
    <row r="43" spans="1:17" x14ac:dyDescent="0.25">
      <c r="A43" s="10">
        <v>12</v>
      </c>
      <c r="B43" s="11">
        <f t="shared" si="0"/>
        <v>0.95319807574530269</v>
      </c>
      <c r="C43" s="11">
        <f t="shared" si="1"/>
        <v>0.92805628107861116</v>
      </c>
      <c r="D43" s="8" t="s">
        <v>7</v>
      </c>
      <c r="F43" s="10">
        <v>12</v>
      </c>
      <c r="G43" s="47">
        <f t="shared" si="2"/>
        <v>1.2473965758555154</v>
      </c>
      <c r="H43" s="8" t="s">
        <v>7</v>
      </c>
      <c r="J43" s="10">
        <v>1.2279955179354103</v>
      </c>
      <c r="K43" s="8" t="s">
        <v>7</v>
      </c>
      <c r="P43" s="24"/>
      <c r="Q43" s="30"/>
    </row>
    <row r="44" spans="1:17" x14ac:dyDescent="0.25">
      <c r="A44" s="10">
        <v>13</v>
      </c>
      <c r="B44" s="11">
        <f t="shared" si="0"/>
        <v>0.97469538827960978</v>
      </c>
      <c r="C44" s="11">
        <f t="shared" si="1"/>
        <v>1</v>
      </c>
      <c r="D44" s="8" t="s">
        <v>7</v>
      </c>
      <c r="F44" s="10">
        <v>13</v>
      </c>
      <c r="G44" s="47">
        <f t="shared" si="2"/>
        <v>1.314660257072058</v>
      </c>
      <c r="H44" s="8" t="s">
        <v>7</v>
      </c>
      <c r="J44" s="10">
        <v>1.2473965758555154</v>
      </c>
      <c r="K44" s="8" t="s">
        <v>7</v>
      </c>
      <c r="P44" s="24"/>
      <c r="Q44" s="30"/>
    </row>
    <row r="45" spans="1:17" x14ac:dyDescent="0.25">
      <c r="A45" s="10">
        <v>14</v>
      </c>
      <c r="B45" s="11">
        <f t="shared" si="0"/>
        <v>0.91258212777999692</v>
      </c>
      <c r="C45" s="11">
        <f t="shared" si="1"/>
        <v>0.93932972511876778</v>
      </c>
      <c r="D45" s="8" t="s">
        <v>7</v>
      </c>
      <c r="F45" s="10">
        <v>14</v>
      </c>
      <c r="G45" s="47">
        <f t="shared" si="2"/>
        <v>1.2279955179354103</v>
      </c>
      <c r="H45" s="8" t="s">
        <v>7</v>
      </c>
      <c r="J45" s="10">
        <v>1.314660257072058</v>
      </c>
      <c r="K45" s="8" t="s">
        <v>7</v>
      </c>
      <c r="P45" s="24"/>
      <c r="Q45" s="30"/>
    </row>
    <row r="46" spans="1:17" x14ac:dyDescent="0.25">
      <c r="A46" s="12">
        <v>15</v>
      </c>
      <c r="B46" s="13">
        <f t="shared" si="0"/>
        <v>1</v>
      </c>
      <c r="C46" s="13">
        <f t="shared" si="1"/>
        <v>0.98510107465904917</v>
      </c>
      <c r="D46" s="9" t="s">
        <v>7</v>
      </c>
      <c r="F46" s="12">
        <v>15</v>
      </c>
      <c r="G46" s="48">
        <f t="shared" si="2"/>
        <v>1.320977060382315</v>
      </c>
      <c r="H46" s="9" t="s">
        <v>7</v>
      </c>
      <c r="J46" s="12">
        <v>1.320977060382315</v>
      </c>
      <c r="K46" s="9" t="s">
        <v>7</v>
      </c>
    </row>
    <row r="49" spans="1:14" x14ac:dyDescent="0.25">
      <c r="A49" s="60" t="s">
        <v>18</v>
      </c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</row>
    <row r="50" spans="1:14" s="44" customFormat="1" x14ac:dyDescent="0.2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</row>
    <row r="51" spans="1:14" x14ac:dyDescent="0.25">
      <c r="A51" s="58"/>
      <c r="B51" s="59"/>
      <c r="C51" s="59"/>
      <c r="D51" s="59"/>
      <c r="E51" s="43"/>
      <c r="F51" s="43"/>
      <c r="G51" s="43"/>
      <c r="H51" s="43"/>
      <c r="I51" s="43"/>
      <c r="J51" s="43"/>
      <c r="K51" s="43"/>
      <c r="L51" s="43"/>
      <c r="M51" s="43"/>
    </row>
    <row r="52" spans="1:14" x14ac:dyDescent="0.25">
      <c r="A52" s="15" t="s">
        <v>31</v>
      </c>
      <c r="B52" s="16"/>
      <c r="C52" s="16"/>
      <c r="D52" s="33"/>
      <c r="F52" s="15" t="s">
        <v>34</v>
      </c>
      <c r="G52" s="16"/>
      <c r="H52" s="16"/>
      <c r="I52" s="33"/>
      <c r="K52" s="53" t="s">
        <v>32</v>
      </c>
      <c r="L52" s="53"/>
      <c r="M52" s="53"/>
      <c r="N52" s="53"/>
    </row>
    <row r="53" spans="1:14" x14ac:dyDescent="0.25">
      <c r="A53" s="4" t="s">
        <v>2</v>
      </c>
      <c r="B53" s="5" t="s">
        <v>3</v>
      </c>
      <c r="C53" s="5" t="s">
        <v>4</v>
      </c>
      <c r="D53" s="6" t="s">
        <v>8</v>
      </c>
      <c r="F53" s="4" t="s">
        <v>2</v>
      </c>
      <c r="G53" s="5" t="s">
        <v>3</v>
      </c>
      <c r="H53" s="5" t="s">
        <v>4</v>
      </c>
      <c r="I53" s="6" t="s">
        <v>8</v>
      </c>
      <c r="K53" s="17" t="s">
        <v>2</v>
      </c>
      <c r="L53" s="17" t="s">
        <v>3</v>
      </c>
      <c r="M53" s="17" t="s">
        <v>4</v>
      </c>
      <c r="N53" s="17" t="s">
        <v>8</v>
      </c>
    </row>
    <row r="54" spans="1:14" x14ac:dyDescent="0.25">
      <c r="A54" s="10">
        <v>3</v>
      </c>
      <c r="B54" s="11">
        <v>10.234650350688426</v>
      </c>
      <c r="C54" s="11">
        <v>14.300236936278599</v>
      </c>
      <c r="D54" s="8" t="s">
        <v>5</v>
      </c>
      <c r="F54" s="10">
        <v>3</v>
      </c>
      <c r="G54" s="11">
        <f>(B54-MIN($B$54:$B$66))/(MAX($B$54:$B$66)-MIN($B$54:$B$66))</f>
        <v>0.10099123257568081</v>
      </c>
      <c r="H54" s="11">
        <f>(C54-MIN($C$54:$C$66))/(MAX($C$54:$C$66)-MIN($C$54:$C$66))</f>
        <v>0.72739691927456451</v>
      </c>
      <c r="I54" s="8" t="s">
        <v>5</v>
      </c>
      <c r="K54" s="19">
        <v>1</v>
      </c>
      <c r="L54" s="18">
        <v>10.66951828716717</v>
      </c>
      <c r="M54" s="18">
        <v>14.697930476643663</v>
      </c>
      <c r="N54" s="19" t="s">
        <v>5</v>
      </c>
    </row>
    <row r="55" spans="1:14" x14ac:dyDescent="0.25">
      <c r="A55" s="10">
        <v>4</v>
      </c>
      <c r="B55" s="11">
        <v>11.173611997296955</v>
      </c>
      <c r="C55" s="11">
        <v>15.53032983486534</v>
      </c>
      <c r="D55" s="8" t="s">
        <v>5</v>
      </c>
      <c r="F55" s="10">
        <v>4</v>
      </c>
      <c r="G55" s="11">
        <f t="shared" ref="G55:G66" si="3">(B55-MIN($B$54:$B$66))/(MAX($B$54:$B$66)-MIN($B$54:$B$66))</f>
        <v>0.29328273786958953</v>
      </c>
      <c r="H55" s="11">
        <f t="shared" ref="H55:H66" si="4">(C55-MIN($C$54:$C$66))/(MAX($C$54:$C$66)-MIN($C$54:$C$66))</f>
        <v>0.83585299568929949</v>
      </c>
      <c r="I55" s="8" t="s">
        <v>5</v>
      </c>
      <c r="K55" s="19">
        <v>2</v>
      </c>
      <c r="L55" s="18">
        <v>14.416791524672224</v>
      </c>
      <c r="M55" s="18">
        <v>9.2531886889789661</v>
      </c>
      <c r="N55" s="19" t="s">
        <v>6</v>
      </c>
    </row>
    <row r="56" spans="1:14" x14ac:dyDescent="0.25">
      <c r="A56" s="10">
        <v>5</v>
      </c>
      <c r="B56" s="11">
        <v>10.414308585100798</v>
      </c>
      <c r="C56" s="11">
        <v>15.079047717554918</v>
      </c>
      <c r="D56" s="8" t="s">
        <v>5</v>
      </c>
      <c r="F56" s="10">
        <v>5</v>
      </c>
      <c r="G56" s="11">
        <f t="shared" si="3"/>
        <v>0.13778373891327367</v>
      </c>
      <c r="H56" s="11">
        <f t="shared" si="4"/>
        <v>0.79606389695061497</v>
      </c>
      <c r="I56" s="8" t="s">
        <v>5</v>
      </c>
    </row>
    <row r="57" spans="1:14" x14ac:dyDescent="0.25">
      <c r="A57" s="10">
        <v>6</v>
      </c>
      <c r="B57" s="11">
        <v>9.741508992793559</v>
      </c>
      <c r="C57" s="11">
        <v>13.792067235309927</v>
      </c>
      <c r="D57" s="8" t="s">
        <v>5</v>
      </c>
      <c r="F57" s="10">
        <v>6</v>
      </c>
      <c r="G57" s="11">
        <f t="shared" si="3"/>
        <v>0</v>
      </c>
      <c r="H57" s="11">
        <f t="shared" si="4"/>
        <v>0.68259209844905444</v>
      </c>
      <c r="I57" s="8" t="s">
        <v>5</v>
      </c>
      <c r="J57" s="28"/>
      <c r="K57" s="28"/>
      <c r="L57" s="28"/>
    </row>
    <row r="58" spans="1:14" x14ac:dyDescent="0.25">
      <c r="A58" s="10">
        <v>7</v>
      </c>
      <c r="B58" s="11">
        <v>11.946913884520889</v>
      </c>
      <c r="C58" s="11">
        <v>6.0502078513987563</v>
      </c>
      <c r="D58" s="8" t="s">
        <v>6</v>
      </c>
      <c r="F58" s="10">
        <v>7</v>
      </c>
      <c r="G58" s="11">
        <f t="shared" si="3"/>
        <v>0.45164850763026454</v>
      </c>
      <c r="H58" s="11">
        <f t="shared" si="4"/>
        <v>0</v>
      </c>
      <c r="I58" s="8" t="s">
        <v>6</v>
      </c>
      <c r="J58" s="29"/>
      <c r="K58" s="24"/>
      <c r="L58" s="28"/>
    </row>
    <row r="59" spans="1:14" x14ac:dyDescent="0.25">
      <c r="A59" s="10">
        <v>8</v>
      </c>
      <c r="B59" s="11">
        <v>12.769459703860242</v>
      </c>
      <c r="C59" s="11">
        <v>7.9701507904953699</v>
      </c>
      <c r="D59" s="8" t="s">
        <v>6</v>
      </c>
      <c r="F59" s="10">
        <v>8</v>
      </c>
      <c r="G59" s="11">
        <f t="shared" si="3"/>
        <v>0.62009902352222968</v>
      </c>
      <c r="H59" s="11">
        <f t="shared" si="4"/>
        <v>0.16927947340711341</v>
      </c>
      <c r="I59" s="8" t="s">
        <v>6</v>
      </c>
      <c r="J59" s="29"/>
      <c r="K59" s="53" t="s">
        <v>33</v>
      </c>
      <c r="L59" s="53"/>
      <c r="M59" s="53"/>
      <c r="N59" s="53"/>
    </row>
    <row r="60" spans="1:14" x14ac:dyDescent="0.25">
      <c r="A60" s="10">
        <v>9</v>
      </c>
      <c r="B60" s="11">
        <v>13.249403606478008</v>
      </c>
      <c r="C60" s="11">
        <v>8.0333247032125001</v>
      </c>
      <c r="D60" s="8" t="s">
        <v>6</v>
      </c>
      <c r="F60" s="10">
        <v>9</v>
      </c>
      <c r="G60" s="11">
        <f t="shared" si="3"/>
        <v>0.71838752745031442</v>
      </c>
      <c r="H60" s="11">
        <f t="shared" si="4"/>
        <v>0.17484945492065496</v>
      </c>
      <c r="I60" s="8" t="s">
        <v>6</v>
      </c>
      <c r="J60" s="28"/>
      <c r="K60" s="17" t="s">
        <v>2</v>
      </c>
      <c r="L60" s="17" t="s">
        <v>3</v>
      </c>
      <c r="M60" s="17" t="s">
        <v>4</v>
      </c>
      <c r="N60" s="17" t="s">
        <v>8</v>
      </c>
    </row>
    <row r="61" spans="1:14" x14ac:dyDescent="0.25">
      <c r="A61" s="10">
        <v>10</v>
      </c>
      <c r="B61" s="11">
        <v>10.868746852698477</v>
      </c>
      <c r="C61" s="11">
        <v>6.9144494746751484</v>
      </c>
      <c r="D61" s="8" t="s">
        <v>6</v>
      </c>
      <c r="F61" s="10">
        <v>10</v>
      </c>
      <c r="G61" s="11">
        <f t="shared" si="3"/>
        <v>0.23084890175047956</v>
      </c>
      <c r="H61" s="11">
        <f t="shared" si="4"/>
        <v>7.6199330670511475E-2</v>
      </c>
      <c r="I61" s="8" t="s">
        <v>6</v>
      </c>
      <c r="J61" s="28"/>
      <c r="K61" s="19">
        <v>1</v>
      </c>
      <c r="L61" s="18">
        <f>(L54-MIN($B$54:$B$66))/(MAX($B$54:$B$66)-MIN($B$54:$B$66))</f>
        <v>0.19004855500369358</v>
      </c>
      <c r="M61" s="18">
        <f>(M54-MIN($C$54:$C$66))/(MAX($C$54:$C$66)-MIN($C$54:$C$66))</f>
        <v>0.7624611660912356</v>
      </c>
      <c r="N61" s="19" t="s">
        <v>5</v>
      </c>
    </row>
    <row r="62" spans="1:14" x14ac:dyDescent="0.25">
      <c r="A62" s="10">
        <v>11</v>
      </c>
      <c r="B62" s="11">
        <v>13.269963633558088</v>
      </c>
      <c r="C62" s="11">
        <v>13.924226578057365</v>
      </c>
      <c r="D62" s="8" t="s">
        <v>7</v>
      </c>
      <c r="F62" s="10">
        <v>11</v>
      </c>
      <c r="G62" s="11">
        <f t="shared" si="3"/>
        <v>0.72259804932880856</v>
      </c>
      <c r="H62" s="11">
        <f t="shared" si="4"/>
        <v>0.69424445722000983</v>
      </c>
      <c r="I62" s="8" t="s">
        <v>7</v>
      </c>
      <c r="K62" s="19">
        <v>2</v>
      </c>
      <c r="L62" s="18">
        <f>(L55-MIN($B$54:$B$66))/(MAX($B$54:$B$66)-MIN($B$54:$B$66))</f>
        <v>0.95745882590248377</v>
      </c>
      <c r="M62" s="18">
        <f>(M55-MIN($C$54:$C$66))/(MAX($C$54:$C$66)-MIN($C$54:$C$66))</f>
        <v>0.28240365819089008</v>
      </c>
      <c r="N62" s="19" t="s">
        <v>6</v>
      </c>
    </row>
    <row r="63" spans="1:14" x14ac:dyDescent="0.25">
      <c r="A63" s="10">
        <v>12</v>
      </c>
      <c r="B63" s="11">
        <v>14.395986232325797</v>
      </c>
      <c r="C63" s="11">
        <v>16.576085963365205</v>
      </c>
      <c r="D63" s="8" t="s">
        <v>7</v>
      </c>
      <c r="F63" s="10">
        <v>12</v>
      </c>
      <c r="G63" s="11">
        <f t="shared" si="3"/>
        <v>0.95319807574530269</v>
      </c>
      <c r="H63" s="11">
        <f t="shared" si="4"/>
        <v>0.92805628107861116</v>
      </c>
      <c r="I63" s="8" t="s">
        <v>7</v>
      </c>
    </row>
    <row r="64" spans="1:14" x14ac:dyDescent="0.25">
      <c r="A64" s="10">
        <v>13</v>
      </c>
      <c r="B64" s="11">
        <v>14.500957858316342</v>
      </c>
      <c r="C64" s="11">
        <v>17.392061062858087</v>
      </c>
      <c r="D64" s="8" t="s">
        <v>7</v>
      </c>
      <c r="F64" s="10">
        <v>13</v>
      </c>
      <c r="G64" s="11">
        <f t="shared" si="3"/>
        <v>0.97469538827960978</v>
      </c>
      <c r="H64" s="11">
        <f t="shared" si="4"/>
        <v>1</v>
      </c>
      <c r="I64" s="8" t="s">
        <v>7</v>
      </c>
    </row>
    <row r="65" spans="1:14" x14ac:dyDescent="0.25">
      <c r="A65" s="10">
        <v>14</v>
      </c>
      <c r="B65" s="11">
        <v>14.197658088179338</v>
      </c>
      <c r="C65" s="11">
        <v>16.703947710856262</v>
      </c>
      <c r="D65" s="8" t="s">
        <v>7</v>
      </c>
      <c r="F65" s="10">
        <v>14</v>
      </c>
      <c r="G65" s="11">
        <f t="shared" si="3"/>
        <v>0.91258212777999692</v>
      </c>
      <c r="H65" s="11">
        <f t="shared" si="4"/>
        <v>0.93932972511876778</v>
      </c>
      <c r="I65" s="8" t="s">
        <v>7</v>
      </c>
    </row>
    <row r="66" spans="1:14" x14ac:dyDescent="0.25">
      <c r="A66" s="12">
        <v>15</v>
      </c>
      <c r="B66" s="13">
        <v>14.624520570311606</v>
      </c>
      <c r="C66" s="13">
        <v>17.22307963863253</v>
      </c>
      <c r="D66" s="9" t="s">
        <v>7</v>
      </c>
      <c r="F66" s="12">
        <v>15</v>
      </c>
      <c r="G66" s="13">
        <f t="shared" si="3"/>
        <v>1</v>
      </c>
      <c r="H66" s="13">
        <f t="shared" si="4"/>
        <v>0.98510107465904917</v>
      </c>
      <c r="I66" s="9" t="s">
        <v>7</v>
      </c>
    </row>
    <row r="67" spans="1:14" x14ac:dyDescent="0.25">
      <c r="A67" t="s">
        <v>13</v>
      </c>
      <c r="B67" s="7">
        <f>AVERAGE(B54:B66)</f>
        <v>12.414437719702194</v>
      </c>
      <c r="C67" s="7">
        <f>AVERAGE(C54:C66)</f>
        <v>13.037631961350769</v>
      </c>
    </row>
    <row r="68" spans="1:14" x14ac:dyDescent="0.25">
      <c r="A68" t="s">
        <v>12</v>
      </c>
      <c r="B68">
        <f>STDEV(B54:B66)</f>
        <v>1.7781896198788136</v>
      </c>
      <c r="C68">
        <f>STDEV(C54:C66)</f>
        <v>4.2112130463901849</v>
      </c>
    </row>
    <row r="72" spans="1:14" x14ac:dyDescent="0.25">
      <c r="A72" s="22" t="s">
        <v>14</v>
      </c>
    </row>
    <row r="74" spans="1:14" x14ac:dyDescent="0.25">
      <c r="A74" s="4" t="s">
        <v>2</v>
      </c>
      <c r="B74" s="5" t="s">
        <v>15</v>
      </c>
      <c r="C74" s="6" t="s">
        <v>8</v>
      </c>
      <c r="E74" s="4" t="s">
        <v>15</v>
      </c>
      <c r="F74" s="6" t="s">
        <v>8</v>
      </c>
      <c r="I74" s="4" t="s">
        <v>2</v>
      </c>
      <c r="J74" s="5" t="s">
        <v>15</v>
      </c>
      <c r="K74" s="6" t="s">
        <v>8</v>
      </c>
      <c r="M74" s="4" t="s">
        <v>15</v>
      </c>
      <c r="N74" s="6" t="s">
        <v>8</v>
      </c>
    </row>
    <row r="75" spans="1:14" x14ac:dyDescent="0.25">
      <c r="A75" s="23">
        <v>3</v>
      </c>
      <c r="B75" s="24">
        <f>SQRT(((G54-$L$61)^2)+((H54-$M$61)^2))</f>
        <v>9.5711588028135106E-2</v>
      </c>
      <c r="C75" s="8" t="s">
        <v>5</v>
      </c>
      <c r="E75" s="31">
        <v>6.2134970203366981E-2</v>
      </c>
      <c r="F75" s="32" t="s">
        <v>5</v>
      </c>
      <c r="I75" s="23">
        <v>3</v>
      </c>
      <c r="J75" s="24">
        <f>SQRT(((G54-$L$62)^2)+((H54-$M$62)^2))</f>
        <v>0.96517135309171354</v>
      </c>
      <c r="K75" s="8" t="s">
        <v>5</v>
      </c>
      <c r="M75" s="31">
        <v>0.26215070548198277</v>
      </c>
      <c r="N75" s="32" t="s">
        <v>6</v>
      </c>
    </row>
    <row r="76" spans="1:14" x14ac:dyDescent="0.25">
      <c r="A76" s="23">
        <v>4</v>
      </c>
      <c r="B76" s="24">
        <f t="shared" ref="B76:B86" si="5">SQRT(((G55-$L$61)^2)+((H55-$M$61)^2))</f>
        <v>0.12666355894155387</v>
      </c>
      <c r="C76" s="8" t="s">
        <v>5</v>
      </c>
      <c r="E76" s="31">
        <v>9.5711588028135106E-2</v>
      </c>
      <c r="F76" s="32" t="s">
        <v>5</v>
      </c>
      <c r="I76" s="23">
        <v>4</v>
      </c>
      <c r="J76" s="24">
        <f t="shared" ref="J76:J87" si="6">SQRT(((G55-$L$62)^2)+((H55-$M$62)^2))</f>
        <v>0.86454383642017085</v>
      </c>
      <c r="K76" s="8" t="s">
        <v>5</v>
      </c>
      <c r="M76" s="31">
        <v>0.35582118745942903</v>
      </c>
      <c r="N76" s="32" t="s">
        <v>6</v>
      </c>
    </row>
    <row r="77" spans="1:14" x14ac:dyDescent="0.25">
      <c r="A77" s="23">
        <v>5</v>
      </c>
      <c r="B77" s="24">
        <f t="shared" si="5"/>
        <v>6.2134970203366981E-2</v>
      </c>
      <c r="C77" s="8" t="s">
        <v>5</v>
      </c>
      <c r="E77" s="31">
        <v>0.12666355894155387</v>
      </c>
      <c r="F77" s="32" t="s">
        <v>5</v>
      </c>
      <c r="I77" s="23">
        <v>5</v>
      </c>
      <c r="J77" s="24">
        <f t="shared" si="6"/>
        <v>0.96732315650638012</v>
      </c>
      <c r="K77" s="8" t="s">
        <v>5</v>
      </c>
      <c r="M77" s="31">
        <v>0.47410170651215078</v>
      </c>
      <c r="N77" s="32" t="s">
        <v>7</v>
      </c>
    </row>
    <row r="78" spans="1:14" x14ac:dyDescent="0.25">
      <c r="A78" s="23">
        <v>6</v>
      </c>
      <c r="B78" s="24">
        <f t="shared" si="5"/>
        <v>0.20614926928083752</v>
      </c>
      <c r="C78" s="8" t="s">
        <v>5</v>
      </c>
      <c r="E78" s="31">
        <v>0.20614926928083752</v>
      </c>
      <c r="F78" s="32" t="s">
        <v>5</v>
      </c>
      <c r="I78" s="23">
        <v>6</v>
      </c>
      <c r="J78" s="24">
        <f t="shared" si="6"/>
        <v>1.0377274165284567</v>
      </c>
      <c r="K78" s="8" t="s">
        <v>5</v>
      </c>
      <c r="M78" s="31">
        <v>0.57930639926574323</v>
      </c>
      <c r="N78" s="32" t="s">
        <v>6</v>
      </c>
    </row>
    <row r="79" spans="1:14" x14ac:dyDescent="0.25">
      <c r="A79" s="23">
        <v>7</v>
      </c>
      <c r="B79" s="24">
        <f t="shared" si="5"/>
        <v>0.80609029581767755</v>
      </c>
      <c r="C79" s="8" t="s">
        <v>6</v>
      </c>
      <c r="E79" s="31">
        <v>0.5369008132561891</v>
      </c>
      <c r="F79" s="32" t="s">
        <v>7</v>
      </c>
      <c r="I79" s="23">
        <v>7</v>
      </c>
      <c r="J79" s="24">
        <f t="shared" si="6"/>
        <v>0.57930639926574323</v>
      </c>
      <c r="K79" s="8" t="s">
        <v>6</v>
      </c>
      <c r="M79" s="31">
        <v>0.64566668137181715</v>
      </c>
      <c r="N79" s="32" t="s">
        <v>7</v>
      </c>
    </row>
    <row r="80" spans="1:14" x14ac:dyDescent="0.25">
      <c r="A80" s="23">
        <v>8</v>
      </c>
      <c r="B80" s="24">
        <f t="shared" si="5"/>
        <v>0.73267177235690806</v>
      </c>
      <c r="C80" s="8" t="s">
        <v>6</v>
      </c>
      <c r="E80" s="10">
        <v>0.68747361771174831</v>
      </c>
      <c r="F80" s="8" t="s">
        <v>6</v>
      </c>
      <c r="I80" s="23">
        <v>8</v>
      </c>
      <c r="J80" s="24">
        <f t="shared" si="6"/>
        <v>0.35582118745942903</v>
      </c>
      <c r="K80" s="8" t="s">
        <v>6</v>
      </c>
      <c r="M80" s="23">
        <v>0.65845711739163948</v>
      </c>
      <c r="N80" s="25" t="s">
        <v>7</v>
      </c>
    </row>
    <row r="81" spans="1:14" x14ac:dyDescent="0.25">
      <c r="A81" s="23">
        <v>9</v>
      </c>
      <c r="B81" s="24">
        <f t="shared" si="5"/>
        <v>0.79020857557405</v>
      </c>
      <c r="C81" s="8" t="s">
        <v>6</v>
      </c>
      <c r="E81" s="10">
        <v>0.73267177235690806</v>
      </c>
      <c r="F81" s="8" t="s">
        <v>6</v>
      </c>
      <c r="I81" s="23">
        <v>9</v>
      </c>
      <c r="J81" s="24">
        <f t="shared" si="6"/>
        <v>0.26215070548198277</v>
      </c>
      <c r="K81" s="8" t="s">
        <v>6</v>
      </c>
      <c r="M81" s="23">
        <v>0.70398395621251242</v>
      </c>
      <c r="N81" s="25" t="s">
        <v>7</v>
      </c>
    </row>
    <row r="82" spans="1:14" x14ac:dyDescent="0.25">
      <c r="A82" s="23">
        <v>10</v>
      </c>
      <c r="B82" s="24">
        <f t="shared" si="5"/>
        <v>0.68747361771174831</v>
      </c>
      <c r="C82" s="8" t="s">
        <v>6</v>
      </c>
      <c r="E82" s="10">
        <v>0.7438664201060331</v>
      </c>
      <c r="F82" s="8" t="s">
        <v>7</v>
      </c>
      <c r="I82" s="23">
        <v>10</v>
      </c>
      <c r="J82" s="24">
        <f t="shared" si="6"/>
        <v>0.75530272511378693</v>
      </c>
      <c r="K82" s="8" t="s">
        <v>6</v>
      </c>
      <c r="M82" s="23">
        <v>0.71780332185104678</v>
      </c>
      <c r="N82" s="25" t="s">
        <v>7</v>
      </c>
    </row>
    <row r="83" spans="1:14" x14ac:dyDescent="0.25">
      <c r="A83" s="23">
        <v>11</v>
      </c>
      <c r="B83" s="24">
        <f t="shared" si="5"/>
        <v>0.5369008132561891</v>
      </c>
      <c r="C83" s="8" t="s">
        <v>7</v>
      </c>
      <c r="E83" s="10">
        <v>0.78090904279296813</v>
      </c>
      <c r="F83" s="8" t="s">
        <v>7</v>
      </c>
      <c r="I83" s="23">
        <v>11</v>
      </c>
      <c r="J83" s="24">
        <f t="shared" si="6"/>
        <v>0.47410170651215078</v>
      </c>
      <c r="K83" s="8" t="s">
        <v>7</v>
      </c>
      <c r="M83" s="23">
        <v>0.75530272511378693</v>
      </c>
      <c r="N83" s="25" t="s">
        <v>6</v>
      </c>
    </row>
    <row r="84" spans="1:14" x14ac:dyDescent="0.25">
      <c r="A84" s="23">
        <v>12</v>
      </c>
      <c r="B84" s="24">
        <f t="shared" si="5"/>
        <v>0.78090904279296813</v>
      </c>
      <c r="C84" s="8" t="s">
        <v>7</v>
      </c>
      <c r="E84" s="10">
        <v>0.79020857557405</v>
      </c>
      <c r="F84" s="8" t="s">
        <v>6</v>
      </c>
      <c r="I84" s="23">
        <v>12</v>
      </c>
      <c r="J84" s="24">
        <f t="shared" si="6"/>
        <v>0.64566668137181715</v>
      </c>
      <c r="K84" s="8" t="s">
        <v>7</v>
      </c>
      <c r="M84" s="23">
        <v>0.86454383642017085</v>
      </c>
      <c r="N84" s="25" t="s">
        <v>5</v>
      </c>
    </row>
    <row r="85" spans="1:14" x14ac:dyDescent="0.25">
      <c r="A85" s="23">
        <v>13</v>
      </c>
      <c r="B85" s="24">
        <f t="shared" si="5"/>
        <v>0.81981421711547497</v>
      </c>
      <c r="C85" s="8" t="s">
        <v>7</v>
      </c>
      <c r="E85" s="23">
        <v>0.80609029581767755</v>
      </c>
      <c r="F85" s="25" t="s">
        <v>6</v>
      </c>
      <c r="I85" s="23">
        <v>13</v>
      </c>
      <c r="J85" s="24">
        <f t="shared" si="6"/>
        <v>0.71780332185104678</v>
      </c>
      <c r="K85" s="8" t="s">
        <v>7</v>
      </c>
      <c r="M85" s="23">
        <v>0.96517135309171354</v>
      </c>
      <c r="N85" s="25" t="s">
        <v>5</v>
      </c>
    </row>
    <row r="86" spans="1:14" x14ac:dyDescent="0.25">
      <c r="A86" s="23">
        <v>14</v>
      </c>
      <c r="B86" s="24">
        <f t="shared" si="5"/>
        <v>0.7438664201060331</v>
      </c>
      <c r="C86" s="8" t="s">
        <v>7</v>
      </c>
      <c r="E86" s="10">
        <v>0.81981421711547497</v>
      </c>
      <c r="F86" s="8" t="s">
        <v>7</v>
      </c>
      <c r="I86" s="23">
        <v>14</v>
      </c>
      <c r="J86" s="24">
        <f t="shared" si="6"/>
        <v>0.65845711739163948</v>
      </c>
      <c r="K86" s="8" t="s">
        <v>7</v>
      </c>
      <c r="M86" s="23">
        <v>0.96732315650638012</v>
      </c>
      <c r="N86" s="25" t="s">
        <v>5</v>
      </c>
    </row>
    <row r="87" spans="1:14" x14ac:dyDescent="0.25">
      <c r="A87" s="26">
        <v>15</v>
      </c>
      <c r="B87" s="24">
        <f>SQRT(((G66-$L$61)^2)+((H66-$M$61)^2))</f>
        <v>0.83999397148949184</v>
      </c>
      <c r="C87" s="9" t="s">
        <v>7</v>
      </c>
      <c r="E87" s="26">
        <v>0.83999397148949184</v>
      </c>
      <c r="F87" s="9" t="s">
        <v>7</v>
      </c>
      <c r="I87" s="26">
        <v>15</v>
      </c>
      <c r="J87" s="46">
        <f t="shared" si="6"/>
        <v>0.70398395621251242</v>
      </c>
      <c r="K87" s="9" t="s">
        <v>7</v>
      </c>
      <c r="M87" s="26">
        <v>1.0377274165284567</v>
      </c>
      <c r="N87" s="27" t="s">
        <v>5</v>
      </c>
    </row>
    <row r="90" spans="1:14" x14ac:dyDescent="0.25">
      <c r="A90" s="22" t="s">
        <v>21</v>
      </c>
    </row>
    <row r="92" spans="1:14" x14ac:dyDescent="0.25">
      <c r="C92" s="53" t="s">
        <v>23</v>
      </c>
      <c r="D92" s="53"/>
    </row>
    <row r="93" spans="1:14" x14ac:dyDescent="0.25">
      <c r="A93" s="49"/>
      <c r="B93" s="45"/>
      <c r="C93" s="19" t="s">
        <v>5</v>
      </c>
      <c r="D93" s="19" t="s">
        <v>6</v>
      </c>
    </row>
    <row r="94" spans="1:14" x14ac:dyDescent="0.25">
      <c r="A94" s="51" t="s">
        <v>22</v>
      </c>
      <c r="B94" s="19" t="s">
        <v>5</v>
      </c>
      <c r="C94" s="50">
        <v>1</v>
      </c>
      <c r="D94" s="19">
        <v>0</v>
      </c>
    </row>
    <row r="95" spans="1:14" x14ac:dyDescent="0.25">
      <c r="A95" s="52"/>
      <c r="B95" s="19" t="s">
        <v>6</v>
      </c>
      <c r="C95" s="19">
        <v>0</v>
      </c>
      <c r="D95" s="50">
        <v>1</v>
      </c>
    </row>
    <row r="98" spans="1:13" x14ac:dyDescent="0.25">
      <c r="A98" s="34" t="s">
        <v>24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6"/>
    </row>
    <row r="100" spans="1:13" x14ac:dyDescent="0.25">
      <c r="A100" s="22" t="s">
        <v>25</v>
      </c>
      <c r="B100" s="54">
        <f>C94/(D94+D95)</f>
        <v>1</v>
      </c>
    </row>
    <row r="101" spans="1:13" x14ac:dyDescent="0.25">
      <c r="A101" s="22" t="s">
        <v>26</v>
      </c>
      <c r="B101" s="54">
        <f>C94/(C95+C94)</f>
        <v>1</v>
      </c>
    </row>
    <row r="102" spans="1:13" x14ac:dyDescent="0.25">
      <c r="A102" s="22" t="s">
        <v>27</v>
      </c>
      <c r="B102" s="54">
        <f>D95/(C95+C94)</f>
        <v>1</v>
      </c>
    </row>
    <row r="103" spans="1:13" x14ac:dyDescent="0.25">
      <c r="A103" s="22" t="s">
        <v>28</v>
      </c>
      <c r="B103" s="54">
        <f>D95/(D95+D94)</f>
        <v>1</v>
      </c>
    </row>
  </sheetData>
  <sortState ref="M75:N87">
    <sortCondition ref="M75"/>
  </sortState>
  <mergeCells count="13">
    <mergeCell ref="A94:A95"/>
    <mergeCell ref="A98:M98"/>
    <mergeCell ref="K59:N59"/>
    <mergeCell ref="F52:I52"/>
    <mergeCell ref="A52:D52"/>
    <mergeCell ref="A6:M6"/>
    <mergeCell ref="A49:M49"/>
    <mergeCell ref="K52:N52"/>
    <mergeCell ref="C92:D92"/>
    <mergeCell ref="A1:M2"/>
    <mergeCell ref="E3:H3"/>
    <mergeCell ref="A8:D8"/>
    <mergeCell ref="F8:G8"/>
  </mergeCells>
  <conditionalFormatting sqref="G32:G4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{E5271763-0073-4E4F-A374-56B91028FC89}</x14:id>
        </ext>
      </extLst>
    </cfRule>
  </conditionalFormatting>
  <conditionalFormatting sqref="B75:B8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{3DC3B82C-6AC7-4ACA-981E-DF46CF8E4ABB}</x14:id>
        </ext>
      </extLst>
    </cfRule>
  </conditionalFormatting>
  <conditionalFormatting sqref="J75:J8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{90D020BB-B485-4E16-A5D1-5AB2393AF1BB}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271763-0073-4E4F-A374-56B91028FC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G32:G46</xm:sqref>
        </x14:conditionalFormatting>
        <x14:conditionalFormatting xmlns:xm="http://schemas.microsoft.com/office/excel/2006/main">
          <x14:cfRule type="dataBar" id="{3DC3B82C-6AC7-4ACA-981E-DF46CF8E4A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B75:B87</xm:sqref>
        </x14:conditionalFormatting>
        <x14:conditionalFormatting xmlns:xm="http://schemas.microsoft.com/office/excel/2006/main">
          <x14:cfRule type="dataBar" id="{90D020BB-B485-4E16-A5D1-5AB2393AF1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J75:J87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</dc:creator>
  <cp:lastModifiedBy>W</cp:lastModifiedBy>
  <dcterms:created xsi:type="dcterms:W3CDTF">2018-03-31T13:28:13Z</dcterms:created>
  <dcterms:modified xsi:type="dcterms:W3CDTF">2018-03-31T17:55:46Z</dcterms:modified>
</cp:coreProperties>
</file>