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gestoria\AEAT\"/>
    </mc:Choice>
  </mc:AlternateContent>
  <xr:revisionPtr revIDLastSave="0" documentId="13_ncr:1_{36FFDFBB-67BE-4BE4-82AE-B48FC1C7450A}" xr6:coauthVersionLast="47" xr6:coauthVersionMax="47" xr10:uidLastSave="{00000000-0000-0000-0000-000000000000}"/>
  <bookViews>
    <workbookView xWindow="-110" yWindow="-110" windowWidth="16220" windowHeight="8620" xr2:uid="{3DFA84EE-35D1-40DB-9C01-33D82470448C}"/>
  </bookViews>
  <sheets>
    <sheet name="CheckList" sheetId="1" r:id="rId1"/>
    <sheet name="Mod 130" sheetId="2" r:id="rId2"/>
    <sheet name="Ventas Libro" sheetId="4" r:id="rId3"/>
    <sheet name="Gastos" sheetId="3" r:id="rId4"/>
  </sheets>
  <externalReferences>
    <externalReference r:id="rId5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3" i="2" s="1"/>
  <c r="E23" i="2"/>
  <c r="F13" i="2"/>
  <c r="C11" i="4"/>
  <c r="C12" i="4" s="1"/>
  <c r="B22" i="3"/>
  <c r="D23" i="3"/>
  <c r="D26" i="3" s="1"/>
  <c r="F17" i="2"/>
  <c r="F19" i="2" s="1"/>
  <c r="E19" i="3"/>
  <c r="E16" i="3"/>
  <c r="E17" i="2"/>
  <c r="E19" i="2" s="1"/>
  <c r="E13" i="2"/>
  <c r="C7" i="4"/>
  <c r="D16" i="2"/>
  <c r="D19" i="2" s="1"/>
  <c r="D10" i="2"/>
  <c r="D11" i="2" s="1"/>
  <c r="F7" i="3"/>
  <c r="E7" i="3"/>
  <c r="C7" i="3"/>
  <c r="E5" i="3"/>
  <c r="E4" i="3"/>
  <c r="D23" i="2"/>
</calcChain>
</file>

<file path=xl/sharedStrings.xml><?xml version="1.0" encoding="utf-8"?>
<sst xmlns="http://schemas.openxmlformats.org/spreadsheetml/2006/main" count="70" uniqueCount="65">
  <si>
    <t>📊 Checklist Trimestral Autónomos – 3T 2025</t>
  </si>
  <si>
    <t>Modelo</t>
  </si>
  <si>
    <t>Impuesto / Concepto</t>
  </si>
  <si>
    <t>¿Se presenta siempre?</t>
  </si>
  <si>
    <t>Observaciones</t>
  </si>
  <si>
    <t>IVA – Autoliquidación trimestral</t>
  </si>
  <si>
    <t>IRPF – Pago fraccionado (estimación directa)</t>
  </si>
  <si>
    <t>Retenciones a trabajadores o profesionales</t>
  </si>
  <si>
    <t>Retenciones por alquiler de local u oficina</t>
  </si>
  <si>
    <t>https://sede.agenciatributaria.gob.es/static_files/common/html/selector_acceso/SelectorAccesos.html?ref=%2Fwlpl%2FBUGC-JDIT%2FVentanaCensalIva%3Fforigen%3Dpre303&amp;aut=CPE</t>
  </si>
  <si>
    <t>https://www1.agenciatributaria.gob.es/wlpl/BUGC-JDIT/VentanaCensalIva?forigen=pre303</t>
  </si>
  <si>
    <t>Enlace antes certificado</t>
  </si>
  <si>
    <t>Enlace tras certificado</t>
  </si>
  <si>
    <t>✅ Sí</t>
  </si>
  <si>
    <t>❌ Solo si pagos con retención</t>
  </si>
  <si>
    <t>❌ Solo si contrato sujeto a retención</t>
  </si>
  <si>
    <t>1T</t>
  </si>
  <si>
    <t>Rendimiento neto</t>
  </si>
  <si>
    <t>Casilla</t>
  </si>
  <si>
    <t>01</t>
  </si>
  <si>
    <t>02</t>
  </si>
  <si>
    <t>03</t>
  </si>
  <si>
    <t>Rtdo Autoliquidacion</t>
  </si>
  <si>
    <t>2T</t>
  </si>
  <si>
    <t>Desglose ventas:</t>
  </si>
  <si>
    <t>Regalías Amazon. Periodo febrero</t>
  </si>
  <si>
    <t>Amazon cobrado febrero</t>
  </si>
  <si>
    <t>Detalle de Gastos</t>
  </si>
  <si>
    <t>Borax</t>
  </si>
  <si>
    <t>Base</t>
  </si>
  <si>
    <t>Tipo</t>
  </si>
  <si>
    <t>Iva</t>
  </si>
  <si>
    <t>Total</t>
  </si>
  <si>
    <t>Fecha</t>
  </si>
  <si>
    <t>Proveedor</t>
  </si>
  <si>
    <t>CD Mon</t>
  </si>
  <si>
    <t>Total 1T</t>
  </si>
  <si>
    <t>Facturas iva 21%</t>
  </si>
  <si>
    <t>Mod 130 Ingresos</t>
  </si>
  <si>
    <t>Mod 130 Gastos</t>
  </si>
  <si>
    <t>Disco SSD</t>
  </si>
  <si>
    <t>Hosting slicingpie.es hasta 30/4/26</t>
  </si>
  <si>
    <t>diferencia</t>
  </si>
  <si>
    <t>3T</t>
  </si>
  <si>
    <t xml:space="preserve">TRANSFERENCIA DE AMAZON.COM SERVICES LLC, CONCEPTO TLR002892917042 PO </t>
  </si>
  <si>
    <t xml:space="preserve">TRANSFERENCIA DE AMAZON MEDIA EU S.A R.L., CONCEPTO FCS002839125762 PAYMENT-NUM 3 33988842 </t>
  </si>
  <si>
    <t>Casilla 01</t>
  </si>
  <si>
    <t>Total Amazon 2T</t>
  </si>
  <si>
    <t>Cuotas Autonomos</t>
  </si>
  <si>
    <t>Suma Gastos</t>
  </si>
  <si>
    <t>Casilla 02</t>
  </si>
  <si>
    <t>Cuota</t>
  </si>
  <si>
    <t>Cuota sin bonificaion (sin recargo)</t>
  </si>
  <si>
    <t>Total Cuotas 2T</t>
  </si>
  <si>
    <t>Cuotas IA GitHub</t>
  </si>
  <si>
    <t xml:space="preserve">Cuotas aut 3T </t>
  </si>
  <si>
    <t>Cuota julio</t>
  </si>
  <si>
    <t>Agosto</t>
  </si>
  <si>
    <t>Septiembre</t>
  </si>
  <si>
    <t>TRANSFERENCIA DE Stripe Technology Europe Ltd, CONCEPTO STRIPE Q0K7G9</t>
  </si>
  <si>
    <t>TRANSFERENCIA DE AMAZON.COM SERVICES LLC, CONCEPTO TLR003029611492 PO</t>
  </si>
  <si>
    <t>Suma Ventas</t>
  </si>
  <si>
    <t>Total Amazon y Stripe  3T</t>
  </si>
  <si>
    <t>pass</t>
  </si>
  <si>
    <t>Importante: en el 4T averiguar tratamiento de ventas en el IVA y regularizar el resto del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</si>
</sst>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/mm/yyyy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0" xfId="0" quotePrefix="1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 wrapText="1"/>
    </xf>
    <xf numFmtId="17" fontId="0" fillId="0" borderId="0" xfId="0" applyNumberFormat="1"/>
    <xf numFmtId="16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5" xfId="0" applyBorder="1"/>
    <xf numFmtId="0" fontId="6" fillId="0" borderId="4" xfId="0" applyFont="1" applyBorder="1" applyAlignment="1">
      <alignment horizontal="left" vertical="center" wrapText="1"/>
    </xf>
    <xf numFmtId="0" fontId="7" fillId="0" borderId="0" xfId="1" applyFont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\gestoria\OB\OB%2025%2010.ods" TargetMode="External"/><Relationship Id="rId1" Type="http://schemas.openxmlformats.org/officeDocument/2006/relationships/externalLinkPath" Target="/data/gestoria/OB/OB%2025%2010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sicion"/>
      <sheetName val="5382 CC Ed"/>
      <sheetName val="8017 Gtos Piso"/>
      <sheetName val="2663 Alquiler"/>
      <sheetName val="7572 Personal"/>
    </sheetNames>
    <sheetDataSet>
      <sheetData sheetId="0"/>
      <sheetData sheetId="1">
        <row r="31">
          <cell r="K31" t="str">
            <v>IA Github</v>
          </cell>
        </row>
        <row r="45">
          <cell r="H45">
            <v>6.76</v>
          </cell>
        </row>
        <row r="55">
          <cell r="H55">
            <v>-8.56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de.agenciatributaria.gob.es/static_files/common/html/selector_acceso/SelectorAccesos.html?ref=%2Fwlpl%2FBUGC-JDIT%2FVentanaCensalIva%3Fforigen%3Dpre303&amp;aut=CP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6593-8238-4488-AFF3-0D03C3E38067}">
  <dimension ref="B3:G13"/>
  <sheetViews>
    <sheetView tabSelected="1" workbookViewId="0">
      <selection activeCell="C14" sqref="C14"/>
    </sheetView>
  </sheetViews>
  <sheetFormatPr baseColWidth="10" defaultRowHeight="14"/>
  <cols>
    <col min="3" max="3" width="23" customWidth="1"/>
    <col min="4" max="4" width="20" customWidth="1"/>
    <col min="6" max="6" width="36.33203125" customWidth="1"/>
    <col min="7" max="7" width="20.58203125" customWidth="1"/>
  </cols>
  <sheetData>
    <row r="3" spans="2:7" ht="17.5">
      <c r="B3" s="1" t="s">
        <v>0</v>
      </c>
    </row>
    <row r="5" spans="2:7" ht="28">
      <c r="B5" s="2" t="s">
        <v>1</v>
      </c>
      <c r="C5" s="2" t="s">
        <v>2</v>
      </c>
      <c r="D5" s="2" t="s">
        <v>3</v>
      </c>
      <c r="E5" s="2" t="s">
        <v>4</v>
      </c>
      <c r="F5" s="2" t="s">
        <v>11</v>
      </c>
      <c r="G5" s="2" t="s">
        <v>12</v>
      </c>
    </row>
    <row r="6" spans="2:7" ht="28.25" customHeight="1">
      <c r="B6" s="4">
        <v>303</v>
      </c>
      <c r="C6" s="3" t="s">
        <v>5</v>
      </c>
      <c r="D6" s="3" t="s">
        <v>13</v>
      </c>
      <c r="E6" s="3"/>
      <c r="F6" s="21" t="s">
        <v>9</v>
      </c>
      <c r="G6" s="5" t="s">
        <v>10</v>
      </c>
    </row>
    <row r="7" spans="2:7" ht="39" customHeight="1">
      <c r="B7" s="4">
        <v>130</v>
      </c>
      <c r="C7" s="3" t="s">
        <v>6</v>
      </c>
      <c r="D7" s="3" t="s">
        <v>13</v>
      </c>
      <c r="E7" s="3"/>
      <c r="F7" s="3"/>
    </row>
    <row r="8" spans="2:7" ht="4.75" customHeight="1">
      <c r="B8" s="4"/>
      <c r="C8" s="3"/>
      <c r="D8" s="3"/>
      <c r="E8" s="3"/>
      <c r="F8" s="3"/>
    </row>
    <row r="9" spans="2:7" ht="28">
      <c r="B9" s="4">
        <v>111</v>
      </c>
      <c r="C9" s="3" t="s">
        <v>7</v>
      </c>
      <c r="D9" s="3" t="s">
        <v>14</v>
      </c>
      <c r="E9" s="3"/>
      <c r="F9" s="3"/>
    </row>
    <row r="10" spans="2:7" ht="28">
      <c r="B10" s="4">
        <v>115</v>
      </c>
      <c r="C10" s="3" t="s">
        <v>8</v>
      </c>
      <c r="D10" s="3" t="s">
        <v>15</v>
      </c>
      <c r="E10" s="3"/>
      <c r="F10" s="3"/>
    </row>
    <row r="13" spans="2:7">
      <c r="C13" t="s">
        <v>64</v>
      </c>
    </row>
  </sheetData>
  <hyperlinks>
    <hyperlink ref="F6" r:id="rId1" xr:uid="{864F35B4-C166-4602-A4AB-657CCC7AD3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9C0C-D679-4DB5-89CA-EC448EC63179}">
  <dimension ref="B5:G26"/>
  <sheetViews>
    <sheetView topLeftCell="A7" workbookViewId="0">
      <selection activeCell="F10" sqref="F10"/>
    </sheetView>
  </sheetViews>
  <sheetFormatPr baseColWidth="10" defaultRowHeight="14"/>
  <cols>
    <col min="2" max="2" width="18.5" customWidth="1"/>
  </cols>
  <sheetData>
    <row r="5" spans="2:7">
      <c r="C5" s="11" t="s">
        <v>18</v>
      </c>
      <c r="D5" s="11" t="s">
        <v>16</v>
      </c>
      <c r="E5" s="11" t="s">
        <v>23</v>
      </c>
      <c r="F5" s="11" t="s">
        <v>43</v>
      </c>
      <c r="G5" s="11"/>
    </row>
    <row r="6" spans="2:7">
      <c r="B6" t="s">
        <v>24</v>
      </c>
    </row>
    <row r="7" spans="2:7">
      <c r="B7" s="9" t="s">
        <v>25</v>
      </c>
      <c r="D7">
        <v>11.49</v>
      </c>
    </row>
    <row r="8" spans="2:7">
      <c r="B8" s="9" t="s">
        <v>26</v>
      </c>
      <c r="D8">
        <v>10.54</v>
      </c>
    </row>
    <row r="9" spans="2:7">
      <c r="B9" s="9" t="s">
        <v>26</v>
      </c>
      <c r="D9">
        <v>12.06</v>
      </c>
    </row>
    <row r="10" spans="2:7">
      <c r="B10" t="s">
        <v>61</v>
      </c>
      <c r="D10" s="10">
        <f>+SUM(D7:D9)</f>
        <v>34.090000000000003</v>
      </c>
    </row>
    <row r="11" spans="2:7">
      <c r="C11" t="s">
        <v>42</v>
      </c>
      <c r="D11">
        <f>+D13-D10</f>
        <v>6.9399999999999977</v>
      </c>
    </row>
    <row r="13" spans="2:7">
      <c r="B13" t="s">
        <v>38</v>
      </c>
      <c r="C13" s="6" t="s">
        <v>19</v>
      </c>
      <c r="D13">
        <v>41.03</v>
      </c>
      <c r="E13">
        <f>+'Ventas Libro'!C7</f>
        <v>17.5</v>
      </c>
      <c r="F13">
        <f>+'Ventas Libro'!C12</f>
        <v>16.18</v>
      </c>
    </row>
    <row r="14" spans="2:7">
      <c r="C14" s="6"/>
      <c r="F14">
        <v>3.24</v>
      </c>
    </row>
    <row r="15" spans="2:7">
      <c r="B15" t="s">
        <v>27</v>
      </c>
      <c r="C15" s="6"/>
    </row>
    <row r="16" spans="2:7">
      <c r="B16" s="9" t="s">
        <v>37</v>
      </c>
      <c r="C16" s="6"/>
      <c r="D16">
        <f>+Gastos!C7</f>
        <v>146.21</v>
      </c>
      <c r="F16">
        <v>0</v>
      </c>
    </row>
    <row r="17" spans="2:6">
      <c r="B17" s="9" t="s">
        <v>48</v>
      </c>
      <c r="C17" s="6"/>
      <c r="E17">
        <f>87.61*2</f>
        <v>175.22</v>
      </c>
      <c r="F17">
        <f>+Gastos!E19</f>
        <v>262.83</v>
      </c>
    </row>
    <row r="18" spans="2:6">
      <c r="B18" s="9" t="s">
        <v>54</v>
      </c>
      <c r="C18" s="6"/>
      <c r="F18" t="s">
        <v>63</v>
      </c>
    </row>
    <row r="19" spans="2:6">
      <c r="B19" t="s">
        <v>49</v>
      </c>
      <c r="C19" s="6"/>
      <c r="D19">
        <f>+SUM(D16:D17)</f>
        <v>146.21</v>
      </c>
      <c r="E19">
        <f>+SUM(E16:E17)</f>
        <v>175.22</v>
      </c>
      <c r="F19">
        <f>+SUM(F16:F17)</f>
        <v>262.83</v>
      </c>
    </row>
    <row r="20" spans="2:6">
      <c r="C20" s="6"/>
    </row>
    <row r="21" spans="2:6">
      <c r="B21" t="s">
        <v>39</v>
      </c>
      <c r="C21" s="6" t="s">
        <v>20</v>
      </c>
      <c r="D21">
        <v>146.21</v>
      </c>
      <c r="E21">
        <v>464.33</v>
      </c>
      <c r="F21">
        <f>+F19</f>
        <v>262.83</v>
      </c>
    </row>
    <row r="22" spans="2:6">
      <c r="C22" s="6"/>
    </row>
    <row r="23" spans="2:6">
      <c r="B23" t="s">
        <v>17</v>
      </c>
      <c r="C23" s="6" t="s">
        <v>21</v>
      </c>
      <c r="D23">
        <f>+D13-D21</f>
        <v>-105.18</v>
      </c>
      <c r="E23">
        <f t="shared" ref="E23:F23" si="0">+E13-E21</f>
        <v>-446.83</v>
      </c>
      <c r="F23">
        <f t="shared" si="0"/>
        <v>-246.64999999999998</v>
      </c>
    </row>
    <row r="26" spans="2:6">
      <c r="B26" t="s">
        <v>22</v>
      </c>
      <c r="C26">
        <v>19</v>
      </c>
      <c r="D26">
        <v>0</v>
      </c>
      <c r="E2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462-E993-4620-8A0E-C96086C1FA84}">
  <dimension ref="A4:D12"/>
  <sheetViews>
    <sheetView workbookViewId="0">
      <selection activeCell="B13" sqref="B13"/>
    </sheetView>
  </sheetViews>
  <sheetFormatPr baseColWidth="10" defaultRowHeight="14"/>
  <cols>
    <col min="2" max="2" width="38.58203125" customWidth="1"/>
  </cols>
  <sheetData>
    <row r="4" spans="1:4">
      <c r="A4" t="s">
        <v>23</v>
      </c>
    </row>
    <row r="5" spans="1:4" ht="25">
      <c r="A5" s="12">
        <v>45806</v>
      </c>
      <c r="B5" s="13" t="s">
        <v>44</v>
      </c>
      <c r="C5" s="14">
        <v>6.96</v>
      </c>
    </row>
    <row r="6" spans="1:4" ht="48.5" customHeight="1">
      <c r="A6" s="12">
        <v>45776</v>
      </c>
      <c r="B6" s="13" t="s">
        <v>45</v>
      </c>
      <c r="C6" s="14">
        <v>10.54</v>
      </c>
    </row>
    <row r="7" spans="1:4">
      <c r="B7" s="9" t="s">
        <v>47</v>
      </c>
      <c r="C7">
        <f>+C5+C6</f>
        <v>17.5</v>
      </c>
      <c r="D7" t="s">
        <v>46</v>
      </c>
    </row>
    <row r="10" spans="1:4" ht="25">
      <c r="A10" s="16">
        <v>45936</v>
      </c>
      <c r="B10" s="20" t="s">
        <v>59</v>
      </c>
      <c r="C10" s="17">
        <v>9.42</v>
      </c>
    </row>
    <row r="11" spans="1:4" ht="25">
      <c r="A11" s="8">
        <v>45867</v>
      </c>
      <c r="B11" s="20" t="s">
        <v>60</v>
      </c>
      <c r="C11">
        <f>+'[1]5382 CC Ed'!$H$45</f>
        <v>6.76</v>
      </c>
    </row>
    <row r="12" spans="1:4">
      <c r="B12" s="9" t="s">
        <v>62</v>
      </c>
      <c r="C12" s="19">
        <f>+SUM(C10:C11)</f>
        <v>16.18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77B7-78E6-4C9E-8644-45F411C08776}">
  <dimension ref="A3:G26"/>
  <sheetViews>
    <sheetView topLeftCell="A10" workbookViewId="0">
      <selection activeCell="F22" sqref="F22"/>
    </sheetView>
  </sheetViews>
  <sheetFormatPr baseColWidth="10" defaultRowHeight="14"/>
  <sheetData>
    <row r="3" spans="1:7">
      <c r="A3" t="s">
        <v>33</v>
      </c>
      <c r="B3" t="s">
        <v>34</v>
      </c>
      <c r="C3" t="s">
        <v>29</v>
      </c>
      <c r="D3" t="s">
        <v>30</v>
      </c>
      <c r="E3" t="s">
        <v>31</v>
      </c>
      <c r="F3" t="s">
        <v>32</v>
      </c>
    </row>
    <row r="4" spans="1:7">
      <c r="A4" s="8">
        <v>45665</v>
      </c>
      <c r="B4" t="s">
        <v>28</v>
      </c>
      <c r="C4">
        <v>62.81</v>
      </c>
      <c r="D4" s="7">
        <v>0.21</v>
      </c>
      <c r="E4">
        <f>+D4*C4</f>
        <v>13.190099999999999</v>
      </c>
      <c r="F4">
        <v>76</v>
      </c>
      <c r="G4" t="s">
        <v>40</v>
      </c>
    </row>
    <row r="5" spans="1:7">
      <c r="A5" s="8">
        <v>45737</v>
      </c>
      <c r="B5" t="s">
        <v>35</v>
      </c>
      <c r="C5">
        <v>83.4</v>
      </c>
      <c r="D5" s="7">
        <v>0.21</v>
      </c>
      <c r="E5">
        <f>+D5*C5</f>
        <v>17.513999999999999</v>
      </c>
      <c r="F5">
        <v>100.91</v>
      </c>
      <c r="G5" t="s">
        <v>41</v>
      </c>
    </row>
    <row r="7" spans="1:7">
      <c r="A7" t="s">
        <v>36</v>
      </c>
      <c r="C7">
        <f>+SUM(C4:C6)</f>
        <v>146.21</v>
      </c>
      <c r="E7">
        <f>+SUM(E4:E6)</f>
        <v>30.704099999999997</v>
      </c>
      <c r="F7">
        <f>+SUM(F4:F6)</f>
        <v>176.91</v>
      </c>
    </row>
    <row r="11" spans="1:7">
      <c r="A11" t="s">
        <v>48</v>
      </c>
    </row>
    <row r="13" spans="1:7">
      <c r="A13" s="12">
        <v>45838</v>
      </c>
      <c r="B13" s="13" t="s">
        <v>51</v>
      </c>
      <c r="E13" s="14">
        <v>-87.61</v>
      </c>
    </row>
    <row r="14" spans="1:7">
      <c r="A14" s="8">
        <v>45807</v>
      </c>
      <c r="B14" s="13" t="s">
        <v>51</v>
      </c>
      <c r="E14" s="14">
        <v>-87.61</v>
      </c>
    </row>
    <row r="15" spans="1:7">
      <c r="A15" s="15">
        <v>45748</v>
      </c>
      <c r="B15" t="s">
        <v>52</v>
      </c>
      <c r="E15">
        <v>-289.11</v>
      </c>
    </row>
    <row r="16" spans="1:7">
      <c r="B16" t="s">
        <v>53</v>
      </c>
      <c r="E16">
        <f>+SUM(E13:E15)</f>
        <v>-464.33000000000004</v>
      </c>
      <c r="F16" t="s">
        <v>50</v>
      </c>
    </row>
    <row r="19" spans="1:5">
      <c r="B19" t="s">
        <v>55</v>
      </c>
      <c r="E19">
        <f>87.61*3</f>
        <v>262.83</v>
      </c>
    </row>
    <row r="22" spans="1:5">
      <c r="B22" t="str">
        <f>+'[1]5382 CC Ed'!$K$31</f>
        <v>IA Github</v>
      </c>
    </row>
    <row r="23" spans="1:5">
      <c r="A23" s="8">
        <v>45839</v>
      </c>
      <c r="B23" t="s">
        <v>56</v>
      </c>
      <c r="D23">
        <f>+'[1]5382 CC Ed'!$H$55</f>
        <v>-8.56</v>
      </c>
    </row>
    <row r="24" spans="1:5">
      <c r="A24" s="16">
        <v>45869</v>
      </c>
      <c r="B24" t="s">
        <v>57</v>
      </c>
      <c r="D24" s="17">
        <v>-8.6199999999999992</v>
      </c>
    </row>
    <row r="25" spans="1:5">
      <c r="A25" s="16">
        <v>45901</v>
      </c>
      <c r="B25" t="s">
        <v>58</v>
      </c>
      <c r="D25" s="18">
        <v>-8.61</v>
      </c>
    </row>
    <row r="26" spans="1:5">
      <c r="D26" s="19">
        <f>+SUM(D23:D25)</f>
        <v>-25.79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CheckList</vt:lpstr>
      <vt:lpstr>Mod 130</vt:lpstr>
      <vt:lpstr>Ventas Libro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Cardona Altes, Cristina</dc:creator>
  <cp:lastModifiedBy>Cristina Cardona</cp:lastModifiedBy>
  <dcterms:created xsi:type="dcterms:W3CDTF">2025-10-19T17:09:23Z</dcterms:created>
  <dcterms:modified xsi:type="dcterms:W3CDTF">2025-10-20T18:08:51Z</dcterms:modified>
</cp:coreProperties>
</file>