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2025\0 2do Sem\Capstone\Fase2\Plani\"/>
    </mc:Choice>
  </mc:AlternateContent>
  <xr:revisionPtr revIDLastSave="0" documentId="8_{AAC57EB8-C784-4C03-B184-476015CA9261}" xr6:coauthVersionLast="47" xr6:coauthVersionMax="47" xr10:uidLastSave="{00000000-0000-0000-0000-000000000000}"/>
  <bookViews>
    <workbookView xWindow="-108" yWindow="-108" windowWidth="23256" windowHeight="12576" xr2:uid="{E5F61550-0E46-42DD-8208-BAC7CDC10EE6}"/>
  </bookViews>
  <sheets>
    <sheet name="EVALUACION2 (1)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MR_PL">'[1]RELEVANCIA-PUNTAJE'!#REF!</definedName>
    <definedName name="NL">'[1]RELEVANCIA-PUNTAJE'!$E$2</definedName>
    <definedName name="PL">'[1]RELEVANCIA-PUNTAJE'!#REF!</definedName>
    <definedName name="PR_PL">'[1]RELEVANCIA-PUNTAJE'!#REF!</definedName>
    <definedName name="RE_PL">'[1]RELEVANCIA-PUNTAJE'!#REF!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K20" i="1" s="1"/>
  <c r="H20" i="1"/>
  <c r="I20" i="1" s="1"/>
  <c r="F20" i="1"/>
  <c r="G20" i="1" s="1"/>
  <c r="D20" i="1"/>
  <c r="E20" i="1" s="1"/>
  <c r="B20" i="1"/>
  <c r="K19" i="1"/>
  <c r="J19" i="1"/>
  <c r="I19" i="1"/>
  <c r="H19" i="1"/>
  <c r="G19" i="1"/>
  <c r="F19" i="1"/>
  <c r="E19" i="1"/>
  <c r="D19" i="1"/>
  <c r="B19" i="1"/>
  <c r="J18" i="1"/>
  <c r="K18" i="1" s="1"/>
  <c r="H18" i="1"/>
  <c r="I18" i="1" s="1"/>
  <c r="F18" i="1"/>
  <c r="G18" i="1" s="1"/>
  <c r="D18" i="1"/>
  <c r="E18" i="1" s="1"/>
  <c r="B18" i="1"/>
  <c r="J17" i="1"/>
  <c r="K17" i="1" s="1"/>
  <c r="H17" i="1"/>
  <c r="I17" i="1" s="1"/>
  <c r="G17" i="1"/>
  <c r="F17" i="1"/>
  <c r="E17" i="1"/>
  <c r="D17" i="1"/>
  <c r="B17" i="1"/>
  <c r="J16" i="1"/>
  <c r="K16" i="1" s="1"/>
  <c r="H16" i="1"/>
  <c r="I16" i="1" s="1"/>
  <c r="F16" i="1"/>
  <c r="G16" i="1" s="1"/>
  <c r="D16" i="1"/>
  <c r="E16" i="1" s="1"/>
  <c r="B16" i="1"/>
  <c r="J15" i="1"/>
  <c r="K15" i="1" s="1"/>
  <c r="I15" i="1"/>
  <c r="H15" i="1"/>
  <c r="G15" i="1"/>
  <c r="F15" i="1"/>
  <c r="D15" i="1"/>
  <c r="E15" i="1" s="1"/>
  <c r="B15" i="1"/>
  <c r="J14" i="1"/>
  <c r="K14" i="1" s="1"/>
  <c r="H14" i="1"/>
  <c r="I14" i="1" s="1"/>
  <c r="F14" i="1"/>
  <c r="G14" i="1" s="1"/>
  <c r="D14" i="1"/>
  <c r="E14" i="1" s="1"/>
  <c r="B14" i="1"/>
  <c r="K13" i="1"/>
  <c r="J13" i="1"/>
  <c r="I13" i="1"/>
  <c r="H13" i="1"/>
  <c r="F13" i="1"/>
  <c r="G13" i="1" s="1"/>
  <c r="G21" i="1" s="1"/>
  <c r="D13" i="1"/>
  <c r="E13" i="1" s="1"/>
  <c r="B13" i="1"/>
  <c r="K21" i="1" l="1"/>
  <c r="I21" i="1"/>
  <c r="E21" i="1"/>
  <c r="C21" i="1" s="1"/>
  <c r="C22" i="1" s="1"/>
  <c r="C4" i="1" l="1"/>
  <c r="C6" i="1"/>
  <c r="C5" i="1"/>
</calcChain>
</file>

<file path=xl/sharedStrings.xml><?xml version="1.0" encoding="utf-8"?>
<sst xmlns="http://schemas.openxmlformats.org/spreadsheetml/2006/main" count="25" uniqueCount="17">
  <si>
    <t>INTEGRANTES</t>
  </si>
  <si>
    <t>GRUPAL</t>
  </si>
  <si>
    <t>GUERRA GOMEZ VICENTE</t>
  </si>
  <si>
    <t>NAVARRO TARIFENO BENJAMIN CRISTOBAL</t>
  </si>
  <si>
    <t>URBINA TAPIA CRISTOPHER MAXIMILIANO</t>
  </si>
  <si>
    <t>tablas Pro+Cli+ Precio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</si>
  <si>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</si>
  <si>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</si>
  <si>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</si>
  <si>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</si>
  <si>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</si>
  <si>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</si>
  <si>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</si>
  <si>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Logro incipiente</t>
  </si>
  <si>
    <t>Puntaje</t>
  </si>
  <si>
    <t>Nota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</si>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</sst>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0" fillId="0" borderId="0" xfId="0" applyNumberFormat="1"/>
    <xf numFmtId="0" fontId="3" fillId="3" borderId="3" xfId="0" applyFont="1" applyFill="1" applyBorder="1" applyAlignment="1">
      <alignment horizontal="center" vertical="center" textRotation="255"/>
    </xf>
    <xf numFmtId="0" fontId="4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5" fillId="4" borderId="3" xfId="0" applyFont="1" applyFill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5" borderId="9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right" vertical="center" wrapText="1"/>
    </xf>
    <xf numFmtId="0" fontId="9" fillId="0" borderId="3" xfId="0" applyFont="1" applyBorder="1"/>
    <xf numFmtId="0" fontId="0" fillId="6" borderId="1" xfId="0" applyFill="1" applyBorder="1"/>
    <xf numFmtId="0" fontId="7" fillId="0" borderId="2" xfId="0" applyFont="1" applyBorder="1" applyAlignment="1">
      <alignment horizontal="right" vertical="center" wrapText="1"/>
    </xf>
    <xf numFmtId="164" fontId="9" fillId="0" borderId="1" xfId="0" applyNumberFormat="1" applyFont="1" applyBorder="1"/>
    <xf numFmtId="0" fontId="1" fillId="0" borderId="0" xfId="0" applyFont="1" applyAlignment="1">
      <alignment wrapText="1"/>
    </xf>
    <xf numFmtId="0" fontId="7" fillId="0" borderId="0" xfId="0" applyFont="1" applyAlignment="1">
      <alignment horizontal="right" vertical="center" wrapText="1"/>
    </xf>
    <xf numFmtId="164" fontId="9" fillId="0" borderId="0" xfId="0" applyNumberFormat="1" applyFont="1"/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cuments\2025\0%202do%20Sem\Capstone\Fase2\PLANILLA%20DE%20EVALUACION%20AVANCE%20FASE%202.xlsx" TargetMode="External"/><Relationship Id="rId1" Type="http://schemas.openxmlformats.org/officeDocument/2006/relationships/externalLinkPath" Target="/Documents/2025/0%202do%20Sem/Capstone/Fase2/PLANILLA%20DE%20EVALUACION%20AVANCE%20FA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ALUACION2"/>
      <sheetName val="EVALUACION2 (1)"/>
      <sheetName val="EVALUACION2 (2)"/>
      <sheetName val="EVALUACION2 (3)"/>
      <sheetName val="EVALUACION2 (4)"/>
      <sheetName val="EVALUACION2 (5)"/>
      <sheetName val="EVALUACION2 (6)"/>
      <sheetName val="EVALUACION2 (7)"/>
      <sheetName val="RUBRICA"/>
      <sheetName val="ESCALA_IEP"/>
      <sheetName val="ESCALA_PRESENTACION"/>
      <sheetName val="ESCALA_TRAB_EQUIP"/>
      <sheetName val="RELEVANCIA-PUNTAJ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 xml:space="preserve">1. Propone ajustes al Proyecto APT considerando dificultades, facilitadores y retroalimentación. </v>
          </cell>
        </row>
        <row r="5">
          <cell r="A5" t="str">
            <v>2. Aplica una metodología que permite el logro de los objetivos propuestos, de acuerdo a los estándares de la disciplina.</v>
          </cell>
        </row>
        <row r="6">
          <cell r="A6" t="str">
            <v>3. Genera evidencias que dan cuenta del avance del Proyecto APT en relación a documentación, programación y almacenamiento de datos , de acuerdo a lo planificado por el equipo y que cumpla con estándares de desarrollo de la industria</v>
          </cell>
        </row>
        <row r="7">
          <cell r="A7" t="str">
            <v>4. Utiliza de manera precisa el lenguaje técnico en los entregables de acuerdo con lo requerido por la disciplina.</v>
          </cell>
        </row>
        <row r="8">
          <cell r="A8" t="str">
            <v xml:space="preserve">5. Utiliza reglas de redacción, ortografía (literal, puntual, acentual) y las normas para citas y referencias. </v>
          </cell>
        </row>
        <row r="9">
          <cell r="A9" t="str">
            <v>6. Entrega la documentación y evidencias requerida por la asignatura de acuerdo a la estrucutra y nombres solicitados, guardando todas las evidencias de avances en Git</v>
          </cell>
        </row>
        <row r="10">
          <cell r="A10" t="str">
            <v>7.- Generan evidencias claras dentro del repositorio  del aporte de cada uno de los integrantes del equipo que permitan identificar la equidad en el trabajo y la participación de cada estudiante.</v>
          </cell>
        </row>
        <row r="11">
          <cell r="A11" t="str">
            <v>8. Demuestra un trabajo en equipo en donde todos los miembros del equipo expresan con fluidez el conocimiento del tema expuesto y  participan de las actividades planificadas en el proyecto</v>
          </cell>
        </row>
      </sheetData>
      <sheetData sheetId="9"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1.1000000000000001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1.2</v>
          </cell>
        </row>
        <row r="10">
          <cell r="A10">
            <v>4</v>
          </cell>
          <cell r="B10">
            <v>1.2</v>
          </cell>
        </row>
        <row r="11">
          <cell r="A11">
            <v>4.5</v>
          </cell>
          <cell r="B11">
            <v>1.2</v>
          </cell>
        </row>
        <row r="12">
          <cell r="A12">
            <v>5</v>
          </cell>
          <cell r="B12">
            <v>1.3</v>
          </cell>
        </row>
        <row r="13">
          <cell r="A13">
            <v>5.5</v>
          </cell>
          <cell r="B13">
            <v>1.3</v>
          </cell>
        </row>
        <row r="14">
          <cell r="A14">
            <v>6</v>
          </cell>
          <cell r="B14">
            <v>1.3</v>
          </cell>
        </row>
        <row r="15">
          <cell r="A15">
            <v>6.5</v>
          </cell>
          <cell r="B15">
            <v>1.3</v>
          </cell>
        </row>
        <row r="16">
          <cell r="A16">
            <v>7</v>
          </cell>
          <cell r="B16">
            <v>1.4</v>
          </cell>
        </row>
        <row r="17">
          <cell r="A17">
            <v>7.5</v>
          </cell>
          <cell r="B17">
            <v>1.4</v>
          </cell>
        </row>
        <row r="18">
          <cell r="A18">
            <v>8</v>
          </cell>
          <cell r="B18">
            <v>1.4</v>
          </cell>
        </row>
        <row r="19">
          <cell r="A19">
            <v>8.5</v>
          </cell>
          <cell r="B19">
            <v>1.4</v>
          </cell>
        </row>
        <row r="20">
          <cell r="A20">
            <v>9</v>
          </cell>
          <cell r="B20">
            <v>1.5</v>
          </cell>
        </row>
        <row r="21">
          <cell r="A21">
            <v>9.5</v>
          </cell>
          <cell r="B21">
            <v>1.5</v>
          </cell>
        </row>
        <row r="22">
          <cell r="A22">
            <v>10</v>
          </cell>
          <cell r="B22">
            <v>1.5</v>
          </cell>
        </row>
        <row r="23">
          <cell r="A23">
            <v>10.5</v>
          </cell>
          <cell r="B23">
            <v>1.5</v>
          </cell>
        </row>
        <row r="24">
          <cell r="A24">
            <v>11</v>
          </cell>
          <cell r="B24">
            <v>1.6</v>
          </cell>
        </row>
        <row r="25">
          <cell r="A25">
            <v>11.5</v>
          </cell>
          <cell r="B25">
            <v>1.6</v>
          </cell>
        </row>
        <row r="26">
          <cell r="A26">
            <v>12</v>
          </cell>
          <cell r="B26">
            <v>1.6</v>
          </cell>
        </row>
        <row r="27">
          <cell r="A27">
            <v>12.5</v>
          </cell>
          <cell r="B27">
            <v>1.6</v>
          </cell>
        </row>
        <row r="28">
          <cell r="A28">
            <v>13</v>
          </cell>
          <cell r="B28">
            <v>1.7</v>
          </cell>
        </row>
        <row r="29">
          <cell r="A29">
            <v>13.5</v>
          </cell>
          <cell r="B29">
            <v>1.7</v>
          </cell>
        </row>
        <row r="30">
          <cell r="A30">
            <v>14</v>
          </cell>
          <cell r="B30">
            <v>1.7</v>
          </cell>
        </row>
        <row r="31">
          <cell r="A31">
            <v>14.5</v>
          </cell>
          <cell r="B31">
            <v>1.7</v>
          </cell>
        </row>
        <row r="32">
          <cell r="A32">
            <v>15</v>
          </cell>
          <cell r="B32">
            <v>1.8</v>
          </cell>
        </row>
        <row r="33">
          <cell r="A33">
            <v>15.5</v>
          </cell>
          <cell r="B33">
            <v>1.8</v>
          </cell>
        </row>
        <row r="34">
          <cell r="A34">
            <v>16</v>
          </cell>
          <cell r="B34">
            <v>1.8</v>
          </cell>
        </row>
        <row r="35">
          <cell r="A35">
            <v>16.5</v>
          </cell>
          <cell r="B35">
            <v>1.8</v>
          </cell>
        </row>
        <row r="36">
          <cell r="A36">
            <v>17</v>
          </cell>
          <cell r="B36">
            <v>1.9</v>
          </cell>
        </row>
        <row r="37">
          <cell r="A37">
            <v>17.5</v>
          </cell>
          <cell r="B37">
            <v>1.9</v>
          </cell>
        </row>
        <row r="38">
          <cell r="A38">
            <v>18</v>
          </cell>
          <cell r="B38">
            <v>1.9</v>
          </cell>
        </row>
        <row r="39">
          <cell r="A39">
            <v>18.5</v>
          </cell>
          <cell r="B39">
            <v>1.9</v>
          </cell>
        </row>
        <row r="40">
          <cell r="A40">
            <v>19</v>
          </cell>
          <cell r="B40">
            <v>2</v>
          </cell>
        </row>
        <row r="41">
          <cell r="A41">
            <v>19.5</v>
          </cell>
          <cell r="B41">
            <v>2</v>
          </cell>
        </row>
        <row r="42">
          <cell r="A42">
            <v>20</v>
          </cell>
          <cell r="B42">
            <v>2</v>
          </cell>
        </row>
        <row r="43">
          <cell r="A43">
            <v>20.5</v>
          </cell>
          <cell r="B43">
            <v>2</v>
          </cell>
        </row>
        <row r="44">
          <cell r="A44">
            <v>21</v>
          </cell>
          <cell r="B44">
            <v>2.1</v>
          </cell>
        </row>
        <row r="45">
          <cell r="A45">
            <v>21.5</v>
          </cell>
          <cell r="B45">
            <v>2.1</v>
          </cell>
        </row>
        <row r="46">
          <cell r="A46">
            <v>22</v>
          </cell>
          <cell r="B46">
            <v>2.1</v>
          </cell>
        </row>
        <row r="47">
          <cell r="A47">
            <v>22.5</v>
          </cell>
          <cell r="B47">
            <v>2.1</v>
          </cell>
        </row>
        <row r="48">
          <cell r="A48">
            <v>23</v>
          </cell>
          <cell r="B48">
            <v>2.2000000000000002</v>
          </cell>
        </row>
        <row r="49">
          <cell r="A49">
            <v>23.5</v>
          </cell>
          <cell r="B49">
            <v>2.2000000000000002</v>
          </cell>
        </row>
        <row r="50">
          <cell r="A50">
            <v>24</v>
          </cell>
          <cell r="B50">
            <v>2.2000000000000002</v>
          </cell>
        </row>
        <row r="51">
          <cell r="A51">
            <v>24.5</v>
          </cell>
          <cell r="B51">
            <v>2.2000000000000002</v>
          </cell>
        </row>
        <row r="52">
          <cell r="A52">
            <v>25</v>
          </cell>
          <cell r="B52">
            <v>2.2999999999999998</v>
          </cell>
        </row>
        <row r="53">
          <cell r="A53">
            <v>25.5</v>
          </cell>
          <cell r="B53">
            <v>2.2999999999999998</v>
          </cell>
        </row>
        <row r="54">
          <cell r="A54">
            <v>26</v>
          </cell>
          <cell r="B54">
            <v>2.2999999999999998</v>
          </cell>
        </row>
        <row r="55">
          <cell r="A55">
            <v>26.5</v>
          </cell>
          <cell r="B55">
            <v>2.2999999999999998</v>
          </cell>
        </row>
        <row r="56">
          <cell r="A56">
            <v>27</v>
          </cell>
          <cell r="B56">
            <v>2.4</v>
          </cell>
        </row>
        <row r="57">
          <cell r="A57">
            <v>27.5</v>
          </cell>
          <cell r="B57">
            <v>2.4</v>
          </cell>
        </row>
        <row r="58">
          <cell r="A58">
            <v>28</v>
          </cell>
          <cell r="B58">
            <v>2.4</v>
          </cell>
        </row>
        <row r="59">
          <cell r="A59">
            <v>28.5</v>
          </cell>
          <cell r="B59">
            <v>2.4</v>
          </cell>
        </row>
        <row r="60">
          <cell r="A60">
            <v>29</v>
          </cell>
          <cell r="B60">
            <v>2.5</v>
          </cell>
        </row>
        <row r="61">
          <cell r="A61">
            <v>29.5</v>
          </cell>
          <cell r="B61">
            <v>2.5</v>
          </cell>
        </row>
        <row r="62">
          <cell r="A62">
            <v>30</v>
          </cell>
          <cell r="B62">
            <v>2.5</v>
          </cell>
        </row>
        <row r="63">
          <cell r="A63">
            <v>30.5</v>
          </cell>
          <cell r="B63">
            <v>2.5</v>
          </cell>
        </row>
        <row r="64">
          <cell r="A64">
            <v>31</v>
          </cell>
          <cell r="B64">
            <v>2.6</v>
          </cell>
        </row>
        <row r="65">
          <cell r="A65">
            <v>31.5</v>
          </cell>
          <cell r="B65">
            <v>2.6</v>
          </cell>
        </row>
        <row r="66">
          <cell r="A66">
            <v>32</v>
          </cell>
          <cell r="B66">
            <v>2.6</v>
          </cell>
        </row>
        <row r="67">
          <cell r="A67">
            <v>32.5</v>
          </cell>
          <cell r="B67">
            <v>2.6</v>
          </cell>
        </row>
        <row r="68">
          <cell r="A68">
            <v>33</v>
          </cell>
          <cell r="B68">
            <v>2.7</v>
          </cell>
        </row>
        <row r="69">
          <cell r="A69">
            <v>33.5</v>
          </cell>
          <cell r="B69">
            <v>2.7</v>
          </cell>
        </row>
        <row r="70">
          <cell r="A70">
            <v>34</v>
          </cell>
          <cell r="B70">
            <v>2.7</v>
          </cell>
        </row>
        <row r="71">
          <cell r="A71">
            <v>34.5</v>
          </cell>
          <cell r="B71">
            <v>2.7</v>
          </cell>
        </row>
        <row r="72">
          <cell r="A72">
            <v>35</v>
          </cell>
          <cell r="B72">
            <v>2.8</v>
          </cell>
        </row>
        <row r="73">
          <cell r="A73">
            <v>35.5</v>
          </cell>
          <cell r="B73">
            <v>2.8</v>
          </cell>
        </row>
        <row r="74">
          <cell r="A74">
            <v>36</v>
          </cell>
          <cell r="B74">
            <v>2.8</v>
          </cell>
        </row>
        <row r="75">
          <cell r="A75">
            <v>36.5</v>
          </cell>
          <cell r="B75">
            <v>2.8</v>
          </cell>
        </row>
        <row r="76">
          <cell r="A76">
            <v>37</v>
          </cell>
          <cell r="B76">
            <v>2.9</v>
          </cell>
        </row>
        <row r="77">
          <cell r="A77">
            <v>37.5</v>
          </cell>
          <cell r="B77">
            <v>2.9</v>
          </cell>
        </row>
        <row r="78">
          <cell r="A78">
            <v>38</v>
          </cell>
          <cell r="B78">
            <v>2.9</v>
          </cell>
        </row>
        <row r="79">
          <cell r="A79">
            <v>38.5</v>
          </cell>
          <cell r="B79">
            <v>2.9</v>
          </cell>
        </row>
        <row r="80">
          <cell r="A80">
            <v>39</v>
          </cell>
          <cell r="B80">
            <v>3</v>
          </cell>
        </row>
        <row r="81">
          <cell r="A81">
            <v>39.5</v>
          </cell>
          <cell r="B81">
            <v>3</v>
          </cell>
        </row>
        <row r="82">
          <cell r="A82">
            <v>40</v>
          </cell>
          <cell r="B82">
            <v>3</v>
          </cell>
        </row>
        <row r="83">
          <cell r="A83">
            <v>40.5</v>
          </cell>
          <cell r="B83">
            <v>3</v>
          </cell>
        </row>
        <row r="84">
          <cell r="A84">
            <v>41</v>
          </cell>
          <cell r="B84">
            <v>3.1</v>
          </cell>
        </row>
        <row r="85">
          <cell r="A85">
            <v>41.5</v>
          </cell>
          <cell r="B85">
            <v>3.1</v>
          </cell>
        </row>
        <row r="86">
          <cell r="A86">
            <v>42</v>
          </cell>
          <cell r="B86">
            <v>3.1</v>
          </cell>
        </row>
        <row r="87">
          <cell r="A87">
            <v>42.5</v>
          </cell>
          <cell r="B87">
            <v>3.1</v>
          </cell>
        </row>
        <row r="88">
          <cell r="A88">
            <v>43</v>
          </cell>
          <cell r="B88">
            <v>3.2</v>
          </cell>
        </row>
        <row r="89">
          <cell r="A89">
            <v>43.5</v>
          </cell>
          <cell r="B89">
            <v>3.2</v>
          </cell>
        </row>
        <row r="90">
          <cell r="A90">
            <v>44</v>
          </cell>
          <cell r="B90">
            <v>3.2</v>
          </cell>
        </row>
        <row r="91">
          <cell r="A91">
            <v>44.5</v>
          </cell>
          <cell r="B91">
            <v>3.2</v>
          </cell>
        </row>
        <row r="92">
          <cell r="A92">
            <v>45</v>
          </cell>
          <cell r="B92">
            <v>3.3</v>
          </cell>
        </row>
        <row r="93">
          <cell r="A93">
            <v>45.5</v>
          </cell>
          <cell r="B93">
            <v>3.3</v>
          </cell>
        </row>
        <row r="94">
          <cell r="A94">
            <v>46</v>
          </cell>
          <cell r="B94">
            <v>3.3</v>
          </cell>
        </row>
        <row r="95">
          <cell r="A95">
            <v>46.5</v>
          </cell>
          <cell r="B95">
            <v>3.3</v>
          </cell>
        </row>
        <row r="96">
          <cell r="A96">
            <v>47</v>
          </cell>
          <cell r="B96">
            <v>3.4</v>
          </cell>
        </row>
        <row r="97">
          <cell r="A97">
            <v>47.5</v>
          </cell>
          <cell r="B97">
            <v>3.4</v>
          </cell>
        </row>
        <row r="98">
          <cell r="A98">
            <v>48</v>
          </cell>
          <cell r="B98">
            <v>3.4</v>
          </cell>
        </row>
        <row r="99">
          <cell r="A99">
            <v>48.5</v>
          </cell>
          <cell r="B99">
            <v>3.4</v>
          </cell>
        </row>
        <row r="100">
          <cell r="A100">
            <v>49</v>
          </cell>
          <cell r="B100">
            <v>3.5</v>
          </cell>
        </row>
        <row r="101">
          <cell r="A101">
            <v>49.5</v>
          </cell>
          <cell r="B101">
            <v>3.5</v>
          </cell>
        </row>
        <row r="102">
          <cell r="A102">
            <v>50</v>
          </cell>
          <cell r="B102">
            <v>3.5</v>
          </cell>
        </row>
        <row r="103">
          <cell r="A103">
            <v>50.5</v>
          </cell>
          <cell r="B103">
            <v>3.5</v>
          </cell>
        </row>
        <row r="104">
          <cell r="A104">
            <v>51</v>
          </cell>
          <cell r="B104">
            <v>3.6</v>
          </cell>
        </row>
        <row r="105">
          <cell r="A105">
            <v>51.5</v>
          </cell>
          <cell r="B105">
            <v>3.6</v>
          </cell>
        </row>
        <row r="106">
          <cell r="A106">
            <v>52</v>
          </cell>
          <cell r="B106">
            <v>3.6</v>
          </cell>
        </row>
        <row r="107">
          <cell r="A107">
            <v>52.5</v>
          </cell>
          <cell r="B107">
            <v>3.6</v>
          </cell>
        </row>
        <row r="108">
          <cell r="A108">
            <v>53</v>
          </cell>
          <cell r="B108">
            <v>3.7</v>
          </cell>
        </row>
        <row r="109">
          <cell r="A109">
            <v>53.5</v>
          </cell>
          <cell r="B109">
            <v>3.7</v>
          </cell>
        </row>
        <row r="110">
          <cell r="A110">
            <v>54</v>
          </cell>
          <cell r="B110">
            <v>3.7</v>
          </cell>
        </row>
        <row r="111">
          <cell r="A111">
            <v>54.5</v>
          </cell>
          <cell r="B111">
            <v>3.7</v>
          </cell>
        </row>
        <row r="112">
          <cell r="A112">
            <v>55</v>
          </cell>
          <cell r="B112">
            <v>3.8</v>
          </cell>
        </row>
        <row r="113">
          <cell r="A113">
            <v>55.5</v>
          </cell>
          <cell r="B113">
            <v>3.8</v>
          </cell>
        </row>
        <row r="114">
          <cell r="A114">
            <v>56</v>
          </cell>
          <cell r="B114">
            <v>3.8</v>
          </cell>
        </row>
        <row r="115">
          <cell r="A115">
            <v>56.5</v>
          </cell>
          <cell r="B115">
            <v>3.8</v>
          </cell>
        </row>
        <row r="116">
          <cell r="A116">
            <v>57</v>
          </cell>
          <cell r="B116">
            <v>3.9</v>
          </cell>
        </row>
        <row r="117">
          <cell r="A117">
            <v>57.5</v>
          </cell>
          <cell r="B117">
            <v>3.9</v>
          </cell>
        </row>
        <row r="118">
          <cell r="A118">
            <v>58</v>
          </cell>
          <cell r="B118">
            <v>3.9</v>
          </cell>
        </row>
        <row r="119">
          <cell r="A119">
            <v>58.5</v>
          </cell>
          <cell r="B119">
            <v>3.9</v>
          </cell>
        </row>
        <row r="120">
          <cell r="A120">
            <v>59</v>
          </cell>
          <cell r="B120">
            <v>4</v>
          </cell>
        </row>
        <row r="121">
          <cell r="A121">
            <v>59.5</v>
          </cell>
          <cell r="B121">
            <v>4</v>
          </cell>
        </row>
        <row r="122">
          <cell r="A122">
            <v>60</v>
          </cell>
          <cell r="B122">
            <v>4</v>
          </cell>
        </row>
        <row r="123">
          <cell r="A123">
            <v>60.5</v>
          </cell>
          <cell r="B123">
            <v>4</v>
          </cell>
        </row>
        <row r="124">
          <cell r="A124">
            <v>61</v>
          </cell>
          <cell r="B124">
            <v>4.0999999999999996</v>
          </cell>
        </row>
        <row r="125">
          <cell r="A125">
            <v>61.5</v>
          </cell>
          <cell r="B125">
            <v>4.0999999999999996</v>
          </cell>
        </row>
        <row r="126">
          <cell r="A126">
            <v>62</v>
          </cell>
          <cell r="B126">
            <v>4.2</v>
          </cell>
        </row>
        <row r="127">
          <cell r="A127">
            <v>62.5</v>
          </cell>
          <cell r="B127">
            <v>4.2</v>
          </cell>
        </row>
        <row r="128">
          <cell r="A128">
            <v>63</v>
          </cell>
          <cell r="B128">
            <v>4.2</v>
          </cell>
        </row>
        <row r="129">
          <cell r="A129">
            <v>63.5</v>
          </cell>
          <cell r="B129">
            <v>4.3</v>
          </cell>
        </row>
        <row r="130">
          <cell r="A130">
            <v>64</v>
          </cell>
          <cell r="B130">
            <v>4.3</v>
          </cell>
        </row>
        <row r="131">
          <cell r="A131">
            <v>64.5</v>
          </cell>
          <cell r="B131">
            <v>4.3</v>
          </cell>
        </row>
        <row r="132">
          <cell r="A132">
            <v>65</v>
          </cell>
          <cell r="B132">
            <v>4.4000000000000004</v>
          </cell>
        </row>
        <row r="133">
          <cell r="A133">
            <v>65.5</v>
          </cell>
          <cell r="B133">
            <v>4.4000000000000004</v>
          </cell>
        </row>
        <row r="134">
          <cell r="A134">
            <v>66</v>
          </cell>
          <cell r="B134">
            <v>4.5</v>
          </cell>
        </row>
        <row r="135">
          <cell r="A135">
            <v>66.5</v>
          </cell>
          <cell r="B135">
            <v>4.5</v>
          </cell>
        </row>
        <row r="136">
          <cell r="A136">
            <v>67</v>
          </cell>
          <cell r="B136">
            <v>4.5</v>
          </cell>
        </row>
        <row r="137">
          <cell r="A137">
            <v>67.5</v>
          </cell>
          <cell r="B137">
            <v>4.5999999999999996</v>
          </cell>
        </row>
        <row r="138">
          <cell r="A138">
            <v>68</v>
          </cell>
          <cell r="B138">
            <v>4.5999999999999996</v>
          </cell>
        </row>
        <row r="139">
          <cell r="A139">
            <v>68.5</v>
          </cell>
          <cell r="B139">
            <v>4.5999999999999996</v>
          </cell>
        </row>
        <row r="140">
          <cell r="A140">
            <v>69</v>
          </cell>
          <cell r="B140">
            <v>4.7</v>
          </cell>
        </row>
        <row r="141">
          <cell r="A141">
            <v>69.5</v>
          </cell>
          <cell r="B141">
            <v>4.7</v>
          </cell>
        </row>
        <row r="142">
          <cell r="A142">
            <v>70</v>
          </cell>
          <cell r="B142">
            <v>4.8</v>
          </cell>
        </row>
        <row r="143">
          <cell r="A143">
            <v>70.5</v>
          </cell>
          <cell r="B143">
            <v>4.8</v>
          </cell>
        </row>
        <row r="144">
          <cell r="A144">
            <v>71</v>
          </cell>
          <cell r="B144">
            <v>4.8</v>
          </cell>
        </row>
        <row r="145">
          <cell r="A145">
            <v>71.5</v>
          </cell>
          <cell r="B145">
            <v>4.9000000000000004</v>
          </cell>
        </row>
        <row r="146">
          <cell r="A146">
            <v>72</v>
          </cell>
          <cell r="B146">
            <v>4.9000000000000004</v>
          </cell>
        </row>
        <row r="147">
          <cell r="A147">
            <v>72.5</v>
          </cell>
          <cell r="B147">
            <v>4.9000000000000004</v>
          </cell>
        </row>
        <row r="148">
          <cell r="A148">
            <v>73</v>
          </cell>
          <cell r="B148">
            <v>5</v>
          </cell>
        </row>
        <row r="149">
          <cell r="A149">
            <v>73.5</v>
          </cell>
          <cell r="B149">
            <v>5</v>
          </cell>
        </row>
        <row r="150">
          <cell r="A150">
            <v>74</v>
          </cell>
          <cell r="B150">
            <v>5.0999999999999996</v>
          </cell>
        </row>
        <row r="151">
          <cell r="A151">
            <v>74.5</v>
          </cell>
          <cell r="B151">
            <v>5.0999999999999996</v>
          </cell>
        </row>
        <row r="152">
          <cell r="A152">
            <v>75</v>
          </cell>
          <cell r="B152">
            <v>5.0999999999999996</v>
          </cell>
        </row>
        <row r="153">
          <cell r="A153">
            <v>75.5</v>
          </cell>
          <cell r="B153">
            <v>5.2</v>
          </cell>
        </row>
        <row r="154">
          <cell r="A154">
            <v>76</v>
          </cell>
          <cell r="B154">
            <v>5.2</v>
          </cell>
        </row>
        <row r="155">
          <cell r="A155">
            <v>76.5</v>
          </cell>
          <cell r="B155">
            <v>5.2</v>
          </cell>
        </row>
        <row r="156">
          <cell r="A156">
            <v>77</v>
          </cell>
          <cell r="B156">
            <v>5.3</v>
          </cell>
        </row>
        <row r="157">
          <cell r="A157">
            <v>77.5</v>
          </cell>
          <cell r="B157">
            <v>5.3</v>
          </cell>
        </row>
        <row r="158">
          <cell r="A158">
            <v>78</v>
          </cell>
          <cell r="B158">
            <v>5.4</v>
          </cell>
        </row>
        <row r="159">
          <cell r="A159">
            <v>78.5</v>
          </cell>
          <cell r="B159">
            <v>5.4</v>
          </cell>
        </row>
        <row r="160">
          <cell r="A160">
            <v>79</v>
          </cell>
          <cell r="B160">
            <v>5.4</v>
          </cell>
        </row>
        <row r="161">
          <cell r="A161">
            <v>79.5</v>
          </cell>
          <cell r="B161">
            <v>5.5</v>
          </cell>
        </row>
        <row r="162">
          <cell r="A162">
            <v>80</v>
          </cell>
          <cell r="B162">
            <v>5.5</v>
          </cell>
        </row>
        <row r="163">
          <cell r="A163">
            <v>80.5</v>
          </cell>
          <cell r="B163">
            <v>5.5</v>
          </cell>
        </row>
        <row r="164">
          <cell r="A164">
            <v>81</v>
          </cell>
          <cell r="B164">
            <v>5.6</v>
          </cell>
        </row>
        <row r="165">
          <cell r="A165">
            <v>81.5</v>
          </cell>
          <cell r="B165">
            <v>5.6</v>
          </cell>
        </row>
        <row r="166">
          <cell r="A166">
            <v>82</v>
          </cell>
          <cell r="B166">
            <v>5.7</v>
          </cell>
        </row>
        <row r="167">
          <cell r="A167">
            <v>82.5</v>
          </cell>
          <cell r="B167">
            <v>5.7</v>
          </cell>
        </row>
        <row r="168">
          <cell r="A168">
            <v>83</v>
          </cell>
          <cell r="B168">
            <v>5.7</v>
          </cell>
        </row>
        <row r="169">
          <cell r="A169">
            <v>83.5</v>
          </cell>
          <cell r="B169">
            <v>5.8</v>
          </cell>
        </row>
        <row r="170">
          <cell r="A170">
            <v>84</v>
          </cell>
          <cell r="B170">
            <v>5.8</v>
          </cell>
        </row>
        <row r="171">
          <cell r="A171">
            <v>84.5</v>
          </cell>
          <cell r="B171">
            <v>5.8</v>
          </cell>
        </row>
        <row r="172">
          <cell r="A172">
            <v>85</v>
          </cell>
          <cell r="B172">
            <v>5.9</v>
          </cell>
        </row>
        <row r="173">
          <cell r="A173">
            <v>85.5</v>
          </cell>
          <cell r="B173">
            <v>5.9</v>
          </cell>
        </row>
        <row r="174">
          <cell r="A174">
            <v>86</v>
          </cell>
          <cell r="B174">
            <v>6</v>
          </cell>
        </row>
        <row r="175">
          <cell r="A175">
            <v>86.5</v>
          </cell>
          <cell r="B175">
            <v>6</v>
          </cell>
        </row>
        <row r="176">
          <cell r="A176">
            <v>87</v>
          </cell>
          <cell r="B176">
            <v>6</v>
          </cell>
        </row>
        <row r="177">
          <cell r="A177">
            <v>87.5</v>
          </cell>
          <cell r="B177">
            <v>6.1</v>
          </cell>
        </row>
        <row r="178">
          <cell r="A178">
            <v>88</v>
          </cell>
          <cell r="B178">
            <v>6.1</v>
          </cell>
        </row>
        <row r="179">
          <cell r="A179">
            <v>88.5</v>
          </cell>
          <cell r="B179">
            <v>6.1</v>
          </cell>
        </row>
        <row r="180">
          <cell r="A180">
            <v>89</v>
          </cell>
          <cell r="B180">
            <v>6.2</v>
          </cell>
        </row>
        <row r="181">
          <cell r="A181">
            <v>89.5</v>
          </cell>
          <cell r="B181">
            <v>6.2</v>
          </cell>
        </row>
        <row r="182">
          <cell r="A182">
            <v>90</v>
          </cell>
          <cell r="B182">
            <v>6.3</v>
          </cell>
        </row>
        <row r="183">
          <cell r="A183">
            <v>90.5</v>
          </cell>
          <cell r="B183">
            <v>6.3</v>
          </cell>
        </row>
        <row r="184">
          <cell r="A184">
            <v>91</v>
          </cell>
          <cell r="B184">
            <v>6.3</v>
          </cell>
        </row>
        <row r="185">
          <cell r="A185">
            <v>91.5</v>
          </cell>
          <cell r="B185">
            <v>6.4</v>
          </cell>
        </row>
        <row r="186">
          <cell r="A186">
            <v>92</v>
          </cell>
          <cell r="B186">
            <v>6.4</v>
          </cell>
        </row>
        <row r="187">
          <cell r="A187">
            <v>92.5</v>
          </cell>
          <cell r="B187">
            <v>6.4</v>
          </cell>
        </row>
        <row r="188">
          <cell r="A188">
            <v>93</v>
          </cell>
          <cell r="B188">
            <v>6.5</v>
          </cell>
        </row>
        <row r="189">
          <cell r="A189">
            <v>93.5</v>
          </cell>
          <cell r="B189">
            <v>6.5</v>
          </cell>
        </row>
        <row r="190">
          <cell r="A190">
            <v>94</v>
          </cell>
          <cell r="B190">
            <v>6.6</v>
          </cell>
        </row>
        <row r="191">
          <cell r="A191">
            <v>94.5</v>
          </cell>
          <cell r="B191">
            <v>6.6</v>
          </cell>
        </row>
        <row r="192">
          <cell r="A192">
            <v>95</v>
          </cell>
          <cell r="B192">
            <v>6.6</v>
          </cell>
        </row>
        <row r="193">
          <cell r="A193">
            <v>95.5</v>
          </cell>
          <cell r="B193">
            <v>6.7</v>
          </cell>
        </row>
        <row r="194">
          <cell r="A194">
            <v>96</v>
          </cell>
          <cell r="B194">
            <v>6.7</v>
          </cell>
        </row>
        <row r="195">
          <cell r="A195">
            <v>96.5</v>
          </cell>
          <cell r="B195">
            <v>6.7</v>
          </cell>
        </row>
        <row r="196">
          <cell r="A196">
            <v>97</v>
          </cell>
          <cell r="B196">
            <v>6.8</v>
          </cell>
        </row>
        <row r="197">
          <cell r="A197">
            <v>97.5</v>
          </cell>
          <cell r="B197">
            <v>6.8</v>
          </cell>
        </row>
        <row r="198">
          <cell r="A198">
            <v>98</v>
          </cell>
          <cell r="B198">
            <v>6.9</v>
          </cell>
        </row>
        <row r="199">
          <cell r="A199">
            <v>98.5</v>
          </cell>
          <cell r="B199">
            <v>6.9</v>
          </cell>
        </row>
        <row r="200">
          <cell r="A200">
            <v>99</v>
          </cell>
          <cell r="B200">
            <v>6.9</v>
          </cell>
        </row>
        <row r="201">
          <cell r="A201">
            <v>99.5</v>
          </cell>
          <cell r="B201">
            <v>7</v>
          </cell>
        </row>
        <row r="202">
          <cell r="A202">
            <v>100</v>
          </cell>
          <cell r="B202">
            <v>7</v>
          </cell>
        </row>
      </sheetData>
      <sheetData sheetId="10"/>
      <sheetData sheetId="11"/>
      <sheetData sheetId="12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2DD8-70B3-40DE-A0F7-EA2DCD6113DC}">
  <sheetPr>
    <tabColor rgb="FF92D050"/>
  </sheetPr>
  <dimension ref="A2:K895"/>
  <sheetViews>
    <sheetView tabSelected="1" zoomScaleNormal="100" workbookViewId="0">
      <selection activeCell="C17" sqref="C17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1.3320312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1">
        <v>1</v>
      </c>
    </row>
    <row r="3" spans="1:11" ht="14.4" x14ac:dyDescent="0.3">
      <c r="B3" s="2" t="s">
        <v>0</v>
      </c>
      <c r="C3" s="3" t="s">
        <v>1</v>
      </c>
    </row>
    <row r="4" spans="1:11" ht="14.4" x14ac:dyDescent="0.3">
      <c r="A4" s="4">
        <v>1</v>
      </c>
      <c r="B4" s="5" t="s">
        <v>2</v>
      </c>
      <c r="C4" s="6">
        <f>'EVALUACION2 (1)'!$C$22</f>
        <v>5.0999999999999996</v>
      </c>
      <c r="G4" s="7"/>
    </row>
    <row r="5" spans="1:11" ht="14.4" x14ac:dyDescent="0.3">
      <c r="A5" s="4">
        <v>2</v>
      </c>
      <c r="B5" s="5" t="s">
        <v>3</v>
      </c>
      <c r="C5" s="6">
        <f>'EVALUACION2 (1)'!$C$22</f>
        <v>5.0999999999999996</v>
      </c>
      <c r="G5" s="7"/>
    </row>
    <row r="6" spans="1:11" ht="14.4" x14ac:dyDescent="0.3">
      <c r="A6" s="4">
        <v>3</v>
      </c>
      <c r="B6" s="5" t="s">
        <v>4</v>
      </c>
      <c r="C6" s="6">
        <f>'EVALUACION2 (1)'!$C$22</f>
        <v>5.0999999999999996</v>
      </c>
      <c r="G6" s="7"/>
    </row>
    <row r="9" spans="1:11" ht="15" customHeight="1" x14ac:dyDescent="0.3">
      <c r="C9" t="s">
        <v>5</v>
      </c>
    </row>
    <row r="11" spans="1:11" ht="18" outlineLevel="1" x14ac:dyDescent="0.3">
      <c r="A11" s="8" t="s">
        <v>1</v>
      </c>
      <c r="B11" s="9"/>
      <c r="C11" s="10" t="s">
        <v>6</v>
      </c>
      <c r="D11" s="11" t="s">
        <v>7</v>
      </c>
      <c r="E11" s="12"/>
      <c r="F11" s="12"/>
      <c r="G11" s="12"/>
      <c r="H11" s="12"/>
      <c r="I11" s="12"/>
      <c r="J11" s="12"/>
      <c r="K11" s="13"/>
    </row>
    <row r="12" spans="1:11" ht="14.4" outlineLevel="1" x14ac:dyDescent="0.3">
      <c r="A12" s="14"/>
      <c r="B12" s="15" t="s">
        <v>8</v>
      </c>
      <c r="C12" s="16"/>
      <c r="D12" s="11" t="s">
        <v>9</v>
      </c>
      <c r="E12" s="13"/>
      <c r="F12" s="11" t="s">
        <v>10</v>
      </c>
      <c r="G12" s="13"/>
      <c r="H12" s="11" t="s">
        <v>11</v>
      </c>
      <c r="I12" s="13"/>
      <c r="J12" s="11" t="s">
        <v>12</v>
      </c>
      <c r="K12" s="13"/>
    </row>
    <row r="13" spans="1:11" ht="24" outlineLevel="1" x14ac:dyDescent="0.3">
      <c r="A13" s="17"/>
      <c r="B13" s="18" t="str">
        <f>[1]RUBRICA!A4</f>
        <v xml:space="preserve">1. Propone ajustes al Proyecto APT considerando dificultades, facilitadores y retroalimentación. </v>
      </c>
      <c r="C13" s="19" t="s">
        <v>13</v>
      </c>
      <c r="D13" s="20" t="str">
        <f t="shared" ref="D13:D17" si="0">IF($C13=CL,"X","")</f>
        <v/>
      </c>
      <c r="E13" s="20" t="str">
        <f>IF(D13="X",100*0.1,"")</f>
        <v/>
      </c>
      <c r="F13" s="20" t="str">
        <f t="shared" ref="F13:F17" si="1">IF($C13=L,"X","")</f>
        <v/>
      </c>
      <c r="G13" s="20" t="str">
        <f>IF(F13="X",60*0.1,"")</f>
        <v/>
      </c>
      <c r="H13" s="20" t="str">
        <f t="shared" ref="H13:H17" si="2">IF($C13=ML,"X","")</f>
        <v>X</v>
      </c>
      <c r="I13" s="20">
        <f>IF(H13="X",30*0.1,"")</f>
        <v>3</v>
      </c>
      <c r="J13" s="20" t="str">
        <f t="shared" ref="J13:J17" si="3">IF($C13=NL,"X","")</f>
        <v/>
      </c>
      <c r="K13" s="20" t="str">
        <f t="shared" ref="K13:K20" si="4">IF($J13="X",0,"")</f>
        <v/>
      </c>
    </row>
    <row r="14" spans="1:11" ht="26.4" customHeight="1" outlineLevel="1" x14ac:dyDescent="0.3">
      <c r="A14" s="17"/>
      <c r="B14" s="18" t="str">
        <f>[1]RUBRICA!A5</f>
        <v>2. Aplica una metodología que permite el logro de los objetivos propuestos, de acuerdo a los estándares de la disciplina.</v>
      </c>
      <c r="C14" s="19" t="s">
        <v>13</v>
      </c>
      <c r="D14" s="20" t="str">
        <f t="shared" si="0"/>
        <v/>
      </c>
      <c r="E14" s="20" t="str">
        <f>IF(D14="X",100*0.1,"")</f>
        <v/>
      </c>
      <c r="F14" s="20" t="str">
        <f t="shared" si="1"/>
        <v/>
      </c>
      <c r="G14" s="20" t="str">
        <f>IF(F14="X",60*0.1,"")</f>
        <v/>
      </c>
      <c r="H14" s="20" t="str">
        <f t="shared" si="2"/>
        <v>X</v>
      </c>
      <c r="I14" s="20">
        <f>IF(H14="X",30*0.1,"")</f>
        <v>3</v>
      </c>
      <c r="J14" s="20" t="str">
        <f t="shared" si="3"/>
        <v/>
      </c>
      <c r="K14" s="20" t="str">
        <f t="shared" si="4"/>
        <v/>
      </c>
    </row>
    <row r="15" spans="1:11" ht="36" outlineLevel="1" x14ac:dyDescent="0.3">
      <c r="A15" s="17"/>
      <c r="B15" s="18" t="str">
        <f>[1]RUBRICA!A6</f>
        <v>3. Genera evidencias que dan cuenta del avance del Proyecto APT en relación a documentación, programación y almacenamiento de datos , de acuerdo a lo planificado por el equipo y que cumpla con estándares de desarrollo de la industria</v>
      </c>
      <c r="C15" s="19" t="s">
        <v>10</v>
      </c>
      <c r="D15" s="20" t="str">
        <f t="shared" si="0"/>
        <v/>
      </c>
      <c r="E15" s="20" t="str">
        <f>IF(D15="X",100*0.25,"")</f>
        <v/>
      </c>
      <c r="F15" s="20" t="str">
        <f t="shared" si="1"/>
        <v>X</v>
      </c>
      <c r="G15" s="20">
        <f>IF(F15="X",60*0.25,"")</f>
        <v>15</v>
      </c>
      <c r="H15" s="20" t="str">
        <f t="shared" si="2"/>
        <v/>
      </c>
      <c r="I15" s="20" t="str">
        <f>IF(H15="X",30*0.25,"")</f>
        <v/>
      </c>
      <c r="J15" s="20" t="str">
        <f t="shared" si="3"/>
        <v/>
      </c>
      <c r="K15" s="20" t="str">
        <f t="shared" si="4"/>
        <v/>
      </c>
    </row>
    <row r="16" spans="1:11" ht="24" outlineLevel="1" x14ac:dyDescent="0.3">
      <c r="A16" s="17"/>
      <c r="B16" s="21" t="str">
        <f>[1]RUBRICA!A7</f>
        <v>4. Utiliza de manera precisa el lenguaje técnico en los entregables de acuerdo con lo requerido por la disciplina.</v>
      </c>
      <c r="C16" s="22" t="s">
        <v>10</v>
      </c>
      <c r="D16" s="23" t="str">
        <f t="shared" si="0"/>
        <v/>
      </c>
      <c r="E16" s="23" t="str">
        <f>IF(D16="X",100*0.05,"")</f>
        <v/>
      </c>
      <c r="F16" s="23" t="str">
        <f t="shared" si="1"/>
        <v>X</v>
      </c>
      <c r="G16" s="23">
        <f>IF(F16="X",60*0.05,"")</f>
        <v>3</v>
      </c>
      <c r="H16" s="23" t="str">
        <f t="shared" si="2"/>
        <v/>
      </c>
      <c r="I16" s="23" t="str">
        <f>IF(H16="X",30*0.05,"")</f>
        <v/>
      </c>
      <c r="J16" s="23" t="str">
        <f t="shared" si="3"/>
        <v/>
      </c>
      <c r="K16" s="23" t="str">
        <f t="shared" si="4"/>
        <v/>
      </c>
    </row>
    <row r="17" spans="1:11" ht="24" outlineLevel="1" x14ac:dyDescent="0.3">
      <c r="A17" s="17"/>
      <c r="B17" s="18" t="str">
        <f>[1]RUBRICA!A8</f>
        <v xml:space="preserve">5. Utiliza reglas de redacción, ortografía (literal, puntual, acentual) y las normas para citas y referencias. </v>
      </c>
      <c r="C17" s="19" t="s">
        <v>9</v>
      </c>
      <c r="D17" s="20" t="str">
        <f t="shared" si="0"/>
        <v>X</v>
      </c>
      <c r="E17" s="20">
        <f>IF(D17="X",100*0.05,"")</f>
        <v>5</v>
      </c>
      <c r="F17" s="20" t="str">
        <f t="shared" si="1"/>
        <v/>
      </c>
      <c r="G17" s="20" t="str">
        <f>IF(F17="X",60*0.05,"")</f>
        <v/>
      </c>
      <c r="H17" s="20" t="str">
        <f t="shared" si="2"/>
        <v/>
      </c>
      <c r="I17" s="20" t="str">
        <f>IF(H17="X",30*0.05,"")</f>
        <v/>
      </c>
      <c r="J17" s="20" t="str">
        <f t="shared" si="3"/>
        <v/>
      </c>
      <c r="K17" s="20" t="str">
        <f t="shared" si="4"/>
        <v/>
      </c>
    </row>
    <row r="18" spans="1:11" ht="24" outlineLevel="1" x14ac:dyDescent="0.3">
      <c r="A18" s="17"/>
      <c r="B18" s="18" t="str">
        <f>[1]RUBRICA!A9</f>
        <v>6. Entrega la documentación y evidencias requerida por la asignatura de acuerdo a la estrucutra y nombres solicitados, guardando todas las evidencias de avances en Git</v>
      </c>
      <c r="C18" s="19" t="s">
        <v>9</v>
      </c>
      <c r="D18" s="20" t="str">
        <f>IF($C18=CL,"X","")</f>
        <v>X</v>
      </c>
      <c r="E18" s="20">
        <f>IF(D18="X",100*0.2,"")</f>
        <v>20</v>
      </c>
      <c r="F18" s="20" t="str">
        <f>IF($C18=L,"X","")</f>
        <v/>
      </c>
      <c r="G18" s="20" t="str">
        <f>IF(F18="X",60*0.2,"")</f>
        <v/>
      </c>
      <c r="H18" s="20" t="str">
        <f>IF($C18=ML,"X","")</f>
        <v/>
      </c>
      <c r="I18" s="20" t="str">
        <f>IF(H18="X",30*0.2,"")</f>
        <v/>
      </c>
      <c r="J18" s="20" t="str">
        <f>IF($C18=NL,"X","")</f>
        <v/>
      </c>
      <c r="K18" s="20" t="str">
        <f t="shared" si="4"/>
        <v/>
      </c>
    </row>
    <row r="19" spans="1:11" ht="36" outlineLevel="1" x14ac:dyDescent="0.3">
      <c r="A19" s="17"/>
      <c r="B19" s="18" t="str">
        <f>[1]RUBRICA!A10</f>
        <v>7.- Generan evidencias claras dentro del repositorio  del aporte de cada uno de los integrantes del equipo que permitan identificar la equidad en el trabajo y la participación de cada estudiante.</v>
      </c>
      <c r="C19" s="19" t="s">
        <v>9</v>
      </c>
      <c r="D19" s="20" t="str">
        <f>IF($C19=CL,"X","")</f>
        <v>X</v>
      </c>
      <c r="E19" s="20">
        <f>IF(D19="X",100*0.15,"")</f>
        <v>15</v>
      </c>
      <c r="F19" s="20" t="str">
        <f>IF($C19=L,"X","")</f>
        <v/>
      </c>
      <c r="G19" s="20" t="str">
        <f>IF(F19="X",60*0.15,"")</f>
        <v/>
      </c>
      <c r="H19" s="20" t="str">
        <f>IF($C19=ML,"X","")</f>
        <v/>
      </c>
      <c r="I19" s="20" t="str">
        <f>IF(H19="X",30*0.15,"")</f>
        <v/>
      </c>
      <c r="J19" s="20" t="str">
        <f>IF($C19=NL,"X","")</f>
        <v/>
      </c>
      <c r="K19" s="20" t="str">
        <f t="shared" si="4"/>
        <v/>
      </c>
    </row>
    <row r="20" spans="1:11" ht="36" outlineLevel="1" x14ac:dyDescent="0.3">
      <c r="A20" s="17"/>
      <c r="B20" s="18" t="str">
        <f>[1]RUBRICA!A11</f>
        <v>8. Demuestra un trabajo en equipo en donde todos los miembros del equipo expresan con fluidez el conocimiento del tema expuesto y  participan de las actividades planificadas en el proyecto</v>
      </c>
      <c r="C20" s="19" t="s">
        <v>9</v>
      </c>
      <c r="D20" s="20" t="str">
        <f>IF($C20=CL,"X","")</f>
        <v>X</v>
      </c>
      <c r="E20" s="20">
        <f>IF(D20="X",100*0.1,"")</f>
        <v>10</v>
      </c>
      <c r="F20" s="20" t="str">
        <f>IF($C20=L,"X","")</f>
        <v/>
      </c>
      <c r="G20" s="20" t="str">
        <f>IF(F20="X",60*0.1,"")</f>
        <v/>
      </c>
      <c r="H20" s="20" t="str">
        <f>IF($C20=ML,"X","")</f>
        <v/>
      </c>
      <c r="I20" s="20" t="str">
        <f>IF(H20="X",30*0.1,"")</f>
        <v/>
      </c>
      <c r="J20" s="20" t="str">
        <f>IF($C20=NL,"X","")</f>
        <v/>
      </c>
      <c r="K20" s="20" t="str">
        <f t="shared" si="4"/>
        <v/>
      </c>
    </row>
    <row r="21" spans="1:11" ht="15.75" customHeight="1" outlineLevel="1" x14ac:dyDescent="0.35">
      <c r="A21" s="14"/>
      <c r="B21" s="24" t="s">
        <v>14</v>
      </c>
      <c r="C21" s="25">
        <f>E21+G21+I21+K21</f>
        <v>74</v>
      </c>
      <c r="D21" s="26"/>
      <c r="E21" s="26">
        <f>SUM(E13:E20)</f>
        <v>50</v>
      </c>
      <c r="F21" s="26"/>
      <c r="G21" s="26">
        <f>SUM(G13:G20)</f>
        <v>18</v>
      </c>
      <c r="H21" s="26"/>
      <c r="I21" s="26">
        <f>SUM(I13:I20)</f>
        <v>6</v>
      </c>
      <c r="J21" s="26"/>
      <c r="K21" s="26">
        <f>SUM(K13:K20)</f>
        <v>0</v>
      </c>
    </row>
    <row r="22" spans="1:11" ht="15.75" customHeight="1" outlineLevel="1" x14ac:dyDescent="0.35">
      <c r="A22" s="16"/>
      <c r="B22" s="27" t="s">
        <v>15</v>
      </c>
      <c r="C22" s="28">
        <f>VLOOKUP(C21,[1]ESCALA_IEP!A2:B202,2,FALSE)</f>
        <v>5.0999999999999996</v>
      </c>
    </row>
    <row r="23" spans="1:11" ht="15.75" customHeight="1" x14ac:dyDescent="0.3">
      <c r="D23" t="s">
        <v>16</v>
      </c>
    </row>
    <row r="24" spans="1:11" ht="48" customHeight="1" x14ac:dyDescent="0.3">
      <c r="B24" s="29"/>
    </row>
    <row r="25" spans="1:11" ht="15.75" customHeight="1" x14ac:dyDescent="0.35">
      <c r="B25" s="30"/>
      <c r="C25" s="31"/>
    </row>
    <row r="26" spans="1:11" ht="31.2" customHeight="1" x14ac:dyDescent="0.3">
      <c r="B26" s="32"/>
    </row>
    <row r="27" spans="1:11" ht="15.75" customHeight="1" x14ac:dyDescent="0.3"/>
    <row r="28" spans="1:11" ht="15.75" customHeight="1" x14ac:dyDescent="0.3"/>
    <row r="29" spans="1:11" ht="15.75" customHeight="1" x14ac:dyDescent="0.3"/>
    <row r="30" spans="1:11" ht="15.75" customHeight="1" x14ac:dyDescent="0.3"/>
    <row r="31" spans="1:11" ht="15.75" customHeight="1" x14ac:dyDescent="0.3"/>
    <row r="32" spans="1:1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</sheetData>
  <mergeCells count="7">
    <mergeCell ref="A11:A22"/>
    <mergeCell ref="C11:C12"/>
    <mergeCell ref="D11:K11"/>
    <mergeCell ref="D12:E12"/>
    <mergeCell ref="F12:G12"/>
    <mergeCell ref="H12:I12"/>
    <mergeCell ref="J12:K12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7C308499-8DB6-4F7D-8970-A1EE08DEA718}">
      <formula1>1</formula1>
      <formula2>7</formula2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EVALUACION2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office365rg3</dc:creator>
  <cp:lastModifiedBy>office365rg3</cp:lastModifiedBy>
  <dcterms:created xsi:type="dcterms:W3CDTF">2025-10-30T12:21:56Z</dcterms:created>
  <dcterms:modified xsi:type="dcterms:W3CDTF">2025-10-30T12:23:16Z</dcterms:modified>
</cp:coreProperties>
</file>