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filterPrivacy="1"/>
  <bookViews>
    <workbookView xWindow="0" yWindow="0" windowWidth="19200" windowHeight="11070"/>
  </bookViews>
  <sheets>
    <sheet name="Indice" sheetId="13" r:id="rId1"/>
    <sheet name="1" sheetId="1" r:id="rId2"/>
    <sheet name="2" sheetId="2" r:id="rId3"/>
    <sheet name="3" sheetId="3" r:id="rId4"/>
    <sheet name="4a 4b" sheetId="4" r:id="rId5"/>
    <sheet name="5" sheetId="5" r:id="rId6"/>
    <sheet name="6a 6b" sheetId="6" r:id="rId7"/>
    <sheet name="7" sheetId="7" r:id="rId8"/>
    <sheet name="8a 8b" sheetId="8" r:id="rId9"/>
    <sheet name="9a 9b" sheetId="9" r:id="rId10"/>
    <sheet name="10a 10b" sheetId="10" r:id="rId11"/>
    <sheet name="11" sheetId="11" r:id="rId12"/>
    <sheet name="12" sheetId="12" r:id="rId13"/>
    <sheet name="25" sheetId="14" r:id="rId14"/>
    <sheet name="26" sheetId="16" r:id="rId15"/>
    <sheet name="27" sheetId="15" r:id="rId16"/>
    <sheet name="28" sheetId="17" r:id="rId17"/>
    <sheet name="29" sheetId="18" r:id="rId18"/>
    <sheet name="30" sheetId="19" r:id="rId19"/>
  </sheets>
  <definedNames>
    <definedName name="_Ref467162961" localSheetId="0">Indice!$C$25</definedName>
    <definedName name="_Toc470534417" localSheetId="13">'25'!$A$2</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S6" i="19" l="1"/>
  <c r="U22" i="19"/>
  <c r="U7" i="19"/>
  <c r="U8" i="19"/>
  <c r="U9" i="19"/>
  <c r="U10" i="19"/>
  <c r="U11" i="19"/>
  <c r="U12" i="19"/>
  <c r="U13" i="19"/>
  <c r="U14" i="19"/>
  <c r="U15" i="19"/>
  <c r="U16" i="19"/>
  <c r="U17" i="19"/>
  <c r="U18" i="19"/>
  <c r="U19" i="19"/>
  <c r="U20" i="19"/>
  <c r="U21" i="19"/>
  <c r="U23" i="19"/>
  <c r="U24" i="19"/>
  <c r="U25" i="19"/>
  <c r="U26" i="19"/>
  <c r="U6" i="19"/>
  <c r="S7" i="19"/>
  <c r="S8" i="19"/>
  <c r="S9" i="19"/>
  <c r="S10" i="19"/>
  <c r="S11" i="19"/>
  <c r="S12" i="19"/>
  <c r="S13" i="19"/>
  <c r="S14" i="19"/>
  <c r="S15" i="19"/>
  <c r="S16" i="19"/>
  <c r="S17" i="19"/>
  <c r="S18" i="19"/>
  <c r="S19" i="19"/>
  <c r="S20" i="19"/>
  <c r="S21" i="19"/>
  <c r="S22" i="19"/>
  <c r="S23" i="19"/>
  <c r="S24" i="19"/>
  <c r="S25" i="19"/>
  <c r="S26" i="19"/>
  <c r="B45" i="6" l="1"/>
  <c r="L5" i="3" l="1"/>
  <c r="J17" i="3"/>
  <c r="L17" i="3" s="1"/>
  <c r="J18" i="3"/>
  <c r="J5" i="3"/>
  <c r="C19" i="13" l="1"/>
  <c r="C17" i="13"/>
  <c r="C15" i="13"/>
  <c r="C12" i="13"/>
  <c r="C9" i="13"/>
  <c r="C21" i="13"/>
  <c r="C20" i="13"/>
  <c r="C18" i="13"/>
  <c r="C16" i="13"/>
  <c r="C14" i="13"/>
  <c r="C13" i="13"/>
  <c r="C8" i="13"/>
  <c r="C11" i="13"/>
  <c r="C10" i="13"/>
  <c r="C7" i="13"/>
  <c r="C6" i="13"/>
  <c r="C5" i="13"/>
  <c r="J16" i="3"/>
  <c r="J15" i="3"/>
  <c r="L15" i="3" s="1"/>
  <c r="J14" i="3"/>
  <c r="L14" i="3" s="1"/>
  <c r="J13" i="3"/>
  <c r="J12" i="3"/>
  <c r="J11" i="3"/>
  <c r="L11" i="3" s="1"/>
  <c r="J10" i="3"/>
  <c r="L10" i="3" s="1"/>
  <c r="J9" i="3"/>
  <c r="L9" i="3" s="1"/>
  <c r="J8" i="3"/>
  <c r="J7" i="3"/>
  <c r="L7" i="3" s="1"/>
  <c r="J6" i="3"/>
  <c r="L6" i="3" s="1"/>
  <c r="B23" i="6"/>
  <c r="M13" i="12"/>
  <c r="L13" i="12"/>
  <c r="L8" i="3"/>
  <c r="L12" i="3"/>
  <c r="L13" i="3"/>
  <c r="L16" i="3"/>
</calcChain>
</file>

<file path=xl/sharedStrings.xml><?xml version="1.0" encoding="utf-8"?>
<sst xmlns="http://schemas.openxmlformats.org/spreadsheetml/2006/main" count="579" uniqueCount="226">
  <si>
    <t>Enero</t>
  </si>
  <si>
    <t>-</t>
  </si>
  <si>
    <t>Febrero</t>
  </si>
  <si>
    <t>Marzo</t>
  </si>
  <si>
    <t>Abril</t>
  </si>
  <si>
    <t>Mayo</t>
  </si>
  <si>
    <t>Junio</t>
  </si>
  <si>
    <t>Julio</t>
  </si>
  <si>
    <t>Agosto</t>
  </si>
  <si>
    <t>Septiembre</t>
  </si>
  <si>
    <t>Octubre</t>
  </si>
  <si>
    <t>Noviembre</t>
  </si>
  <si>
    <t>Diciembre</t>
  </si>
  <si>
    <t>Promedio</t>
  </si>
  <si>
    <t>TOTAL</t>
  </si>
  <si>
    <t>Adulto</t>
  </si>
  <si>
    <t>Estudiante educación media o superior (1)</t>
  </si>
  <si>
    <t>Estudiante educación básica</t>
  </si>
  <si>
    <t>BUSES</t>
  </si>
  <si>
    <t>Estudiante educación media o superior</t>
  </si>
  <si>
    <t>METRO</t>
  </si>
  <si>
    <t xml:space="preserve">U1: Alsacia </t>
  </si>
  <si>
    <t>U3: Vule</t>
  </si>
  <si>
    <t>U4: Express</t>
  </si>
  <si>
    <t>U7: STP</t>
  </si>
  <si>
    <t>Metro</t>
  </si>
  <si>
    <t>Total</t>
  </si>
  <si>
    <t>Total Buses</t>
  </si>
  <si>
    <t>Total Sistema</t>
  </si>
  <si>
    <t>U5: Metbus</t>
  </si>
  <si>
    <t>Año</t>
  </si>
  <si>
    <t>Línea1</t>
  </si>
  <si>
    <t>Línea 2</t>
  </si>
  <si>
    <t>Línea 4</t>
  </si>
  <si>
    <t>Línea 4A</t>
  </si>
  <si>
    <t>Línea 5</t>
  </si>
  <si>
    <t>Flota de Reserva</t>
  </si>
  <si>
    <t>Flota Auxiliar</t>
  </si>
  <si>
    <t>Tipo de Bus</t>
  </si>
  <si>
    <t>Articulado</t>
  </si>
  <si>
    <t>12 metros</t>
  </si>
  <si>
    <t>9 metros</t>
  </si>
  <si>
    <t>Otro</t>
  </si>
  <si>
    <t>Norma de Emisión</t>
  </si>
  <si>
    <t>Euro I</t>
  </si>
  <si>
    <t>Euro II</t>
  </si>
  <si>
    <t>Euro III</t>
  </si>
  <si>
    <t>Euro III con filtro</t>
  </si>
  <si>
    <t>Euro V</t>
  </si>
  <si>
    <t xml:space="preserve">Total </t>
  </si>
  <si>
    <t>Tipo de Flota</t>
  </si>
  <si>
    <t>Flota Operacional Base</t>
  </si>
  <si>
    <t>Flota con accesibilidad universal</t>
  </si>
  <si>
    <t>Unidad de Negocio</t>
  </si>
  <si>
    <t>Promedio Sistema</t>
  </si>
  <si>
    <t>Total Acumulado Anual</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</si>
  <si>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</si>
  <si>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</si>
  <si>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</si>
  <si>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</si>
  <si>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</si>
  <si>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</si>
  <si>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</si>
  <si>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</si>
  <si>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</si>
  <si>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</si>
  <si>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</si>
  <si>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</si>
  <si>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</si>
  <si>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</si>
  <si>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</si>
  <si>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</si>
  <si>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</si>
  <si>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</si>
  <si>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</si>
  <si>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</si>
  <si>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</si>
  <si>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</si>
  <si>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</si>
  <si>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</si>
  <si>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</si>
  <si>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</si>
  <si>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</si>
  <si>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</si>
  <si>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</si>
  <si>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</si>
  <si>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</si>
  <si>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</si>
  <si>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</si>
  <si>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</si>
  <si>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</si>
  <si>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</si>
  <si>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</si>
  <si>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</si>
  <si>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</si>
  <si>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</si>
  <si>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</si>
  <si>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</si>
  <si>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</si>
  <si>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</si>
  <si>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</si>
  <si>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</si>
  <si>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</si>
  <si>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</si>
  <si>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</si>
  <si>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</si>
  <si>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</si>
  <si>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</si>
  <si>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</si>
  <si>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</si>
  <si>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</si>
  <si>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</si>
  <si>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Atributos para evaluar la calidad de atención al usuario en ruta (ICA)</t>
  </si>
  <si>
    <t>Atributos para evaluar la calidad de los vehículos (ICV)</t>
  </si>
  <si>
    <t>Mes</t>
  </si>
  <si>
    <t>Buses</t>
  </si>
  <si>
    <t>Metro Hora Punta</t>
  </si>
  <si>
    <t>Metro Hora Valle</t>
  </si>
  <si>
    <t>Metro Hora Baja</t>
  </si>
  <si>
    <t>Estudiantes Ed. Media/Superior</t>
  </si>
  <si>
    <t>2013*</t>
  </si>
  <si>
    <t>2014*</t>
  </si>
  <si>
    <t>*Mediciones trimestrales</t>
  </si>
  <si>
    <t>Atributo</t>
  </si>
  <si>
    <t>Descripción</t>
  </si>
  <si>
    <t>4a</t>
  </si>
  <si>
    <t>4b</t>
  </si>
  <si>
    <t>Fuente: Registro de la Seremitt al cierre del último día del año</t>
  </si>
  <si>
    <t>6a</t>
  </si>
  <si>
    <t>6b</t>
  </si>
  <si>
    <t>8a</t>
  </si>
  <si>
    <t>8b</t>
  </si>
  <si>
    <t>9a</t>
  </si>
  <si>
    <t>9b</t>
  </si>
  <si>
    <t>10a</t>
  </si>
  <si>
    <t>10b</t>
  </si>
  <si>
    <t>Índice de Anexos</t>
  </si>
  <si>
    <t>Fuente: Metro S.A.</t>
  </si>
  <si>
    <t>SISTEMA</t>
  </si>
  <si>
    <t>Subtotal Buses</t>
  </si>
  <si>
    <t>Subtotal Metro</t>
  </si>
  <si>
    <t>(1) Se incluyen los boletos Edmonson Adulto Mayor (Metro) ya que tienen la misma tarifa de estudiante de educación media o superior.</t>
  </si>
  <si>
    <t>U2: Subus</t>
  </si>
  <si>
    <t>U6: Redbus</t>
  </si>
  <si>
    <t>% participación sobre el total de transacciones</t>
  </si>
  <si>
    <t>Fuente: Programa Nacional de Fiscalización, Ministerio de Transportes y Telecomunicaciones</t>
  </si>
  <si>
    <t>2015*</t>
  </si>
  <si>
    <t>Indicador de Cumplimiento de Frecuencia ICF por Unidad de Negocio | 2015</t>
  </si>
  <si>
    <t>Indicador de Cumplimiento de Regularidad ICR por Unidad de Negocio | 2015</t>
  </si>
  <si>
    <t>Transacciones según tipo de tarifa y modo de transporte | 2010 - 2016</t>
  </si>
  <si>
    <t>Transacciones por proveedor de servicios de transporte | 2015-2016</t>
  </si>
  <si>
    <t>Total viajes en el Sistema | 2009 - 2016</t>
  </si>
  <si>
    <t>Promedio de transacciones (etapas) por viaje | 2009 - 2016</t>
  </si>
  <si>
    <t>Evolución de la flota | 2006 - 2016</t>
  </si>
  <si>
    <t>Características de la flota por Unidad de Negocio | 2015-2016</t>
  </si>
  <si>
    <t>Fuente: Registro de la Seremitt al 31 de diciembre de 2015-2016</t>
  </si>
  <si>
    <t>Euro VI</t>
  </si>
  <si>
    <t>Kilómetros comerciales según programas de operación base y especiales | 2015-2016</t>
  </si>
  <si>
    <t>Nota: El ICR e ICF publicado es el primer cálculo del ICR e ICF considerando los viajes en vacío.</t>
  </si>
  <si>
    <t>Indicador de Cumplimiento de Frecuencia ICF | 2009 - 2016</t>
  </si>
  <si>
    <t>Indicador de Cumplimiento de Regularidad ICR | 2009 - 2016</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</si>
  <si>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</si>
  <si>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Indicador de Cumplimiento de Frecuencia ICF por Unidad de Negocio | 2016</t>
  </si>
  <si>
    <t>Indicador de Cumplimiento de Regularidad ICR por Unidad de Negocio | 2016</t>
  </si>
  <si>
    <t>Evolución de las tarifas | 2007 - 2016</t>
  </si>
  <si>
    <t>2016 (*)</t>
  </si>
  <si>
    <t>Evasión en buses | 2007 - 2016</t>
  </si>
  <si>
    <t>Número de usuarios que utilizan el Sistema | 2007 - 2016</t>
  </si>
  <si>
    <t>Afluencia de pasajeros en Metro, por línea (millones de viajes por año) | 1990 - 2016</t>
  </si>
  <si>
    <t>DTPM | INFORME DE GESTIÓN 2015-2016</t>
  </si>
  <si>
    <t xml:space="preserve">Calificación por: </t>
  </si>
  <si>
    <t>Sistema de Transporte Público</t>
  </si>
  <si>
    <t>4,3</t>
  </si>
  <si>
    <t>Recorrido habitual</t>
  </si>
  <si>
    <t>4,9</t>
  </si>
  <si>
    <t>Tabla 25: Resultado de la evaluación del Sistema y los recorridos | 2013-2016</t>
  </si>
  <si>
    <t>Resultado de la evaluación del Sistema y los recorridos | 2013-2016</t>
  </si>
  <si>
    <t xml:space="preserve">Peso por Dimensión </t>
  </si>
  <si>
    <t>Servicio</t>
  </si>
  <si>
    <t>Imagen</t>
  </si>
  <si>
    <t>Pasajero</t>
  </si>
  <si>
    <t>Explicación del modelo</t>
  </si>
  <si>
    <t>% Notas</t>
  </si>
  <si>
    <t>Evaluación del Sistema en general</t>
  </si>
  <si>
    <t>Evaluación del recorrido habitual</t>
  </si>
  <si>
    <t>Notas 6 y 7</t>
  </si>
  <si>
    <t>Nota 5</t>
  </si>
  <si>
    <t>Nota 4</t>
  </si>
  <si>
    <t>Notas de 1 a 3</t>
  </si>
  <si>
    <t>Tabla 26: Desglose de las evaluaciones del Sistema y los recorridos 2015- 2016</t>
  </si>
  <si>
    <t>Desglose de las evaluaciones del Sistema y los recorridos 2015- 2016</t>
  </si>
  <si>
    <t>Tabla 27: Resultados del modelo de ecuación estructural | 2015- 2016</t>
  </si>
  <si>
    <t>Resultados del modelo de ecuación estructural | 2015- 2016</t>
  </si>
  <si>
    <t>Frecuencia</t>
  </si>
  <si>
    <t>Regularidad</t>
  </si>
  <si>
    <t>Lugar</t>
  </si>
  <si>
    <t>Alsacia</t>
  </si>
  <si>
    <t>Subus</t>
  </si>
  <si>
    <t>Vule</t>
  </si>
  <si>
    <t>Express</t>
  </si>
  <si>
    <t>Metbus</t>
  </si>
  <si>
    <t>Redbus</t>
  </si>
  <si>
    <t>STP</t>
  </si>
  <si>
    <t>Resultado de indicadores del Ranking de operadores | 2015- 2016</t>
  </si>
  <si>
    <t>Horario</t>
  </si>
  <si>
    <t>Día completo</t>
  </si>
  <si>
    <t>Punta mañana</t>
  </si>
  <si>
    <t>Punta tarde</t>
  </si>
  <si>
    <t>Promedio anual 2015</t>
  </si>
  <si>
    <t>Promedio lugar 2015</t>
  </si>
  <si>
    <t>Promedio anual 2016</t>
  </si>
  <si>
    <t>Promedio lugar 2016</t>
  </si>
  <si>
    <t>ene-mar 15</t>
  </si>
  <si>
    <t>abr-jun 15</t>
  </si>
  <si>
    <t>jul-sep 15</t>
  </si>
  <si>
    <t>oct-dic 15</t>
  </si>
  <si>
    <t>ene-mar 16</t>
  </si>
  <si>
    <t>abr-jun 16</t>
  </si>
  <si>
    <t>jul-sep 16</t>
  </si>
  <si>
    <t>oct-dic 16</t>
  </si>
  <si>
    <t>Nota</t>
  </si>
  <si>
    <t>Resultado del Ranking de Operadores, según horario | 2015- 2016</t>
  </si>
  <si>
    <t>Tabla 28: Resultado de indicadores del Ranking de Operadores | 2015- 2016</t>
  </si>
  <si>
    <t>Tabla 29: Resultado del Ranking de Operadores, según horario | 2015- 2016</t>
  </si>
  <si>
    <t>Tabla 30: Resultados trimestrales del Ranking de Operadores, según horario | 2015- 2016</t>
  </si>
  <si>
    <t>Resultados trimestrales del Ranking de Operadores, según horario | 2015- 2016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</si>
</sst>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_ ;\-#,##0\ "/>
    <numFmt numFmtId="166" formatCode="&quot;$&quot;\ #,##0"/>
    <numFmt numFmtId="167" formatCode="0.0000%"/>
  </numFmts>
  <fonts count="2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0"/>
      <color rgb="FF000000"/>
      <name val="Calibri"/>
      <family val="2"/>
    </font>
    <font>
      <sz val="10"/>
      <color rgb="FF000000"/>
      <name val="Calibri"/>
      <family val="2"/>
    </font>
    <font>
      <b/>
      <sz val="10"/>
      <name val="Calibri"/>
      <family val="2"/>
      <scheme val="minor"/>
    </font>
    <font>
      <sz val="10"/>
      <color rgb="FF000000"/>
      <name val="Calibri"/>
      <family val="2"/>
      <scheme val="minor"/>
    </font>
    <font>
      <b/>
      <sz val="10"/>
      <color rgb="FF000000"/>
      <name val="Calibri"/>
      <family val="2"/>
      <scheme val="minor"/>
    </font>
    <font>
      <b/>
      <sz val="10"/>
      <color theme="1"/>
      <name val="Calibri"/>
      <family val="2"/>
    </font>
    <font>
      <sz val="9"/>
      <color theme="1"/>
      <name val="Calibri"/>
      <family val="2"/>
      <scheme val="minor"/>
    </font>
    <font>
      <b/>
      <sz val="12"/>
      <color theme="1"/>
      <name val="Calibri"/>
      <family val="2"/>
      <scheme val="minor"/>
    </font>
    <font>
      <sz val="10"/>
      <name val="Calibri"/>
      <family val="2"/>
      <scheme val="minor"/>
    </font>
    <font>
      <sz val="10"/>
      <color theme="1" tint="0.499984740745262"/>
      <name val="Calibri"/>
      <family val="2"/>
      <scheme val="minor"/>
    </font>
    <font>
      <b/>
      <sz val="11"/>
      <color rgb="FFC00000"/>
      <name val="Calibri"/>
      <family val="2"/>
      <scheme val="minor"/>
    </font>
    <font>
      <b/>
      <sz val="10"/>
      <color theme="0"/>
      <name val="Calibri"/>
      <family val="2"/>
      <scheme val="minor"/>
    </font>
    <font>
      <sz val="11"/>
      <name val="Calibri"/>
      <family val="2"/>
      <scheme val="minor"/>
    </font>
    <font>
      <u/>
      <sz val="11"/>
      <color theme="10"/>
      <name val="Calibri"/>
      <family val="2"/>
    </font>
    <font>
      <i/>
      <sz val="10"/>
      <color theme="1"/>
      <name val="Calibri"/>
      <family val="2"/>
      <scheme val="minor"/>
    </font>
    <font>
      <sz val="11"/>
      <color theme="1"/>
      <name val="Calibri"/>
      <family val="2"/>
    </font>
    <font>
      <b/>
      <sz val="9"/>
      <color theme="0"/>
      <name val="Calibri"/>
      <family val="2"/>
      <scheme val="minor"/>
    </font>
    <font>
      <sz val="11"/>
      <color rgb="FF000000"/>
      <name val="Calibri"/>
      <family val="2"/>
    </font>
    <font>
      <b/>
      <sz val="11"/>
      <color theme="0"/>
      <name val="Calibri"/>
      <family val="2"/>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style="hair">
        <color auto="1"/>
      </top>
      <bottom style="hair">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auto="1"/>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bottom style="thin">
        <color auto="1"/>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auto="1"/>
      </right>
      <top style="thin">
        <color auto="1"/>
      </top>
      <bottom/>
      <diagonal/>
    </border>
    <border>
      <left style="thin">
        <color auto="1"/>
      </left>
      <right/>
      <top style="thin">
        <color auto="1"/>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auto="1"/>
      </bottom>
      <diagonal/>
    </border>
    <border>
      <left style="medium">
        <color indexed="64"/>
      </left>
      <right/>
      <top/>
      <bottom/>
      <diagonal/>
    </border>
    <border>
      <left style="medium">
        <color indexed="64"/>
      </left>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top/>
      <bottom style="medium">
        <color indexed="64"/>
      </bottom>
      <diagonal/>
    </border>
    <border>
      <left style="medium">
        <color rgb="FF000000"/>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rgb="FF000000"/>
      </top>
      <bottom/>
      <diagonal/>
    </border>
    <border>
      <left style="medium">
        <color indexed="64"/>
      </left>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top style="thin">
        <color auto="1"/>
      </top>
      <bottom style="medium">
        <color indexed="64"/>
      </bottom>
      <diagonal/>
    </border>
    <border>
      <left/>
      <right/>
      <top/>
      <bottom style="thin">
        <color auto="1"/>
      </bottom>
      <diagonal/>
    </border>
    <border>
      <left/>
      <right style="medium">
        <color indexed="64"/>
      </right>
      <top/>
      <bottom style="thin">
        <color auto="1"/>
      </bottom>
      <diagonal/>
    </border>
    <border>
      <left style="medium">
        <color indexed="64"/>
      </left>
      <right style="medium">
        <color indexed="64"/>
      </right>
      <top style="thin">
        <color auto="1"/>
      </top>
      <bottom/>
      <diagonal/>
    </border>
    <border>
      <left/>
      <right style="medium">
        <color indexed="64"/>
      </right>
      <top style="thin">
        <color auto="1"/>
      </top>
      <bottom/>
      <diagonal/>
    </border>
    <border>
      <left style="thin">
        <color auto="1"/>
      </left>
      <right/>
      <top style="medium">
        <color indexed="64"/>
      </top>
      <bottom style="medium">
        <color indexed="64"/>
      </bottom>
      <diagonal/>
    </border>
    <border>
      <left/>
      <right/>
      <top/>
      <bottom style="hair">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alignment vertical="top"/>
      <protection locked="0"/>
    </xf>
  </cellStyleXfs>
  <cellXfs count="308">
    <xf numFmtId="0" fontId="0" fillId="0" borderId="0" xfId="0"/>
    <xf numFmtId="0" fontId="6" fillId="0" borderId="4" xfId="0" applyFont="1" applyFill="1" applyBorder="1" applyAlignment="1">
      <alignment horizontal="center" vertical="center"/>
    </xf>
    <xf numFmtId="3" fontId="6" fillId="0" borderId="4" xfId="1" applyNumberFormat="1" applyFont="1" applyFill="1" applyBorder="1" applyAlignment="1">
      <alignment horizontal="center" vertical="center"/>
    </xf>
    <xf numFmtId="3" fontId="8" fillId="0" borderId="4" xfId="0" applyNumberFormat="1" applyFont="1" applyFill="1" applyBorder="1" applyAlignment="1">
      <alignment horizontal="center"/>
    </xf>
    <xf numFmtId="0" fontId="3" fillId="0" borderId="0" xfId="0" applyFont="1" applyProtection="1">
      <protection locked="0"/>
    </xf>
    <xf numFmtId="0" fontId="0" fillId="0" borderId="0" xfId="0" applyProtection="1">
      <protection locked="0"/>
    </xf>
    <xf numFmtId="0" fontId="5" fillId="0" borderId="4" xfId="0" applyFont="1" applyBorder="1" applyAlignment="1" applyProtection="1">
      <alignment horizontal="center"/>
      <protection locked="0"/>
    </xf>
    <xf numFmtId="3" fontId="6" fillId="0" borderId="4" xfId="0" applyNumberFormat="1" applyFont="1" applyBorder="1" applyAlignment="1" applyProtection="1">
      <alignment horizontal="center" vertical="center"/>
      <protection locked="0"/>
    </xf>
    <xf numFmtId="17" fontId="6" fillId="0" borderId="4" xfId="0" applyNumberFormat="1" applyFont="1" applyFill="1" applyBorder="1" applyAlignment="1" applyProtection="1">
      <alignment horizontal="center" vertical="center"/>
    </xf>
    <xf numFmtId="3" fontId="6" fillId="0" borderId="4" xfId="0" applyNumberFormat="1" applyFont="1" applyFill="1" applyBorder="1" applyAlignment="1" applyProtection="1">
      <alignment horizontal="center" vertical="center"/>
    </xf>
    <xf numFmtId="3" fontId="8" fillId="0" borderId="4" xfId="0" applyNumberFormat="1" applyFont="1" applyFill="1" applyBorder="1" applyAlignment="1">
      <alignment horizontal="center" vertical="center"/>
    </xf>
    <xf numFmtId="3" fontId="5" fillId="0" borderId="4" xfId="0" applyNumberFormat="1" applyFont="1" applyBorder="1" applyAlignment="1" applyProtection="1">
      <alignment horizontal="center" vertical="center"/>
      <protection locked="0"/>
    </xf>
    <xf numFmtId="0" fontId="6" fillId="0" borderId="0" xfId="0" applyFont="1"/>
    <xf numFmtId="0" fontId="5" fillId="0" borderId="4" xfId="0" applyFont="1" applyFill="1" applyBorder="1"/>
    <xf numFmtId="3" fontId="5" fillId="0" borderId="4" xfId="0" applyNumberFormat="1" applyFont="1" applyBorder="1" applyAlignment="1">
      <alignment horizontal="center"/>
    </xf>
    <xf numFmtId="0" fontId="6" fillId="0" borderId="4" xfId="0" applyFont="1" applyBorder="1"/>
    <xf numFmtId="17" fontId="10" fillId="0" borderId="4" xfId="0" applyNumberFormat="1" applyFont="1" applyFill="1" applyBorder="1" applyAlignment="1" applyProtection="1">
      <alignment horizontal="left"/>
    </xf>
    <xf numFmtId="3" fontId="6" fillId="0" borderId="4" xfId="1" applyNumberFormat="1" applyFont="1" applyBorder="1" applyAlignment="1" applyProtection="1">
      <alignment horizontal="center" vertical="center"/>
    </xf>
    <xf numFmtId="3" fontId="6" fillId="0" borderId="4" xfId="1" applyNumberFormat="1" applyFont="1" applyBorder="1" applyAlignment="1" applyProtection="1">
      <alignment horizontal="center" vertical="center"/>
      <protection locked="0"/>
    </xf>
    <xf numFmtId="17" fontId="11" fillId="0" borderId="4" xfId="0" applyNumberFormat="1" applyFont="1" applyFill="1" applyBorder="1" applyAlignment="1" applyProtection="1">
      <alignment horizontal="left"/>
    </xf>
    <xf numFmtId="165" fontId="5" fillId="0" borderId="4" xfId="1" applyNumberFormat="1" applyFont="1" applyBorder="1" applyAlignment="1" applyProtection="1">
      <alignment horizontal="center" vertical="center"/>
    </xf>
    <xf numFmtId="4" fontId="6" fillId="0" borderId="4" xfId="1" applyNumberFormat="1" applyFont="1" applyBorder="1" applyAlignment="1" applyProtection="1">
      <alignment horizontal="center" vertical="center"/>
    </xf>
    <xf numFmtId="4" fontId="6" fillId="0" borderId="4" xfId="1" applyNumberFormat="1" applyFont="1" applyBorder="1" applyAlignment="1" applyProtection="1">
      <alignment horizontal="center" vertical="center"/>
      <protection locked="0"/>
    </xf>
    <xf numFmtId="4" fontId="8" fillId="0" borderId="4" xfId="0" applyNumberFormat="1" applyFont="1" applyFill="1" applyBorder="1" applyAlignment="1">
      <alignment horizontal="center" vertical="center"/>
    </xf>
    <xf numFmtId="4" fontId="5" fillId="0" borderId="4" xfId="1" applyNumberFormat="1" applyFont="1" applyBorder="1" applyAlignment="1" applyProtection="1">
      <alignment horizontal="center" vertical="center"/>
    </xf>
    <xf numFmtId="43" fontId="6" fillId="0" borderId="0" xfId="1" applyFont="1"/>
    <xf numFmtId="43" fontId="6" fillId="0" borderId="0" xfId="1" applyFont="1" applyAlignment="1">
      <alignment horizontal="center"/>
    </xf>
    <xf numFmtId="0" fontId="6" fillId="0" borderId="4" xfId="0" applyFont="1" applyBorder="1" applyAlignment="1">
      <alignment horizontal="center"/>
    </xf>
    <xf numFmtId="2" fontId="5" fillId="0" borderId="4" xfId="1" applyNumberFormat="1" applyFont="1" applyBorder="1" applyAlignment="1">
      <alignment horizontal="center"/>
    </xf>
    <xf numFmtId="2" fontId="6" fillId="0" borderId="4" xfId="1" applyNumberFormat="1" applyFont="1" applyBorder="1" applyAlignment="1">
      <alignment horizontal="center"/>
    </xf>
    <xf numFmtId="2" fontId="12" fillId="0" borderId="4" xfId="0" applyNumberFormat="1" applyFont="1" applyFill="1" applyBorder="1" applyAlignment="1">
      <alignment horizontal="center" vertical="center"/>
    </xf>
    <xf numFmtId="4" fontId="7" fillId="0" borderId="4" xfId="0" applyNumberFormat="1" applyFont="1" applyFill="1" applyBorder="1" applyAlignment="1">
      <alignment horizontal="center" vertical="center"/>
    </xf>
    <xf numFmtId="0" fontId="13" fillId="0" borderId="0" xfId="0" applyFont="1"/>
    <xf numFmtId="3" fontId="10" fillId="0" borderId="4" xfId="0" applyNumberFormat="1" applyFont="1" applyFill="1" applyBorder="1" applyAlignment="1">
      <alignment horizontal="left" vertical="center"/>
    </xf>
    <xf numFmtId="3" fontId="10" fillId="0" borderId="4"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3" fontId="9" fillId="3" borderId="4" xfId="0" applyNumberFormat="1" applyFont="1" applyFill="1" applyBorder="1" applyAlignment="1">
      <alignment horizontal="left"/>
    </xf>
    <xf numFmtId="0" fontId="0" fillId="0" borderId="0" xfId="0" applyBorder="1" applyProtection="1">
      <protection locked="0"/>
    </xf>
    <xf numFmtId="0" fontId="14" fillId="0" borderId="0" xfId="0" applyFont="1" applyBorder="1" applyAlignment="1" applyProtection="1">
      <protection locked="0"/>
    </xf>
    <xf numFmtId="0" fontId="4" fillId="2" borderId="1" xfId="0" applyFont="1" applyFill="1" applyBorder="1" applyAlignment="1">
      <alignment horizontal="center" vertical="center"/>
    </xf>
    <xf numFmtId="0" fontId="17" fillId="0" borderId="0" xfId="0" applyFont="1"/>
    <xf numFmtId="0" fontId="17" fillId="0" borderId="0" xfId="0" applyFont="1" applyProtection="1">
      <protection locked="0"/>
    </xf>
    <xf numFmtId="0" fontId="18" fillId="2" borderId="4" xfId="0" applyFont="1" applyFill="1" applyBorder="1" applyAlignment="1" applyProtection="1">
      <alignment horizontal="center" vertical="center" wrapText="1"/>
      <protection locked="0"/>
    </xf>
    <xf numFmtId="0" fontId="18" fillId="2" borderId="4" xfId="0" applyFont="1" applyFill="1" applyBorder="1" applyAlignment="1" applyProtection="1">
      <alignment horizontal="center" vertical="center" wrapText="1"/>
    </xf>
    <xf numFmtId="0" fontId="18" fillId="2" borderId="4" xfId="0" applyFont="1" applyFill="1" applyBorder="1" applyAlignment="1" applyProtection="1">
      <alignment horizontal="center" vertical="center"/>
      <protection locked="0"/>
    </xf>
    <xf numFmtId="0" fontId="18" fillId="2" borderId="4" xfId="0" applyFont="1" applyFill="1" applyBorder="1" applyAlignment="1">
      <alignment horizontal="center"/>
    </xf>
    <xf numFmtId="0" fontId="18" fillId="2" borderId="1" xfId="0" applyFont="1" applyFill="1" applyBorder="1" applyAlignment="1">
      <alignment horizontal="center"/>
    </xf>
    <xf numFmtId="3" fontId="8" fillId="0" borderId="1" xfId="0" applyNumberFormat="1" applyFont="1" applyFill="1" applyBorder="1" applyAlignment="1">
      <alignment horizontal="center" vertical="center"/>
    </xf>
    <xf numFmtId="3" fontId="5" fillId="0" borderId="1" xfId="0" applyNumberFormat="1" applyFont="1" applyBorder="1" applyAlignment="1">
      <alignment horizontal="center"/>
    </xf>
    <xf numFmtId="0" fontId="18" fillId="2" borderId="3" xfId="0" applyFont="1" applyFill="1" applyBorder="1" applyAlignment="1">
      <alignment horizontal="center"/>
    </xf>
    <xf numFmtId="3" fontId="8" fillId="0" borderId="3" xfId="0" applyNumberFormat="1" applyFont="1" applyFill="1" applyBorder="1" applyAlignment="1">
      <alignment horizontal="center" vertical="center"/>
    </xf>
    <xf numFmtId="3" fontId="7" fillId="0" borderId="3" xfId="0" applyNumberFormat="1" applyFont="1" applyFill="1" applyBorder="1" applyAlignment="1">
      <alignment horizontal="center" vertical="center"/>
    </xf>
    <xf numFmtId="0" fontId="18" fillId="2" borderId="5" xfId="0" applyFont="1" applyFill="1" applyBorder="1" applyAlignment="1">
      <alignment horizontal="center"/>
    </xf>
    <xf numFmtId="0" fontId="18" fillId="2" borderId="6" xfId="0" applyFont="1" applyFill="1" applyBorder="1" applyAlignment="1">
      <alignment horizontal="center"/>
    </xf>
    <xf numFmtId="3" fontId="8" fillId="0" borderId="5" xfId="0" applyNumberFormat="1" applyFont="1" applyFill="1" applyBorder="1" applyAlignment="1">
      <alignment horizontal="center" vertical="center"/>
    </xf>
    <xf numFmtId="3" fontId="8" fillId="0" borderId="6" xfId="0" applyNumberFormat="1" applyFont="1" applyFill="1" applyBorder="1" applyAlignment="1">
      <alignment horizontal="center" vertical="center"/>
    </xf>
    <xf numFmtId="3" fontId="7" fillId="0" borderId="5" xfId="0" applyNumberFormat="1" applyFont="1" applyFill="1" applyBorder="1" applyAlignment="1">
      <alignment horizontal="center" vertical="center"/>
    </xf>
    <xf numFmtId="3" fontId="5" fillId="0" borderId="6" xfId="0" applyNumberFormat="1" applyFont="1" applyBorder="1" applyAlignment="1">
      <alignment horizontal="center"/>
    </xf>
    <xf numFmtId="17" fontId="17" fillId="0" borderId="0" xfId="0" applyNumberFormat="1" applyFont="1" applyFill="1" applyBorder="1" applyAlignment="1" applyProtection="1">
      <alignment horizontal="left"/>
    </xf>
    <xf numFmtId="0" fontId="18" fillId="2" borderId="4" xfId="0" applyNumberFormat="1" applyFont="1" applyFill="1" applyBorder="1" applyAlignment="1">
      <alignment horizontal="center"/>
    </xf>
    <xf numFmtId="43" fontId="18" fillId="2" borderId="4" xfId="1" applyFont="1" applyFill="1" applyBorder="1" applyAlignment="1">
      <alignment horizontal="center"/>
    </xf>
    <xf numFmtId="0" fontId="3" fillId="0" borderId="4" xfId="0" applyFont="1" applyBorder="1" applyAlignment="1" applyProtection="1"/>
    <xf numFmtId="0" fontId="5" fillId="0" borderId="4" xfId="0" applyFont="1" applyFill="1" applyBorder="1" applyAlignment="1" applyProtection="1">
      <alignment horizontal="center" vertical="center"/>
    </xf>
    <xf numFmtId="0" fontId="2" fillId="2" borderId="4" xfId="0" applyFont="1" applyFill="1" applyBorder="1" applyAlignment="1" applyProtection="1">
      <alignment horizontal="center"/>
      <protection locked="0"/>
    </xf>
    <xf numFmtId="0" fontId="3" fillId="0" borderId="1" xfId="0" applyFont="1" applyBorder="1" applyAlignment="1" applyProtection="1">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vertical="center"/>
      <protection locked="0"/>
    </xf>
    <xf numFmtId="9" fontId="6" fillId="0" borderId="4" xfId="2" applyFont="1" applyBorder="1" applyAlignment="1" applyProtection="1">
      <alignment horizontal="center"/>
      <protection locked="0"/>
    </xf>
    <xf numFmtId="0" fontId="6" fillId="0" borderId="4" xfId="0" applyFont="1" applyBorder="1" applyAlignment="1" applyProtection="1">
      <protection locked="0"/>
    </xf>
    <xf numFmtId="3" fontId="5" fillId="0" borderId="4" xfId="0" applyNumberFormat="1" applyFont="1" applyFill="1" applyBorder="1" applyAlignment="1" applyProtection="1">
      <alignment horizontal="center" vertical="center" wrapText="1"/>
    </xf>
    <xf numFmtId="3" fontId="6" fillId="0" borderId="4" xfId="0" applyNumberFormat="1" applyFont="1" applyBorder="1" applyAlignment="1" applyProtection="1">
      <alignment horizontal="center" vertical="center" wrapText="1"/>
      <protection locked="0"/>
    </xf>
    <xf numFmtId="3" fontId="6" fillId="0" borderId="4" xfId="0" applyNumberFormat="1" applyFont="1" applyBorder="1" applyAlignment="1">
      <alignment horizontal="center" vertical="center"/>
    </xf>
    <xf numFmtId="3" fontId="6" fillId="0" borderId="4" xfId="0" applyNumberFormat="1" applyFont="1" applyFill="1" applyBorder="1" applyAlignment="1" applyProtection="1">
      <alignment horizontal="center" vertical="center" wrapText="1"/>
      <protection locked="0"/>
    </xf>
    <xf numFmtId="3" fontId="6" fillId="0" borderId="2" xfId="0" applyNumberFormat="1" applyFont="1" applyBorder="1" applyAlignment="1" applyProtection="1">
      <alignment horizontal="center" vertical="center" wrapText="1"/>
      <protection locked="0"/>
    </xf>
    <xf numFmtId="3" fontId="6" fillId="0" borderId="2" xfId="0" applyNumberFormat="1" applyFont="1" applyBorder="1" applyAlignment="1">
      <alignment horizontal="center" vertical="center"/>
    </xf>
    <xf numFmtId="3" fontId="6" fillId="0" borderId="3" xfId="0" applyNumberFormat="1"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18" fillId="2" borderId="4" xfId="0" applyFont="1" applyFill="1" applyBorder="1" applyAlignment="1">
      <alignment horizontal="left"/>
    </xf>
    <xf numFmtId="0" fontId="17" fillId="0" borderId="0" xfId="0" applyFont="1" applyBorder="1" applyAlignment="1" applyProtection="1">
      <protection locked="0"/>
    </xf>
    <xf numFmtId="0" fontId="6" fillId="0" borderId="4" xfId="0" applyFont="1" applyBorder="1" applyProtection="1">
      <protection locked="0"/>
    </xf>
    <xf numFmtId="164" fontId="6" fillId="0" borderId="4" xfId="2" applyNumberFormat="1" applyFont="1" applyBorder="1" applyAlignment="1" applyProtection="1">
      <alignment horizontal="center"/>
      <protection locked="0"/>
    </xf>
    <xf numFmtId="164" fontId="6" fillId="0" borderId="4" xfId="2" applyNumberFormat="1" applyFont="1" applyBorder="1" applyAlignment="1" applyProtection="1">
      <alignment horizontal="center" wrapText="1"/>
      <protection locked="0"/>
    </xf>
    <xf numFmtId="164" fontId="6" fillId="0" borderId="4" xfId="0" applyNumberFormat="1" applyFont="1" applyBorder="1" applyAlignment="1" applyProtection="1">
      <alignment horizontal="center"/>
      <protection locked="0"/>
    </xf>
    <xf numFmtId="0" fontId="5" fillId="0" borderId="4" xfId="0" applyFont="1" applyBorder="1" applyProtection="1">
      <protection locked="0"/>
    </xf>
    <xf numFmtId="17" fontId="18" fillId="2" borderId="4" xfId="0" applyNumberFormat="1" applyFont="1" applyFill="1" applyBorder="1" applyAlignment="1" applyProtection="1">
      <alignment horizontal="center"/>
      <protection locked="0"/>
    </xf>
    <xf numFmtId="164" fontId="5" fillId="0" borderId="4" xfId="0" applyNumberFormat="1" applyFont="1" applyBorder="1" applyAlignment="1" applyProtection="1">
      <alignment horizontal="center"/>
      <protection locked="0"/>
    </xf>
    <xf numFmtId="0" fontId="2" fillId="2" borderId="4" xfId="0" applyFont="1" applyFill="1" applyBorder="1"/>
    <xf numFmtId="0" fontId="2" fillId="2" borderId="4" xfId="0" applyFont="1" applyFill="1" applyBorder="1" applyAlignment="1">
      <alignment horizontal="center" vertical="center" wrapText="1"/>
    </xf>
    <xf numFmtId="17" fontId="6" fillId="0" borderId="4" xfId="0" applyNumberFormat="1" applyFont="1" applyBorder="1" applyAlignment="1">
      <alignment horizontal="center"/>
    </xf>
    <xf numFmtId="166" fontId="6" fillId="0" borderId="4" xfId="0" applyNumberFormat="1" applyFont="1" applyBorder="1" applyAlignment="1">
      <alignment horizontal="center"/>
    </xf>
    <xf numFmtId="164" fontId="15" fillId="0" borderId="4" xfId="2" applyNumberFormat="1" applyFont="1" applyBorder="1" applyAlignment="1">
      <alignment horizontal="center" vertical="center"/>
    </xf>
    <xf numFmtId="164" fontId="15" fillId="0" borderId="4" xfId="2" applyNumberFormat="1" applyFont="1" applyBorder="1" applyAlignment="1">
      <alignment horizontal="center" vertical="center" wrapText="1"/>
    </xf>
    <xf numFmtId="164" fontId="15" fillId="0" borderId="4" xfId="2" applyNumberFormat="1" applyFont="1" applyFill="1" applyBorder="1" applyAlignment="1">
      <alignment horizontal="center" vertical="center" wrapText="1"/>
    </xf>
    <xf numFmtId="164" fontId="16" fillId="0" borderId="4" xfId="2" applyNumberFormat="1" applyFont="1" applyFill="1" applyBorder="1" applyAlignment="1">
      <alignment horizontal="center" vertical="center" wrapText="1"/>
    </xf>
    <xf numFmtId="164" fontId="10" fillId="0" borderId="4" xfId="0" applyNumberFormat="1" applyFont="1" applyFill="1" applyBorder="1" applyAlignment="1">
      <alignment horizontal="center" vertical="center"/>
    </xf>
    <xf numFmtId="0" fontId="18" fillId="2" borderId="0" xfId="0" applyFont="1" applyFill="1" applyAlignment="1">
      <alignment horizontal="center"/>
    </xf>
    <xf numFmtId="1" fontId="18" fillId="2" borderId="4" xfId="0" applyNumberFormat="1" applyFont="1" applyFill="1" applyBorder="1" applyAlignment="1">
      <alignment horizont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2" fillId="2" borderId="4" xfId="1" applyNumberFormat="1" applyFont="1" applyFill="1" applyBorder="1" applyAlignment="1" applyProtection="1">
      <alignment horizontal="center"/>
    </xf>
    <xf numFmtId="0" fontId="0" fillId="0" borderId="0" xfId="0" applyAlignment="1">
      <alignment horizontal="center"/>
    </xf>
    <xf numFmtId="17" fontId="6" fillId="0" borderId="8" xfId="0" applyNumberFormat="1" applyFont="1" applyFill="1" applyBorder="1" applyAlignment="1" applyProtection="1">
      <alignment horizontal="center" vertical="center"/>
    </xf>
    <xf numFmtId="3" fontId="6" fillId="0" borderId="8" xfId="0" applyNumberFormat="1" applyFont="1" applyFill="1" applyBorder="1" applyAlignment="1" applyProtection="1">
      <alignment horizontal="center" vertical="center"/>
    </xf>
    <xf numFmtId="0" fontId="5" fillId="0" borderId="7" xfId="0" applyFont="1" applyBorder="1" applyAlignment="1" applyProtection="1">
      <alignment horizontal="center"/>
      <protection locked="0"/>
    </xf>
    <xf numFmtId="3" fontId="5" fillId="0" borderId="7" xfId="1" applyNumberFormat="1" applyFont="1" applyBorder="1" applyAlignment="1" applyProtection="1">
      <alignment horizontal="center"/>
      <protection locked="0"/>
    </xf>
    <xf numFmtId="3" fontId="8" fillId="0" borderId="8" xfId="0" applyNumberFormat="1" applyFont="1" applyFill="1" applyBorder="1" applyAlignment="1">
      <alignment horizontal="center" vertical="center"/>
    </xf>
    <xf numFmtId="0" fontId="19" fillId="0" borderId="9" xfId="0" applyFont="1" applyBorder="1"/>
    <xf numFmtId="0" fontId="19" fillId="0" borderId="9" xfId="0" applyFont="1" applyBorder="1" applyProtection="1">
      <protection locked="0"/>
    </xf>
    <xf numFmtId="0" fontId="20" fillId="0" borderId="0" xfId="3" quotePrefix="1" applyAlignment="1" applyProtection="1"/>
    <xf numFmtId="0" fontId="20" fillId="0" borderId="9" xfId="3" applyBorder="1" applyAlignment="1" applyProtection="1">
      <alignment horizontal="center"/>
    </xf>
    <xf numFmtId="0" fontId="20" fillId="0" borderId="0" xfId="3" applyAlignment="1" applyProtection="1">
      <alignment horizontal="center"/>
    </xf>
    <xf numFmtId="0" fontId="18" fillId="2" borderId="4" xfId="0" applyFont="1" applyFill="1" applyBorder="1" applyAlignment="1" applyProtection="1">
      <alignment horizontal="centerContinuous" vertical="center" wrapText="1"/>
      <protection locked="0"/>
    </xf>
    <xf numFmtId="0" fontId="6" fillId="0" borderId="4" xfId="0" applyFont="1" applyBorder="1" applyAlignment="1">
      <alignment horizontal="left" vertical="center" wrapText="1"/>
    </xf>
    <xf numFmtId="164" fontId="6" fillId="0" borderId="4" xfId="2" applyNumberFormat="1" applyFont="1" applyBorder="1" applyAlignment="1">
      <alignment horizontal="center" vertical="center"/>
    </xf>
    <xf numFmtId="164" fontId="6" fillId="0" borderId="1" xfId="2" applyNumberFormat="1" applyFont="1" applyBorder="1" applyAlignment="1">
      <alignment horizontal="center" vertical="center"/>
    </xf>
    <xf numFmtId="164" fontId="6" fillId="0" borderId="5" xfId="2" applyNumberFormat="1" applyFont="1" applyBorder="1" applyAlignment="1">
      <alignment horizontal="center" vertical="center"/>
    </xf>
    <xf numFmtId="164" fontId="6" fillId="0" borderId="6" xfId="2" applyNumberFormat="1" applyFont="1" applyBorder="1" applyAlignment="1">
      <alignment horizontal="center" vertical="center"/>
    </xf>
    <xf numFmtId="9" fontId="5" fillId="0" borderId="4" xfId="2" applyFont="1" applyBorder="1" applyAlignment="1" applyProtection="1">
      <alignment horizontal="center"/>
      <protection locked="0"/>
    </xf>
    <xf numFmtId="3" fontId="0" fillId="0" borderId="0" xfId="0" applyNumberFormat="1"/>
    <xf numFmtId="0" fontId="5" fillId="0" borderId="10" xfId="0" applyFont="1" applyBorder="1" applyAlignment="1" applyProtection="1">
      <alignment horizontal="center"/>
      <protection locked="0"/>
    </xf>
    <xf numFmtId="3" fontId="6" fillId="0" borderId="10" xfId="0" applyNumberFormat="1" applyFont="1" applyBorder="1" applyAlignment="1" applyProtection="1">
      <alignment horizontal="center" vertical="center"/>
      <protection locked="0"/>
    </xf>
    <xf numFmtId="3" fontId="9" fillId="0" borderId="4" xfId="0" applyNumberFormat="1" applyFont="1" applyFill="1" applyBorder="1" applyAlignment="1">
      <alignment horizontal="center"/>
    </xf>
    <xf numFmtId="0" fontId="6" fillId="0" borderId="4" xfId="0" applyFont="1" applyFill="1" applyBorder="1" applyAlignment="1">
      <alignment horizontal="center"/>
    </xf>
    <xf numFmtId="0" fontId="5" fillId="0" borderId="4" xfId="0" applyFont="1" applyFill="1" applyBorder="1" applyAlignment="1">
      <alignment horizontal="center"/>
    </xf>
    <xf numFmtId="17" fontId="19" fillId="0" borderId="9" xfId="0" applyNumberFormat="1" applyFont="1" applyBorder="1" applyProtection="1">
      <protection locked="0"/>
    </xf>
    <xf numFmtId="164" fontId="0" fillId="0" borderId="0" xfId="2" applyNumberFormat="1" applyFont="1"/>
    <xf numFmtId="167" fontId="0" fillId="0" borderId="0" xfId="2" applyNumberFormat="1" applyFont="1"/>
    <xf numFmtId="3" fontId="15" fillId="0" borderId="4" xfId="0" applyNumberFormat="1" applyFont="1" applyFill="1" applyBorder="1" applyAlignment="1" applyProtection="1">
      <alignment horizontal="center" vertical="center"/>
    </xf>
    <xf numFmtId="3" fontId="9" fillId="0" borderId="7" xfId="1" applyNumberFormat="1" applyFont="1" applyBorder="1" applyAlignment="1" applyProtection="1">
      <alignment horizontal="center"/>
      <protection locked="0"/>
    </xf>
    <xf numFmtId="0" fontId="6" fillId="0" borderId="0" xfId="0" applyFont="1" applyBorder="1" applyAlignment="1" applyProtection="1">
      <alignment vertical="center"/>
      <protection locked="0"/>
    </xf>
    <xf numFmtId="3" fontId="9" fillId="0" borderId="7" xfId="0" applyNumberFormat="1" applyFont="1" applyBorder="1" applyAlignment="1" applyProtection="1">
      <alignment horizontal="center" vertical="center"/>
      <protection locked="0"/>
    </xf>
    <xf numFmtId="164" fontId="5" fillId="0" borderId="4" xfId="2" applyNumberFormat="1" applyFont="1" applyBorder="1" applyAlignment="1" applyProtection="1">
      <alignment horizontal="center"/>
      <protection locked="0"/>
    </xf>
    <xf numFmtId="0" fontId="17" fillId="0" borderId="0" xfId="0" applyFont="1" applyAlignment="1">
      <alignment horizontal="center"/>
    </xf>
    <xf numFmtId="165" fontId="15" fillId="0" borderId="4" xfId="1" applyNumberFormat="1" applyFont="1" applyFill="1" applyBorder="1" applyAlignment="1">
      <alignment horizontal="center"/>
    </xf>
    <xf numFmtId="165" fontId="5" fillId="0" borderId="4" xfId="0" applyNumberFormat="1" applyFont="1" applyFill="1" applyBorder="1" applyAlignment="1">
      <alignment horizontal="center"/>
    </xf>
    <xf numFmtId="0" fontId="6" fillId="0" borderId="7" xfId="0" applyFont="1" applyBorder="1" applyAlignment="1">
      <alignment horizontal="center"/>
    </xf>
    <xf numFmtId="3" fontId="8" fillId="0" borderId="18" xfId="0" applyNumberFormat="1" applyFont="1" applyFill="1" applyBorder="1" applyAlignment="1" applyProtection="1">
      <alignment horizontal="center" vertical="center"/>
    </xf>
    <xf numFmtId="0" fontId="6" fillId="0" borderId="20" xfId="0" applyFont="1" applyBorder="1" applyAlignment="1">
      <alignment horizontal="center"/>
    </xf>
    <xf numFmtId="0" fontId="6" fillId="0" borderId="23" xfId="0" applyFont="1" applyBorder="1" applyAlignment="1">
      <alignment horizontal="left"/>
    </xf>
    <xf numFmtId="0" fontId="6" fillId="0" borderId="24" xfId="0" applyFont="1" applyBorder="1" applyAlignment="1">
      <alignment horizontal="left"/>
    </xf>
    <xf numFmtId="0" fontId="6" fillId="0" borderId="25" xfId="0" applyFont="1" applyBorder="1" applyAlignment="1">
      <alignment horizontal="center"/>
    </xf>
    <xf numFmtId="0" fontId="6" fillId="0" borderId="8" xfId="0" applyFont="1" applyBorder="1" applyAlignment="1">
      <alignment horizontal="center"/>
    </xf>
    <xf numFmtId="3" fontId="8" fillId="0" borderId="26" xfId="0" applyNumberFormat="1" applyFont="1" applyFill="1" applyBorder="1" applyAlignment="1" applyProtection="1">
      <alignment horizontal="center" vertical="center"/>
    </xf>
    <xf numFmtId="0" fontId="18" fillId="2" borderId="11" xfId="0" applyFont="1" applyFill="1" applyBorder="1"/>
    <xf numFmtId="17" fontId="18" fillId="2" borderId="27" xfId="0" applyNumberFormat="1" applyFont="1" applyFill="1" applyBorder="1" applyAlignment="1">
      <alignment horizontal="center"/>
    </xf>
    <xf numFmtId="17" fontId="18" fillId="2" borderId="28" xfId="0" applyNumberFormat="1" applyFont="1" applyFill="1" applyBorder="1" applyAlignment="1">
      <alignment horizontal="center"/>
    </xf>
    <xf numFmtId="17" fontId="18" fillId="2" borderId="29" xfId="0" applyNumberFormat="1" applyFont="1" applyFill="1" applyBorder="1" applyAlignment="1">
      <alignment horizontal="center"/>
    </xf>
    <xf numFmtId="9" fontId="6" fillId="3" borderId="4" xfId="0" applyNumberFormat="1" applyFont="1" applyFill="1" applyBorder="1" applyAlignment="1">
      <alignment horizontal="center"/>
    </xf>
    <xf numFmtId="9" fontId="6" fillId="3" borderId="4" xfId="0" applyNumberFormat="1" applyFont="1" applyFill="1" applyBorder="1" applyAlignment="1">
      <alignment horizontal="center" wrapText="1"/>
    </xf>
    <xf numFmtId="164" fontId="8" fillId="0" borderId="36" xfId="0" applyNumberFormat="1" applyFont="1" applyFill="1" applyBorder="1" applyAlignment="1">
      <alignment horizontal="center" vertical="center"/>
    </xf>
    <xf numFmtId="9" fontId="6" fillId="3" borderId="7" xfId="0" applyNumberFormat="1" applyFont="1" applyFill="1" applyBorder="1" applyAlignment="1">
      <alignment horizontal="center"/>
    </xf>
    <xf numFmtId="9" fontId="6" fillId="3" borderId="7" xfId="0" applyNumberFormat="1" applyFont="1" applyFill="1" applyBorder="1" applyAlignment="1">
      <alignment horizontal="center" wrapText="1"/>
    </xf>
    <xf numFmtId="164" fontId="8" fillId="0" borderId="38" xfId="0" applyNumberFormat="1" applyFont="1" applyFill="1" applyBorder="1" applyAlignment="1">
      <alignment horizontal="center" vertical="center"/>
    </xf>
    <xf numFmtId="9" fontId="6" fillId="3" borderId="8" xfId="0" applyNumberFormat="1" applyFont="1" applyFill="1" applyBorder="1" applyAlignment="1">
      <alignment horizontal="center" wrapText="1"/>
    </xf>
    <xf numFmtId="0" fontId="6" fillId="3" borderId="24" xfId="0" applyFont="1" applyFill="1" applyBorder="1"/>
    <xf numFmtId="0" fontId="6" fillId="3" borderId="22" xfId="0" applyFont="1" applyFill="1" applyBorder="1"/>
    <xf numFmtId="0" fontId="6" fillId="3" borderId="23" xfId="0" applyFont="1" applyFill="1" applyBorder="1"/>
    <xf numFmtId="9" fontId="6" fillId="3" borderId="12" xfId="0" applyNumberFormat="1" applyFont="1" applyFill="1" applyBorder="1" applyAlignment="1">
      <alignment horizontal="center"/>
    </xf>
    <xf numFmtId="9" fontId="6" fillId="3" borderId="13" xfId="0" applyNumberFormat="1" applyFont="1" applyFill="1" applyBorder="1" applyAlignment="1">
      <alignment horizontal="center"/>
    </xf>
    <xf numFmtId="9" fontId="6" fillId="3" borderId="15" xfId="0" applyNumberFormat="1" applyFont="1" applyFill="1" applyBorder="1" applyAlignment="1">
      <alignment horizontal="center"/>
    </xf>
    <xf numFmtId="164" fontId="8" fillId="0" borderId="16" xfId="0" applyNumberFormat="1" applyFont="1" applyFill="1" applyBorder="1" applyAlignment="1">
      <alignment horizontal="center" vertical="center"/>
    </xf>
    <xf numFmtId="9" fontId="6" fillId="3" borderId="17" xfId="0" applyNumberFormat="1" applyFont="1" applyFill="1" applyBorder="1" applyAlignment="1">
      <alignment horizontal="center"/>
    </xf>
    <xf numFmtId="164" fontId="8" fillId="0" borderId="31"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164" fontId="8" fillId="0" borderId="43" xfId="0" applyNumberFormat="1" applyFont="1" applyFill="1" applyBorder="1" applyAlignment="1">
      <alignment horizontal="center" vertical="center"/>
    </xf>
    <xf numFmtId="9" fontId="6" fillId="3" borderId="35" xfId="0" applyNumberFormat="1" applyFont="1" applyFill="1" applyBorder="1" applyAlignment="1">
      <alignment horizontal="center" wrapText="1"/>
    </xf>
    <xf numFmtId="9" fontId="6" fillId="3" borderId="15" xfId="0" applyNumberFormat="1" applyFont="1" applyFill="1" applyBorder="1" applyAlignment="1">
      <alignment horizontal="center" wrapText="1"/>
    </xf>
    <xf numFmtId="9" fontId="6" fillId="3" borderId="17" xfId="0" applyNumberFormat="1" applyFont="1" applyFill="1" applyBorder="1" applyAlignment="1">
      <alignment horizontal="center" wrapText="1"/>
    </xf>
    <xf numFmtId="17" fontId="23" fillId="2" borderId="42" xfId="0" applyNumberFormat="1" applyFont="1" applyFill="1" applyBorder="1" applyAlignment="1">
      <alignment horizontal="center" vertical="center"/>
    </xf>
    <xf numFmtId="17" fontId="23" fillId="2" borderId="10" xfId="0" applyNumberFormat="1" applyFont="1" applyFill="1" applyBorder="1" applyAlignment="1">
      <alignment horizontal="center" vertical="center"/>
    </xf>
    <xf numFmtId="17" fontId="23" fillId="2" borderId="30" xfId="0" applyNumberFormat="1" applyFont="1" applyFill="1" applyBorder="1" applyAlignment="1">
      <alignment horizontal="center" vertical="center"/>
    </xf>
    <xf numFmtId="17" fontId="23" fillId="2" borderId="17" xfId="0" applyNumberFormat="1" applyFont="1" applyFill="1" applyBorder="1" applyAlignment="1">
      <alignment horizontal="center" vertical="center"/>
    </xf>
    <xf numFmtId="17" fontId="23" fillId="2" borderId="7" xfId="0" applyNumberFormat="1" applyFont="1" applyFill="1" applyBorder="1" applyAlignment="1">
      <alignment horizontal="center" vertical="center"/>
    </xf>
    <xf numFmtId="17" fontId="23" fillId="2" borderId="39" xfId="0" applyNumberFormat="1" applyFont="1" applyFill="1" applyBorder="1" applyAlignment="1">
      <alignment horizontal="center" vertical="center"/>
    </xf>
    <xf numFmtId="0" fontId="0" fillId="0" borderId="24" xfId="0" applyFont="1" applyBorder="1" applyAlignment="1">
      <alignment horizontal="center"/>
    </xf>
    <xf numFmtId="9" fontId="0" fillId="3" borderId="25" xfId="0" applyNumberFormat="1" applyFont="1" applyFill="1" applyBorder="1" applyAlignment="1">
      <alignment horizontal="center"/>
    </xf>
    <xf numFmtId="9" fontId="0" fillId="3" borderId="8" xfId="0" applyNumberFormat="1" applyFont="1" applyFill="1" applyBorder="1" applyAlignment="1">
      <alignment horizontal="center"/>
    </xf>
    <xf numFmtId="9" fontId="24" fillId="0" borderId="26" xfId="0" applyNumberFormat="1" applyFont="1" applyFill="1" applyBorder="1" applyAlignment="1">
      <alignment horizontal="center" vertical="center"/>
    </xf>
    <xf numFmtId="0" fontId="0" fillId="0" borderId="22" xfId="0" applyFont="1" applyBorder="1" applyAlignment="1">
      <alignment horizontal="center"/>
    </xf>
    <xf numFmtId="9" fontId="0" fillId="3" borderId="3" xfId="0" applyNumberFormat="1" applyFont="1" applyFill="1" applyBorder="1" applyAlignment="1">
      <alignment horizontal="center"/>
    </xf>
    <xf numFmtId="9" fontId="0" fillId="3" borderId="4" xfId="0" applyNumberFormat="1" applyFont="1" applyFill="1" applyBorder="1" applyAlignment="1">
      <alignment horizontal="center"/>
    </xf>
    <xf numFmtId="9" fontId="24" fillId="0" borderId="16" xfId="0" applyNumberFormat="1" applyFont="1" applyFill="1" applyBorder="1" applyAlignment="1">
      <alignment horizontal="center" vertical="center"/>
    </xf>
    <xf numFmtId="0" fontId="0" fillId="0" borderId="23" xfId="0" applyFont="1" applyBorder="1" applyAlignment="1">
      <alignment horizontal="center"/>
    </xf>
    <xf numFmtId="9" fontId="0" fillId="3" borderId="20" xfId="0" applyNumberFormat="1" applyFont="1" applyFill="1" applyBorder="1" applyAlignment="1">
      <alignment horizontal="center"/>
    </xf>
    <xf numFmtId="9" fontId="0" fillId="3" borderId="7" xfId="0" applyNumberFormat="1" applyFont="1" applyFill="1" applyBorder="1" applyAlignment="1">
      <alignment horizontal="center"/>
    </xf>
    <xf numFmtId="9" fontId="0" fillId="3" borderId="18" xfId="0" applyNumberFormat="1" applyFont="1" applyFill="1" applyBorder="1" applyAlignment="1">
      <alignment horizontal="center"/>
    </xf>
    <xf numFmtId="0" fontId="2" fillId="2" borderId="11" xfId="0" applyFont="1" applyFill="1" applyBorder="1" applyAlignment="1">
      <alignment horizontal="center"/>
    </xf>
    <xf numFmtId="17" fontId="2" fillId="2" borderId="27" xfId="0" applyNumberFormat="1" applyFont="1" applyFill="1" applyBorder="1" applyAlignment="1">
      <alignment horizontal="center" vertical="center"/>
    </xf>
    <xf numFmtId="17" fontId="2" fillId="2" borderId="28" xfId="0" applyNumberFormat="1" applyFont="1" applyFill="1" applyBorder="1" applyAlignment="1">
      <alignment horizontal="center" vertical="center"/>
    </xf>
    <xf numFmtId="17" fontId="2" fillId="2" borderId="29" xfId="0" applyNumberFormat="1" applyFont="1" applyFill="1" applyBorder="1" applyAlignment="1">
      <alignment horizontal="center" vertical="center"/>
    </xf>
    <xf numFmtId="0" fontId="24" fillId="0" borderId="41" xfId="0" applyFont="1" applyBorder="1" applyAlignment="1">
      <alignment vertical="center"/>
    </xf>
    <xf numFmtId="0" fontId="24" fillId="0" borderId="41" xfId="0" applyFont="1" applyBorder="1" applyAlignment="1">
      <alignment horizontal="right" vertical="center"/>
    </xf>
    <xf numFmtId="0" fontId="2" fillId="2" borderId="0" xfId="0" applyFont="1" applyFill="1"/>
    <xf numFmtId="0" fontId="25" fillId="2" borderId="37" xfId="0" applyFont="1" applyFill="1" applyBorder="1" applyAlignment="1">
      <alignment vertical="center"/>
    </xf>
    <xf numFmtId="0" fontId="25" fillId="2" borderId="41" xfId="0" applyFont="1" applyFill="1" applyBorder="1" applyAlignment="1">
      <alignment vertical="center"/>
    </xf>
    <xf numFmtId="0" fontId="0" fillId="0" borderId="37" xfId="0" applyBorder="1"/>
    <xf numFmtId="9" fontId="24" fillId="0" borderId="37" xfId="2" applyFont="1" applyBorder="1" applyAlignment="1">
      <alignment horizontal="right" vertical="center"/>
    </xf>
    <xf numFmtId="0" fontId="25" fillId="2" borderId="11" xfId="0" applyFont="1" applyFill="1" applyBorder="1" applyAlignment="1">
      <alignment vertical="center"/>
    </xf>
    <xf numFmtId="0" fontId="24" fillId="0" borderId="21" xfId="0" applyFont="1" applyBorder="1" applyAlignment="1">
      <alignment vertical="center"/>
    </xf>
    <xf numFmtId="0" fontId="24" fillId="0" borderId="22" xfId="0" applyFont="1" applyBorder="1" applyAlignment="1">
      <alignment vertical="center"/>
    </xf>
    <xf numFmtId="0" fontId="24" fillId="0" borderId="23" xfId="0" applyFont="1" applyBorder="1" applyAlignment="1">
      <alignment vertical="center"/>
    </xf>
    <xf numFmtId="0" fontId="24" fillId="0" borderId="45" xfId="0" applyFont="1" applyBorder="1" applyAlignment="1">
      <alignment vertical="center"/>
    </xf>
    <xf numFmtId="0" fontId="24" fillId="0" borderId="57" xfId="0" applyFont="1" applyBorder="1" applyAlignment="1">
      <alignment vertical="center"/>
    </xf>
    <xf numFmtId="0" fontId="24" fillId="0" borderId="47" xfId="0" applyFont="1" applyBorder="1" applyAlignment="1">
      <alignment vertical="center"/>
    </xf>
    <xf numFmtId="0" fontId="25" fillId="2" borderId="48" xfId="0" applyFont="1" applyFill="1" applyBorder="1" applyAlignment="1">
      <alignment vertical="center"/>
    </xf>
    <xf numFmtId="9" fontId="0" fillId="0" borderId="17" xfId="2" applyFont="1" applyBorder="1"/>
    <xf numFmtId="0" fontId="0" fillId="0" borderId="14" xfId="0" applyNumberFormat="1" applyBorder="1"/>
    <xf numFmtId="0" fontId="0" fillId="0" borderId="31" xfId="0" applyNumberFormat="1" applyBorder="1"/>
    <xf numFmtId="0" fontId="0" fillId="0" borderId="16" xfId="0" applyNumberFormat="1" applyBorder="1"/>
    <xf numFmtId="0" fontId="0" fillId="0" borderId="1" xfId="0" applyNumberFormat="1" applyBorder="1"/>
    <xf numFmtId="0" fontId="0" fillId="0" borderId="18" xfId="0" applyNumberFormat="1" applyBorder="1"/>
    <xf numFmtId="0" fontId="0" fillId="0" borderId="43" xfId="0" applyNumberFormat="1" applyBorder="1"/>
    <xf numFmtId="0" fontId="0" fillId="0" borderId="0" xfId="0" applyFill="1"/>
    <xf numFmtId="0" fontId="0" fillId="0" borderId="14" xfId="0" applyFill="1" applyBorder="1"/>
    <xf numFmtId="0" fontId="0" fillId="0" borderId="16" xfId="0" applyFill="1" applyBorder="1"/>
    <xf numFmtId="0" fontId="0" fillId="0" borderId="18" xfId="0" applyFill="1" applyBorder="1"/>
    <xf numFmtId="0" fontId="0" fillId="0" borderId="59" xfId="0" applyFill="1" applyBorder="1"/>
    <xf numFmtId="0" fontId="0" fillId="0" borderId="1" xfId="0" applyFill="1" applyBorder="1"/>
    <xf numFmtId="0" fontId="0" fillId="0" borderId="31" xfId="0" applyFill="1" applyBorder="1"/>
    <xf numFmtId="0" fontId="0" fillId="0" borderId="43" xfId="0" applyFill="1" applyBorder="1"/>
    <xf numFmtId="0" fontId="0" fillId="0" borderId="61" xfId="0" applyFill="1" applyBorder="1"/>
    <xf numFmtId="0" fontId="0" fillId="0" borderId="62" xfId="0" applyFill="1" applyBorder="1"/>
    <xf numFmtId="0" fontId="0" fillId="0" borderId="26" xfId="0" applyFill="1" applyBorder="1"/>
    <xf numFmtId="0" fontId="0" fillId="0" borderId="2" xfId="0" applyFill="1" applyBorder="1"/>
    <xf numFmtId="0" fontId="0" fillId="0" borderId="32" xfId="0" applyFill="1" applyBorder="1"/>
    <xf numFmtId="0" fontId="0" fillId="0" borderId="63" xfId="0" applyFill="1" applyBorder="1"/>
    <xf numFmtId="0" fontId="0" fillId="0" borderId="64" xfId="0" applyFill="1" applyBorder="1"/>
    <xf numFmtId="0" fontId="0" fillId="0" borderId="65" xfId="0" applyFill="1" applyBorder="1"/>
    <xf numFmtId="0" fontId="0" fillId="0" borderId="39" xfId="0" applyFill="1" applyBorder="1"/>
    <xf numFmtId="0" fontId="0" fillId="0" borderId="66" xfId="0" applyFill="1" applyBorder="1"/>
    <xf numFmtId="0" fontId="0" fillId="0" borderId="67" xfId="0" applyFill="1" applyBorder="1"/>
    <xf numFmtId="0" fontId="0" fillId="0" borderId="30" xfId="0" applyFill="1" applyBorder="1"/>
    <xf numFmtId="0" fontId="0" fillId="0" borderId="69" xfId="0" applyFill="1" applyBorder="1"/>
    <xf numFmtId="17" fontId="2" fillId="2" borderId="58" xfId="0" applyNumberFormat="1" applyFont="1" applyFill="1" applyBorder="1"/>
    <xf numFmtId="17" fontId="2" fillId="2" borderId="29" xfId="0" applyNumberFormat="1" applyFont="1" applyFill="1" applyBorder="1"/>
    <xf numFmtId="0" fontId="2" fillId="2" borderId="70" xfId="0" applyFont="1" applyFill="1" applyBorder="1"/>
    <xf numFmtId="0" fontId="2" fillId="2" borderId="29" xfId="0" applyFont="1" applyFill="1" applyBorder="1"/>
    <xf numFmtId="0" fontId="25" fillId="2" borderId="45" xfId="0" applyFont="1" applyFill="1" applyBorder="1" applyAlignment="1">
      <alignment vertical="center"/>
    </xf>
    <xf numFmtId="0" fontId="25" fillId="2" borderId="57" xfId="0" applyFont="1" applyFill="1" applyBorder="1" applyAlignment="1">
      <alignment vertical="center"/>
    </xf>
    <xf numFmtId="0" fontId="25" fillId="2" borderId="47" xfId="0" applyFont="1" applyFill="1" applyBorder="1" applyAlignment="1">
      <alignment vertical="center"/>
    </xf>
    <xf numFmtId="0" fontId="0" fillId="0" borderId="36" xfId="0" applyNumberFormat="1" applyBorder="1"/>
    <xf numFmtId="9" fontId="0" fillId="0" borderId="12" xfId="0" applyNumberFormat="1" applyBorder="1"/>
    <xf numFmtId="9" fontId="0" fillId="0" borderId="15" xfId="0" applyNumberFormat="1" applyBorder="1"/>
    <xf numFmtId="9" fontId="0" fillId="0" borderId="17" xfId="0" applyNumberFormat="1" applyBorder="1"/>
    <xf numFmtId="9" fontId="0" fillId="0" borderId="12" xfId="2" applyNumberFormat="1" applyFont="1" applyBorder="1"/>
    <xf numFmtId="9" fontId="0" fillId="0" borderId="19" xfId="0" applyNumberFormat="1" applyBorder="1"/>
    <xf numFmtId="9" fontId="0" fillId="0" borderId="3" xfId="0" applyNumberFormat="1" applyBorder="1"/>
    <xf numFmtId="9" fontId="0" fillId="0" borderId="20" xfId="0" applyNumberFormat="1" applyBorder="1"/>
    <xf numFmtId="0" fontId="2" fillId="2" borderId="48" xfId="0" applyFont="1" applyFill="1" applyBorder="1"/>
    <xf numFmtId="0" fontId="2" fillId="2" borderId="54" xfId="0" applyFont="1" applyFill="1" applyBorder="1"/>
    <xf numFmtId="9" fontId="0" fillId="0" borderId="12" xfId="2" applyFont="1" applyFill="1" applyBorder="1"/>
    <xf numFmtId="9" fontId="0" fillId="0" borderId="15" xfId="2" applyFont="1" applyFill="1" applyBorder="1"/>
    <xf numFmtId="9" fontId="0" fillId="0" borderId="60" xfId="2" applyFont="1" applyFill="1" applyBorder="1"/>
    <xf numFmtId="9" fontId="0" fillId="0" borderId="17" xfId="2" applyFont="1" applyFill="1" applyBorder="1"/>
    <xf numFmtId="9" fontId="0" fillId="0" borderId="35" xfId="2" applyFont="1" applyFill="1" applyBorder="1"/>
    <xf numFmtId="9" fontId="0" fillId="0" borderId="19" xfId="2" applyFont="1" applyFill="1" applyBorder="1"/>
    <xf numFmtId="9" fontId="0" fillId="0" borderId="3" xfId="2" applyFont="1" applyFill="1" applyBorder="1"/>
    <xf numFmtId="9" fontId="0" fillId="0" borderId="42" xfId="2" applyFont="1" applyFill="1" applyBorder="1"/>
    <xf numFmtId="9" fontId="0" fillId="0" borderId="20" xfId="2" applyFont="1" applyFill="1" applyBorder="1"/>
    <xf numFmtId="9" fontId="0" fillId="0" borderId="25" xfId="2" applyFont="1" applyFill="1" applyBorder="1"/>
    <xf numFmtId="9" fontId="0" fillId="0" borderId="21" xfId="2" applyFont="1" applyFill="1" applyBorder="1"/>
    <xf numFmtId="9" fontId="0" fillId="0" borderId="22" xfId="2" applyFont="1" applyFill="1" applyBorder="1"/>
    <xf numFmtId="9" fontId="0" fillId="0" borderId="23" xfId="2" applyFont="1" applyFill="1" applyBorder="1"/>
    <xf numFmtId="9" fontId="0" fillId="0" borderId="24" xfId="2" applyFont="1" applyFill="1" applyBorder="1"/>
    <xf numFmtId="9" fontId="0" fillId="0" borderId="68" xfId="2" applyFont="1" applyFill="1" applyBorder="1"/>
    <xf numFmtId="0" fontId="22" fillId="0" borderId="9" xfId="0" applyFont="1" applyBorder="1" applyAlignment="1">
      <alignment horizontal="justify" vertical="center"/>
    </xf>
    <xf numFmtId="0" fontId="20" fillId="0" borderId="71" xfId="3" applyBorder="1" applyAlignment="1" applyProtection="1">
      <alignment horizontal="center"/>
    </xf>
    <xf numFmtId="0" fontId="0" fillId="0" borderId="9" xfId="0" applyBorder="1"/>
    <xf numFmtId="0" fontId="21" fillId="0" borderId="0" xfId="0" applyFont="1" applyBorder="1" applyAlignment="1" applyProtection="1">
      <alignment horizontal="left" wrapText="1"/>
      <protection locked="0"/>
    </xf>
    <xf numFmtId="0" fontId="18" fillId="2" borderId="40" xfId="0" applyFont="1" applyFill="1" applyBorder="1" applyAlignment="1">
      <alignment horizontal="center" vertical="center"/>
    </xf>
    <xf numFmtId="0" fontId="18" fillId="2" borderId="41" xfId="0" applyFont="1" applyFill="1" applyBorder="1" applyAlignment="1">
      <alignment horizontal="center" vertical="center"/>
    </xf>
    <xf numFmtId="0" fontId="18" fillId="2" borderId="32" xfId="0" applyFont="1" applyFill="1" applyBorder="1" applyAlignment="1">
      <alignment horizontal="center" vertical="center"/>
    </xf>
    <xf numFmtId="0" fontId="18" fillId="2" borderId="44"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2" borderId="34" xfId="0" applyFont="1" applyFill="1" applyBorder="1" applyAlignment="1">
      <alignment horizontal="center" vertical="center" wrapText="1"/>
    </xf>
    <xf numFmtId="0" fontId="25" fillId="2" borderId="53"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2" borderId="40" xfId="0" applyFont="1" applyFill="1" applyBorder="1" applyAlignment="1">
      <alignment horizontal="center" vertical="center" wrapText="1"/>
    </xf>
    <xf numFmtId="0" fontId="25" fillId="2" borderId="51" xfId="0" applyFont="1" applyFill="1" applyBorder="1" applyAlignment="1">
      <alignment horizontal="center" vertical="center" wrapText="1"/>
    </xf>
    <xf numFmtId="0" fontId="25" fillId="2" borderId="54" xfId="0" applyFont="1" applyFill="1" applyBorder="1" applyAlignment="1">
      <alignment horizontal="center" vertical="center"/>
    </xf>
    <xf numFmtId="0" fontId="25" fillId="2" borderId="48" xfId="0" applyFont="1" applyFill="1" applyBorder="1" applyAlignment="1">
      <alignment horizontal="center" vertical="center"/>
    </xf>
    <xf numFmtId="0" fontId="25" fillId="2" borderId="44" xfId="0" applyFont="1" applyFill="1" applyBorder="1" applyAlignment="1">
      <alignment horizontal="center" vertical="center" wrapText="1"/>
    </xf>
    <xf numFmtId="0" fontId="25" fillId="2" borderId="46" xfId="0" applyFont="1" applyFill="1" applyBorder="1" applyAlignment="1">
      <alignment horizontal="center" vertical="center" wrapText="1"/>
    </xf>
    <xf numFmtId="0" fontId="24" fillId="0" borderId="40" xfId="0" applyFont="1" applyBorder="1" applyAlignment="1">
      <alignment horizontal="center" vertical="center"/>
    </xf>
    <xf numFmtId="0" fontId="24" fillId="0" borderId="55" xfId="0" applyFont="1" applyBorder="1" applyAlignment="1">
      <alignment horizontal="center" vertical="center"/>
    </xf>
    <xf numFmtId="0" fontId="24" fillId="0" borderId="41" xfId="0" applyFont="1" applyBorder="1" applyAlignment="1">
      <alignment horizontal="center" vertical="center"/>
    </xf>
    <xf numFmtId="0" fontId="24" fillId="0" borderId="56" xfId="0" applyFont="1" applyBorder="1" applyAlignment="1">
      <alignment horizontal="center" vertical="center"/>
    </xf>
    <xf numFmtId="0" fontId="24" fillId="0" borderId="46" xfId="0" applyFont="1" applyBorder="1" applyAlignment="1">
      <alignment horizontal="center" vertical="center"/>
    </xf>
    <xf numFmtId="0" fontId="24" fillId="0" borderId="52" xfId="0" applyFont="1" applyBorder="1" applyAlignment="1">
      <alignment horizontal="center" vertical="center"/>
    </xf>
    <xf numFmtId="0" fontId="24" fillId="0" borderId="44" xfId="0" applyFont="1" applyBorder="1" applyAlignment="1">
      <alignment horizontal="center" vertical="center"/>
    </xf>
    <xf numFmtId="0" fontId="24" fillId="0" borderId="44" xfId="0" applyFont="1" applyBorder="1" applyAlignment="1">
      <alignment horizontal="center" vertical="center" wrapText="1"/>
    </xf>
    <xf numFmtId="0" fontId="24" fillId="0" borderId="46" xfId="0" applyFont="1" applyBorder="1" applyAlignment="1">
      <alignment horizontal="center" vertical="center" wrapText="1"/>
    </xf>
    <xf numFmtId="0" fontId="24" fillId="0" borderId="52" xfId="0" applyFont="1" applyBorder="1" applyAlignment="1">
      <alignment horizontal="center" vertical="center" wrapText="1"/>
    </xf>
    <xf numFmtId="0" fontId="25" fillId="2" borderId="44" xfId="0" applyFont="1" applyFill="1" applyBorder="1" applyAlignment="1">
      <alignment horizontal="center" vertical="center"/>
    </xf>
    <xf numFmtId="0" fontId="25" fillId="2" borderId="46"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40" xfId="0" applyFont="1" applyFill="1" applyBorder="1" applyAlignment="1">
      <alignment horizontal="center" vertical="center"/>
    </xf>
    <xf numFmtId="0" fontId="25" fillId="2" borderId="55" xfId="0" applyFont="1" applyFill="1" applyBorder="1" applyAlignment="1">
      <alignment horizontal="center" vertical="center"/>
    </xf>
    <xf numFmtId="0" fontId="25" fillId="2" borderId="41" xfId="0" applyFont="1" applyFill="1" applyBorder="1" applyAlignment="1">
      <alignment horizontal="center" vertical="center"/>
    </xf>
    <xf numFmtId="0" fontId="25" fillId="2" borderId="56" xfId="0" applyFont="1" applyFill="1" applyBorder="1" applyAlignment="1">
      <alignment horizontal="center" vertical="center"/>
    </xf>
    <xf numFmtId="0" fontId="25" fillId="2" borderId="52" xfId="0" applyFont="1" applyFill="1" applyBorder="1" applyAlignment="1">
      <alignment horizontal="center" vertical="center" wrapText="1"/>
    </xf>
    <xf numFmtId="0" fontId="2" fillId="2" borderId="40" xfId="0" applyFont="1" applyFill="1" applyBorder="1" applyAlignment="1">
      <alignment horizontal="center" wrapText="1"/>
    </xf>
    <xf numFmtId="0" fontId="2" fillId="2" borderId="55" xfId="0" applyFont="1" applyFill="1" applyBorder="1" applyAlignment="1">
      <alignment horizontal="center" wrapText="1"/>
    </xf>
    <xf numFmtId="0" fontId="2" fillId="2" borderId="36" xfId="0" applyFont="1" applyFill="1" applyBorder="1" applyAlignment="1">
      <alignment horizontal="center" wrapText="1"/>
    </xf>
    <xf numFmtId="17" fontId="2" fillId="2" borderId="44" xfId="0" applyNumberFormat="1" applyFont="1" applyFill="1" applyBorder="1" applyAlignment="1">
      <alignment horizontal="center"/>
    </xf>
    <xf numFmtId="17" fontId="2" fillId="2" borderId="34" xfId="0" applyNumberFormat="1" applyFont="1" applyFill="1" applyBorder="1" applyAlignment="1">
      <alignment horizontal="center"/>
    </xf>
    <xf numFmtId="17" fontId="2" fillId="2" borderId="33" xfId="0" applyNumberFormat="1" applyFont="1" applyFill="1" applyBorder="1" applyAlignment="1">
      <alignment horizontal="center"/>
    </xf>
  </cellXfs>
  <cellStyles count="4">
    <cellStyle name="Hipervínculo" xfId="3" builtinId="8"/>
    <cellStyle name="Millares" xfId="1" builtinId="3"/>
    <cellStyle name="Normal" xfId="0" builtinId="0"/>
    <cellStyle name="Porcentaje" xfId="2" builtinId="5"/>
  </cellStyles>
  <dxfs count="41">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Indice!A1"/></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57150</xdr:rowOff>
    </xdr:from>
    <xdr:to>
      <xdr:col>10</xdr:col>
      <xdr:colOff>666750</xdr:colOff>
      <xdr:row>1</xdr:row>
      <xdr:rowOff>76200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flipH="1">
          <a:off x="6600825" y="571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266700</xdr:colOff>
      <xdr:row>0</xdr:row>
      <xdr:rowOff>19050</xdr:rowOff>
    </xdr:from>
    <xdr:to>
      <xdr:col>3</xdr:col>
      <xdr:colOff>723900</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flipH="1">
          <a:off x="10077450"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457200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flipH="1">
          <a:off x="56197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266700</xdr:colOff>
      <xdr:row>0</xdr:row>
      <xdr:rowOff>28575</xdr:rowOff>
    </xdr:from>
    <xdr:to>
      <xdr:col>13</xdr:col>
      <xdr:colOff>723900</xdr:colOff>
      <xdr:row>1</xdr:row>
      <xdr:rowOff>47625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flipH="1">
          <a:off x="9810750" y="2857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381000</xdr:colOff>
      <xdr:row>0</xdr:row>
      <xdr:rowOff>0</xdr:rowOff>
    </xdr:from>
    <xdr:to>
      <xdr:col>16</xdr:col>
      <xdr:colOff>838200</xdr:colOff>
      <xdr:row>1</xdr:row>
      <xdr:rowOff>19050</xdr:rowOff>
    </xdr:to>
    <xdr:sp macro="" textlink="">
      <xdr:nvSpPr>
        <xdr:cNvPr id="4" name="3 Flecha derecha">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flipH="1">
          <a:off x="13363575"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419100</xdr:colOff>
      <xdr:row>0</xdr:row>
      <xdr:rowOff>0</xdr:rowOff>
    </xdr:from>
    <xdr:to>
      <xdr:col>11</xdr:col>
      <xdr:colOff>876300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flipH="1">
          <a:off x="84963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0</xdr:row>
      <xdr:rowOff>0</xdr:rowOff>
    </xdr:from>
    <xdr:to>
      <xdr:col>8</xdr:col>
      <xdr:colOff>857250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flipH="1">
          <a:off x="5895975"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19</xdr:col>
      <xdr:colOff>247650</xdr:colOff>
      <xdr:row>0</xdr:row>
      <xdr:rowOff>19050</xdr:rowOff>
    </xdr:from>
    <xdr:to>
      <xdr:col>19</xdr:col>
      <xdr:colOff>704850</xdr:colOff>
      <xdr:row>1</xdr:row>
      <xdr:rowOff>38100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flipH="1">
          <a:off x="1164907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457200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flipH="1">
          <a:off x="57340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276225</xdr:colOff>
      <xdr:row>0</xdr:row>
      <xdr:rowOff>19050</xdr:rowOff>
    </xdr:from>
    <xdr:to>
      <xdr:col>9</xdr:col>
      <xdr:colOff>733425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flipH="1">
          <a:off x="7134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276225</xdr:colOff>
      <xdr:row>0</xdr:row>
      <xdr:rowOff>47625</xdr:rowOff>
    </xdr:from>
    <xdr:to>
      <xdr:col>14</xdr:col>
      <xdr:colOff>733425</xdr:colOff>
      <xdr:row>1</xdr:row>
      <xdr:rowOff>66675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flipH="1">
          <a:off x="10725150" y="476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295275</xdr:colOff>
      <xdr:row>0</xdr:row>
      <xdr:rowOff>19050</xdr:rowOff>
    </xdr:from>
    <xdr:to>
      <xdr:col>8</xdr:col>
      <xdr:colOff>752475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flipH="1">
          <a:off x="5238750"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17</xdr:col>
      <xdr:colOff>266700</xdr:colOff>
      <xdr:row>0</xdr:row>
      <xdr:rowOff>0</xdr:rowOff>
    </xdr:from>
    <xdr:to>
      <xdr:col>17</xdr:col>
      <xdr:colOff>723900</xdr:colOff>
      <xdr:row>1</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flipH="1">
          <a:off x="108966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28575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14</xdr:col>
      <xdr:colOff>828675</xdr:colOff>
      <xdr:row>27</xdr:row>
      <xdr:rowOff>9525</xdr:rowOff>
    </xdr:from>
    <xdr:to>
      <xdr:col>14</xdr:col>
      <xdr:colOff>1285875</xdr:colOff>
      <xdr:row>28</xdr:row>
      <xdr:rowOff>28575</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D27"/>
  <sheetViews>
    <sheetView showGridLines="0" tabSelected="1" workbookViewId="0">
      <selection activeCell="F22" sqref="F22"/>
    </sheetView>
  </sheetViews>
  <sheetFormatPr baseColWidth="10" defaultRowHeight="15" x14ac:dyDescent="0.25"/>
  <cols>
    <col min="1" max="1" width="7.140625" customWidth="1"/>
    <col min="2" max="2" width="7.7109375" style="100" customWidth="1"/>
    <col min="3" max="3" width="76.42578125" bestFit="1" customWidth="1"/>
  </cols>
  <sheetData>
    <row r="2" spans="2:4" x14ac:dyDescent="0.25">
      <c r="B2" s="40" t="s">
        <v>169</v>
      </c>
    </row>
    <row r="3" spans="2:4" x14ac:dyDescent="0.25">
      <c r="B3" s="40" t="s">
        <v>136</v>
      </c>
    </row>
    <row r="5" spans="2:4" x14ac:dyDescent="0.25">
      <c r="B5" s="109">
        <v>1</v>
      </c>
      <c r="C5" s="106" t="str">
        <f>'1'!B2</f>
        <v>Número de usuarios que utilizan el Sistema | 2007 - 2016</v>
      </c>
      <c r="D5" s="108"/>
    </row>
    <row r="6" spans="2:4" x14ac:dyDescent="0.25">
      <c r="B6" s="109">
        <v>2</v>
      </c>
      <c r="C6" s="107" t="str">
        <f>+'2'!$B$2</f>
        <v>Transacciones según tipo de tarifa y modo de transporte | 2010 - 2016</v>
      </c>
    </row>
    <row r="7" spans="2:4" x14ac:dyDescent="0.25">
      <c r="B7" s="109">
        <v>3</v>
      </c>
      <c r="C7" s="107" t="str">
        <f>+'3'!$B$2</f>
        <v>Transacciones por proveedor de servicios de transporte | 2015-2016</v>
      </c>
    </row>
    <row r="8" spans="2:4" x14ac:dyDescent="0.25">
      <c r="B8" s="109" t="s">
        <v>125</v>
      </c>
      <c r="C8" s="107" t="str">
        <f>+'4a 4b'!$B$2</f>
        <v>Total viajes en el Sistema | 2009 - 2016</v>
      </c>
    </row>
    <row r="9" spans="2:4" x14ac:dyDescent="0.25">
      <c r="B9" s="109" t="s">
        <v>126</v>
      </c>
      <c r="C9" s="124" t="str">
        <f>+'4a 4b'!$M$2</f>
        <v>Promedio de transacciones (etapas) por viaje | 2009 - 2016</v>
      </c>
    </row>
    <row r="10" spans="2:4" x14ac:dyDescent="0.25">
      <c r="B10" s="109">
        <v>5</v>
      </c>
      <c r="C10" s="107" t="str">
        <f>+'5'!$B$2</f>
        <v>Afluencia de pasajeros en Metro, por línea (millones de viajes por año) | 1990 - 2016</v>
      </c>
    </row>
    <row r="11" spans="2:4" x14ac:dyDescent="0.25">
      <c r="B11" s="109" t="s">
        <v>128</v>
      </c>
      <c r="C11" s="107" t="str">
        <f>+'6a 6b'!$B$2</f>
        <v>Características de la flota por Unidad de Negocio | 2015-2016</v>
      </c>
    </row>
    <row r="12" spans="2:4" x14ac:dyDescent="0.25">
      <c r="B12" s="109" t="s">
        <v>129</v>
      </c>
      <c r="C12" s="107" t="str">
        <f>+'6a 6b'!$L$2</f>
        <v>Evolución de la flota | 2006 - 2016</v>
      </c>
    </row>
    <row r="13" spans="2:4" x14ac:dyDescent="0.25">
      <c r="B13" s="109">
        <v>7</v>
      </c>
      <c r="C13" s="107" t="str">
        <f>+'7'!$B$2</f>
        <v>Kilómetros comerciales según programas de operación base y especiales | 2015-2016</v>
      </c>
    </row>
    <row r="14" spans="2:4" x14ac:dyDescent="0.25">
      <c r="B14" s="109" t="s">
        <v>130</v>
      </c>
      <c r="C14" s="107" t="str">
        <f>+'8a 8b'!$B$2</f>
        <v>Indicador de Cumplimiento de Frecuencia ICF | 2009 - 2016</v>
      </c>
    </row>
    <row r="15" spans="2:4" x14ac:dyDescent="0.25">
      <c r="B15" s="109" t="s">
        <v>131</v>
      </c>
      <c r="C15" s="107" t="str">
        <f>+'8a 8b'!$L$2</f>
        <v>Indicador de Cumplimiento de Regularidad ICR | 2009 - 2016</v>
      </c>
    </row>
    <row r="16" spans="2:4" x14ac:dyDescent="0.25">
      <c r="B16" s="109" t="s">
        <v>132</v>
      </c>
      <c r="C16" s="107" t="str">
        <f>+'9a 9b'!$B$2</f>
        <v>Indicador de Cumplimiento de Frecuencia ICF por Unidad de Negocio | 2015</v>
      </c>
    </row>
    <row r="17" spans="2:3" x14ac:dyDescent="0.25">
      <c r="B17" s="109" t="s">
        <v>133</v>
      </c>
      <c r="C17" s="107" t="str">
        <f>+'9a 9b'!$B$14</f>
        <v>Indicador de Cumplimiento de Regularidad ICR por Unidad de Negocio | 2015</v>
      </c>
    </row>
    <row r="18" spans="2:3" x14ac:dyDescent="0.25">
      <c r="B18" s="109" t="s">
        <v>134</v>
      </c>
      <c r="C18" s="107" t="str">
        <f>+'10a 10b'!$B$2</f>
        <v>Atributos para evaluar la calidad de atención al usuario en ruta (ICA)</v>
      </c>
    </row>
    <row r="19" spans="2:3" x14ac:dyDescent="0.25">
      <c r="B19" s="109" t="s">
        <v>135</v>
      </c>
      <c r="C19" s="107" t="str">
        <f>+'10a 10b'!$B$20</f>
        <v>Atributos para evaluar la calidad de los vehículos (ICV)</v>
      </c>
    </row>
    <row r="20" spans="2:3" x14ac:dyDescent="0.25">
      <c r="B20" s="109">
        <v>11</v>
      </c>
      <c r="C20" s="107" t="str">
        <f>+'11'!$B$2</f>
        <v>Evolución de las tarifas | 2007 - 2016</v>
      </c>
    </row>
    <row r="21" spans="2:3" x14ac:dyDescent="0.25">
      <c r="B21" s="109">
        <v>12</v>
      </c>
      <c r="C21" s="107" t="str">
        <f>+'12'!$B$2</f>
        <v>Evasión en buses | 2007 - 2016</v>
      </c>
    </row>
    <row r="22" spans="2:3" x14ac:dyDescent="0.25">
      <c r="B22" s="109">
        <v>25</v>
      </c>
      <c r="C22" s="265" t="s">
        <v>176</v>
      </c>
    </row>
    <row r="23" spans="2:3" x14ac:dyDescent="0.25">
      <c r="B23" s="266">
        <v>26</v>
      </c>
      <c r="C23" s="265" t="s">
        <v>190</v>
      </c>
    </row>
    <row r="24" spans="2:3" x14ac:dyDescent="0.25">
      <c r="B24" s="109">
        <v>27</v>
      </c>
      <c r="C24" s="267" t="s">
        <v>192</v>
      </c>
    </row>
    <row r="25" spans="2:3" x14ac:dyDescent="0.25">
      <c r="B25" s="109">
        <v>28</v>
      </c>
      <c r="C25" s="265" t="s">
        <v>203</v>
      </c>
    </row>
    <row r="26" spans="2:3" x14ac:dyDescent="0.25">
      <c r="B26" s="109">
        <v>29</v>
      </c>
      <c r="C26" s="267" t="s">
        <v>221</v>
      </c>
    </row>
    <row r="27" spans="2:3" x14ac:dyDescent="0.25">
      <c r="B27" s="109">
        <v>30</v>
      </c>
      <c r="C27" s="267" t="s">
        <v>225</v>
      </c>
    </row>
  </sheetData>
  <hyperlinks>
    <hyperlink ref="B5" location="'1'!A1" display="'1'!A1"/>
    <hyperlink ref="B6" location="Indice!A1" display="2"/>
    <hyperlink ref="B7" location="'3'!A1" display="'3'!A1"/>
    <hyperlink ref="B8" location="'4a 4b'!A1" display="4a"/>
    <hyperlink ref="B9" location="'4a 4b'!A1" display="4b"/>
    <hyperlink ref="B10" location="'5'!A1" display="'5'!A1"/>
    <hyperlink ref="B11" location="'6a 6b'!B2" display="6a"/>
    <hyperlink ref="B12" location="'6a 6b'!L2" display="6b"/>
    <hyperlink ref="B13" location="'7'!A1" display="'7'!A1"/>
    <hyperlink ref="B14" location="'8a 8b'!B2" display="8a"/>
    <hyperlink ref="B15" location="'8a 8b'!J2" display="8b"/>
    <hyperlink ref="B16" location="'9a 9b'!B2" display="9a"/>
    <hyperlink ref="B17" location="'9a 9b'!B14" display="9b"/>
    <hyperlink ref="B18" location="'10a 10b'!B2" display="10a"/>
    <hyperlink ref="B19" location="'10a 10b'!B20" display="10b"/>
    <hyperlink ref="B20" location="'11'!A1" display="'11'!A1"/>
    <hyperlink ref="B21" location="'12'!A1" display="'12'!A1"/>
    <hyperlink ref="B22" location="'25'!A1" display="'25'!A1"/>
    <hyperlink ref="B23" location="'26'!A1" display="'26'!A1"/>
    <hyperlink ref="B24" location="'27'!A1" display="'27'!A1"/>
    <hyperlink ref="B25" location="'28'!A1" display="'28'!A1"/>
    <hyperlink ref="B26" location="'29'!A1" display="'29'!A1"/>
    <hyperlink ref="B27" location="'30'!A1" display="'30'!A1"/>
  </hyperlinks>
  <pageMargins left="0.7" right="0.7" top="0.75" bottom="0.75" header="0.3" footer="0.3"/>
  <ignoredErrors>
    <ignoredError sqref="C6:C8 C20:C21 C18 C16 C13:C14 C10:C11 C9 C12 C15 C17 C19"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O51"/>
  <sheetViews>
    <sheetView showGridLines="0" workbookViewId="0">
      <selection activeCell="G27" sqref="G27"/>
    </sheetView>
  </sheetViews>
  <sheetFormatPr baseColWidth="10" defaultRowHeight="15" x14ac:dyDescent="0.25"/>
  <cols>
    <col min="1" max="1" width="4" customWidth="1"/>
    <col min="2" max="2" width="17.85546875" bestFit="1" customWidth="1"/>
    <col min="15" max="15" width="19.85546875" customWidth="1"/>
  </cols>
  <sheetData>
    <row r="2" spans="2:15" x14ac:dyDescent="0.25">
      <c r="B2" s="78" t="s">
        <v>147</v>
      </c>
    </row>
    <row r="4" spans="2:15" x14ac:dyDescent="0.25">
      <c r="B4" s="84" t="s">
        <v>53</v>
      </c>
      <c r="C4" s="84">
        <v>42005</v>
      </c>
      <c r="D4" s="84">
        <v>42036</v>
      </c>
      <c r="E4" s="84">
        <v>42064</v>
      </c>
      <c r="F4" s="84">
        <v>42095</v>
      </c>
      <c r="G4" s="84">
        <v>42125</v>
      </c>
      <c r="H4" s="84">
        <v>42156</v>
      </c>
      <c r="I4" s="84">
        <v>42186</v>
      </c>
      <c r="J4" s="84">
        <v>42217</v>
      </c>
      <c r="K4" s="84">
        <v>42248</v>
      </c>
      <c r="L4" s="84">
        <v>42278</v>
      </c>
      <c r="M4" s="84">
        <v>42309</v>
      </c>
      <c r="N4" s="84">
        <v>42339</v>
      </c>
      <c r="O4" s="84" t="s">
        <v>55</v>
      </c>
    </row>
    <row r="5" spans="2:15" x14ac:dyDescent="0.25">
      <c r="B5" s="33" t="s">
        <v>21</v>
      </c>
      <c r="C5" s="82">
        <v>0.92282509722298101</v>
      </c>
      <c r="D5" s="82">
        <v>0.93200295323124172</v>
      </c>
      <c r="E5" s="82">
        <v>0.9128782637720978</v>
      </c>
      <c r="F5" s="82">
        <v>0.91945868043687085</v>
      </c>
      <c r="G5" s="82">
        <v>0.92952057648130959</v>
      </c>
      <c r="H5" s="82">
        <v>0.90823920073540376</v>
      </c>
      <c r="I5" s="82">
        <v>0.91660287394940632</v>
      </c>
      <c r="J5" s="82">
        <v>0.91072543893949121</v>
      </c>
      <c r="K5" s="82">
        <v>0.9039762327248505</v>
      </c>
      <c r="L5" s="82">
        <v>0.91530106400093691</v>
      </c>
      <c r="M5" s="82">
        <v>0.92371772899971127</v>
      </c>
      <c r="N5" s="82">
        <v>0.91309670954310729</v>
      </c>
      <c r="O5" s="82">
        <v>0.91715725028679718</v>
      </c>
    </row>
    <row r="6" spans="2:15" x14ac:dyDescent="0.25">
      <c r="B6" s="33" t="s">
        <v>142</v>
      </c>
      <c r="C6" s="82">
        <v>0.94223880821344097</v>
      </c>
      <c r="D6" s="82">
        <v>0.95093721253210928</v>
      </c>
      <c r="E6" s="82">
        <v>0.93060447581432881</v>
      </c>
      <c r="F6" s="82">
        <v>0.94644226446061397</v>
      </c>
      <c r="G6" s="82">
        <v>0.94464918384362317</v>
      </c>
      <c r="H6" s="82">
        <v>0.9417162288637061</v>
      </c>
      <c r="I6" s="82">
        <v>0.94621211225904689</v>
      </c>
      <c r="J6" s="82">
        <v>0.94499598005307461</v>
      </c>
      <c r="K6" s="82">
        <v>0.93441372392745714</v>
      </c>
      <c r="L6" s="82">
        <v>0.94086053354579302</v>
      </c>
      <c r="M6" s="82">
        <v>0.94223784255116327</v>
      </c>
      <c r="N6" s="82">
        <v>0.93003568301660222</v>
      </c>
      <c r="O6" s="82">
        <v>0.9411092418862359</v>
      </c>
    </row>
    <row r="7" spans="2:15" x14ac:dyDescent="0.25">
      <c r="B7" s="33" t="s">
        <v>22</v>
      </c>
      <c r="C7" s="82">
        <v>0.97186213640063079</v>
      </c>
      <c r="D7" s="82">
        <v>0.96265455209151451</v>
      </c>
      <c r="E7" s="82">
        <v>0.96899032567931132</v>
      </c>
      <c r="F7" s="82">
        <v>0.97597118118956272</v>
      </c>
      <c r="G7" s="82">
        <v>0.97524483907129988</v>
      </c>
      <c r="H7" s="82">
        <v>0.97645698906874634</v>
      </c>
      <c r="I7" s="82">
        <v>0.97838637711097021</v>
      </c>
      <c r="J7" s="82">
        <v>0.97184470371311027</v>
      </c>
      <c r="K7" s="82">
        <v>0.96252123998429773</v>
      </c>
      <c r="L7" s="82">
        <v>0.96838661990217823</v>
      </c>
      <c r="M7" s="82">
        <v>0.97374700039919648</v>
      </c>
      <c r="N7" s="82">
        <v>0.9574063708770586</v>
      </c>
      <c r="O7" s="82">
        <v>0.97033916662961428</v>
      </c>
    </row>
    <row r="8" spans="2:15" x14ac:dyDescent="0.25">
      <c r="B8" s="33" t="s">
        <v>23</v>
      </c>
      <c r="C8" s="82">
        <v>0.94458568687412303</v>
      </c>
      <c r="D8" s="82">
        <v>0.95059184260033569</v>
      </c>
      <c r="E8" s="82">
        <v>0.9210169289373884</v>
      </c>
      <c r="F8" s="82">
        <v>0.93151207858899154</v>
      </c>
      <c r="G8" s="82">
        <v>0.94413746377054175</v>
      </c>
      <c r="H8" s="82">
        <v>0.91985633965046343</v>
      </c>
      <c r="I8" s="82">
        <v>0.93638531508150114</v>
      </c>
      <c r="J8" s="82">
        <v>0.93210156532189958</v>
      </c>
      <c r="K8" s="82">
        <v>0.92282599051075753</v>
      </c>
      <c r="L8" s="82">
        <v>0.91935139351683948</v>
      </c>
      <c r="M8" s="82">
        <v>0.93786105453986124</v>
      </c>
      <c r="N8" s="82">
        <v>0.92658769267462149</v>
      </c>
      <c r="O8" s="82">
        <v>0.93252761878837609</v>
      </c>
    </row>
    <row r="9" spans="2:15" x14ac:dyDescent="0.25">
      <c r="B9" s="33" t="s">
        <v>29</v>
      </c>
      <c r="C9" s="82">
        <v>0.99093861304082687</v>
      </c>
      <c r="D9" s="82">
        <v>0.995268728355577</v>
      </c>
      <c r="E9" s="82">
        <v>0.98134253561123252</v>
      </c>
      <c r="F9" s="82">
        <v>0.9918656911313174</v>
      </c>
      <c r="G9" s="82">
        <v>0.99316357641144215</v>
      </c>
      <c r="H9" s="82">
        <v>0.98682632365364042</v>
      </c>
      <c r="I9" s="82">
        <v>0.99221300158759584</v>
      </c>
      <c r="J9" s="82">
        <v>0.99079297172308234</v>
      </c>
      <c r="K9" s="82">
        <v>0.98139700059401624</v>
      </c>
      <c r="L9" s="82">
        <v>0.98656663269215494</v>
      </c>
      <c r="M9" s="82">
        <v>0.98960054895441163</v>
      </c>
      <c r="N9" s="82">
        <v>0.98910332478688956</v>
      </c>
      <c r="O9" s="82">
        <v>0.98901967762268173</v>
      </c>
    </row>
    <row r="10" spans="2:15" x14ac:dyDescent="0.25">
      <c r="B10" s="33" t="s">
        <v>143</v>
      </c>
      <c r="C10" s="82">
        <v>0.96381364638461253</v>
      </c>
      <c r="D10" s="82">
        <v>0.96198863305779725</v>
      </c>
      <c r="E10" s="82">
        <v>0.94332451545795915</v>
      </c>
      <c r="F10" s="82">
        <v>0.94744491972813549</v>
      </c>
      <c r="G10" s="82">
        <v>0.94620018770979997</v>
      </c>
      <c r="H10" s="82">
        <v>0.94816735472056501</v>
      </c>
      <c r="I10" s="82">
        <v>0.95561362247515524</v>
      </c>
      <c r="J10" s="82">
        <v>0.94397211220654131</v>
      </c>
      <c r="K10" s="82">
        <v>0.93759434236167438</v>
      </c>
      <c r="L10" s="82">
        <v>0.94511057577363156</v>
      </c>
      <c r="M10" s="82">
        <v>0.94997460373581943</v>
      </c>
      <c r="N10" s="82">
        <v>0.95431888158644351</v>
      </c>
      <c r="O10" s="82">
        <v>0.94965269375520567</v>
      </c>
    </row>
    <row r="11" spans="2:15" x14ac:dyDescent="0.25">
      <c r="B11" s="33" t="s">
        <v>24</v>
      </c>
      <c r="C11" s="82">
        <v>0.95382186080613329</v>
      </c>
      <c r="D11" s="82">
        <v>0.97769997877851911</v>
      </c>
      <c r="E11" s="82">
        <v>0.95414187404691042</v>
      </c>
      <c r="F11" s="82">
        <v>0.96007909485229193</v>
      </c>
      <c r="G11" s="82">
        <v>0.96745307205663311</v>
      </c>
      <c r="H11" s="82">
        <v>0.97193903996428554</v>
      </c>
      <c r="I11" s="82">
        <v>0.96956885590424136</v>
      </c>
      <c r="J11" s="82">
        <v>0.96179970879058474</v>
      </c>
      <c r="K11" s="82">
        <v>0.9656665098852546</v>
      </c>
      <c r="L11" s="82">
        <v>0.9664237123993108</v>
      </c>
      <c r="M11" s="82">
        <v>0.9621019162140092</v>
      </c>
      <c r="N11" s="82">
        <v>0.93775790626816036</v>
      </c>
      <c r="O11" s="82">
        <v>0.96187280470361369</v>
      </c>
    </row>
    <row r="12" spans="2:15" x14ac:dyDescent="0.25">
      <c r="B12" s="83" t="s">
        <v>54</v>
      </c>
      <c r="C12" s="85">
        <v>0.9569559022449482</v>
      </c>
      <c r="D12" s="85">
        <v>0.96058906979919623</v>
      </c>
      <c r="E12" s="85">
        <v>0.945134004981247</v>
      </c>
      <c r="F12" s="85">
        <v>0.95415787309386779</v>
      </c>
      <c r="G12" s="85">
        <v>0.95720792532823806</v>
      </c>
      <c r="H12" s="85">
        <v>0.95342627545389047</v>
      </c>
      <c r="I12" s="85">
        <v>0.95725342378718414</v>
      </c>
      <c r="J12" s="85">
        <v>0.95175552755516468</v>
      </c>
      <c r="K12" s="85">
        <v>0.94412285424925035</v>
      </c>
      <c r="L12" s="85">
        <v>0.94891167509293783</v>
      </c>
      <c r="M12" s="85">
        <v>0.95459019297347658</v>
      </c>
      <c r="N12" s="85">
        <v>0.94460603745488092</v>
      </c>
      <c r="O12" s="85">
        <v>0.95223846120798183</v>
      </c>
    </row>
    <row r="14" spans="2:15" x14ac:dyDescent="0.25">
      <c r="B14" s="78" t="s">
        <v>148</v>
      </c>
    </row>
    <row r="16" spans="2:15" x14ac:dyDescent="0.25">
      <c r="B16" s="84" t="s">
        <v>53</v>
      </c>
      <c r="C16" s="84">
        <v>42005</v>
      </c>
      <c r="D16" s="84">
        <v>42036</v>
      </c>
      <c r="E16" s="84">
        <v>42064</v>
      </c>
      <c r="F16" s="84">
        <v>42095</v>
      </c>
      <c r="G16" s="84">
        <v>42125</v>
      </c>
      <c r="H16" s="84">
        <v>42156</v>
      </c>
      <c r="I16" s="84">
        <v>42186</v>
      </c>
      <c r="J16" s="84">
        <v>42217</v>
      </c>
      <c r="K16" s="84">
        <v>42248</v>
      </c>
      <c r="L16" s="84">
        <v>42278</v>
      </c>
      <c r="M16" s="84">
        <v>42309</v>
      </c>
      <c r="N16" s="84">
        <v>42339</v>
      </c>
      <c r="O16" s="84" t="s">
        <v>55</v>
      </c>
    </row>
    <row r="17" spans="2:15" x14ac:dyDescent="0.25">
      <c r="B17" s="33" t="s">
        <v>21</v>
      </c>
      <c r="C17" s="82">
        <v>0.76634835136698565</v>
      </c>
      <c r="D17" s="82">
        <v>0.77662620332563181</v>
      </c>
      <c r="E17" s="82">
        <v>0.77634719885584391</v>
      </c>
      <c r="F17" s="82">
        <v>0.77926273568173754</v>
      </c>
      <c r="G17" s="82">
        <v>0.78885614710115537</v>
      </c>
      <c r="H17" s="82">
        <v>0.78057684371299751</v>
      </c>
      <c r="I17" s="82">
        <v>0.78102601539686756</v>
      </c>
      <c r="J17" s="82">
        <v>0.77283987146849586</v>
      </c>
      <c r="K17" s="82">
        <v>0.77719249481506247</v>
      </c>
      <c r="L17" s="82">
        <v>0.78313693613123159</v>
      </c>
      <c r="M17" s="82">
        <v>0.78544681454700205</v>
      </c>
      <c r="N17" s="82">
        <v>0.78536233646952225</v>
      </c>
      <c r="O17" s="82">
        <v>0.77951984336456648</v>
      </c>
    </row>
    <row r="18" spans="2:15" x14ac:dyDescent="0.25">
      <c r="B18" s="33" t="s">
        <v>142</v>
      </c>
      <c r="C18" s="82">
        <v>0.79077490466236577</v>
      </c>
      <c r="D18" s="82">
        <v>0.79260576013568607</v>
      </c>
      <c r="E18" s="82">
        <v>0.80043459875128375</v>
      </c>
      <c r="F18" s="82">
        <v>0.80289640702292331</v>
      </c>
      <c r="G18" s="82">
        <v>0.80506317624328738</v>
      </c>
      <c r="H18" s="82">
        <v>0.80380409932949715</v>
      </c>
      <c r="I18" s="82">
        <v>0.80482792735743647</v>
      </c>
      <c r="J18" s="82">
        <v>0.80044062715272768</v>
      </c>
      <c r="K18" s="82">
        <v>0.78898132536797949</v>
      </c>
      <c r="L18" s="82">
        <v>0.7920159484942072</v>
      </c>
      <c r="M18" s="82">
        <v>0.796166185208671</v>
      </c>
      <c r="N18" s="82">
        <v>0.79511772728655961</v>
      </c>
      <c r="O18" s="82">
        <v>0.79784956027671738</v>
      </c>
    </row>
    <row r="19" spans="2:15" x14ac:dyDescent="0.25">
      <c r="B19" s="33" t="s">
        <v>22</v>
      </c>
      <c r="C19" s="82">
        <v>0.85702868744716909</v>
      </c>
      <c r="D19" s="82">
        <v>0.84661705006765897</v>
      </c>
      <c r="E19" s="82">
        <v>0.85049210342164949</v>
      </c>
      <c r="F19" s="82">
        <v>0.85736130402556232</v>
      </c>
      <c r="G19" s="82">
        <v>0.86030477570206287</v>
      </c>
      <c r="H19" s="82">
        <v>0.8644360453843305</v>
      </c>
      <c r="I19" s="82">
        <v>0.86465448168361192</v>
      </c>
      <c r="J19" s="82">
        <v>0.85321223402745217</v>
      </c>
      <c r="K19" s="82">
        <v>0.84776277381042242</v>
      </c>
      <c r="L19" s="82">
        <v>0.85350488928212243</v>
      </c>
      <c r="M19" s="82">
        <v>0.85135335549205604</v>
      </c>
      <c r="N19" s="82">
        <v>0.83690137281939403</v>
      </c>
      <c r="O19" s="82">
        <v>0.85367033072295406</v>
      </c>
    </row>
    <row r="20" spans="2:15" x14ac:dyDescent="0.25">
      <c r="B20" s="33" t="s">
        <v>23</v>
      </c>
      <c r="C20" s="82">
        <v>0.79419051705505506</v>
      </c>
      <c r="D20" s="82">
        <v>0.79963080437489709</v>
      </c>
      <c r="E20" s="82">
        <v>0.78846157655667792</v>
      </c>
      <c r="F20" s="82">
        <v>0.79831428850068376</v>
      </c>
      <c r="G20" s="82">
        <v>0.81129355078216059</v>
      </c>
      <c r="H20" s="82">
        <v>0.80661569089003293</v>
      </c>
      <c r="I20" s="82">
        <v>0.8052676757335685</v>
      </c>
      <c r="J20" s="82">
        <v>0.8006769481090148</v>
      </c>
      <c r="K20" s="82">
        <v>0.79774786848278501</v>
      </c>
      <c r="L20" s="82">
        <v>0.79479903111202299</v>
      </c>
      <c r="M20" s="82">
        <v>0.80513416502967161</v>
      </c>
      <c r="N20" s="82">
        <v>0.80555614846617407</v>
      </c>
      <c r="O20" s="82">
        <v>0.80036598777043866</v>
      </c>
    </row>
    <row r="21" spans="2:15" x14ac:dyDescent="0.25">
      <c r="B21" s="33" t="s">
        <v>29</v>
      </c>
      <c r="C21" s="82">
        <v>0.84485274902614615</v>
      </c>
      <c r="D21" s="82">
        <v>0.85321463343862036</v>
      </c>
      <c r="E21" s="82">
        <v>0.86027068772172344</v>
      </c>
      <c r="F21" s="82">
        <v>0.85952147795203082</v>
      </c>
      <c r="G21" s="82">
        <v>0.8660847261294059</v>
      </c>
      <c r="H21" s="82">
        <v>0.85678958688907358</v>
      </c>
      <c r="I21" s="82">
        <v>0.86382048533037425</v>
      </c>
      <c r="J21" s="82">
        <v>0.85678947330965916</v>
      </c>
      <c r="K21" s="82">
        <v>0.85088419268319515</v>
      </c>
      <c r="L21" s="82">
        <v>0.85172851412318129</v>
      </c>
      <c r="M21" s="82">
        <v>0.85227296252591478</v>
      </c>
      <c r="N21" s="82">
        <v>0.8501667542316742</v>
      </c>
      <c r="O21" s="82">
        <v>0.8556493258149076</v>
      </c>
    </row>
    <row r="22" spans="2:15" x14ac:dyDescent="0.25">
      <c r="B22" s="33" t="s">
        <v>143</v>
      </c>
      <c r="C22" s="82">
        <v>0.83055146767768895</v>
      </c>
      <c r="D22" s="82">
        <v>0.82397614362709748</v>
      </c>
      <c r="E22" s="82">
        <v>0.80062353728889801</v>
      </c>
      <c r="F22" s="82">
        <v>0.80738754049035255</v>
      </c>
      <c r="G22" s="82">
        <v>0.81117619033095045</v>
      </c>
      <c r="H22" s="82">
        <v>0.81036294771323603</v>
      </c>
      <c r="I22" s="82">
        <v>0.81576648741736113</v>
      </c>
      <c r="J22" s="82">
        <v>0.80699146976350178</v>
      </c>
      <c r="K22" s="82">
        <v>0.80229044945097416</v>
      </c>
      <c r="L22" s="82">
        <v>0.80933451025466796</v>
      </c>
      <c r="M22" s="82">
        <v>0.81319750128937218</v>
      </c>
      <c r="N22" s="82">
        <v>0.818089678821035</v>
      </c>
      <c r="O22" s="82">
        <v>0.81238185759226922</v>
      </c>
    </row>
    <row r="23" spans="2:15" x14ac:dyDescent="0.25">
      <c r="B23" s="33" t="s">
        <v>24</v>
      </c>
      <c r="C23" s="82">
        <v>0.87125288389338251</v>
      </c>
      <c r="D23" s="82">
        <v>0.89089822082968906</v>
      </c>
      <c r="E23" s="82">
        <v>0.8592987958140117</v>
      </c>
      <c r="F23" s="82">
        <v>0.86332578134286153</v>
      </c>
      <c r="G23" s="82">
        <v>0.87363295396685381</v>
      </c>
      <c r="H23" s="82">
        <v>0.88047081514392234</v>
      </c>
      <c r="I23" s="82">
        <v>0.87305817928655294</v>
      </c>
      <c r="J23" s="82">
        <v>0.86554781974052963</v>
      </c>
      <c r="K23" s="82">
        <v>0.86852507780557187</v>
      </c>
      <c r="L23" s="82">
        <v>0.87261507184901066</v>
      </c>
      <c r="M23" s="82">
        <v>0.87116162861535784</v>
      </c>
      <c r="N23" s="82">
        <v>0.85516759015670329</v>
      </c>
      <c r="O23" s="82">
        <v>0.86990624419827955</v>
      </c>
    </row>
    <row r="24" spans="2:15" x14ac:dyDescent="0.25">
      <c r="B24" s="83" t="s">
        <v>54</v>
      </c>
      <c r="C24" s="85">
        <v>0.82240981263108748</v>
      </c>
      <c r="D24" s="85">
        <v>0.82378716335781588</v>
      </c>
      <c r="E24" s="85">
        <v>0.81895459217529853</v>
      </c>
      <c r="F24" s="85">
        <v>0.82411152131043397</v>
      </c>
      <c r="G24" s="85">
        <v>0.83028032882415315</v>
      </c>
      <c r="H24" s="85">
        <v>0.83025643481335143</v>
      </c>
      <c r="I24" s="85">
        <v>0.83005028894933219</v>
      </c>
      <c r="J24" s="85">
        <v>0.8224656867783936</v>
      </c>
      <c r="K24" s="85">
        <v>0.81816856481809219</v>
      </c>
      <c r="L24" s="85">
        <v>0.8215731815031373</v>
      </c>
      <c r="M24" s="85">
        <v>0.82409064739797577</v>
      </c>
      <c r="N24" s="85">
        <v>0.82001978577622536</v>
      </c>
      <c r="O24" s="85">
        <v>0.82377937506288468</v>
      </c>
    </row>
    <row r="29" spans="2:15" x14ac:dyDescent="0.25">
      <c r="B29" s="78" t="s">
        <v>162</v>
      </c>
    </row>
    <row r="31" spans="2:15" x14ac:dyDescent="0.25">
      <c r="B31" s="84" t="s">
        <v>53</v>
      </c>
      <c r="C31" s="84">
        <v>42370</v>
      </c>
      <c r="D31" s="84">
        <v>42401</v>
      </c>
      <c r="E31" s="84">
        <v>42430</v>
      </c>
      <c r="F31" s="84">
        <v>42461</v>
      </c>
      <c r="G31" s="84">
        <v>42491</v>
      </c>
      <c r="H31" s="84">
        <v>42522</v>
      </c>
      <c r="I31" s="84">
        <v>42552</v>
      </c>
      <c r="J31" s="84">
        <v>42583</v>
      </c>
      <c r="K31" s="84">
        <v>42614</v>
      </c>
      <c r="L31" s="84">
        <v>42644</v>
      </c>
      <c r="M31" s="84">
        <v>42675</v>
      </c>
      <c r="N31" s="84">
        <v>42705</v>
      </c>
      <c r="O31" s="84" t="s">
        <v>55</v>
      </c>
    </row>
    <row r="32" spans="2:15" x14ac:dyDescent="0.25">
      <c r="B32" s="33" t="s">
        <v>21</v>
      </c>
      <c r="C32" s="82">
        <v>0.94997709047273737</v>
      </c>
      <c r="D32" s="82">
        <v>0.95102512565893582</v>
      </c>
      <c r="E32" s="82">
        <v>0.90256381083536585</v>
      </c>
      <c r="F32" s="82">
        <v>0.90055909101256448</v>
      </c>
      <c r="G32" s="82">
        <v>0.9152211543178963</v>
      </c>
      <c r="H32" s="82">
        <v>0.90670136765775722</v>
      </c>
      <c r="I32" s="82">
        <v>0.92068323443953215</v>
      </c>
      <c r="J32" s="82">
        <v>0.91637848744229522</v>
      </c>
      <c r="K32" s="82">
        <v>0.88900887197013201</v>
      </c>
      <c r="L32" s="82">
        <v>0.90391404101523409</v>
      </c>
      <c r="M32" s="82">
        <v>0.92751493751590475</v>
      </c>
      <c r="N32" s="82">
        <v>0.9075341241117445</v>
      </c>
      <c r="O32" s="82">
        <v>0.91542544033739404</v>
      </c>
    </row>
    <row r="33" spans="2:15" x14ac:dyDescent="0.25">
      <c r="B33" s="33" t="s">
        <v>142</v>
      </c>
      <c r="C33" s="82">
        <v>0.94163439591851328</v>
      </c>
      <c r="D33" s="82">
        <v>0.94671708196636883</v>
      </c>
      <c r="E33" s="82">
        <v>0.92500598439497694</v>
      </c>
      <c r="F33" s="82">
        <v>0.9412263082793082</v>
      </c>
      <c r="G33" s="82">
        <v>0.95427608096823802</v>
      </c>
      <c r="H33" s="82">
        <v>0.95331061183828814</v>
      </c>
      <c r="I33" s="82">
        <v>0.94954498747545579</v>
      </c>
      <c r="J33" s="82">
        <v>0.94794679607240073</v>
      </c>
      <c r="K33" s="82">
        <v>0.93766112078846364</v>
      </c>
      <c r="L33" s="82">
        <v>0.94810432909275422</v>
      </c>
      <c r="M33" s="82">
        <v>0.95509748854942056</v>
      </c>
      <c r="N33" s="82">
        <v>0.92892912975777264</v>
      </c>
      <c r="O33" s="82">
        <v>0.94402654064678537</v>
      </c>
    </row>
    <row r="34" spans="2:15" x14ac:dyDescent="0.25">
      <c r="B34" s="33" t="s">
        <v>22</v>
      </c>
      <c r="C34" s="82">
        <v>0.96325916672973377</v>
      </c>
      <c r="D34" s="82">
        <v>0.97424545731655599</v>
      </c>
      <c r="E34" s="82">
        <v>0.98511390719100989</v>
      </c>
      <c r="F34" s="82">
        <v>0.98374289527849512</v>
      </c>
      <c r="G34" s="82">
        <v>0.98259998642679935</v>
      </c>
      <c r="H34" s="82">
        <v>0.98247151129732535</v>
      </c>
      <c r="I34" s="82">
        <v>0.9793659569552805</v>
      </c>
      <c r="J34" s="82">
        <v>0.97330497740460786</v>
      </c>
      <c r="K34" s="82">
        <v>0.9652317062813488</v>
      </c>
      <c r="L34" s="82">
        <v>0.97447130212144584</v>
      </c>
      <c r="M34" s="82">
        <v>0.97252543895092325</v>
      </c>
      <c r="N34" s="82">
        <v>0.94610252014027585</v>
      </c>
      <c r="O34" s="82">
        <v>0.9735215520607613</v>
      </c>
    </row>
    <row r="35" spans="2:15" x14ac:dyDescent="0.25">
      <c r="B35" s="33" t="s">
        <v>23</v>
      </c>
      <c r="C35" s="82">
        <v>0.96288680551114836</v>
      </c>
      <c r="D35" s="82">
        <v>0.95992582134224835</v>
      </c>
      <c r="E35" s="82">
        <v>0.92057154439603139</v>
      </c>
      <c r="F35" s="82">
        <v>0.92649112530525246</v>
      </c>
      <c r="G35" s="82">
        <v>0.93122459746877329</v>
      </c>
      <c r="H35" s="82">
        <v>0.91680818038744449</v>
      </c>
      <c r="I35" s="82">
        <v>0.91496007315739081</v>
      </c>
      <c r="J35" s="82">
        <v>0.92611881109576821</v>
      </c>
      <c r="K35" s="82">
        <v>0.91918719347285893</v>
      </c>
      <c r="L35" s="82">
        <v>0.9235389748855769</v>
      </c>
      <c r="M35" s="82">
        <v>0.9140366064694172</v>
      </c>
      <c r="N35" s="82">
        <v>0.90403032684447027</v>
      </c>
      <c r="O35" s="82">
        <v>0.92603977267219384</v>
      </c>
    </row>
    <row r="36" spans="2:15" x14ac:dyDescent="0.25">
      <c r="B36" s="33" t="s">
        <v>29</v>
      </c>
      <c r="C36" s="82">
        <v>0.99161816636898892</v>
      </c>
      <c r="D36" s="82">
        <v>0.99136686938367502</v>
      </c>
      <c r="E36" s="82">
        <v>0.97838640202114602</v>
      </c>
      <c r="F36" s="82">
        <v>0.99152688877605133</v>
      </c>
      <c r="G36" s="82">
        <v>0.99350744083535869</v>
      </c>
      <c r="H36" s="82">
        <v>0.99320386372776814</v>
      </c>
      <c r="I36" s="82">
        <v>0.99596584758062479</v>
      </c>
      <c r="J36" s="82">
        <v>0.99528078623200167</v>
      </c>
      <c r="K36" s="82">
        <v>0.98927624776671275</v>
      </c>
      <c r="L36" s="82">
        <v>0.99444481364866788</v>
      </c>
      <c r="M36" s="82">
        <v>0.9934535519382709</v>
      </c>
      <c r="N36" s="82">
        <v>0.98872276908778345</v>
      </c>
      <c r="O36" s="82">
        <v>0.99135844354965219</v>
      </c>
    </row>
    <row r="37" spans="2:15" x14ac:dyDescent="0.25">
      <c r="B37" s="33" t="s">
        <v>143</v>
      </c>
      <c r="C37" s="82">
        <v>0.9724780715646173</v>
      </c>
      <c r="D37" s="82">
        <v>0.94910211050570781</v>
      </c>
      <c r="E37" s="82">
        <v>0.94014777104632508</v>
      </c>
      <c r="F37" s="82">
        <v>0.93709476673858372</v>
      </c>
      <c r="G37" s="82">
        <v>0.95220586562692833</v>
      </c>
      <c r="H37" s="82">
        <v>0.95653467396214442</v>
      </c>
      <c r="I37" s="82">
        <v>0.95848063363604763</v>
      </c>
      <c r="J37" s="82">
        <v>0.96411288495995251</v>
      </c>
      <c r="K37" s="82">
        <v>0.95176349281210404</v>
      </c>
      <c r="L37" s="82">
        <v>0.94784740491287844</v>
      </c>
      <c r="M37" s="82">
        <v>0.95009900204370246</v>
      </c>
      <c r="N37" s="82">
        <v>0.93579447603431831</v>
      </c>
      <c r="O37" s="82">
        <v>0.95125933034114474</v>
      </c>
    </row>
    <row r="38" spans="2:15" x14ac:dyDescent="0.25">
      <c r="B38" s="33" t="s">
        <v>24</v>
      </c>
      <c r="C38" s="82">
        <v>0.96177238512329122</v>
      </c>
      <c r="D38" s="82">
        <v>0.9557085201795078</v>
      </c>
      <c r="E38" s="82">
        <v>0.93218609988398049</v>
      </c>
      <c r="F38" s="82">
        <v>0.95824849414093594</v>
      </c>
      <c r="G38" s="82">
        <v>0.9685049221744142</v>
      </c>
      <c r="H38" s="82">
        <v>0.96232001744635798</v>
      </c>
      <c r="I38" s="82">
        <v>0.95575726885215995</v>
      </c>
      <c r="J38" s="82">
        <v>0.96338766497953532</v>
      </c>
      <c r="K38" s="82">
        <v>0.95899471832927774</v>
      </c>
      <c r="L38" s="82">
        <v>0.9590362466269885</v>
      </c>
      <c r="M38" s="82">
        <v>0.96242166893696002</v>
      </c>
      <c r="N38" s="82">
        <v>0.94010209922238375</v>
      </c>
      <c r="O38" s="82">
        <v>0.95648245771270823</v>
      </c>
    </row>
    <row r="39" spans="2:15" x14ac:dyDescent="0.25">
      <c r="B39" s="83" t="s">
        <v>54</v>
      </c>
      <c r="C39" s="85">
        <v>0.96241078585842399</v>
      </c>
      <c r="D39" s="85">
        <v>0.96118254446135387</v>
      </c>
      <c r="E39" s="85">
        <v>0.94354377771040343</v>
      </c>
      <c r="F39" s="85">
        <v>0.95038114066933532</v>
      </c>
      <c r="G39" s="85">
        <v>0.95821412425909758</v>
      </c>
      <c r="H39" s="85">
        <v>0.95475587037787168</v>
      </c>
      <c r="I39" s="85">
        <v>0.95443989535015816</v>
      </c>
      <c r="J39" s="85">
        <v>0.95584035666484535</v>
      </c>
      <c r="K39" s="85">
        <v>0.94595193644041109</v>
      </c>
      <c r="L39" s="85">
        <v>0.95160991511406323</v>
      </c>
      <c r="M39" s="85">
        <v>0.95376262523543565</v>
      </c>
      <c r="N39" s="85">
        <v>0.93537578723824877</v>
      </c>
      <c r="O39" s="85">
        <v>0.95213315947733668</v>
      </c>
    </row>
    <row r="41" spans="2:15" x14ac:dyDescent="0.25">
      <c r="B41" s="78" t="s">
        <v>163</v>
      </c>
    </row>
    <row r="43" spans="2:15" x14ac:dyDescent="0.25">
      <c r="B43" s="84" t="s">
        <v>53</v>
      </c>
      <c r="C43" s="84">
        <v>42370</v>
      </c>
      <c r="D43" s="84">
        <v>42401</v>
      </c>
      <c r="E43" s="84">
        <v>42430</v>
      </c>
      <c r="F43" s="84">
        <v>42461</v>
      </c>
      <c r="G43" s="84">
        <v>42491</v>
      </c>
      <c r="H43" s="84">
        <v>42522</v>
      </c>
      <c r="I43" s="84">
        <v>42552</v>
      </c>
      <c r="J43" s="84">
        <v>42583</v>
      </c>
      <c r="K43" s="84">
        <v>42614</v>
      </c>
      <c r="L43" s="84">
        <v>42644</v>
      </c>
      <c r="M43" s="84">
        <v>42675</v>
      </c>
      <c r="N43" s="84">
        <v>42705</v>
      </c>
      <c r="O43" s="84" t="s">
        <v>55</v>
      </c>
    </row>
    <row r="44" spans="2:15" x14ac:dyDescent="0.25">
      <c r="B44" s="33" t="s">
        <v>21</v>
      </c>
      <c r="C44" s="82">
        <v>0.81495789701660237</v>
      </c>
      <c r="D44" s="82">
        <v>0.81000361916806862</v>
      </c>
      <c r="E44" s="82">
        <v>0.78359596180280566</v>
      </c>
      <c r="F44" s="82">
        <v>0.7751640155938343</v>
      </c>
      <c r="G44" s="82">
        <v>0.78383656767313536</v>
      </c>
      <c r="H44" s="82">
        <v>0.77986996667632291</v>
      </c>
      <c r="I44" s="82">
        <v>0.78799724984971364</v>
      </c>
      <c r="J44" s="82">
        <v>0.78130196186281975</v>
      </c>
      <c r="K44" s="82">
        <v>0.76650586156297829</v>
      </c>
      <c r="L44" s="82">
        <v>0.78341483062491291</v>
      </c>
      <c r="M44" s="82">
        <v>0.78761534825410529</v>
      </c>
      <c r="N44" s="82">
        <v>0.77720838243351775</v>
      </c>
      <c r="O44" s="82">
        <v>0.78601167433018848</v>
      </c>
    </row>
    <row r="45" spans="2:15" x14ac:dyDescent="0.25">
      <c r="B45" s="33" t="s">
        <v>142</v>
      </c>
      <c r="C45" s="82">
        <v>0.7915820234863602</v>
      </c>
      <c r="D45" s="82">
        <v>0.8012559296288787</v>
      </c>
      <c r="E45" s="82">
        <v>0.79237532174882253</v>
      </c>
      <c r="F45" s="82">
        <v>0.79767870827200593</v>
      </c>
      <c r="G45" s="82">
        <v>0.81108470675582223</v>
      </c>
      <c r="H45" s="82">
        <v>0.80891627973991087</v>
      </c>
      <c r="I45" s="82">
        <v>0.80658658499469438</v>
      </c>
      <c r="J45" s="82">
        <v>0.80589174472128355</v>
      </c>
      <c r="K45" s="82">
        <v>0.79703371292262415</v>
      </c>
      <c r="L45" s="82">
        <v>0.80347740643984333</v>
      </c>
      <c r="M45" s="82">
        <v>0.80877154114566518</v>
      </c>
      <c r="N45" s="82">
        <v>0.79482518701402927</v>
      </c>
      <c r="O45" s="82">
        <v>0.80174688649433745</v>
      </c>
    </row>
    <row r="46" spans="2:15" x14ac:dyDescent="0.25">
      <c r="B46" s="33" t="s">
        <v>22</v>
      </c>
      <c r="C46" s="82">
        <v>0.84581286827841751</v>
      </c>
      <c r="D46" s="82">
        <v>0.85103757582828843</v>
      </c>
      <c r="E46" s="82">
        <v>0.8635589104530994</v>
      </c>
      <c r="F46" s="82">
        <v>0.85874441483541031</v>
      </c>
      <c r="G46" s="82">
        <v>0.85661817401387363</v>
      </c>
      <c r="H46" s="82">
        <v>0.86177859039933169</v>
      </c>
      <c r="I46" s="82">
        <v>0.85747077877425482</v>
      </c>
      <c r="J46" s="82">
        <v>0.84637965151495331</v>
      </c>
      <c r="K46" s="82">
        <v>0.84213651774827947</v>
      </c>
      <c r="L46" s="82">
        <v>0.84905812108313483</v>
      </c>
      <c r="M46" s="82">
        <v>0.84627973048975635</v>
      </c>
      <c r="N46" s="82">
        <v>0.82557890274433898</v>
      </c>
      <c r="O46" s="82">
        <v>0.85049892602928467</v>
      </c>
    </row>
    <row r="47" spans="2:15" x14ac:dyDescent="0.25">
      <c r="B47" s="33" t="s">
        <v>23</v>
      </c>
      <c r="C47" s="82">
        <v>0.8266631062099713</v>
      </c>
      <c r="D47" s="82">
        <v>0.82487493303089976</v>
      </c>
      <c r="E47" s="82">
        <v>0.80806044320292303</v>
      </c>
      <c r="F47" s="82">
        <v>0.80799191856611496</v>
      </c>
      <c r="G47" s="82">
        <v>0.81204610772891617</v>
      </c>
      <c r="H47" s="82">
        <v>0.80075760466117629</v>
      </c>
      <c r="I47" s="82">
        <v>0.79556426403673297</v>
      </c>
      <c r="J47" s="82">
        <v>0.80392323726542247</v>
      </c>
      <c r="K47" s="82">
        <v>0.79617175905767779</v>
      </c>
      <c r="L47" s="82">
        <v>0.79871608713925923</v>
      </c>
      <c r="M47" s="82">
        <v>0.78923080059899364</v>
      </c>
      <c r="N47" s="82">
        <v>0.7880872795721322</v>
      </c>
      <c r="O47" s="82">
        <v>0.80437346956229139</v>
      </c>
    </row>
    <row r="48" spans="2:15" x14ac:dyDescent="0.25">
      <c r="B48" s="33" t="s">
        <v>29</v>
      </c>
      <c r="C48" s="82">
        <v>0.8545819219713634</v>
      </c>
      <c r="D48" s="82">
        <v>0.85463370377205861</v>
      </c>
      <c r="E48" s="82">
        <v>0.84156836287357406</v>
      </c>
      <c r="F48" s="82">
        <v>0.84232936314397922</v>
      </c>
      <c r="G48" s="82">
        <v>0.84727112283735484</v>
      </c>
      <c r="H48" s="82">
        <v>0.85101197430573861</v>
      </c>
      <c r="I48" s="82">
        <v>0.85572366168661362</v>
      </c>
      <c r="J48" s="82">
        <v>0.85082517577207983</v>
      </c>
      <c r="K48" s="82">
        <v>0.84710359277746961</v>
      </c>
      <c r="L48" s="82">
        <v>0.85596295321982241</v>
      </c>
      <c r="M48" s="82">
        <v>0.84606821280725242</v>
      </c>
      <c r="N48" s="82">
        <v>0.84223784102408494</v>
      </c>
      <c r="O48" s="82">
        <v>0.84902459885143733</v>
      </c>
    </row>
    <row r="49" spans="2:15" x14ac:dyDescent="0.25">
      <c r="B49" s="33" t="s">
        <v>143</v>
      </c>
      <c r="C49" s="82">
        <v>0.83667412933941454</v>
      </c>
      <c r="D49" s="82">
        <v>0.8133461749448303</v>
      </c>
      <c r="E49" s="82">
        <v>0.80115205270407652</v>
      </c>
      <c r="F49" s="82">
        <v>0.79769988262069569</v>
      </c>
      <c r="G49" s="82">
        <v>0.80780556917417512</v>
      </c>
      <c r="H49" s="82">
        <v>0.81881541367654231</v>
      </c>
      <c r="I49" s="82">
        <v>0.82170719335306697</v>
      </c>
      <c r="J49" s="82">
        <v>0.82226182360803213</v>
      </c>
      <c r="K49" s="82">
        <v>0.81518842140510606</v>
      </c>
      <c r="L49" s="82">
        <v>0.81236790624234956</v>
      </c>
      <c r="M49" s="82">
        <v>0.80906385947168691</v>
      </c>
      <c r="N49" s="82">
        <v>0.80207968598414314</v>
      </c>
      <c r="O49" s="82">
        <v>0.81323221346485397</v>
      </c>
    </row>
    <row r="50" spans="2:15" x14ac:dyDescent="0.25">
      <c r="B50" s="33" t="s">
        <v>24</v>
      </c>
      <c r="C50" s="82">
        <v>0.87630305162756639</v>
      </c>
      <c r="D50" s="82">
        <v>0.87268976313696756</v>
      </c>
      <c r="E50" s="82">
        <v>0.84723734556994046</v>
      </c>
      <c r="F50" s="82">
        <v>0.86042577770443107</v>
      </c>
      <c r="G50" s="82">
        <v>0.87114857859802219</v>
      </c>
      <c r="H50" s="82">
        <v>0.87123230641132388</v>
      </c>
      <c r="I50" s="82">
        <v>0.86942281579713399</v>
      </c>
      <c r="J50" s="82">
        <v>0.87297328216488301</v>
      </c>
      <c r="K50" s="82">
        <v>0.87221250764909142</v>
      </c>
      <c r="L50" s="82">
        <v>0.86744652107062359</v>
      </c>
      <c r="M50" s="82">
        <v>0.86467160229536466</v>
      </c>
      <c r="N50" s="82">
        <v>0.85292483766384575</v>
      </c>
      <c r="O50" s="82">
        <v>0.86654117661427232</v>
      </c>
    </row>
    <row r="51" spans="2:15" x14ac:dyDescent="0.25">
      <c r="B51" s="83" t="s">
        <v>54</v>
      </c>
      <c r="C51" s="85">
        <v>0.83251410139021886</v>
      </c>
      <c r="D51" s="85">
        <v>0.83070544400956203</v>
      </c>
      <c r="E51" s="85">
        <v>0.82138624226871026</v>
      </c>
      <c r="F51" s="85">
        <v>0.82153220338983046</v>
      </c>
      <c r="G51" s="85">
        <v>0.82792142383223577</v>
      </c>
      <c r="H51" s="85">
        <v>0.82852969940905397</v>
      </c>
      <c r="I51" s="85">
        <v>0.82778914736982656</v>
      </c>
      <c r="J51" s="85">
        <v>0.82576280117971113</v>
      </c>
      <c r="K51" s="85">
        <v>0.81960136569965947</v>
      </c>
      <c r="L51" s="85">
        <v>0.82380336541718424</v>
      </c>
      <c r="M51" s="85">
        <v>0.82132967989584871</v>
      </c>
      <c r="N51" s="85">
        <v>0.81076445608799297</v>
      </c>
      <c r="O51" s="85">
        <v>0.82427896662301026</v>
      </c>
    </row>
  </sheetData>
  <conditionalFormatting sqref="B5:B11">
    <cfRule type="cellIs" dxfId="14" priority="8" operator="equal">
      <formula>""</formula>
    </cfRule>
  </conditionalFormatting>
  <conditionalFormatting sqref="B17:B23">
    <cfRule type="cellIs" dxfId="13" priority="7" operator="equal">
      <formula>""</formula>
    </cfRule>
  </conditionalFormatting>
  <conditionalFormatting sqref="B17:B23">
    <cfRule type="cellIs" dxfId="12" priority="6" operator="equal">
      <formula>""</formula>
    </cfRule>
  </conditionalFormatting>
  <conditionalFormatting sqref="B17:B23">
    <cfRule type="cellIs" dxfId="11" priority="5" operator="equal">
      <formula>""</formula>
    </cfRule>
  </conditionalFormatting>
  <conditionalFormatting sqref="B32:B38">
    <cfRule type="cellIs" dxfId="10" priority="4" operator="equal">
      <formula>""</formula>
    </cfRule>
  </conditionalFormatting>
  <conditionalFormatting sqref="B44:B50">
    <cfRule type="cellIs" dxfId="9" priority="3" operator="equal">
      <formula>""</formula>
    </cfRule>
  </conditionalFormatting>
  <conditionalFormatting sqref="B44:B50">
    <cfRule type="cellIs" dxfId="8" priority="2" operator="equal">
      <formula>""</formula>
    </cfRule>
  </conditionalFormatting>
  <conditionalFormatting sqref="B44:B50">
    <cfRule type="cellIs" dxfId="7" priority="1" operator="equal">
      <formula>""</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C43"/>
  <sheetViews>
    <sheetView showGridLines="0" workbookViewId="0">
      <selection activeCell="G27" sqref="G27"/>
    </sheetView>
  </sheetViews>
  <sheetFormatPr baseColWidth="10" defaultRowHeight="15" x14ac:dyDescent="0.25"/>
  <cols>
    <col min="1" max="1" width="4.7109375" customWidth="1"/>
    <col min="2" max="2" width="9.7109375" customWidth="1"/>
    <col min="3" max="3" width="132.7109375" bestFit="1" customWidth="1"/>
  </cols>
  <sheetData>
    <row r="2" spans="2:3" x14ac:dyDescent="0.25">
      <c r="B2" s="40" t="s">
        <v>112</v>
      </c>
    </row>
    <row r="4" spans="2:3" x14ac:dyDescent="0.25">
      <c r="B4" s="86" t="s">
        <v>123</v>
      </c>
      <c r="C4" s="86" t="s">
        <v>124</v>
      </c>
    </row>
    <row r="5" spans="2:3" x14ac:dyDescent="0.25">
      <c r="B5" s="15" t="s">
        <v>56</v>
      </c>
      <c r="C5" s="15" t="s">
        <v>57</v>
      </c>
    </row>
    <row r="6" spans="2:3" x14ac:dyDescent="0.25">
      <c r="B6" s="15" t="s">
        <v>58</v>
      </c>
      <c r="C6" s="15" t="s">
        <v>59</v>
      </c>
    </row>
    <row r="7" spans="2:3" x14ac:dyDescent="0.25">
      <c r="B7" s="15" t="s">
        <v>60</v>
      </c>
      <c r="C7" s="15" t="s">
        <v>61</v>
      </c>
    </row>
    <row r="8" spans="2:3" x14ac:dyDescent="0.25">
      <c r="B8" s="15" t="s">
        <v>62</v>
      </c>
      <c r="C8" s="15" t="s">
        <v>63</v>
      </c>
    </row>
    <row r="9" spans="2:3" x14ac:dyDescent="0.25">
      <c r="B9" s="15" t="s">
        <v>64</v>
      </c>
      <c r="C9" s="15" t="s">
        <v>65</v>
      </c>
    </row>
    <row r="10" spans="2:3" x14ac:dyDescent="0.25">
      <c r="B10" s="15" t="s">
        <v>66</v>
      </c>
      <c r="C10" s="15" t="s">
        <v>67</v>
      </c>
    </row>
    <row r="11" spans="2:3" x14ac:dyDescent="0.25">
      <c r="B11" s="15" t="s">
        <v>68</v>
      </c>
      <c r="C11" s="15" t="s">
        <v>69</v>
      </c>
    </row>
    <row r="12" spans="2:3" x14ac:dyDescent="0.25">
      <c r="B12" s="15" t="s">
        <v>70</v>
      </c>
      <c r="C12" s="15" t="s">
        <v>71</v>
      </c>
    </row>
    <row r="13" spans="2:3" x14ac:dyDescent="0.25">
      <c r="B13" s="15" t="s">
        <v>72</v>
      </c>
      <c r="C13" s="15" t="s">
        <v>73</v>
      </c>
    </row>
    <row r="14" spans="2:3" x14ac:dyDescent="0.25">
      <c r="B14" s="15" t="s">
        <v>74</v>
      </c>
      <c r="C14" s="15" t="s">
        <v>75</v>
      </c>
    </row>
    <row r="15" spans="2:3" x14ac:dyDescent="0.25">
      <c r="B15" s="15" t="s">
        <v>76</v>
      </c>
      <c r="C15" s="15" t="s">
        <v>77</v>
      </c>
    </row>
    <row r="16" spans="2:3" x14ac:dyDescent="0.25">
      <c r="B16" s="15" t="s">
        <v>78</v>
      </c>
      <c r="C16" s="15" t="s">
        <v>79</v>
      </c>
    </row>
    <row r="17" spans="2:3" x14ac:dyDescent="0.25">
      <c r="B17" s="15" t="s">
        <v>80</v>
      </c>
      <c r="C17" s="15" t="s">
        <v>81</v>
      </c>
    </row>
    <row r="18" spans="2:3" x14ac:dyDescent="0.25">
      <c r="B18" s="15" t="s">
        <v>82</v>
      </c>
      <c r="C18" s="15" t="s">
        <v>83</v>
      </c>
    </row>
    <row r="20" spans="2:3" x14ac:dyDescent="0.25">
      <c r="B20" s="40" t="s">
        <v>113</v>
      </c>
    </row>
    <row r="22" spans="2:3" x14ac:dyDescent="0.25">
      <c r="B22" s="86" t="s">
        <v>123</v>
      </c>
      <c r="C22" s="86" t="s">
        <v>124</v>
      </c>
    </row>
    <row r="23" spans="2:3" x14ac:dyDescent="0.25">
      <c r="B23" s="15" t="s">
        <v>56</v>
      </c>
      <c r="C23" s="15" t="s">
        <v>84</v>
      </c>
    </row>
    <row r="24" spans="2:3" x14ac:dyDescent="0.25">
      <c r="B24" s="15" t="s">
        <v>58</v>
      </c>
      <c r="C24" s="15" t="s">
        <v>85</v>
      </c>
    </row>
    <row r="25" spans="2:3" x14ac:dyDescent="0.25">
      <c r="B25" s="15" t="s">
        <v>60</v>
      </c>
      <c r="C25" s="15" t="s">
        <v>86</v>
      </c>
    </row>
    <row r="26" spans="2:3" x14ac:dyDescent="0.25">
      <c r="B26" s="15" t="s">
        <v>62</v>
      </c>
      <c r="C26" s="15" t="s">
        <v>87</v>
      </c>
    </row>
    <row r="27" spans="2:3" x14ac:dyDescent="0.25">
      <c r="B27" s="15" t="s">
        <v>64</v>
      </c>
      <c r="C27" s="15" t="s">
        <v>88</v>
      </c>
    </row>
    <row r="28" spans="2:3" x14ac:dyDescent="0.25">
      <c r="B28" s="15" t="s">
        <v>66</v>
      </c>
      <c r="C28" s="15" t="s">
        <v>89</v>
      </c>
    </row>
    <row r="29" spans="2:3" x14ac:dyDescent="0.25">
      <c r="B29" s="15" t="s">
        <v>68</v>
      </c>
      <c r="C29" s="15" t="s">
        <v>90</v>
      </c>
    </row>
    <row r="30" spans="2:3" x14ac:dyDescent="0.25">
      <c r="B30" s="15" t="s">
        <v>70</v>
      </c>
      <c r="C30" s="15" t="s">
        <v>91</v>
      </c>
    </row>
    <row r="31" spans="2:3" x14ac:dyDescent="0.25">
      <c r="B31" s="15" t="s">
        <v>72</v>
      </c>
      <c r="C31" s="15" t="s">
        <v>92</v>
      </c>
    </row>
    <row r="32" spans="2:3" x14ac:dyDescent="0.25">
      <c r="B32" s="15" t="s">
        <v>74</v>
      </c>
      <c r="C32" s="15" t="s">
        <v>93</v>
      </c>
    </row>
    <row r="33" spans="2:3" x14ac:dyDescent="0.25">
      <c r="B33" s="15" t="s">
        <v>76</v>
      </c>
      <c r="C33" s="15" t="s">
        <v>94</v>
      </c>
    </row>
    <row r="34" spans="2:3" x14ac:dyDescent="0.25">
      <c r="B34" s="15" t="s">
        <v>78</v>
      </c>
      <c r="C34" s="15" t="s">
        <v>95</v>
      </c>
    </row>
    <row r="35" spans="2:3" x14ac:dyDescent="0.25">
      <c r="B35" s="15" t="s">
        <v>80</v>
      </c>
      <c r="C35" s="15" t="s">
        <v>96</v>
      </c>
    </row>
    <row r="36" spans="2:3" x14ac:dyDescent="0.25">
      <c r="B36" s="15" t="s">
        <v>82</v>
      </c>
      <c r="C36" s="15" t="s">
        <v>97</v>
      </c>
    </row>
    <row r="37" spans="2:3" x14ac:dyDescent="0.25">
      <c r="B37" s="15" t="s">
        <v>98</v>
      </c>
      <c r="C37" s="15" t="s">
        <v>99</v>
      </c>
    </row>
    <row r="38" spans="2:3" x14ac:dyDescent="0.25">
      <c r="B38" s="15" t="s">
        <v>100</v>
      </c>
      <c r="C38" s="15" t="s">
        <v>101</v>
      </c>
    </row>
    <row r="39" spans="2:3" x14ac:dyDescent="0.25">
      <c r="B39" s="15" t="s">
        <v>102</v>
      </c>
      <c r="C39" s="15" t="s">
        <v>103</v>
      </c>
    </row>
    <row r="40" spans="2:3" x14ac:dyDescent="0.25">
      <c r="B40" s="15" t="s">
        <v>104</v>
      </c>
      <c r="C40" s="15" t="s">
        <v>105</v>
      </c>
    </row>
    <row r="41" spans="2:3" x14ac:dyDescent="0.25">
      <c r="B41" s="15" t="s">
        <v>106</v>
      </c>
      <c r="C41" s="15" t="s">
        <v>107</v>
      </c>
    </row>
    <row r="42" spans="2:3" x14ac:dyDescent="0.25">
      <c r="B42" s="15" t="s">
        <v>108</v>
      </c>
      <c r="C42" s="15" t="s">
        <v>109</v>
      </c>
    </row>
    <row r="43" spans="2:3" x14ac:dyDescent="0.25">
      <c r="B43" s="15" t="s">
        <v>110</v>
      </c>
      <c r="C43" s="15" t="s">
        <v>111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G123"/>
  <sheetViews>
    <sheetView showGridLines="0" workbookViewId="0">
      <selection activeCell="G27" sqref="G27"/>
    </sheetView>
  </sheetViews>
  <sheetFormatPr baseColWidth="10" defaultRowHeight="15" x14ac:dyDescent="0.25"/>
  <cols>
    <col min="1" max="1" width="4.28515625" customWidth="1"/>
    <col min="7" max="7" width="15.7109375" customWidth="1"/>
  </cols>
  <sheetData>
    <row r="2" spans="2:7" x14ac:dyDescent="0.25">
      <c r="B2" s="40" t="s">
        <v>164</v>
      </c>
    </row>
    <row r="4" spans="2:7" ht="30" x14ac:dyDescent="0.25">
      <c r="B4" s="87" t="s">
        <v>114</v>
      </c>
      <c r="C4" s="87" t="s">
        <v>115</v>
      </c>
      <c r="D4" s="87" t="s">
        <v>116</v>
      </c>
      <c r="E4" s="87" t="s">
        <v>117</v>
      </c>
      <c r="F4" s="87" t="s">
        <v>118</v>
      </c>
      <c r="G4" s="87" t="s">
        <v>119</v>
      </c>
    </row>
    <row r="5" spans="2:7" x14ac:dyDescent="0.25">
      <c r="B5" s="88">
        <v>39114</v>
      </c>
      <c r="C5" s="89">
        <v>380</v>
      </c>
      <c r="D5" s="89">
        <v>440</v>
      </c>
      <c r="E5" s="89">
        <v>380</v>
      </c>
      <c r="F5" s="89">
        <v>360</v>
      </c>
      <c r="G5" s="89">
        <v>130</v>
      </c>
    </row>
    <row r="6" spans="2:7" x14ac:dyDescent="0.25">
      <c r="B6" s="88">
        <v>39142</v>
      </c>
      <c r="C6" s="89">
        <v>380</v>
      </c>
      <c r="D6" s="89">
        <v>440</v>
      </c>
      <c r="E6" s="89">
        <v>380</v>
      </c>
      <c r="F6" s="89">
        <v>360</v>
      </c>
      <c r="G6" s="89">
        <v>130</v>
      </c>
    </row>
    <row r="7" spans="2:7" x14ac:dyDescent="0.25">
      <c r="B7" s="88">
        <v>39173</v>
      </c>
      <c r="C7" s="89">
        <v>380</v>
      </c>
      <c r="D7" s="89">
        <v>440</v>
      </c>
      <c r="E7" s="89">
        <v>380</v>
      </c>
      <c r="F7" s="89">
        <v>360</v>
      </c>
      <c r="G7" s="89">
        <v>130</v>
      </c>
    </row>
    <row r="8" spans="2:7" x14ac:dyDescent="0.25">
      <c r="B8" s="88">
        <v>39203</v>
      </c>
      <c r="C8" s="89">
        <v>380</v>
      </c>
      <c r="D8" s="89">
        <v>440</v>
      </c>
      <c r="E8" s="89">
        <v>380</v>
      </c>
      <c r="F8" s="89">
        <v>360</v>
      </c>
      <c r="G8" s="89">
        <v>130</v>
      </c>
    </row>
    <row r="9" spans="2:7" x14ac:dyDescent="0.25">
      <c r="B9" s="88">
        <v>39234</v>
      </c>
      <c r="C9" s="89">
        <v>380</v>
      </c>
      <c r="D9" s="89">
        <v>440</v>
      </c>
      <c r="E9" s="89">
        <v>380</v>
      </c>
      <c r="F9" s="89">
        <v>360</v>
      </c>
      <c r="G9" s="89">
        <v>130</v>
      </c>
    </row>
    <row r="10" spans="2:7" x14ac:dyDescent="0.25">
      <c r="B10" s="88">
        <v>39264</v>
      </c>
      <c r="C10" s="89">
        <v>380</v>
      </c>
      <c r="D10" s="89">
        <v>440</v>
      </c>
      <c r="E10" s="89">
        <v>380</v>
      </c>
      <c r="F10" s="89">
        <v>360</v>
      </c>
      <c r="G10" s="89">
        <v>130</v>
      </c>
    </row>
    <row r="11" spans="2:7" x14ac:dyDescent="0.25">
      <c r="B11" s="88">
        <v>39295</v>
      </c>
      <c r="C11" s="89">
        <v>380</v>
      </c>
      <c r="D11" s="89">
        <v>440</v>
      </c>
      <c r="E11" s="89">
        <v>380</v>
      </c>
      <c r="F11" s="89">
        <v>360</v>
      </c>
      <c r="G11" s="89">
        <v>130</v>
      </c>
    </row>
    <row r="12" spans="2:7" x14ac:dyDescent="0.25">
      <c r="B12" s="88">
        <v>39326</v>
      </c>
      <c r="C12" s="89">
        <v>380</v>
      </c>
      <c r="D12" s="89">
        <v>440</v>
      </c>
      <c r="E12" s="89">
        <v>380</v>
      </c>
      <c r="F12" s="89">
        <v>360</v>
      </c>
      <c r="G12" s="89">
        <v>130</v>
      </c>
    </row>
    <row r="13" spans="2:7" x14ac:dyDescent="0.25">
      <c r="B13" s="88">
        <v>39356</v>
      </c>
      <c r="C13" s="89">
        <v>380</v>
      </c>
      <c r="D13" s="89">
        <v>440</v>
      </c>
      <c r="E13" s="89">
        <v>380</v>
      </c>
      <c r="F13" s="89">
        <v>360</v>
      </c>
      <c r="G13" s="89">
        <v>130</v>
      </c>
    </row>
    <row r="14" spans="2:7" x14ac:dyDescent="0.25">
      <c r="B14" s="88">
        <v>39387</v>
      </c>
      <c r="C14" s="89">
        <v>380</v>
      </c>
      <c r="D14" s="89">
        <v>440</v>
      </c>
      <c r="E14" s="89">
        <v>380</v>
      </c>
      <c r="F14" s="89">
        <v>360</v>
      </c>
      <c r="G14" s="89">
        <v>130</v>
      </c>
    </row>
    <row r="15" spans="2:7" x14ac:dyDescent="0.25">
      <c r="B15" s="88">
        <v>39417</v>
      </c>
      <c r="C15" s="89">
        <v>380</v>
      </c>
      <c r="D15" s="89">
        <v>440</v>
      </c>
      <c r="E15" s="89">
        <v>380</v>
      </c>
      <c r="F15" s="89">
        <v>360</v>
      </c>
      <c r="G15" s="89">
        <v>130</v>
      </c>
    </row>
    <row r="16" spans="2:7" x14ac:dyDescent="0.25">
      <c r="B16" s="88">
        <v>39448</v>
      </c>
      <c r="C16" s="89">
        <v>380</v>
      </c>
      <c r="D16" s="89">
        <v>440</v>
      </c>
      <c r="E16" s="89">
        <v>380</v>
      </c>
      <c r="F16" s="89">
        <v>360</v>
      </c>
      <c r="G16" s="89">
        <v>130</v>
      </c>
    </row>
    <row r="17" spans="2:7" x14ac:dyDescent="0.25">
      <c r="B17" s="88">
        <v>39479</v>
      </c>
      <c r="C17" s="89">
        <v>380</v>
      </c>
      <c r="D17" s="89">
        <v>440</v>
      </c>
      <c r="E17" s="89">
        <v>380</v>
      </c>
      <c r="F17" s="89">
        <v>360</v>
      </c>
      <c r="G17" s="89">
        <v>130</v>
      </c>
    </row>
    <row r="18" spans="2:7" x14ac:dyDescent="0.25">
      <c r="B18" s="88">
        <v>39508</v>
      </c>
      <c r="C18" s="89">
        <v>380</v>
      </c>
      <c r="D18" s="89">
        <v>440</v>
      </c>
      <c r="E18" s="89">
        <v>380</v>
      </c>
      <c r="F18" s="89">
        <v>360</v>
      </c>
      <c r="G18" s="89">
        <v>130</v>
      </c>
    </row>
    <row r="19" spans="2:7" x14ac:dyDescent="0.25">
      <c r="B19" s="88">
        <v>39539</v>
      </c>
      <c r="C19" s="89">
        <v>380</v>
      </c>
      <c r="D19" s="89">
        <v>440</v>
      </c>
      <c r="E19" s="89">
        <v>380</v>
      </c>
      <c r="F19" s="89">
        <v>360</v>
      </c>
      <c r="G19" s="89">
        <v>130</v>
      </c>
    </row>
    <row r="20" spans="2:7" x14ac:dyDescent="0.25">
      <c r="B20" s="88">
        <v>39569</v>
      </c>
      <c r="C20" s="89">
        <v>380</v>
      </c>
      <c r="D20" s="89">
        <v>440</v>
      </c>
      <c r="E20" s="89">
        <v>380</v>
      </c>
      <c r="F20" s="89">
        <v>360</v>
      </c>
      <c r="G20" s="89">
        <v>130</v>
      </c>
    </row>
    <row r="21" spans="2:7" x14ac:dyDescent="0.25">
      <c r="B21" s="88">
        <v>39600</v>
      </c>
      <c r="C21" s="89">
        <v>380</v>
      </c>
      <c r="D21" s="89">
        <v>440</v>
      </c>
      <c r="E21" s="89">
        <v>380</v>
      </c>
      <c r="F21" s="89">
        <v>360</v>
      </c>
      <c r="G21" s="89">
        <v>130</v>
      </c>
    </row>
    <row r="22" spans="2:7" x14ac:dyDescent="0.25">
      <c r="B22" s="88">
        <v>39630</v>
      </c>
      <c r="C22" s="89">
        <v>380</v>
      </c>
      <c r="D22" s="89">
        <v>440</v>
      </c>
      <c r="E22" s="89">
        <v>380</v>
      </c>
      <c r="F22" s="89">
        <v>360</v>
      </c>
      <c r="G22" s="89">
        <v>130</v>
      </c>
    </row>
    <row r="23" spans="2:7" x14ac:dyDescent="0.25">
      <c r="B23" s="88">
        <v>39661</v>
      </c>
      <c r="C23" s="89">
        <v>380</v>
      </c>
      <c r="D23" s="89">
        <v>440</v>
      </c>
      <c r="E23" s="89">
        <v>380</v>
      </c>
      <c r="F23" s="89">
        <v>360</v>
      </c>
      <c r="G23" s="89">
        <v>130</v>
      </c>
    </row>
    <row r="24" spans="2:7" x14ac:dyDescent="0.25">
      <c r="B24" s="88">
        <v>39692</v>
      </c>
      <c r="C24" s="89">
        <v>380</v>
      </c>
      <c r="D24" s="89">
        <v>440</v>
      </c>
      <c r="E24" s="89">
        <v>380</v>
      </c>
      <c r="F24" s="89">
        <v>360</v>
      </c>
      <c r="G24" s="89">
        <v>130</v>
      </c>
    </row>
    <row r="25" spans="2:7" x14ac:dyDescent="0.25">
      <c r="B25" s="88">
        <v>39722</v>
      </c>
      <c r="C25" s="89">
        <v>380</v>
      </c>
      <c r="D25" s="89">
        <v>440</v>
      </c>
      <c r="E25" s="89">
        <v>380</v>
      </c>
      <c r="F25" s="89">
        <v>360</v>
      </c>
      <c r="G25" s="89">
        <v>130</v>
      </c>
    </row>
    <row r="26" spans="2:7" x14ac:dyDescent="0.25">
      <c r="B26" s="88">
        <v>39753</v>
      </c>
      <c r="C26" s="89">
        <v>380</v>
      </c>
      <c r="D26" s="89">
        <v>440</v>
      </c>
      <c r="E26" s="89">
        <v>380</v>
      </c>
      <c r="F26" s="89">
        <v>360</v>
      </c>
      <c r="G26" s="89">
        <v>130</v>
      </c>
    </row>
    <row r="27" spans="2:7" x14ac:dyDescent="0.25">
      <c r="B27" s="88">
        <v>39783</v>
      </c>
      <c r="C27" s="89">
        <v>380</v>
      </c>
      <c r="D27" s="89">
        <v>440</v>
      </c>
      <c r="E27" s="89">
        <v>380</v>
      </c>
      <c r="F27" s="89">
        <v>360</v>
      </c>
      <c r="G27" s="89">
        <v>130</v>
      </c>
    </row>
    <row r="28" spans="2:7" x14ac:dyDescent="0.25">
      <c r="B28" s="88">
        <v>39814</v>
      </c>
      <c r="C28" s="89">
        <v>380</v>
      </c>
      <c r="D28" s="89">
        <v>440</v>
      </c>
      <c r="E28" s="89">
        <v>380</v>
      </c>
      <c r="F28" s="89">
        <v>360</v>
      </c>
      <c r="G28" s="89">
        <v>130</v>
      </c>
    </row>
    <row r="29" spans="2:7" x14ac:dyDescent="0.25">
      <c r="B29" s="88">
        <v>39845</v>
      </c>
      <c r="C29" s="89">
        <v>400</v>
      </c>
      <c r="D29" s="89">
        <v>460</v>
      </c>
      <c r="E29" s="89">
        <v>400</v>
      </c>
      <c r="F29" s="89">
        <v>380</v>
      </c>
      <c r="G29" s="89">
        <v>130</v>
      </c>
    </row>
    <row r="30" spans="2:7" x14ac:dyDescent="0.25">
      <c r="B30" s="88">
        <v>39873</v>
      </c>
      <c r="C30" s="89">
        <v>400</v>
      </c>
      <c r="D30" s="89">
        <v>460</v>
      </c>
      <c r="E30" s="89">
        <v>400</v>
      </c>
      <c r="F30" s="89">
        <v>380</v>
      </c>
      <c r="G30" s="89">
        <v>130</v>
      </c>
    </row>
    <row r="31" spans="2:7" x14ac:dyDescent="0.25">
      <c r="B31" s="88">
        <v>39904</v>
      </c>
      <c r="C31" s="89">
        <v>400</v>
      </c>
      <c r="D31" s="89">
        <v>460</v>
      </c>
      <c r="E31" s="89">
        <v>400</v>
      </c>
      <c r="F31" s="89">
        <v>380</v>
      </c>
      <c r="G31" s="89">
        <v>130</v>
      </c>
    </row>
    <row r="32" spans="2:7" x14ac:dyDescent="0.25">
      <c r="B32" s="88">
        <v>39934</v>
      </c>
      <c r="C32" s="89">
        <v>400</v>
      </c>
      <c r="D32" s="89">
        <v>460</v>
      </c>
      <c r="E32" s="89">
        <v>400</v>
      </c>
      <c r="F32" s="89">
        <v>380</v>
      </c>
      <c r="G32" s="89">
        <v>130</v>
      </c>
    </row>
    <row r="33" spans="2:7" x14ac:dyDescent="0.25">
      <c r="B33" s="88">
        <v>39965</v>
      </c>
      <c r="C33" s="89">
        <v>400</v>
      </c>
      <c r="D33" s="89">
        <v>460</v>
      </c>
      <c r="E33" s="89">
        <v>400</v>
      </c>
      <c r="F33" s="89">
        <v>380</v>
      </c>
      <c r="G33" s="89">
        <v>130</v>
      </c>
    </row>
    <row r="34" spans="2:7" x14ac:dyDescent="0.25">
      <c r="B34" s="88">
        <v>39995</v>
      </c>
      <c r="C34" s="89">
        <v>400</v>
      </c>
      <c r="D34" s="89">
        <v>460</v>
      </c>
      <c r="E34" s="89">
        <v>400</v>
      </c>
      <c r="F34" s="89">
        <v>380</v>
      </c>
      <c r="G34" s="89">
        <v>130</v>
      </c>
    </row>
    <row r="35" spans="2:7" x14ac:dyDescent="0.25">
      <c r="B35" s="88">
        <v>40026</v>
      </c>
      <c r="C35" s="89">
        <v>400</v>
      </c>
      <c r="D35" s="89">
        <v>460</v>
      </c>
      <c r="E35" s="89">
        <v>400</v>
      </c>
      <c r="F35" s="89">
        <v>380</v>
      </c>
      <c r="G35" s="89">
        <v>130</v>
      </c>
    </row>
    <row r="36" spans="2:7" x14ac:dyDescent="0.25">
      <c r="B36" s="88">
        <v>40057</v>
      </c>
      <c r="C36" s="89">
        <v>400</v>
      </c>
      <c r="D36" s="89">
        <v>460</v>
      </c>
      <c r="E36" s="89">
        <v>400</v>
      </c>
      <c r="F36" s="89">
        <v>380</v>
      </c>
      <c r="G36" s="89">
        <v>130</v>
      </c>
    </row>
    <row r="37" spans="2:7" x14ac:dyDescent="0.25">
      <c r="B37" s="88">
        <v>40087</v>
      </c>
      <c r="C37" s="89">
        <v>400</v>
      </c>
      <c r="D37" s="89">
        <v>460</v>
      </c>
      <c r="E37" s="89">
        <v>400</v>
      </c>
      <c r="F37" s="89">
        <v>380</v>
      </c>
      <c r="G37" s="89">
        <v>130</v>
      </c>
    </row>
    <row r="38" spans="2:7" x14ac:dyDescent="0.25">
      <c r="B38" s="88">
        <v>40118</v>
      </c>
      <c r="C38" s="89">
        <v>400</v>
      </c>
      <c r="D38" s="89">
        <v>460</v>
      </c>
      <c r="E38" s="89">
        <v>400</v>
      </c>
      <c r="F38" s="89">
        <v>380</v>
      </c>
      <c r="G38" s="89">
        <v>130</v>
      </c>
    </row>
    <row r="39" spans="2:7" x14ac:dyDescent="0.25">
      <c r="B39" s="88">
        <v>40148</v>
      </c>
      <c r="C39" s="89">
        <v>400</v>
      </c>
      <c r="D39" s="89">
        <v>460</v>
      </c>
      <c r="E39" s="89">
        <v>400</v>
      </c>
      <c r="F39" s="89">
        <v>380</v>
      </c>
      <c r="G39" s="89">
        <v>130</v>
      </c>
    </row>
    <row r="40" spans="2:7" x14ac:dyDescent="0.25">
      <c r="B40" s="88">
        <v>40179</v>
      </c>
      <c r="C40" s="89">
        <v>400</v>
      </c>
      <c r="D40" s="89">
        <v>460</v>
      </c>
      <c r="E40" s="89">
        <v>400</v>
      </c>
      <c r="F40" s="89">
        <v>380</v>
      </c>
      <c r="G40" s="89">
        <v>130</v>
      </c>
    </row>
    <row r="41" spans="2:7" x14ac:dyDescent="0.25">
      <c r="B41" s="88">
        <v>40210</v>
      </c>
      <c r="C41" s="89">
        <v>400</v>
      </c>
      <c r="D41" s="89">
        <v>460</v>
      </c>
      <c r="E41" s="89">
        <v>400</v>
      </c>
      <c r="F41" s="89">
        <v>380</v>
      </c>
      <c r="G41" s="89">
        <v>130</v>
      </c>
    </row>
    <row r="42" spans="2:7" x14ac:dyDescent="0.25">
      <c r="B42" s="88">
        <v>40238</v>
      </c>
      <c r="C42" s="89">
        <v>410</v>
      </c>
      <c r="D42" s="89">
        <v>470</v>
      </c>
      <c r="E42" s="89">
        <v>410</v>
      </c>
      <c r="F42" s="89">
        <v>390</v>
      </c>
      <c r="G42" s="89">
        <v>130</v>
      </c>
    </row>
    <row r="43" spans="2:7" x14ac:dyDescent="0.25">
      <c r="B43" s="88">
        <v>40269</v>
      </c>
      <c r="C43" s="89">
        <v>430</v>
      </c>
      <c r="D43" s="89">
        <v>490</v>
      </c>
      <c r="E43" s="89">
        <v>430</v>
      </c>
      <c r="F43" s="89">
        <v>410</v>
      </c>
      <c r="G43" s="89">
        <v>140</v>
      </c>
    </row>
    <row r="44" spans="2:7" x14ac:dyDescent="0.25">
      <c r="B44" s="88">
        <v>40299</v>
      </c>
      <c r="C44" s="89">
        <v>450</v>
      </c>
      <c r="D44" s="89">
        <v>510</v>
      </c>
      <c r="E44" s="89">
        <v>450</v>
      </c>
      <c r="F44" s="89">
        <v>430</v>
      </c>
      <c r="G44" s="89">
        <v>150</v>
      </c>
    </row>
    <row r="45" spans="2:7" x14ac:dyDescent="0.25">
      <c r="B45" s="88">
        <v>40330</v>
      </c>
      <c r="C45" s="89">
        <v>480</v>
      </c>
      <c r="D45" s="89">
        <v>560</v>
      </c>
      <c r="E45" s="89">
        <v>500</v>
      </c>
      <c r="F45" s="89">
        <v>460</v>
      </c>
      <c r="G45" s="89">
        <v>160</v>
      </c>
    </row>
    <row r="46" spans="2:7" x14ac:dyDescent="0.25">
      <c r="B46" s="88">
        <v>40360</v>
      </c>
      <c r="C46" s="89">
        <v>500</v>
      </c>
      <c r="D46" s="89">
        <v>580</v>
      </c>
      <c r="E46" s="89">
        <v>520</v>
      </c>
      <c r="F46" s="89">
        <v>480</v>
      </c>
      <c r="G46" s="89">
        <v>160</v>
      </c>
    </row>
    <row r="47" spans="2:7" x14ac:dyDescent="0.25">
      <c r="B47" s="88">
        <v>40391</v>
      </c>
      <c r="C47" s="89">
        <v>500</v>
      </c>
      <c r="D47" s="89">
        <v>580</v>
      </c>
      <c r="E47" s="89">
        <v>520</v>
      </c>
      <c r="F47" s="89">
        <v>480</v>
      </c>
      <c r="G47" s="89">
        <v>160</v>
      </c>
    </row>
    <row r="48" spans="2:7" x14ac:dyDescent="0.25">
      <c r="B48" s="88">
        <v>40422</v>
      </c>
      <c r="C48" s="89">
        <v>500</v>
      </c>
      <c r="D48" s="89">
        <v>580</v>
      </c>
      <c r="E48" s="89">
        <v>520</v>
      </c>
      <c r="F48" s="89">
        <v>480</v>
      </c>
      <c r="G48" s="89">
        <v>160</v>
      </c>
    </row>
    <row r="49" spans="2:7" x14ac:dyDescent="0.25">
      <c r="B49" s="88">
        <v>40452</v>
      </c>
      <c r="C49" s="89">
        <v>500</v>
      </c>
      <c r="D49" s="89">
        <v>580</v>
      </c>
      <c r="E49" s="89">
        <v>520</v>
      </c>
      <c r="F49" s="89">
        <v>480</v>
      </c>
      <c r="G49" s="89">
        <v>160</v>
      </c>
    </row>
    <row r="50" spans="2:7" x14ac:dyDescent="0.25">
      <c r="B50" s="88">
        <v>40483</v>
      </c>
      <c r="C50" s="89">
        <v>500</v>
      </c>
      <c r="D50" s="89">
        <v>580</v>
      </c>
      <c r="E50" s="89">
        <v>520</v>
      </c>
      <c r="F50" s="89">
        <v>480</v>
      </c>
      <c r="G50" s="89">
        <v>160</v>
      </c>
    </row>
    <row r="51" spans="2:7" x14ac:dyDescent="0.25">
      <c r="B51" s="88">
        <v>40513</v>
      </c>
      <c r="C51" s="89">
        <v>500</v>
      </c>
      <c r="D51" s="89">
        <v>580</v>
      </c>
      <c r="E51" s="89">
        <v>520</v>
      </c>
      <c r="F51" s="89">
        <v>480</v>
      </c>
      <c r="G51" s="89">
        <v>160</v>
      </c>
    </row>
    <row r="52" spans="2:7" x14ac:dyDescent="0.25">
      <c r="B52" s="88">
        <v>40544</v>
      </c>
      <c r="C52" s="89">
        <v>520</v>
      </c>
      <c r="D52" s="89">
        <v>600</v>
      </c>
      <c r="E52" s="89">
        <v>540</v>
      </c>
      <c r="F52" s="89">
        <v>490</v>
      </c>
      <c r="G52" s="89">
        <v>170</v>
      </c>
    </row>
    <row r="53" spans="2:7" x14ac:dyDescent="0.25">
      <c r="B53" s="88">
        <v>40575</v>
      </c>
      <c r="C53" s="89">
        <v>540</v>
      </c>
      <c r="D53" s="89">
        <v>620</v>
      </c>
      <c r="E53" s="89">
        <v>560</v>
      </c>
      <c r="F53" s="89">
        <v>510</v>
      </c>
      <c r="G53" s="89">
        <v>180</v>
      </c>
    </row>
    <row r="54" spans="2:7" x14ac:dyDescent="0.25">
      <c r="B54" s="88">
        <v>40603</v>
      </c>
      <c r="C54" s="89">
        <v>540</v>
      </c>
      <c r="D54" s="89">
        <v>620</v>
      </c>
      <c r="E54" s="89">
        <v>560</v>
      </c>
      <c r="F54" s="89">
        <v>510</v>
      </c>
      <c r="G54" s="89">
        <v>180</v>
      </c>
    </row>
    <row r="55" spans="2:7" x14ac:dyDescent="0.25">
      <c r="B55" s="88">
        <v>40634</v>
      </c>
      <c r="C55" s="89">
        <v>540</v>
      </c>
      <c r="D55" s="89">
        <v>620</v>
      </c>
      <c r="E55" s="89">
        <v>560</v>
      </c>
      <c r="F55" s="89">
        <v>510</v>
      </c>
      <c r="G55" s="89">
        <v>180</v>
      </c>
    </row>
    <row r="56" spans="2:7" x14ac:dyDescent="0.25">
      <c r="B56" s="88">
        <v>40664</v>
      </c>
      <c r="C56" s="89">
        <v>540</v>
      </c>
      <c r="D56" s="89">
        <v>620</v>
      </c>
      <c r="E56" s="89">
        <v>560</v>
      </c>
      <c r="F56" s="89">
        <v>510</v>
      </c>
      <c r="G56" s="89">
        <v>180</v>
      </c>
    </row>
    <row r="57" spans="2:7" x14ac:dyDescent="0.25">
      <c r="B57" s="88">
        <v>40695</v>
      </c>
      <c r="C57" s="89">
        <v>540</v>
      </c>
      <c r="D57" s="89">
        <v>620</v>
      </c>
      <c r="E57" s="89">
        <v>560</v>
      </c>
      <c r="F57" s="89">
        <v>510</v>
      </c>
      <c r="G57" s="89">
        <v>180</v>
      </c>
    </row>
    <row r="58" spans="2:7" x14ac:dyDescent="0.25">
      <c r="B58" s="88">
        <v>40725</v>
      </c>
      <c r="C58" s="89">
        <v>550</v>
      </c>
      <c r="D58" s="89">
        <v>630</v>
      </c>
      <c r="E58" s="89">
        <v>570</v>
      </c>
      <c r="F58" s="89">
        <v>520</v>
      </c>
      <c r="G58" s="89">
        <v>180</v>
      </c>
    </row>
    <row r="59" spans="2:7" x14ac:dyDescent="0.25">
      <c r="B59" s="88">
        <v>40756</v>
      </c>
      <c r="C59" s="89">
        <v>550</v>
      </c>
      <c r="D59" s="89">
        <v>630</v>
      </c>
      <c r="E59" s="89">
        <v>570</v>
      </c>
      <c r="F59" s="89">
        <v>520</v>
      </c>
      <c r="G59" s="89">
        <v>180</v>
      </c>
    </row>
    <row r="60" spans="2:7" x14ac:dyDescent="0.25">
      <c r="B60" s="88">
        <v>40787</v>
      </c>
      <c r="C60" s="89">
        <v>550</v>
      </c>
      <c r="D60" s="89">
        <v>630</v>
      </c>
      <c r="E60" s="89">
        <v>570</v>
      </c>
      <c r="F60" s="89">
        <v>520</v>
      </c>
      <c r="G60" s="89">
        <v>180</v>
      </c>
    </row>
    <row r="61" spans="2:7" x14ac:dyDescent="0.25">
      <c r="B61" s="88">
        <v>40817</v>
      </c>
      <c r="C61" s="89">
        <v>550</v>
      </c>
      <c r="D61" s="89">
        <v>630</v>
      </c>
      <c r="E61" s="89">
        <v>570</v>
      </c>
      <c r="F61" s="89">
        <v>520</v>
      </c>
      <c r="G61" s="89">
        <v>180</v>
      </c>
    </row>
    <row r="62" spans="2:7" x14ac:dyDescent="0.25">
      <c r="B62" s="88">
        <v>40848</v>
      </c>
      <c r="C62" s="89">
        <v>560</v>
      </c>
      <c r="D62" s="89">
        <v>640</v>
      </c>
      <c r="E62" s="89">
        <v>580</v>
      </c>
      <c r="F62" s="89">
        <v>530</v>
      </c>
      <c r="G62" s="89">
        <v>180</v>
      </c>
    </row>
    <row r="63" spans="2:7" x14ac:dyDescent="0.25">
      <c r="B63" s="88">
        <v>40878</v>
      </c>
      <c r="C63" s="89">
        <v>560</v>
      </c>
      <c r="D63" s="89">
        <v>640</v>
      </c>
      <c r="E63" s="89">
        <v>580</v>
      </c>
      <c r="F63" s="89">
        <v>530</v>
      </c>
      <c r="G63" s="89">
        <v>180</v>
      </c>
    </row>
    <row r="64" spans="2:7" x14ac:dyDescent="0.25">
      <c r="B64" s="88">
        <v>40909</v>
      </c>
      <c r="C64" s="89">
        <v>560</v>
      </c>
      <c r="D64" s="89">
        <v>640</v>
      </c>
      <c r="E64" s="89">
        <v>580</v>
      </c>
      <c r="F64" s="89">
        <v>530</v>
      </c>
      <c r="G64" s="89">
        <v>180</v>
      </c>
    </row>
    <row r="65" spans="2:7" x14ac:dyDescent="0.25">
      <c r="B65" s="88">
        <v>40940</v>
      </c>
      <c r="C65" s="89">
        <v>580</v>
      </c>
      <c r="D65" s="89">
        <v>660</v>
      </c>
      <c r="E65" s="89">
        <v>600</v>
      </c>
      <c r="F65" s="89">
        <v>550</v>
      </c>
      <c r="G65" s="89">
        <v>190</v>
      </c>
    </row>
    <row r="66" spans="2:7" x14ac:dyDescent="0.25">
      <c r="B66" s="88">
        <v>40969</v>
      </c>
      <c r="C66" s="89">
        <v>580</v>
      </c>
      <c r="D66" s="89">
        <v>660</v>
      </c>
      <c r="E66" s="89">
        <v>600</v>
      </c>
      <c r="F66" s="89">
        <v>550</v>
      </c>
      <c r="G66" s="89">
        <v>190</v>
      </c>
    </row>
    <row r="67" spans="2:7" x14ac:dyDescent="0.25">
      <c r="B67" s="88">
        <v>41000</v>
      </c>
      <c r="C67" s="89">
        <v>580</v>
      </c>
      <c r="D67" s="89">
        <v>660</v>
      </c>
      <c r="E67" s="89">
        <v>600</v>
      </c>
      <c r="F67" s="89">
        <v>550</v>
      </c>
      <c r="G67" s="89">
        <v>190</v>
      </c>
    </row>
    <row r="68" spans="2:7" x14ac:dyDescent="0.25">
      <c r="B68" s="88">
        <v>41030</v>
      </c>
      <c r="C68" s="89">
        <v>580</v>
      </c>
      <c r="D68" s="89">
        <v>660</v>
      </c>
      <c r="E68" s="89">
        <v>600</v>
      </c>
      <c r="F68" s="89">
        <v>550</v>
      </c>
      <c r="G68" s="89">
        <v>190</v>
      </c>
    </row>
    <row r="69" spans="2:7" x14ac:dyDescent="0.25">
      <c r="B69" s="88">
        <v>41061</v>
      </c>
      <c r="C69" s="89">
        <v>590</v>
      </c>
      <c r="D69" s="89">
        <v>670</v>
      </c>
      <c r="E69" s="89">
        <v>610</v>
      </c>
      <c r="F69" s="89">
        <v>560</v>
      </c>
      <c r="G69" s="89">
        <v>190</v>
      </c>
    </row>
    <row r="70" spans="2:7" x14ac:dyDescent="0.25">
      <c r="B70" s="88">
        <v>41091</v>
      </c>
      <c r="C70" s="89">
        <v>590</v>
      </c>
      <c r="D70" s="89">
        <v>670</v>
      </c>
      <c r="E70" s="89">
        <v>610</v>
      </c>
      <c r="F70" s="89">
        <v>560</v>
      </c>
      <c r="G70" s="89">
        <v>190</v>
      </c>
    </row>
    <row r="71" spans="2:7" x14ac:dyDescent="0.25">
      <c r="B71" s="88">
        <v>41122</v>
      </c>
      <c r="C71" s="89">
        <v>590</v>
      </c>
      <c r="D71" s="89">
        <v>670</v>
      </c>
      <c r="E71" s="89">
        <v>610</v>
      </c>
      <c r="F71" s="89">
        <v>560</v>
      </c>
      <c r="G71" s="89">
        <v>190</v>
      </c>
    </row>
    <row r="72" spans="2:7" x14ac:dyDescent="0.25">
      <c r="B72" s="88">
        <v>41153</v>
      </c>
      <c r="C72" s="89">
        <v>590</v>
      </c>
      <c r="D72" s="89">
        <v>670</v>
      </c>
      <c r="E72" s="89">
        <v>610</v>
      </c>
      <c r="F72" s="89">
        <v>560</v>
      </c>
      <c r="G72" s="89">
        <v>190</v>
      </c>
    </row>
    <row r="73" spans="2:7" x14ac:dyDescent="0.25">
      <c r="B73" s="88">
        <v>41183</v>
      </c>
      <c r="C73" s="89">
        <v>590</v>
      </c>
      <c r="D73" s="89">
        <v>670</v>
      </c>
      <c r="E73" s="89">
        <v>610</v>
      </c>
      <c r="F73" s="89">
        <v>560</v>
      </c>
      <c r="G73" s="89">
        <v>190</v>
      </c>
    </row>
    <row r="74" spans="2:7" x14ac:dyDescent="0.25">
      <c r="B74" s="88">
        <v>41214</v>
      </c>
      <c r="C74" s="89">
        <v>590</v>
      </c>
      <c r="D74" s="89">
        <v>670</v>
      </c>
      <c r="E74" s="89">
        <v>610</v>
      </c>
      <c r="F74" s="89">
        <v>560</v>
      </c>
      <c r="G74" s="89">
        <v>190</v>
      </c>
    </row>
    <row r="75" spans="2:7" x14ac:dyDescent="0.25">
      <c r="B75" s="88">
        <v>41244</v>
      </c>
      <c r="C75" s="89">
        <v>590</v>
      </c>
      <c r="D75" s="89">
        <v>670</v>
      </c>
      <c r="E75" s="89">
        <v>610</v>
      </c>
      <c r="F75" s="89">
        <v>560</v>
      </c>
      <c r="G75" s="89">
        <v>190</v>
      </c>
    </row>
    <row r="76" spans="2:7" x14ac:dyDescent="0.25">
      <c r="B76" s="88">
        <v>41275</v>
      </c>
      <c r="C76" s="89">
        <v>590</v>
      </c>
      <c r="D76" s="89">
        <v>670</v>
      </c>
      <c r="E76" s="89">
        <v>610</v>
      </c>
      <c r="F76" s="89">
        <v>560</v>
      </c>
      <c r="G76" s="89">
        <v>190</v>
      </c>
    </row>
    <row r="77" spans="2:7" x14ac:dyDescent="0.25">
      <c r="B77" s="88">
        <v>41306</v>
      </c>
      <c r="C77" s="89">
        <v>590</v>
      </c>
      <c r="D77" s="89">
        <v>670</v>
      </c>
      <c r="E77" s="89">
        <v>610</v>
      </c>
      <c r="F77" s="89">
        <v>560</v>
      </c>
      <c r="G77" s="89">
        <v>190</v>
      </c>
    </row>
    <row r="78" spans="2:7" x14ac:dyDescent="0.25">
      <c r="B78" s="88">
        <v>41334</v>
      </c>
      <c r="C78" s="89">
        <v>590</v>
      </c>
      <c r="D78" s="89">
        <v>670</v>
      </c>
      <c r="E78" s="89">
        <v>610</v>
      </c>
      <c r="F78" s="89">
        <v>560</v>
      </c>
      <c r="G78" s="89">
        <v>190</v>
      </c>
    </row>
    <row r="79" spans="2:7" x14ac:dyDescent="0.25">
      <c r="B79" s="88">
        <v>41365</v>
      </c>
      <c r="C79" s="89">
        <v>590</v>
      </c>
      <c r="D79" s="89">
        <v>670</v>
      </c>
      <c r="E79" s="89">
        <v>610</v>
      </c>
      <c r="F79" s="89">
        <v>560</v>
      </c>
      <c r="G79" s="89">
        <v>190</v>
      </c>
    </row>
    <row r="80" spans="2:7" x14ac:dyDescent="0.25">
      <c r="B80" s="88">
        <v>41395</v>
      </c>
      <c r="C80" s="89">
        <v>590</v>
      </c>
      <c r="D80" s="89">
        <v>670</v>
      </c>
      <c r="E80" s="89">
        <v>610</v>
      </c>
      <c r="F80" s="89">
        <v>560</v>
      </c>
      <c r="G80" s="89">
        <v>190</v>
      </c>
    </row>
    <row r="81" spans="2:7" x14ac:dyDescent="0.25">
      <c r="B81" s="88">
        <v>41426</v>
      </c>
      <c r="C81" s="89">
        <v>590</v>
      </c>
      <c r="D81" s="89">
        <v>670</v>
      </c>
      <c r="E81" s="89">
        <v>610</v>
      </c>
      <c r="F81" s="89">
        <v>560</v>
      </c>
      <c r="G81" s="89">
        <v>190</v>
      </c>
    </row>
    <row r="82" spans="2:7" x14ac:dyDescent="0.25">
      <c r="B82" s="88">
        <v>41456</v>
      </c>
      <c r="C82" s="89">
        <v>590</v>
      </c>
      <c r="D82" s="89">
        <v>670</v>
      </c>
      <c r="E82" s="89">
        <v>610</v>
      </c>
      <c r="F82" s="89">
        <v>560</v>
      </c>
      <c r="G82" s="89">
        <v>190</v>
      </c>
    </row>
    <row r="83" spans="2:7" x14ac:dyDescent="0.25">
      <c r="B83" s="88">
        <v>41487</v>
      </c>
      <c r="C83" s="89">
        <v>590</v>
      </c>
      <c r="D83" s="89">
        <v>670</v>
      </c>
      <c r="E83" s="89">
        <v>610</v>
      </c>
      <c r="F83" s="89">
        <v>560</v>
      </c>
      <c r="G83" s="89">
        <v>190</v>
      </c>
    </row>
    <row r="84" spans="2:7" x14ac:dyDescent="0.25">
      <c r="B84" s="88">
        <v>41518</v>
      </c>
      <c r="C84" s="89">
        <v>590</v>
      </c>
      <c r="D84" s="89">
        <v>670</v>
      </c>
      <c r="E84" s="89">
        <v>610</v>
      </c>
      <c r="F84" s="89">
        <v>560</v>
      </c>
      <c r="G84" s="89">
        <v>190</v>
      </c>
    </row>
    <row r="85" spans="2:7" x14ac:dyDescent="0.25">
      <c r="B85" s="88">
        <v>41548</v>
      </c>
      <c r="C85" s="89">
        <v>590</v>
      </c>
      <c r="D85" s="89">
        <v>670</v>
      </c>
      <c r="E85" s="89">
        <v>610</v>
      </c>
      <c r="F85" s="89">
        <v>560</v>
      </c>
      <c r="G85" s="89">
        <v>190</v>
      </c>
    </row>
    <row r="86" spans="2:7" x14ac:dyDescent="0.25">
      <c r="B86" s="88">
        <v>41579</v>
      </c>
      <c r="C86" s="89">
        <v>590</v>
      </c>
      <c r="D86" s="89">
        <v>670</v>
      </c>
      <c r="E86" s="89">
        <v>610</v>
      </c>
      <c r="F86" s="89">
        <v>560</v>
      </c>
      <c r="G86" s="89">
        <v>190</v>
      </c>
    </row>
    <row r="87" spans="2:7" x14ac:dyDescent="0.25">
      <c r="B87" s="88">
        <v>41609</v>
      </c>
      <c r="C87" s="89">
        <v>600</v>
      </c>
      <c r="D87" s="89">
        <v>680</v>
      </c>
      <c r="E87" s="89">
        <v>620</v>
      </c>
      <c r="F87" s="89">
        <v>570</v>
      </c>
      <c r="G87" s="89">
        <v>200</v>
      </c>
    </row>
    <row r="88" spans="2:7" x14ac:dyDescent="0.25">
      <c r="B88" s="88">
        <v>41640</v>
      </c>
      <c r="C88" s="89">
        <v>600</v>
      </c>
      <c r="D88" s="89">
        <v>680</v>
      </c>
      <c r="E88" s="89">
        <v>620</v>
      </c>
      <c r="F88" s="89">
        <v>570</v>
      </c>
      <c r="G88" s="89">
        <v>200</v>
      </c>
    </row>
    <row r="89" spans="2:7" x14ac:dyDescent="0.25">
      <c r="B89" s="88">
        <v>41671</v>
      </c>
      <c r="C89" s="89">
        <v>600</v>
      </c>
      <c r="D89" s="89">
        <v>680</v>
      </c>
      <c r="E89" s="89">
        <v>620</v>
      </c>
      <c r="F89" s="89">
        <v>570</v>
      </c>
      <c r="G89" s="89">
        <v>200</v>
      </c>
    </row>
    <row r="90" spans="2:7" x14ac:dyDescent="0.25">
      <c r="B90" s="88">
        <v>41699</v>
      </c>
      <c r="C90" s="89">
        <v>600</v>
      </c>
      <c r="D90" s="89">
        <v>680</v>
      </c>
      <c r="E90" s="89">
        <v>620</v>
      </c>
      <c r="F90" s="89">
        <v>570</v>
      </c>
      <c r="G90" s="89">
        <v>200</v>
      </c>
    </row>
    <row r="91" spans="2:7" x14ac:dyDescent="0.25">
      <c r="B91" s="88">
        <v>41730</v>
      </c>
      <c r="C91" s="89">
        <v>600</v>
      </c>
      <c r="D91" s="89">
        <v>680</v>
      </c>
      <c r="E91" s="89">
        <v>620</v>
      </c>
      <c r="F91" s="89">
        <v>570</v>
      </c>
      <c r="G91" s="89">
        <v>200</v>
      </c>
    </row>
    <row r="92" spans="2:7" x14ac:dyDescent="0.25">
      <c r="B92" s="88">
        <v>41760</v>
      </c>
      <c r="C92" s="89">
        <v>610</v>
      </c>
      <c r="D92" s="89">
        <v>690</v>
      </c>
      <c r="E92" s="89">
        <v>630</v>
      </c>
      <c r="F92" s="89">
        <v>580</v>
      </c>
      <c r="G92" s="89">
        <v>200</v>
      </c>
    </row>
    <row r="93" spans="2:7" x14ac:dyDescent="0.25">
      <c r="B93" s="88">
        <v>41791</v>
      </c>
      <c r="C93" s="89">
        <v>610</v>
      </c>
      <c r="D93" s="89">
        <v>690</v>
      </c>
      <c r="E93" s="89">
        <v>630</v>
      </c>
      <c r="F93" s="89">
        <v>580</v>
      </c>
      <c r="G93" s="89">
        <v>200</v>
      </c>
    </row>
    <row r="94" spans="2:7" x14ac:dyDescent="0.25">
      <c r="B94" s="88">
        <v>41821</v>
      </c>
      <c r="C94" s="89">
        <v>610</v>
      </c>
      <c r="D94" s="89">
        <v>690</v>
      </c>
      <c r="E94" s="89">
        <v>630</v>
      </c>
      <c r="F94" s="89">
        <v>580</v>
      </c>
      <c r="G94" s="89">
        <v>200</v>
      </c>
    </row>
    <row r="95" spans="2:7" x14ac:dyDescent="0.25">
      <c r="B95" s="88">
        <v>41852</v>
      </c>
      <c r="C95" s="89">
        <v>610</v>
      </c>
      <c r="D95" s="89">
        <v>690</v>
      </c>
      <c r="E95" s="89">
        <v>630</v>
      </c>
      <c r="F95" s="89">
        <v>580</v>
      </c>
      <c r="G95" s="89">
        <v>200</v>
      </c>
    </row>
    <row r="96" spans="2:7" x14ac:dyDescent="0.25">
      <c r="B96" s="88">
        <v>41883</v>
      </c>
      <c r="C96" s="89">
        <v>620</v>
      </c>
      <c r="D96" s="89">
        <v>700</v>
      </c>
      <c r="E96" s="89">
        <v>640</v>
      </c>
      <c r="F96" s="89">
        <v>590</v>
      </c>
      <c r="G96" s="89">
        <v>200</v>
      </c>
    </row>
    <row r="97" spans="2:7" x14ac:dyDescent="0.25">
      <c r="B97" s="88">
        <v>41913</v>
      </c>
      <c r="C97" s="89">
        <v>620</v>
      </c>
      <c r="D97" s="89">
        <v>700</v>
      </c>
      <c r="E97" s="89">
        <v>640</v>
      </c>
      <c r="F97" s="89">
        <v>590</v>
      </c>
      <c r="G97" s="89">
        <v>200</v>
      </c>
    </row>
    <row r="98" spans="2:7" x14ac:dyDescent="0.25">
      <c r="B98" s="88">
        <v>41944</v>
      </c>
      <c r="C98" s="89">
        <v>620</v>
      </c>
      <c r="D98" s="89">
        <v>700</v>
      </c>
      <c r="E98" s="89">
        <v>640</v>
      </c>
      <c r="F98" s="89">
        <v>590</v>
      </c>
      <c r="G98" s="89">
        <v>200</v>
      </c>
    </row>
    <row r="99" spans="2:7" x14ac:dyDescent="0.25">
      <c r="B99" s="88">
        <v>41974</v>
      </c>
      <c r="C99" s="89">
        <v>620</v>
      </c>
      <c r="D99" s="89">
        <v>700</v>
      </c>
      <c r="E99" s="89">
        <v>640</v>
      </c>
      <c r="F99" s="89">
        <v>590</v>
      </c>
      <c r="G99" s="89">
        <v>200</v>
      </c>
    </row>
    <row r="100" spans="2:7" x14ac:dyDescent="0.25">
      <c r="B100" s="88">
        <v>42005</v>
      </c>
      <c r="C100" s="89">
        <v>640</v>
      </c>
      <c r="D100" s="89">
        <v>720</v>
      </c>
      <c r="E100" s="89">
        <v>660</v>
      </c>
      <c r="F100" s="89">
        <v>610</v>
      </c>
      <c r="G100" s="89">
        <v>210</v>
      </c>
    </row>
    <row r="101" spans="2:7" x14ac:dyDescent="0.25">
      <c r="B101" s="88">
        <v>42036</v>
      </c>
      <c r="C101" s="89">
        <v>640</v>
      </c>
      <c r="D101" s="89">
        <v>720</v>
      </c>
      <c r="E101" s="89">
        <v>660</v>
      </c>
      <c r="F101" s="89">
        <v>610</v>
      </c>
      <c r="G101" s="89">
        <v>210</v>
      </c>
    </row>
    <row r="102" spans="2:7" x14ac:dyDescent="0.25">
      <c r="B102" s="88">
        <v>42064</v>
      </c>
      <c r="C102" s="89">
        <v>640</v>
      </c>
      <c r="D102" s="89">
        <v>720</v>
      </c>
      <c r="E102" s="89">
        <v>660</v>
      </c>
      <c r="F102" s="89">
        <v>610</v>
      </c>
      <c r="G102" s="89">
        <v>210</v>
      </c>
    </row>
    <row r="103" spans="2:7" x14ac:dyDescent="0.25">
      <c r="B103" s="88">
        <v>42095</v>
      </c>
      <c r="C103" s="89">
        <v>640</v>
      </c>
      <c r="D103" s="89">
        <v>720</v>
      </c>
      <c r="E103" s="89">
        <v>660</v>
      </c>
      <c r="F103" s="89">
        <v>610</v>
      </c>
      <c r="G103" s="89">
        <v>210</v>
      </c>
    </row>
    <row r="104" spans="2:7" x14ac:dyDescent="0.25">
      <c r="B104" s="88">
        <v>42125</v>
      </c>
      <c r="C104" s="89">
        <v>640</v>
      </c>
      <c r="D104" s="89">
        <v>720</v>
      </c>
      <c r="E104" s="89">
        <v>660</v>
      </c>
      <c r="F104" s="89">
        <v>610</v>
      </c>
      <c r="G104" s="89">
        <v>210</v>
      </c>
    </row>
    <row r="105" spans="2:7" x14ac:dyDescent="0.25">
      <c r="B105" s="88">
        <v>42156</v>
      </c>
      <c r="C105" s="89">
        <v>640</v>
      </c>
      <c r="D105" s="89">
        <v>720</v>
      </c>
      <c r="E105" s="89">
        <v>660</v>
      </c>
      <c r="F105" s="89">
        <v>610</v>
      </c>
      <c r="G105" s="89">
        <v>210</v>
      </c>
    </row>
    <row r="106" spans="2:7" x14ac:dyDescent="0.25">
      <c r="B106" s="88">
        <v>42186</v>
      </c>
      <c r="C106" s="89">
        <v>640</v>
      </c>
      <c r="D106" s="89">
        <v>720</v>
      </c>
      <c r="E106" s="89">
        <v>660</v>
      </c>
      <c r="F106" s="89">
        <v>610</v>
      </c>
      <c r="G106" s="89">
        <v>210</v>
      </c>
    </row>
    <row r="107" spans="2:7" x14ac:dyDescent="0.25">
      <c r="B107" s="88">
        <v>42217</v>
      </c>
      <c r="C107" s="89">
        <v>640</v>
      </c>
      <c r="D107" s="89">
        <v>720</v>
      </c>
      <c r="E107" s="89">
        <v>660</v>
      </c>
      <c r="F107" s="89">
        <v>610</v>
      </c>
      <c r="G107" s="89">
        <v>210</v>
      </c>
    </row>
    <row r="108" spans="2:7" x14ac:dyDescent="0.25">
      <c r="B108" s="88">
        <v>42248</v>
      </c>
      <c r="C108" s="89">
        <v>640</v>
      </c>
      <c r="D108" s="89">
        <v>720</v>
      </c>
      <c r="E108" s="89">
        <v>660</v>
      </c>
      <c r="F108" s="89">
        <v>610</v>
      </c>
      <c r="G108" s="89">
        <v>210</v>
      </c>
    </row>
    <row r="109" spans="2:7" x14ac:dyDescent="0.25">
      <c r="B109" s="88">
        <v>42278</v>
      </c>
      <c r="C109" s="89">
        <v>640</v>
      </c>
      <c r="D109" s="89">
        <v>720</v>
      </c>
      <c r="E109" s="89">
        <v>660</v>
      </c>
      <c r="F109" s="89">
        <v>610</v>
      </c>
      <c r="G109" s="89">
        <v>210</v>
      </c>
    </row>
    <row r="110" spans="2:7" x14ac:dyDescent="0.25">
      <c r="B110" s="88">
        <v>42309</v>
      </c>
      <c r="C110" s="89">
        <v>640</v>
      </c>
      <c r="D110" s="89">
        <v>720</v>
      </c>
      <c r="E110" s="89">
        <v>660</v>
      </c>
      <c r="F110" s="89">
        <v>610</v>
      </c>
      <c r="G110" s="89">
        <v>210</v>
      </c>
    </row>
    <row r="111" spans="2:7" x14ac:dyDescent="0.25">
      <c r="B111" s="88">
        <v>42339</v>
      </c>
      <c r="C111" s="89">
        <v>640</v>
      </c>
      <c r="D111" s="89">
        <v>720</v>
      </c>
      <c r="E111" s="89">
        <v>660</v>
      </c>
      <c r="F111" s="89">
        <v>610</v>
      </c>
      <c r="G111" s="89">
        <v>210</v>
      </c>
    </row>
    <row r="112" spans="2:7" x14ac:dyDescent="0.25">
      <c r="B112" s="88">
        <v>42370</v>
      </c>
      <c r="C112" s="89">
        <v>640</v>
      </c>
      <c r="D112" s="89">
        <v>720</v>
      </c>
      <c r="E112" s="89">
        <v>660</v>
      </c>
      <c r="F112" s="89">
        <v>610</v>
      </c>
      <c r="G112" s="89">
        <v>210</v>
      </c>
    </row>
    <row r="113" spans="2:7" x14ac:dyDescent="0.25">
      <c r="B113" s="88">
        <v>42401</v>
      </c>
      <c r="C113" s="89">
        <v>640</v>
      </c>
      <c r="D113" s="89">
        <v>740</v>
      </c>
      <c r="E113" s="89">
        <v>660</v>
      </c>
      <c r="F113" s="89">
        <v>610</v>
      </c>
      <c r="G113" s="89">
        <v>210</v>
      </c>
    </row>
    <row r="114" spans="2:7" x14ac:dyDescent="0.25">
      <c r="B114" s="88">
        <v>42430</v>
      </c>
      <c r="C114" s="89">
        <v>640</v>
      </c>
      <c r="D114" s="89">
        <v>740</v>
      </c>
      <c r="E114" s="89">
        <v>660</v>
      </c>
      <c r="F114" s="89">
        <v>610</v>
      </c>
      <c r="G114" s="89">
        <v>210</v>
      </c>
    </row>
    <row r="115" spans="2:7" x14ac:dyDescent="0.25">
      <c r="B115" s="88">
        <v>42461</v>
      </c>
      <c r="C115" s="89">
        <v>640</v>
      </c>
      <c r="D115" s="89">
        <v>740</v>
      </c>
      <c r="E115" s="89">
        <v>660</v>
      </c>
      <c r="F115" s="89">
        <v>610</v>
      </c>
      <c r="G115" s="89">
        <v>210</v>
      </c>
    </row>
    <row r="116" spans="2:7" x14ac:dyDescent="0.25">
      <c r="B116" s="88">
        <v>42491</v>
      </c>
      <c r="C116" s="89">
        <v>640</v>
      </c>
      <c r="D116" s="89">
        <v>740</v>
      </c>
      <c r="E116" s="89">
        <v>660</v>
      </c>
      <c r="F116" s="89">
        <v>610</v>
      </c>
      <c r="G116" s="89">
        <v>210</v>
      </c>
    </row>
    <row r="117" spans="2:7" x14ac:dyDescent="0.25">
      <c r="B117" s="88">
        <v>42522</v>
      </c>
      <c r="C117" s="89">
        <v>640</v>
      </c>
      <c r="D117" s="89">
        <v>740</v>
      </c>
      <c r="E117" s="89">
        <v>660</v>
      </c>
      <c r="F117" s="89">
        <v>610</v>
      </c>
      <c r="G117" s="89">
        <v>210</v>
      </c>
    </row>
    <row r="118" spans="2:7" x14ac:dyDescent="0.25">
      <c r="B118" s="88">
        <v>42552</v>
      </c>
      <c r="C118" s="89">
        <v>640</v>
      </c>
      <c r="D118" s="89">
        <v>740</v>
      </c>
      <c r="E118" s="89">
        <v>660</v>
      </c>
      <c r="F118" s="89">
        <v>610</v>
      </c>
      <c r="G118" s="89">
        <v>210</v>
      </c>
    </row>
    <row r="119" spans="2:7" x14ac:dyDescent="0.25">
      <c r="B119" s="88">
        <v>42583</v>
      </c>
      <c r="C119" s="89">
        <v>640</v>
      </c>
      <c r="D119" s="89">
        <v>740</v>
      </c>
      <c r="E119" s="89">
        <v>660</v>
      </c>
      <c r="F119" s="89">
        <v>610</v>
      </c>
      <c r="G119" s="89">
        <v>210</v>
      </c>
    </row>
    <row r="120" spans="2:7" x14ac:dyDescent="0.25">
      <c r="B120" s="88">
        <v>42614</v>
      </c>
      <c r="C120" s="89">
        <v>640</v>
      </c>
      <c r="D120" s="89">
        <v>740</v>
      </c>
      <c r="E120" s="89">
        <v>660</v>
      </c>
      <c r="F120" s="89">
        <v>610</v>
      </c>
      <c r="G120" s="89">
        <v>210</v>
      </c>
    </row>
    <row r="121" spans="2:7" x14ac:dyDescent="0.25">
      <c r="B121" s="88">
        <v>42644</v>
      </c>
      <c r="C121" s="89">
        <v>640</v>
      </c>
      <c r="D121" s="89">
        <v>740</v>
      </c>
      <c r="E121" s="89">
        <v>660</v>
      </c>
      <c r="F121" s="89">
        <v>610</v>
      </c>
      <c r="G121" s="89">
        <v>210</v>
      </c>
    </row>
    <row r="122" spans="2:7" x14ac:dyDescent="0.25">
      <c r="B122" s="88">
        <v>42675</v>
      </c>
      <c r="C122" s="89">
        <v>640</v>
      </c>
      <c r="D122" s="89">
        <v>740</v>
      </c>
      <c r="E122" s="89">
        <v>660</v>
      </c>
      <c r="F122" s="89">
        <v>610</v>
      </c>
      <c r="G122" s="89">
        <v>210</v>
      </c>
    </row>
    <row r="123" spans="2:7" x14ac:dyDescent="0.25">
      <c r="B123" s="88">
        <v>42705</v>
      </c>
      <c r="C123" s="89">
        <v>640</v>
      </c>
      <c r="D123" s="89">
        <v>740</v>
      </c>
      <c r="E123" s="89">
        <v>660</v>
      </c>
      <c r="F123" s="89">
        <v>610</v>
      </c>
      <c r="G123" s="89">
        <v>210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N16"/>
  <sheetViews>
    <sheetView showGridLines="0" workbookViewId="0">
      <selection activeCell="G27" sqref="G27"/>
    </sheetView>
  </sheetViews>
  <sheetFormatPr baseColWidth="10" defaultRowHeight="15" x14ac:dyDescent="0.25"/>
  <cols>
    <col min="1" max="1" width="6" customWidth="1"/>
  </cols>
  <sheetData>
    <row r="2" spans="2:14" x14ac:dyDescent="0.25">
      <c r="B2" s="40" t="s">
        <v>166</v>
      </c>
    </row>
    <row r="3" spans="2:14" x14ac:dyDescent="0.25">
      <c r="B3" s="12" t="s">
        <v>145</v>
      </c>
    </row>
    <row r="5" spans="2:14" x14ac:dyDescent="0.25">
      <c r="B5" s="95" t="s">
        <v>30</v>
      </c>
      <c r="C5" s="96" t="s">
        <v>0</v>
      </c>
      <c r="D5" s="96" t="s">
        <v>2</v>
      </c>
      <c r="E5" s="96" t="s">
        <v>3</v>
      </c>
      <c r="F5" s="96" t="s">
        <v>4</v>
      </c>
      <c r="G5" s="96" t="s">
        <v>5</v>
      </c>
      <c r="H5" s="96" t="s">
        <v>6</v>
      </c>
      <c r="I5" s="96" t="s">
        <v>7</v>
      </c>
      <c r="J5" s="96" t="s">
        <v>8</v>
      </c>
      <c r="K5" s="96" t="s">
        <v>9</v>
      </c>
      <c r="L5" s="96" t="s">
        <v>10</v>
      </c>
      <c r="M5" s="96" t="s">
        <v>11</v>
      </c>
      <c r="N5" s="96" t="s">
        <v>12</v>
      </c>
    </row>
    <row r="6" spans="2:14" x14ac:dyDescent="0.25">
      <c r="B6" s="27">
        <v>2007</v>
      </c>
      <c r="C6" s="90"/>
      <c r="D6" s="90"/>
      <c r="E6" s="90"/>
      <c r="F6" s="90"/>
      <c r="G6" s="91">
        <v>0.16200000000000001</v>
      </c>
      <c r="H6" s="91">
        <v>0.14599999999999999</v>
      </c>
      <c r="I6" s="91">
        <v>0.13</v>
      </c>
      <c r="J6" s="91">
        <v>0.122</v>
      </c>
      <c r="K6" s="91">
        <v>0.113</v>
      </c>
      <c r="L6" s="91">
        <v>0.128</v>
      </c>
      <c r="M6" s="91">
        <v>0.14299999999999999</v>
      </c>
      <c r="N6" s="91">
        <v>0.128</v>
      </c>
    </row>
    <row r="7" spans="2:14" x14ac:dyDescent="0.25">
      <c r="B7" s="27">
        <v>2008</v>
      </c>
      <c r="C7" s="91">
        <v>0.126</v>
      </c>
      <c r="D7" s="91">
        <v>0.125</v>
      </c>
      <c r="E7" s="91">
        <v>0.122</v>
      </c>
      <c r="F7" s="91">
        <v>0.12</v>
      </c>
      <c r="G7" s="91">
        <v>0.156</v>
      </c>
      <c r="H7" s="91">
        <v>0.155</v>
      </c>
      <c r="I7" s="91">
        <v>0.153</v>
      </c>
      <c r="J7" s="91">
        <v>0.151</v>
      </c>
      <c r="K7" s="91">
        <v>0.16500000000000001</v>
      </c>
      <c r="L7" s="91">
        <v>0.14399999999999999</v>
      </c>
      <c r="M7" s="91">
        <v>0.11899999999999999</v>
      </c>
      <c r="N7" s="91">
        <v>0.11600000000000001</v>
      </c>
    </row>
    <row r="8" spans="2:14" x14ac:dyDescent="0.25">
      <c r="B8" s="27">
        <v>2009</v>
      </c>
      <c r="C8" s="92">
        <v>0.13100000000000001</v>
      </c>
      <c r="D8" s="92">
        <v>0.123</v>
      </c>
      <c r="E8" s="92">
        <v>0.13700000000000001</v>
      </c>
      <c r="F8" s="92">
        <v>0.14499999999999999</v>
      </c>
      <c r="G8" s="92">
        <v>0.152</v>
      </c>
      <c r="H8" s="92">
        <v>0.159</v>
      </c>
      <c r="I8" s="92">
        <v>0.16500000000000001</v>
      </c>
      <c r="J8" s="92">
        <v>0.17199999999999999</v>
      </c>
      <c r="K8" s="92">
        <v>0.16900000000000001</v>
      </c>
      <c r="L8" s="92">
        <v>0.16500000000000001</v>
      </c>
      <c r="M8" s="92">
        <v>0.16900000000000001</v>
      </c>
      <c r="N8" s="92">
        <v>0.17199999999999999</v>
      </c>
    </row>
    <row r="9" spans="2:14" x14ac:dyDescent="0.25">
      <c r="B9" s="27">
        <v>2010</v>
      </c>
      <c r="C9" s="92">
        <v>0.17499999999999999</v>
      </c>
      <c r="D9" s="92">
        <v>0.17799999999999999</v>
      </c>
      <c r="E9" s="92">
        <v>0.17699999999999999</v>
      </c>
      <c r="F9" s="92">
        <v>0.17699999999999999</v>
      </c>
      <c r="G9" s="92">
        <v>0.16300000000000001</v>
      </c>
      <c r="H9" s="92">
        <v>0.18099999999999999</v>
      </c>
      <c r="I9" s="92">
        <v>0.19500000000000001</v>
      </c>
      <c r="J9" s="92">
        <v>0.16900000000000001</v>
      </c>
      <c r="K9" s="92">
        <v>0.185</v>
      </c>
      <c r="L9" s="92">
        <v>0.17699999999999999</v>
      </c>
      <c r="M9" s="92">
        <v>0.19600000000000001</v>
      </c>
      <c r="N9" s="92">
        <v>0.188</v>
      </c>
    </row>
    <row r="10" spans="2:14" x14ac:dyDescent="0.25">
      <c r="B10" s="27">
        <v>2011</v>
      </c>
      <c r="C10" s="92">
        <v>0.20499999999999999</v>
      </c>
      <c r="D10" s="92">
        <v>0.19899999999999998</v>
      </c>
      <c r="E10" s="92">
        <v>0.19400000000000001</v>
      </c>
      <c r="F10" s="92">
        <v>0.20799999999999999</v>
      </c>
      <c r="G10" s="92">
        <v>0.20300000000000001</v>
      </c>
      <c r="H10" s="92">
        <v>0.20100000000000001</v>
      </c>
      <c r="I10" s="92">
        <v>0.19899999999999998</v>
      </c>
      <c r="J10" s="92">
        <v>0.223</v>
      </c>
      <c r="K10" s="92">
        <v>0.222</v>
      </c>
      <c r="L10" s="92">
        <v>0.23599999999999999</v>
      </c>
      <c r="M10" s="92">
        <v>0.223</v>
      </c>
      <c r="N10" s="92">
        <v>0.23599999999999999</v>
      </c>
    </row>
    <row r="11" spans="2:14" x14ac:dyDescent="0.25">
      <c r="B11" s="27">
        <v>2012</v>
      </c>
      <c r="C11" s="92">
        <v>0.23300000000000001</v>
      </c>
      <c r="D11" s="92">
        <v>0.27699999999999997</v>
      </c>
      <c r="E11" s="92">
        <v>0.22699999999999998</v>
      </c>
      <c r="F11" s="92">
        <v>0.245</v>
      </c>
      <c r="G11" s="92">
        <v>0.23899999999999999</v>
      </c>
      <c r="H11" s="92">
        <v>0.23300000000000001</v>
      </c>
      <c r="I11" s="92">
        <v>0.21800000000000003</v>
      </c>
      <c r="J11" s="92">
        <v>0.20300000000000001</v>
      </c>
      <c r="K11" s="92">
        <v>0.20550000000000002</v>
      </c>
      <c r="L11" s="92">
        <v>0.20799999999999999</v>
      </c>
      <c r="M11" s="92">
        <v>0.20350000000000001</v>
      </c>
      <c r="N11" s="92">
        <v>0.19900000000000001</v>
      </c>
    </row>
    <row r="12" spans="2:14" x14ac:dyDescent="0.25">
      <c r="B12" s="27" t="s">
        <v>120</v>
      </c>
      <c r="C12" s="93">
        <v>0.21</v>
      </c>
      <c r="D12" s="93">
        <v>0.21</v>
      </c>
      <c r="E12" s="92">
        <v>0.21</v>
      </c>
      <c r="F12" s="93">
        <v>0.192</v>
      </c>
      <c r="G12" s="93">
        <v>0.192</v>
      </c>
      <c r="H12" s="92">
        <v>0.192</v>
      </c>
      <c r="I12" s="93">
        <v>0.22800000000000001</v>
      </c>
      <c r="J12" s="93">
        <v>0.22800000000000001</v>
      </c>
      <c r="K12" s="92">
        <v>0.22800000000000001</v>
      </c>
      <c r="L12" s="93">
        <v>0.23799999999999999</v>
      </c>
      <c r="M12" s="93">
        <v>0.23799999999999999</v>
      </c>
      <c r="N12" s="92">
        <v>0.23799999999999999</v>
      </c>
    </row>
    <row r="13" spans="2:14" x14ac:dyDescent="0.25">
      <c r="B13" s="27" t="s">
        <v>121</v>
      </c>
      <c r="C13" s="93">
        <v>0.23499999999999999</v>
      </c>
      <c r="D13" s="93">
        <v>0.23499999999999999</v>
      </c>
      <c r="E13" s="92">
        <v>0.23499999999999999</v>
      </c>
      <c r="F13" s="93">
        <v>0.22800000000000001</v>
      </c>
      <c r="G13" s="93">
        <v>0.22800000000000001</v>
      </c>
      <c r="H13" s="92">
        <v>0.22800000000000001</v>
      </c>
      <c r="I13" s="93">
        <v>0.23400000000000001</v>
      </c>
      <c r="J13" s="93">
        <v>0.23400000000000001</v>
      </c>
      <c r="K13" s="92">
        <v>0.23400000000000001</v>
      </c>
      <c r="L13" s="93">
        <f>IF(N13="","",N13)</f>
        <v>0.27200000000000002</v>
      </c>
      <c r="M13" s="93">
        <f>IF(N13="","",N13)</f>
        <v>0.27200000000000002</v>
      </c>
      <c r="N13" s="94">
        <v>0.27200000000000002</v>
      </c>
    </row>
    <row r="14" spans="2:14" x14ac:dyDescent="0.25">
      <c r="B14" s="27" t="s">
        <v>146</v>
      </c>
      <c r="C14" s="93">
        <v>0.245</v>
      </c>
      <c r="D14" s="93">
        <v>0.245</v>
      </c>
      <c r="E14" s="92">
        <v>0.245</v>
      </c>
      <c r="F14" s="93">
        <v>0.26700000000000002</v>
      </c>
      <c r="G14" s="93">
        <v>0.26700000000000002</v>
      </c>
      <c r="H14" s="92">
        <v>0.26700000000000002</v>
      </c>
      <c r="I14" s="93">
        <v>0.28699999999999998</v>
      </c>
      <c r="J14" s="93">
        <v>0.28699999999999998</v>
      </c>
      <c r="K14" s="92">
        <v>0.28699999999999998</v>
      </c>
      <c r="L14" s="93">
        <v>0.27600000000000002</v>
      </c>
      <c r="M14" s="93">
        <v>0.27600000000000002</v>
      </c>
      <c r="N14" s="94">
        <v>0.27600000000000002</v>
      </c>
    </row>
    <row r="15" spans="2:14" x14ac:dyDescent="0.25">
      <c r="B15" s="27" t="s">
        <v>165</v>
      </c>
      <c r="C15" s="93">
        <v>0.28000000000000003</v>
      </c>
      <c r="D15" s="93">
        <v>0.28000000000000003</v>
      </c>
      <c r="E15" s="92">
        <v>0.28000000000000003</v>
      </c>
      <c r="F15" s="93">
        <v>0.30199999999999999</v>
      </c>
      <c r="G15" s="93">
        <v>0.30199999999999999</v>
      </c>
      <c r="H15" s="92">
        <v>0.30199999999999999</v>
      </c>
      <c r="I15" s="93">
        <v>0.28399999999999997</v>
      </c>
      <c r="J15" s="93">
        <v>0.28399999999999997</v>
      </c>
      <c r="K15" s="92">
        <v>0.28399999999999997</v>
      </c>
      <c r="L15" s="93">
        <v>0.34599999999999997</v>
      </c>
      <c r="M15" s="93">
        <v>0.34599999999999997</v>
      </c>
      <c r="N15" s="94">
        <v>0.34599999999999997</v>
      </c>
    </row>
    <row r="16" spans="2:14" x14ac:dyDescent="0.25">
      <c r="B16" s="12" t="s">
        <v>122</v>
      </c>
    </row>
  </sheetData>
  <conditionalFormatting sqref="N13">
    <cfRule type="cellIs" dxfId="6" priority="2" operator="equal">
      <formula>""</formula>
    </cfRule>
  </conditionalFormatting>
  <conditionalFormatting sqref="N14:N15">
    <cfRule type="cellIs" dxfId="5" priority="1" operator="equal">
      <formula>""</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K6"/>
  <sheetViews>
    <sheetView workbookViewId="0"/>
  </sheetViews>
  <sheetFormatPr baseColWidth="10" defaultRowHeight="15" x14ac:dyDescent="0.25"/>
  <cols>
    <col min="1" max="1" width="25.28515625" customWidth="1"/>
  </cols>
  <sheetData>
    <row r="2" spans="1:11" x14ac:dyDescent="0.25">
      <c r="A2" s="40" t="s">
        <v>175</v>
      </c>
    </row>
    <row r="3" spans="1:11" ht="15.75" thickBot="1" x14ac:dyDescent="0.3"/>
    <row r="4" spans="1:11" ht="15.75" thickBot="1" x14ac:dyDescent="0.3">
      <c r="A4" s="143" t="s">
        <v>170</v>
      </c>
      <c r="B4" s="144">
        <v>41275</v>
      </c>
      <c r="C4" s="145">
        <v>41395</v>
      </c>
      <c r="D4" s="145">
        <v>41579</v>
      </c>
      <c r="E4" s="145">
        <v>41640</v>
      </c>
      <c r="F4" s="145">
        <v>41730</v>
      </c>
      <c r="G4" s="145">
        <v>41944</v>
      </c>
      <c r="H4" s="145">
        <v>42005</v>
      </c>
      <c r="I4" s="145">
        <v>42125</v>
      </c>
      <c r="J4" s="145">
        <v>42338</v>
      </c>
      <c r="K4" s="146">
        <v>42704</v>
      </c>
    </row>
    <row r="5" spans="1:11" x14ac:dyDescent="0.25">
      <c r="A5" s="139" t="s">
        <v>171</v>
      </c>
      <c r="B5" s="140">
        <v>4.4000000000000004</v>
      </c>
      <c r="C5" s="141">
        <v>4.4000000000000004</v>
      </c>
      <c r="D5" s="141">
        <v>4.4000000000000004</v>
      </c>
      <c r="E5" s="141">
        <v>4.4000000000000004</v>
      </c>
      <c r="F5" s="141">
        <v>4.4000000000000004</v>
      </c>
      <c r="G5" s="141">
        <v>4.3</v>
      </c>
      <c r="H5" s="141">
        <v>4.3</v>
      </c>
      <c r="I5" s="141">
        <v>4.3</v>
      </c>
      <c r="J5" s="141">
        <v>4.4000000000000004</v>
      </c>
      <c r="K5" s="142" t="s">
        <v>172</v>
      </c>
    </row>
    <row r="6" spans="1:11" ht="15.75" thickBot="1" x14ac:dyDescent="0.3">
      <c r="A6" s="138" t="s">
        <v>173</v>
      </c>
      <c r="B6" s="137">
        <v>4.7</v>
      </c>
      <c r="C6" s="135">
        <v>4.5999999999999996</v>
      </c>
      <c r="D6" s="135">
        <v>4.5999999999999996</v>
      </c>
      <c r="E6" s="135">
        <v>4.5999999999999996</v>
      </c>
      <c r="F6" s="135">
        <v>4.7</v>
      </c>
      <c r="G6" s="135">
        <v>4.7</v>
      </c>
      <c r="H6" s="135">
        <v>4.5999999999999996</v>
      </c>
      <c r="I6" s="135">
        <v>4.5999999999999996</v>
      </c>
      <c r="J6" s="135">
        <v>4.7</v>
      </c>
      <c r="K6" s="136" t="s">
        <v>174</v>
      </c>
    </row>
  </sheetData>
  <conditionalFormatting sqref="K5:K6">
    <cfRule type="cellIs" dxfId="4" priority="3" operator="equal">
      <formula>""</formula>
    </cfRule>
  </conditionalFormatting>
  <conditionalFormatting sqref="K5:K6">
    <cfRule type="cellIs" dxfId="3" priority="2" operator="equal">
      <formula>""</formula>
    </cfRule>
  </conditionalFormatting>
  <conditionalFormatting sqref="K5:K6">
    <cfRule type="cellIs" dxfId="2" priority="1" operator="equal">
      <formula>""</formula>
    </cfRule>
  </conditionalFormatting>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I9"/>
  <sheetViews>
    <sheetView workbookViewId="0">
      <selection activeCell="G27" sqref="G27"/>
    </sheetView>
  </sheetViews>
  <sheetFormatPr baseColWidth="10" defaultRowHeight="15" x14ac:dyDescent="0.25"/>
  <cols>
    <col min="1" max="1" width="12.140625" bestFit="1" customWidth="1"/>
  </cols>
  <sheetData>
    <row r="2" spans="1:9" x14ac:dyDescent="0.25">
      <c r="A2" s="40" t="s">
        <v>189</v>
      </c>
    </row>
    <row r="3" spans="1:9" ht="15.75" thickBot="1" x14ac:dyDescent="0.3"/>
    <row r="4" spans="1:9" ht="38.25" customHeight="1" x14ac:dyDescent="0.25">
      <c r="A4" s="269" t="s">
        <v>182</v>
      </c>
      <c r="B4" s="271" t="s">
        <v>183</v>
      </c>
      <c r="C4" s="271"/>
      <c r="D4" s="271"/>
      <c r="E4" s="271"/>
      <c r="F4" s="272" t="s">
        <v>184</v>
      </c>
      <c r="G4" s="273"/>
      <c r="H4" s="273"/>
      <c r="I4" s="274"/>
    </row>
    <row r="5" spans="1:9" ht="15.75" thickBot="1" x14ac:dyDescent="0.3">
      <c r="A5" s="270"/>
      <c r="B5" s="168">
        <v>42005</v>
      </c>
      <c r="C5" s="169">
        <v>42125</v>
      </c>
      <c r="D5" s="169">
        <v>42338</v>
      </c>
      <c r="E5" s="170">
        <v>42704</v>
      </c>
      <c r="F5" s="171">
        <v>42005</v>
      </c>
      <c r="G5" s="172">
        <v>42125</v>
      </c>
      <c r="H5" s="172">
        <v>42338</v>
      </c>
      <c r="I5" s="173">
        <v>42704</v>
      </c>
    </row>
    <row r="6" spans="1:9" x14ac:dyDescent="0.25">
      <c r="A6" s="154" t="s">
        <v>185</v>
      </c>
      <c r="B6" s="157">
        <v>0.14000000000000001</v>
      </c>
      <c r="C6" s="158">
        <v>0.12</v>
      </c>
      <c r="D6" s="158">
        <v>0.16</v>
      </c>
      <c r="E6" s="162">
        <v>0.14000000000000001</v>
      </c>
      <c r="F6" s="165">
        <v>0.27</v>
      </c>
      <c r="G6" s="153">
        <v>0.24</v>
      </c>
      <c r="H6" s="153">
        <v>0.28000000000000003</v>
      </c>
      <c r="I6" s="149">
        <v>0.32</v>
      </c>
    </row>
    <row r="7" spans="1:9" x14ac:dyDescent="0.25">
      <c r="A7" s="155" t="s">
        <v>186</v>
      </c>
      <c r="B7" s="159">
        <v>0.38</v>
      </c>
      <c r="C7" s="147">
        <v>0.38</v>
      </c>
      <c r="D7" s="147">
        <v>0.4</v>
      </c>
      <c r="E7" s="163">
        <v>0.36799999999999999</v>
      </c>
      <c r="F7" s="166">
        <v>0.28999999999999998</v>
      </c>
      <c r="G7" s="148">
        <v>0.34</v>
      </c>
      <c r="H7" s="148">
        <v>0.36</v>
      </c>
      <c r="I7" s="160">
        <v>0.35199999999999998</v>
      </c>
    </row>
    <row r="8" spans="1:9" x14ac:dyDescent="0.25">
      <c r="A8" s="155" t="s">
        <v>187</v>
      </c>
      <c r="B8" s="159">
        <v>0.28000000000000003</v>
      </c>
      <c r="C8" s="147">
        <v>0.28999999999999998</v>
      </c>
      <c r="D8" s="147">
        <v>0.27</v>
      </c>
      <c r="E8" s="163">
        <v>0.27700000000000002</v>
      </c>
      <c r="F8" s="166">
        <v>0.26</v>
      </c>
      <c r="G8" s="148">
        <v>0.23</v>
      </c>
      <c r="H8" s="148">
        <v>0.21</v>
      </c>
      <c r="I8" s="160">
        <v>0.189</v>
      </c>
    </row>
    <row r="9" spans="1:9" ht="15.75" thickBot="1" x14ac:dyDescent="0.3">
      <c r="A9" s="156" t="s">
        <v>188</v>
      </c>
      <c r="B9" s="161">
        <v>0.2</v>
      </c>
      <c r="C9" s="150">
        <v>0.21</v>
      </c>
      <c r="D9" s="150">
        <v>0.18</v>
      </c>
      <c r="E9" s="164">
        <v>0.215</v>
      </c>
      <c r="F9" s="167">
        <v>0.18</v>
      </c>
      <c r="G9" s="151">
        <v>0.19</v>
      </c>
      <c r="H9" s="151">
        <v>0.15</v>
      </c>
      <c r="I9" s="152">
        <v>0.13900000000000001</v>
      </c>
    </row>
  </sheetData>
  <mergeCells count="3">
    <mergeCell ref="A4:A5"/>
    <mergeCell ref="B4:E4"/>
    <mergeCell ref="F4:I4"/>
  </mergeCells>
  <conditionalFormatting sqref="E6:E9 I6:I9">
    <cfRule type="cellIs" dxfId="1" priority="1" operator="equal">
      <formul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E8"/>
  <sheetViews>
    <sheetView workbookViewId="0">
      <selection activeCell="G27" sqref="G27"/>
    </sheetView>
  </sheetViews>
  <sheetFormatPr baseColWidth="10" defaultRowHeight="15" x14ac:dyDescent="0.25"/>
  <cols>
    <col min="1" max="1" width="22.140625" customWidth="1"/>
  </cols>
  <sheetData>
    <row r="2" spans="1:5" x14ac:dyDescent="0.25">
      <c r="A2" s="40" t="s">
        <v>191</v>
      </c>
    </row>
    <row r="3" spans="1:5" ht="15.75" thickBot="1" x14ac:dyDescent="0.3"/>
    <row r="4" spans="1:5" ht="15.75" thickBot="1" x14ac:dyDescent="0.3">
      <c r="A4" s="186" t="s">
        <v>177</v>
      </c>
      <c r="B4" s="187">
        <v>42005</v>
      </c>
      <c r="C4" s="188">
        <v>42125</v>
      </c>
      <c r="D4" s="188">
        <v>42338</v>
      </c>
      <c r="E4" s="189">
        <v>42704</v>
      </c>
    </row>
    <row r="5" spans="1:5" x14ac:dyDescent="0.25">
      <c r="A5" s="174" t="s">
        <v>178</v>
      </c>
      <c r="B5" s="175">
        <v>0.82</v>
      </c>
      <c r="C5" s="176">
        <v>0.76</v>
      </c>
      <c r="D5" s="176">
        <v>0.78</v>
      </c>
      <c r="E5" s="177">
        <v>0.67700000000000005</v>
      </c>
    </row>
    <row r="6" spans="1:5" x14ac:dyDescent="0.25">
      <c r="A6" s="178" t="s">
        <v>179</v>
      </c>
      <c r="B6" s="179">
        <v>0.17</v>
      </c>
      <c r="C6" s="180">
        <v>0.22</v>
      </c>
      <c r="D6" s="180">
        <v>0.21</v>
      </c>
      <c r="E6" s="181">
        <v>0.318</v>
      </c>
    </row>
    <row r="7" spans="1:5" x14ac:dyDescent="0.25">
      <c r="A7" s="178" t="s">
        <v>180</v>
      </c>
      <c r="B7" s="179">
        <v>0.01</v>
      </c>
      <c r="C7" s="180">
        <v>0.02</v>
      </c>
      <c r="D7" s="180">
        <v>0.01</v>
      </c>
      <c r="E7" s="181">
        <v>5.0000000000000001E-3</v>
      </c>
    </row>
    <row r="8" spans="1:5" ht="15.75" thickBot="1" x14ac:dyDescent="0.3">
      <c r="A8" s="182" t="s">
        <v>181</v>
      </c>
      <c r="B8" s="183">
        <v>0.69</v>
      </c>
      <c r="C8" s="184">
        <v>0.69</v>
      </c>
      <c r="D8" s="184">
        <v>0.7</v>
      </c>
      <c r="E8" s="185">
        <v>0.71299999999999997</v>
      </c>
    </row>
  </sheetData>
  <conditionalFormatting sqref="E5:E7">
    <cfRule type="cellIs" dxfId="0" priority="1" operator="equal">
      <formula>""</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2"/>
  <sheetViews>
    <sheetView workbookViewId="0">
      <selection activeCell="I10" sqref="I10"/>
    </sheetView>
  </sheetViews>
  <sheetFormatPr baseColWidth="10" defaultRowHeight="15" x14ac:dyDescent="0.25"/>
  <sheetData>
    <row r="1" spans="1:9" x14ac:dyDescent="0.25">
      <c r="A1" s="40" t="s">
        <v>222</v>
      </c>
    </row>
    <row r="2" spans="1:9" ht="15.75" thickBot="1" x14ac:dyDescent="0.3">
      <c r="A2" s="195"/>
    </row>
    <row r="3" spans="1:9" ht="15.75" thickBot="1" x14ac:dyDescent="0.3">
      <c r="A3" s="192"/>
      <c r="B3" s="275">
        <v>2015</v>
      </c>
      <c r="C3" s="276"/>
      <c r="D3" s="276"/>
      <c r="E3" s="277"/>
      <c r="F3" s="275">
        <v>2016</v>
      </c>
      <c r="G3" s="276"/>
      <c r="H3" s="276"/>
      <c r="I3" s="277"/>
    </row>
    <row r="4" spans="1:9" ht="15.75" thickBot="1" x14ac:dyDescent="0.3">
      <c r="A4" s="278" t="s">
        <v>53</v>
      </c>
      <c r="B4" s="275" t="s">
        <v>193</v>
      </c>
      <c r="C4" s="280"/>
      <c r="D4" s="281" t="s">
        <v>194</v>
      </c>
      <c r="E4" s="277"/>
      <c r="F4" s="275" t="s">
        <v>193</v>
      </c>
      <c r="G4" s="280"/>
      <c r="H4" s="281" t="s">
        <v>194</v>
      </c>
      <c r="I4" s="277"/>
    </row>
    <row r="5" spans="1:9" ht="15.75" thickBot="1" x14ac:dyDescent="0.3">
      <c r="A5" s="279"/>
      <c r="B5" s="193" t="s">
        <v>26</v>
      </c>
      <c r="C5" s="194" t="s">
        <v>195</v>
      </c>
      <c r="D5" s="193" t="s">
        <v>26</v>
      </c>
      <c r="E5" s="194" t="s">
        <v>195</v>
      </c>
      <c r="F5" s="193" t="s">
        <v>26</v>
      </c>
      <c r="G5" s="194" t="s">
        <v>195</v>
      </c>
      <c r="H5" s="193" t="s">
        <v>26</v>
      </c>
      <c r="I5" s="194" t="s">
        <v>195</v>
      </c>
    </row>
    <row r="6" spans="1:9" ht="15.75" thickBot="1" x14ac:dyDescent="0.3">
      <c r="A6" s="190" t="s">
        <v>196</v>
      </c>
      <c r="B6" s="196">
        <v>0.92</v>
      </c>
      <c r="C6" s="191">
        <v>7</v>
      </c>
      <c r="D6" s="196">
        <v>0.78</v>
      </c>
      <c r="E6" s="191">
        <v>7</v>
      </c>
      <c r="F6" s="196">
        <v>0.91</v>
      </c>
      <c r="G6" s="191">
        <v>7</v>
      </c>
      <c r="H6" s="196">
        <v>0.78</v>
      </c>
      <c r="I6" s="191">
        <v>7</v>
      </c>
    </row>
    <row r="7" spans="1:9" ht="15.75" thickBot="1" x14ac:dyDescent="0.3">
      <c r="A7" s="190" t="s">
        <v>197</v>
      </c>
      <c r="B7" s="196">
        <v>0.94</v>
      </c>
      <c r="C7" s="191">
        <v>5</v>
      </c>
      <c r="D7" s="196">
        <v>0.8</v>
      </c>
      <c r="E7" s="191">
        <v>5</v>
      </c>
      <c r="F7" s="196">
        <v>0.94</v>
      </c>
      <c r="G7" s="191">
        <v>5</v>
      </c>
      <c r="H7" s="196">
        <v>0.8</v>
      </c>
      <c r="I7" s="191">
        <v>5</v>
      </c>
    </row>
    <row r="8" spans="1:9" ht="15.75" thickBot="1" x14ac:dyDescent="0.3">
      <c r="A8" s="190" t="s">
        <v>198</v>
      </c>
      <c r="B8" s="196">
        <v>0.97</v>
      </c>
      <c r="C8" s="191">
        <v>2</v>
      </c>
      <c r="D8" s="196">
        <v>0.85</v>
      </c>
      <c r="E8" s="191">
        <v>3</v>
      </c>
      <c r="F8" s="196">
        <v>0.96</v>
      </c>
      <c r="G8" s="191">
        <v>2</v>
      </c>
      <c r="H8" s="196">
        <v>0.84</v>
      </c>
      <c r="I8" s="191">
        <v>2</v>
      </c>
    </row>
    <row r="9" spans="1:9" ht="15.75" thickBot="1" x14ac:dyDescent="0.3">
      <c r="A9" s="190" t="s">
        <v>199</v>
      </c>
      <c r="B9" s="196">
        <v>0.92</v>
      </c>
      <c r="C9" s="191">
        <v>6</v>
      </c>
      <c r="D9" s="196">
        <v>0.8</v>
      </c>
      <c r="E9" s="191">
        <v>6</v>
      </c>
      <c r="F9" s="196">
        <v>0.91</v>
      </c>
      <c r="G9" s="191">
        <v>6</v>
      </c>
      <c r="H9" s="196">
        <v>0.79</v>
      </c>
      <c r="I9" s="191">
        <v>6</v>
      </c>
    </row>
    <row r="10" spans="1:9" ht="15.75" thickBot="1" x14ac:dyDescent="0.3">
      <c r="A10" s="190" t="s">
        <v>200</v>
      </c>
      <c r="B10" s="196">
        <v>0.99</v>
      </c>
      <c r="C10" s="191">
        <v>1</v>
      </c>
      <c r="D10" s="196">
        <v>0.86</v>
      </c>
      <c r="E10" s="191">
        <v>2</v>
      </c>
      <c r="F10" s="196">
        <v>0.99</v>
      </c>
      <c r="G10" s="191">
        <v>1</v>
      </c>
      <c r="H10" s="196">
        <v>0.85</v>
      </c>
      <c r="I10" s="191">
        <v>3</v>
      </c>
    </row>
    <row r="11" spans="1:9" ht="15.75" thickBot="1" x14ac:dyDescent="0.3">
      <c r="A11" s="190" t="s">
        <v>201</v>
      </c>
      <c r="B11" s="196">
        <v>0.95</v>
      </c>
      <c r="C11" s="191">
        <v>4</v>
      </c>
      <c r="D11" s="196">
        <v>0.81</v>
      </c>
      <c r="E11" s="191">
        <v>4</v>
      </c>
      <c r="F11" s="196">
        <v>0.94</v>
      </c>
      <c r="G11" s="191">
        <v>4</v>
      </c>
      <c r="H11" s="196">
        <v>0.81</v>
      </c>
      <c r="I11" s="191">
        <v>4</v>
      </c>
    </row>
    <row r="12" spans="1:9" ht="15.75" thickBot="1" x14ac:dyDescent="0.3">
      <c r="A12" s="190" t="s">
        <v>202</v>
      </c>
      <c r="B12" s="196">
        <v>0.96</v>
      </c>
      <c r="C12" s="191">
        <v>3</v>
      </c>
      <c r="D12" s="196">
        <v>0.87</v>
      </c>
      <c r="E12" s="191">
        <v>1</v>
      </c>
      <c r="F12" s="196">
        <v>0.95</v>
      </c>
      <c r="G12" s="191">
        <v>3</v>
      </c>
      <c r="H12" s="196">
        <v>0.86</v>
      </c>
      <c r="I12" s="191">
        <v>1</v>
      </c>
    </row>
  </sheetData>
  <mergeCells count="7">
    <mergeCell ref="B3:E3"/>
    <mergeCell ref="F3:I3"/>
    <mergeCell ref="A4:A5"/>
    <mergeCell ref="B4:C4"/>
    <mergeCell ref="D4:E4"/>
    <mergeCell ref="F4:G4"/>
    <mergeCell ref="H4:I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6"/>
  <sheetViews>
    <sheetView topLeftCell="A5" workbookViewId="0">
      <selection activeCell="A4" sqref="A4:A5"/>
    </sheetView>
  </sheetViews>
  <sheetFormatPr baseColWidth="10" defaultRowHeight="15" x14ac:dyDescent="0.25"/>
  <cols>
    <col min="2" max="2" width="13.5703125" bestFit="1" customWidth="1"/>
    <col min="3" max="10" width="6.7109375" customWidth="1"/>
  </cols>
  <sheetData>
    <row r="1" spans="1:10" x14ac:dyDescent="0.25">
      <c r="A1" s="40" t="s">
        <v>223</v>
      </c>
    </row>
    <row r="2" spans="1:10" ht="15.75" thickBot="1" x14ac:dyDescent="0.3"/>
    <row r="3" spans="1:10" ht="15.75" customHeight="1" thickBot="1" x14ac:dyDescent="0.3">
      <c r="A3" s="248"/>
      <c r="B3" s="249"/>
      <c r="C3" s="276">
        <v>2015</v>
      </c>
      <c r="D3" s="276"/>
      <c r="E3" s="276"/>
      <c r="F3" s="276"/>
      <c r="G3" s="281">
        <v>2016</v>
      </c>
      <c r="H3" s="276"/>
      <c r="I3" s="276"/>
      <c r="J3" s="280"/>
    </row>
    <row r="4" spans="1:10" ht="15.75" thickBot="1" x14ac:dyDescent="0.3">
      <c r="A4" s="278" t="s">
        <v>53</v>
      </c>
      <c r="B4" s="282" t="s">
        <v>204</v>
      </c>
      <c r="C4" s="281" t="s">
        <v>193</v>
      </c>
      <c r="D4" s="280"/>
      <c r="E4" s="276" t="s">
        <v>194</v>
      </c>
      <c r="F4" s="276"/>
      <c r="G4" s="281" t="s">
        <v>193</v>
      </c>
      <c r="H4" s="280"/>
      <c r="I4" s="281" t="s">
        <v>194</v>
      </c>
      <c r="J4" s="277"/>
    </row>
    <row r="5" spans="1:10" ht="15.75" thickBot="1" x14ac:dyDescent="0.3">
      <c r="A5" s="279"/>
      <c r="B5" s="283"/>
      <c r="C5" s="197" t="s">
        <v>220</v>
      </c>
      <c r="D5" s="197" t="s">
        <v>195</v>
      </c>
      <c r="E5" s="197" t="s">
        <v>220</v>
      </c>
      <c r="F5" s="204" t="s">
        <v>195</v>
      </c>
      <c r="G5" s="197" t="s">
        <v>220</v>
      </c>
      <c r="H5" s="197" t="s">
        <v>195</v>
      </c>
      <c r="I5" s="197" t="s">
        <v>220</v>
      </c>
      <c r="J5" s="197" t="s">
        <v>195</v>
      </c>
    </row>
    <row r="6" spans="1:10" x14ac:dyDescent="0.25">
      <c r="A6" s="287" t="s">
        <v>196</v>
      </c>
      <c r="B6" s="198" t="s">
        <v>205</v>
      </c>
      <c r="C6" s="241">
        <v>0.97</v>
      </c>
      <c r="D6" s="240">
        <v>7</v>
      </c>
      <c r="E6" s="245">
        <v>0.78</v>
      </c>
      <c r="F6" s="207">
        <v>7</v>
      </c>
      <c r="G6" s="241">
        <v>0.96</v>
      </c>
      <c r="H6" s="206">
        <v>7</v>
      </c>
      <c r="I6" s="241">
        <v>0.79</v>
      </c>
      <c r="J6" s="206">
        <v>7</v>
      </c>
    </row>
    <row r="7" spans="1:10" x14ac:dyDescent="0.25">
      <c r="A7" s="288"/>
      <c r="B7" s="199" t="s">
        <v>206</v>
      </c>
      <c r="C7" s="242">
        <v>0.93</v>
      </c>
      <c r="D7" s="208">
        <v>7</v>
      </c>
      <c r="E7" s="246">
        <v>0.78</v>
      </c>
      <c r="F7" s="209">
        <v>7</v>
      </c>
      <c r="G7" s="242">
        <v>0.94</v>
      </c>
      <c r="H7" s="208">
        <v>7</v>
      </c>
      <c r="I7" s="242">
        <v>0.79</v>
      </c>
      <c r="J7" s="208">
        <v>7</v>
      </c>
    </row>
    <row r="8" spans="1:10" ht="15.75" thickBot="1" x14ac:dyDescent="0.3">
      <c r="A8" s="289"/>
      <c r="B8" s="200" t="s">
        <v>207</v>
      </c>
      <c r="C8" s="205">
        <v>0.88</v>
      </c>
      <c r="D8" s="210">
        <v>6</v>
      </c>
      <c r="E8" s="247">
        <v>0.77</v>
      </c>
      <c r="F8" s="211">
        <v>7</v>
      </c>
      <c r="G8" s="243">
        <v>0.87</v>
      </c>
      <c r="H8" s="210">
        <v>6</v>
      </c>
      <c r="I8" s="243">
        <v>0.78</v>
      </c>
      <c r="J8" s="210">
        <v>6</v>
      </c>
    </row>
    <row r="9" spans="1:10" x14ac:dyDescent="0.25">
      <c r="A9" s="290" t="s">
        <v>197</v>
      </c>
      <c r="B9" s="201" t="s">
        <v>205</v>
      </c>
      <c r="C9" s="241">
        <v>0.94</v>
      </c>
      <c r="D9" s="206">
        <v>5</v>
      </c>
      <c r="E9" s="245">
        <v>0.8</v>
      </c>
      <c r="F9" s="207">
        <v>5</v>
      </c>
      <c r="G9" s="241">
        <v>0.94</v>
      </c>
      <c r="H9" s="206">
        <v>5</v>
      </c>
      <c r="I9" s="241">
        <v>0.8</v>
      </c>
      <c r="J9" s="206">
        <v>6</v>
      </c>
    </row>
    <row r="10" spans="1:10" x14ac:dyDescent="0.25">
      <c r="A10" s="288"/>
      <c r="B10" s="202" t="s">
        <v>206</v>
      </c>
      <c r="C10" s="242">
        <v>0.96</v>
      </c>
      <c r="D10" s="208">
        <v>6</v>
      </c>
      <c r="E10" s="246">
        <v>0.79</v>
      </c>
      <c r="F10" s="209">
        <v>6</v>
      </c>
      <c r="G10" s="242">
        <v>0.96</v>
      </c>
      <c r="H10" s="208">
        <v>6</v>
      </c>
      <c r="I10" s="242">
        <v>0.8</v>
      </c>
      <c r="J10" s="208">
        <v>6</v>
      </c>
    </row>
    <row r="11" spans="1:10" ht="15.75" thickBot="1" x14ac:dyDescent="0.3">
      <c r="A11" s="289"/>
      <c r="B11" s="203" t="s">
        <v>207</v>
      </c>
      <c r="C11" s="243">
        <v>0.91</v>
      </c>
      <c r="D11" s="210">
        <v>4</v>
      </c>
      <c r="E11" s="247">
        <v>0.78</v>
      </c>
      <c r="F11" s="211">
        <v>4</v>
      </c>
      <c r="G11" s="243">
        <v>0.91</v>
      </c>
      <c r="H11" s="210">
        <v>4</v>
      </c>
      <c r="I11" s="243">
        <v>0.78</v>
      </c>
      <c r="J11" s="210">
        <v>5</v>
      </c>
    </row>
    <row r="12" spans="1:10" x14ac:dyDescent="0.25">
      <c r="A12" s="291" t="s">
        <v>198</v>
      </c>
      <c r="B12" s="201" t="s">
        <v>205</v>
      </c>
      <c r="C12" s="241">
        <v>0.97</v>
      </c>
      <c r="D12" s="206">
        <v>2</v>
      </c>
      <c r="E12" s="245">
        <v>0.85</v>
      </c>
      <c r="F12" s="207">
        <v>3</v>
      </c>
      <c r="G12" s="241">
        <v>0.97</v>
      </c>
      <c r="H12" s="206">
        <v>2</v>
      </c>
      <c r="I12" s="241">
        <v>0.85</v>
      </c>
      <c r="J12" s="206">
        <v>3</v>
      </c>
    </row>
    <row r="13" spans="1:10" x14ac:dyDescent="0.25">
      <c r="A13" s="292"/>
      <c r="B13" s="202" t="s">
        <v>206</v>
      </c>
      <c r="C13" s="242">
        <v>0.98</v>
      </c>
      <c r="D13" s="208">
        <v>2</v>
      </c>
      <c r="E13" s="246">
        <v>0.84</v>
      </c>
      <c r="F13" s="209">
        <v>2</v>
      </c>
      <c r="G13" s="242">
        <v>0.98</v>
      </c>
      <c r="H13" s="208">
        <v>2</v>
      </c>
      <c r="I13" s="242">
        <v>0.84</v>
      </c>
      <c r="J13" s="208">
        <v>2</v>
      </c>
    </row>
    <row r="14" spans="1:10" ht="15.75" thickBot="1" x14ac:dyDescent="0.3">
      <c r="A14" s="293"/>
      <c r="B14" s="203" t="s">
        <v>207</v>
      </c>
      <c r="C14" s="243">
        <v>0.96</v>
      </c>
      <c r="D14" s="210">
        <v>2</v>
      </c>
      <c r="E14" s="247">
        <v>0.82</v>
      </c>
      <c r="F14" s="211">
        <v>3</v>
      </c>
      <c r="G14" s="243">
        <v>0.96</v>
      </c>
      <c r="H14" s="210">
        <v>2</v>
      </c>
      <c r="I14" s="243">
        <v>0.82</v>
      </c>
      <c r="J14" s="210">
        <v>3</v>
      </c>
    </row>
    <row r="15" spans="1:10" x14ac:dyDescent="0.25">
      <c r="A15" s="290" t="s">
        <v>199</v>
      </c>
      <c r="B15" s="201" t="s">
        <v>205</v>
      </c>
      <c r="C15" s="241">
        <v>0.92</v>
      </c>
      <c r="D15" s="206">
        <v>6</v>
      </c>
      <c r="E15" s="245">
        <v>0.8</v>
      </c>
      <c r="F15" s="207">
        <v>5</v>
      </c>
      <c r="G15" s="241">
        <v>0.93</v>
      </c>
      <c r="H15" s="206">
        <v>6</v>
      </c>
      <c r="I15" s="241">
        <v>0.81</v>
      </c>
      <c r="J15" s="206">
        <v>5</v>
      </c>
    </row>
    <row r="16" spans="1:10" x14ac:dyDescent="0.25">
      <c r="A16" s="288"/>
      <c r="B16" s="202" t="s">
        <v>206</v>
      </c>
      <c r="C16" s="242">
        <v>0.93</v>
      </c>
      <c r="D16" s="208">
        <v>4</v>
      </c>
      <c r="E16" s="246">
        <v>0.79</v>
      </c>
      <c r="F16" s="209">
        <v>5</v>
      </c>
      <c r="G16" s="242">
        <v>0.96</v>
      </c>
      <c r="H16" s="208">
        <v>4</v>
      </c>
      <c r="I16" s="242">
        <v>0.81</v>
      </c>
      <c r="J16" s="208">
        <v>5</v>
      </c>
    </row>
    <row r="17" spans="1:10" ht="18.75" customHeight="1" thickBot="1" x14ac:dyDescent="0.3">
      <c r="A17" s="289"/>
      <c r="B17" s="203" t="s">
        <v>207</v>
      </c>
      <c r="C17" s="243">
        <v>0.87</v>
      </c>
      <c r="D17" s="210">
        <v>6</v>
      </c>
      <c r="E17" s="247">
        <v>0.78</v>
      </c>
      <c r="F17" s="211">
        <v>5</v>
      </c>
      <c r="G17" s="243">
        <v>0.89</v>
      </c>
      <c r="H17" s="210">
        <v>6</v>
      </c>
      <c r="I17" s="243">
        <v>0.79</v>
      </c>
      <c r="J17" s="210">
        <v>4</v>
      </c>
    </row>
    <row r="18" spans="1:10" x14ac:dyDescent="0.25">
      <c r="A18" s="290" t="s">
        <v>200</v>
      </c>
      <c r="B18" s="201" t="s">
        <v>205</v>
      </c>
      <c r="C18" s="244">
        <v>0.99</v>
      </c>
      <c r="D18" s="206">
        <v>1</v>
      </c>
      <c r="E18" s="245">
        <v>0.86</v>
      </c>
      <c r="F18" s="207">
        <v>2</v>
      </c>
      <c r="G18" s="241">
        <v>0.99</v>
      </c>
      <c r="H18" s="206">
        <v>1</v>
      </c>
      <c r="I18" s="241">
        <v>0.85</v>
      </c>
      <c r="J18" s="206">
        <v>2</v>
      </c>
    </row>
    <row r="19" spans="1:10" x14ac:dyDescent="0.25">
      <c r="A19" s="288"/>
      <c r="B19" s="202" t="s">
        <v>206</v>
      </c>
      <c r="C19" s="242">
        <v>0.99</v>
      </c>
      <c r="D19" s="208">
        <v>1</v>
      </c>
      <c r="E19" s="246">
        <v>0.84</v>
      </c>
      <c r="F19" s="209">
        <v>3</v>
      </c>
      <c r="G19" s="242">
        <v>0.99</v>
      </c>
      <c r="H19" s="208">
        <v>1</v>
      </c>
      <c r="I19" s="242">
        <v>0.82</v>
      </c>
      <c r="J19" s="208">
        <v>3</v>
      </c>
    </row>
    <row r="20" spans="1:10" ht="15.75" thickBot="1" x14ac:dyDescent="0.3">
      <c r="A20" s="289"/>
      <c r="B20" s="203" t="s">
        <v>207</v>
      </c>
      <c r="C20" s="243">
        <v>0.98</v>
      </c>
      <c r="D20" s="210">
        <v>1</v>
      </c>
      <c r="E20" s="247">
        <v>0.85</v>
      </c>
      <c r="F20" s="211">
        <v>1</v>
      </c>
      <c r="G20" s="243">
        <v>0.99</v>
      </c>
      <c r="H20" s="210">
        <v>1</v>
      </c>
      <c r="I20" s="243">
        <v>0.84</v>
      </c>
      <c r="J20" s="210">
        <v>1</v>
      </c>
    </row>
    <row r="21" spans="1:10" x14ac:dyDescent="0.25">
      <c r="A21" s="290" t="s">
        <v>201</v>
      </c>
      <c r="B21" s="201" t="s">
        <v>205</v>
      </c>
      <c r="C21" s="241">
        <v>0.95</v>
      </c>
      <c r="D21" s="206">
        <v>4</v>
      </c>
      <c r="E21" s="245">
        <v>0.81</v>
      </c>
      <c r="F21" s="207">
        <v>4</v>
      </c>
      <c r="G21" s="241">
        <v>0.95</v>
      </c>
      <c r="H21" s="206">
        <v>4</v>
      </c>
      <c r="I21" s="241">
        <v>0.81</v>
      </c>
      <c r="J21" s="206">
        <v>4</v>
      </c>
    </row>
    <row r="22" spans="1:10" x14ac:dyDescent="0.25">
      <c r="A22" s="288"/>
      <c r="B22" s="202" t="s">
        <v>206</v>
      </c>
      <c r="C22" s="242">
        <v>0.97</v>
      </c>
      <c r="D22" s="208">
        <v>3</v>
      </c>
      <c r="E22" s="246">
        <v>0.81</v>
      </c>
      <c r="F22" s="209">
        <v>4</v>
      </c>
      <c r="G22" s="242">
        <v>0.97</v>
      </c>
      <c r="H22" s="208">
        <v>3</v>
      </c>
      <c r="I22" s="242">
        <v>0.81</v>
      </c>
      <c r="J22" s="208">
        <v>4</v>
      </c>
    </row>
    <row r="23" spans="1:10" ht="15.75" thickBot="1" x14ac:dyDescent="0.3">
      <c r="A23" s="289"/>
      <c r="B23" s="203" t="s">
        <v>207</v>
      </c>
      <c r="C23" s="243">
        <v>0.89</v>
      </c>
      <c r="D23" s="210">
        <v>5</v>
      </c>
      <c r="E23" s="247">
        <v>0.77</v>
      </c>
      <c r="F23" s="211">
        <v>6</v>
      </c>
      <c r="G23" s="243">
        <v>0.91</v>
      </c>
      <c r="H23" s="210">
        <v>5</v>
      </c>
      <c r="I23" s="243">
        <v>0.77</v>
      </c>
      <c r="J23" s="210">
        <v>6</v>
      </c>
    </row>
    <row r="24" spans="1:10" x14ac:dyDescent="0.25">
      <c r="A24" s="284" t="s">
        <v>202</v>
      </c>
      <c r="B24" s="201" t="s">
        <v>205</v>
      </c>
      <c r="C24" s="241">
        <v>0.96</v>
      </c>
      <c r="D24" s="206">
        <v>3</v>
      </c>
      <c r="E24" s="245">
        <v>0.87</v>
      </c>
      <c r="F24" s="207">
        <v>1</v>
      </c>
      <c r="G24" s="241">
        <v>0.96</v>
      </c>
      <c r="H24" s="206">
        <v>3</v>
      </c>
      <c r="I24" s="241">
        <v>0.87</v>
      </c>
      <c r="J24" s="206">
        <v>1</v>
      </c>
    </row>
    <row r="25" spans="1:10" x14ac:dyDescent="0.25">
      <c r="A25" s="285"/>
      <c r="B25" s="202" t="s">
        <v>206</v>
      </c>
      <c r="C25" s="242">
        <v>0.97</v>
      </c>
      <c r="D25" s="208">
        <v>5</v>
      </c>
      <c r="E25" s="246">
        <v>0.88</v>
      </c>
      <c r="F25" s="209">
        <v>1</v>
      </c>
      <c r="G25" s="242">
        <v>0.96</v>
      </c>
      <c r="H25" s="208">
        <v>5</v>
      </c>
      <c r="I25" s="242">
        <v>0.87</v>
      </c>
      <c r="J25" s="208">
        <v>1</v>
      </c>
    </row>
    <row r="26" spans="1:10" ht="15.75" thickBot="1" x14ac:dyDescent="0.3">
      <c r="A26" s="286"/>
      <c r="B26" s="203" t="s">
        <v>207</v>
      </c>
      <c r="C26" s="243">
        <v>0.92</v>
      </c>
      <c r="D26" s="210">
        <v>3</v>
      </c>
      <c r="E26" s="247">
        <v>0.83</v>
      </c>
      <c r="F26" s="211">
        <v>2</v>
      </c>
      <c r="G26" s="243">
        <v>0.91</v>
      </c>
      <c r="H26" s="210">
        <v>3</v>
      </c>
      <c r="I26" s="243">
        <v>0.83</v>
      </c>
      <c r="J26" s="210">
        <v>2</v>
      </c>
    </row>
  </sheetData>
  <mergeCells count="15">
    <mergeCell ref="I4:J4"/>
    <mergeCell ref="C3:F3"/>
    <mergeCell ref="G3:J3"/>
    <mergeCell ref="B4:B5"/>
    <mergeCell ref="A24:A26"/>
    <mergeCell ref="A6:A8"/>
    <mergeCell ref="A9:A11"/>
    <mergeCell ref="A12:A14"/>
    <mergeCell ref="A15:A17"/>
    <mergeCell ref="A18:A20"/>
    <mergeCell ref="A21:A23"/>
    <mergeCell ref="A4:A5"/>
    <mergeCell ref="C4:D4"/>
    <mergeCell ref="E4:F4"/>
    <mergeCell ref="G4:H4"/>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7"/>
  <sheetViews>
    <sheetView topLeftCell="A4" workbookViewId="0">
      <selection activeCell="J11" sqref="J11"/>
    </sheetView>
  </sheetViews>
  <sheetFormatPr baseColWidth="10" defaultRowHeight="15" x14ac:dyDescent="0.25"/>
  <cols>
    <col min="2" max="2" width="13.5703125" bestFit="1" customWidth="1"/>
    <col min="3" max="18" width="6.7109375" customWidth="1"/>
    <col min="19" max="19" width="15" bestFit="1" customWidth="1"/>
    <col min="20" max="20" width="14.5703125" bestFit="1" customWidth="1"/>
  </cols>
  <sheetData>
    <row r="1" spans="1:22" x14ac:dyDescent="0.25">
      <c r="A1" s="40" t="s">
        <v>224</v>
      </c>
    </row>
    <row r="3" spans="1:22" ht="15.75" thickBot="1" x14ac:dyDescent="0.3"/>
    <row r="4" spans="1:22" s="212" customFormat="1" ht="15.75" thickBot="1" x14ac:dyDescent="0.3">
      <c r="A4" s="278" t="s">
        <v>53</v>
      </c>
      <c r="B4" s="282" t="s">
        <v>204</v>
      </c>
      <c r="C4" s="305" t="s">
        <v>212</v>
      </c>
      <c r="D4" s="306"/>
      <c r="E4" s="305" t="s">
        <v>213</v>
      </c>
      <c r="F4" s="306"/>
      <c r="G4" s="305" t="s">
        <v>214</v>
      </c>
      <c r="H4" s="306"/>
      <c r="I4" s="305" t="s">
        <v>215</v>
      </c>
      <c r="J4" s="306"/>
      <c r="K4" s="305" t="s">
        <v>216</v>
      </c>
      <c r="L4" s="306"/>
      <c r="M4" s="305" t="s">
        <v>217</v>
      </c>
      <c r="N4" s="306"/>
      <c r="O4" s="305" t="s">
        <v>218</v>
      </c>
      <c r="P4" s="306"/>
      <c r="Q4" s="305" t="s">
        <v>219</v>
      </c>
      <c r="R4" s="307"/>
      <c r="S4" s="302" t="s">
        <v>208</v>
      </c>
      <c r="T4" s="302" t="s">
        <v>209</v>
      </c>
      <c r="U4" s="302" t="s">
        <v>210</v>
      </c>
      <c r="V4" s="302" t="s">
        <v>211</v>
      </c>
    </row>
    <row r="5" spans="1:22" s="212" customFormat="1" ht="15.75" thickBot="1" x14ac:dyDescent="0.3">
      <c r="A5" s="279"/>
      <c r="B5" s="283"/>
      <c r="C5" s="233" t="s">
        <v>220</v>
      </c>
      <c r="D5" s="234" t="s">
        <v>195</v>
      </c>
      <c r="E5" s="233" t="s">
        <v>220</v>
      </c>
      <c r="F5" s="235" t="s">
        <v>195</v>
      </c>
      <c r="G5" s="233" t="s">
        <v>220</v>
      </c>
      <c r="H5" s="236" t="s">
        <v>195</v>
      </c>
      <c r="I5" s="233" t="s">
        <v>220</v>
      </c>
      <c r="J5" s="235" t="s">
        <v>195</v>
      </c>
      <c r="K5" s="233" t="s">
        <v>220</v>
      </c>
      <c r="L5" s="236" t="s">
        <v>195</v>
      </c>
      <c r="M5" s="233" t="s">
        <v>220</v>
      </c>
      <c r="N5" s="235" t="s">
        <v>195</v>
      </c>
      <c r="O5" s="233" t="s">
        <v>220</v>
      </c>
      <c r="P5" s="236" t="s">
        <v>195</v>
      </c>
      <c r="Q5" s="233" t="s">
        <v>220</v>
      </c>
      <c r="R5" s="236" t="s">
        <v>195</v>
      </c>
      <c r="S5" s="304"/>
      <c r="T5" s="303"/>
      <c r="U5" s="303"/>
      <c r="V5" s="303"/>
    </row>
    <row r="6" spans="1:22" s="212" customFormat="1" x14ac:dyDescent="0.25">
      <c r="A6" s="300" t="s">
        <v>196</v>
      </c>
      <c r="B6" s="237" t="s">
        <v>205</v>
      </c>
      <c r="C6" s="250">
        <v>0.92200000000000004</v>
      </c>
      <c r="D6" s="213">
        <v>7</v>
      </c>
      <c r="E6" s="255">
        <v>0.91900000000000004</v>
      </c>
      <c r="F6" s="218">
        <v>6</v>
      </c>
      <c r="G6" s="250">
        <v>0.91</v>
      </c>
      <c r="H6" s="213">
        <v>7</v>
      </c>
      <c r="I6" s="255">
        <v>0.91700000000000004</v>
      </c>
      <c r="J6" s="218">
        <v>7</v>
      </c>
      <c r="K6" s="250">
        <v>0.93500000000000005</v>
      </c>
      <c r="L6" s="213">
        <v>7</v>
      </c>
      <c r="M6" s="255">
        <v>0.90700000000000003</v>
      </c>
      <c r="N6" s="218">
        <v>7</v>
      </c>
      <c r="O6" s="250">
        <v>0.91</v>
      </c>
      <c r="P6" s="213">
        <v>7</v>
      </c>
      <c r="Q6" s="255">
        <v>0.91300000000000003</v>
      </c>
      <c r="R6" s="218">
        <v>7</v>
      </c>
      <c r="S6" s="260">
        <f>(C6+E6+G6+I6)/4</f>
        <v>0.91700000000000004</v>
      </c>
      <c r="T6" s="224">
        <v>7</v>
      </c>
      <c r="U6" s="260">
        <f>(K6+M6+O6+Q6)/4</f>
        <v>0.91625000000000001</v>
      </c>
      <c r="V6" s="225">
        <v>7</v>
      </c>
    </row>
    <row r="7" spans="1:22" s="212" customFormat="1" x14ac:dyDescent="0.25">
      <c r="A7" s="295"/>
      <c r="B7" s="238" t="s">
        <v>206</v>
      </c>
      <c r="C7" s="251">
        <v>0.93200000000000005</v>
      </c>
      <c r="D7" s="214">
        <v>7</v>
      </c>
      <c r="E7" s="256">
        <v>0.93100000000000005</v>
      </c>
      <c r="F7" s="217">
        <v>6</v>
      </c>
      <c r="G7" s="251">
        <v>0.92500000000000004</v>
      </c>
      <c r="H7" s="214">
        <v>7</v>
      </c>
      <c r="I7" s="256">
        <v>0.93700000000000006</v>
      </c>
      <c r="J7" s="217">
        <v>7</v>
      </c>
      <c r="K7" s="251">
        <v>0.95299999999999996</v>
      </c>
      <c r="L7" s="214">
        <v>5</v>
      </c>
      <c r="M7" s="256">
        <v>0.91100000000000003</v>
      </c>
      <c r="N7" s="217">
        <v>7</v>
      </c>
      <c r="O7" s="251">
        <v>0.94299999999999995</v>
      </c>
      <c r="P7" s="214">
        <v>7</v>
      </c>
      <c r="Q7" s="256">
        <v>0.95099999999999996</v>
      </c>
      <c r="R7" s="217">
        <v>7</v>
      </c>
      <c r="S7" s="261">
        <f t="shared" ref="S7:S26" si="0">(C7+E7+G7+I7)/4</f>
        <v>0.93125000000000013</v>
      </c>
      <c r="T7" s="223">
        <v>7</v>
      </c>
      <c r="U7" s="261">
        <f t="shared" ref="U7:U26" si="1">(K7+M7+O7+Q7)/4</f>
        <v>0.9395</v>
      </c>
      <c r="V7" s="226">
        <v>7</v>
      </c>
    </row>
    <row r="8" spans="1:22" s="212" customFormat="1" ht="15.75" thickBot="1" x14ac:dyDescent="0.3">
      <c r="A8" s="296"/>
      <c r="B8" s="239" t="s">
        <v>207</v>
      </c>
      <c r="C8" s="252">
        <v>0.90100000000000002</v>
      </c>
      <c r="D8" s="220">
        <v>7</v>
      </c>
      <c r="E8" s="257">
        <v>0.88300000000000001</v>
      </c>
      <c r="F8" s="221">
        <v>5</v>
      </c>
      <c r="G8" s="252">
        <v>0.878</v>
      </c>
      <c r="H8" s="220">
        <v>6</v>
      </c>
      <c r="I8" s="257">
        <v>0.871</v>
      </c>
      <c r="J8" s="221">
        <v>6</v>
      </c>
      <c r="K8" s="252">
        <v>0.92600000000000005</v>
      </c>
      <c r="L8" s="220">
        <v>4</v>
      </c>
      <c r="M8" s="257">
        <v>0.85299999999999998</v>
      </c>
      <c r="N8" s="221">
        <v>7</v>
      </c>
      <c r="O8" s="252">
        <v>0.877</v>
      </c>
      <c r="P8" s="220">
        <v>6</v>
      </c>
      <c r="Q8" s="257">
        <v>0.88800000000000001</v>
      </c>
      <c r="R8" s="221">
        <v>6</v>
      </c>
      <c r="S8" s="262">
        <f t="shared" si="0"/>
        <v>0.88324999999999998</v>
      </c>
      <c r="T8" s="227">
        <v>6</v>
      </c>
      <c r="U8" s="262">
        <f t="shared" si="1"/>
        <v>0.8859999999999999</v>
      </c>
      <c r="V8" s="228">
        <v>6</v>
      </c>
    </row>
    <row r="9" spans="1:22" s="212" customFormat="1" x14ac:dyDescent="0.25">
      <c r="A9" s="294" t="s">
        <v>197</v>
      </c>
      <c r="B9" s="237" t="s">
        <v>205</v>
      </c>
      <c r="C9" s="250">
        <v>0.94</v>
      </c>
      <c r="D9" s="213">
        <v>5</v>
      </c>
      <c r="E9" s="255">
        <v>0.94399999999999995</v>
      </c>
      <c r="F9" s="218">
        <v>5</v>
      </c>
      <c r="G9" s="250">
        <v>0.94199999999999995</v>
      </c>
      <c r="H9" s="213">
        <v>5</v>
      </c>
      <c r="I9" s="255">
        <v>0.93799999999999994</v>
      </c>
      <c r="J9" s="218">
        <v>5</v>
      </c>
      <c r="K9" s="250">
        <v>0.93799999999999994</v>
      </c>
      <c r="L9" s="213">
        <v>6</v>
      </c>
      <c r="M9" s="255">
        <v>0.95</v>
      </c>
      <c r="N9" s="218">
        <v>4</v>
      </c>
      <c r="O9" s="250">
        <v>0.94499999999999995</v>
      </c>
      <c r="P9" s="213">
        <v>5</v>
      </c>
      <c r="Q9" s="255">
        <v>0.94399999999999995</v>
      </c>
      <c r="R9" s="218">
        <v>5</v>
      </c>
      <c r="S9" s="263">
        <f t="shared" si="0"/>
        <v>0.94099999999999984</v>
      </c>
      <c r="T9" s="229">
        <v>5</v>
      </c>
      <c r="U9" s="263">
        <f t="shared" si="1"/>
        <v>0.94424999999999992</v>
      </c>
      <c r="V9" s="230">
        <v>5</v>
      </c>
    </row>
    <row r="10" spans="1:22" s="212" customFormat="1" x14ac:dyDescent="0.25">
      <c r="A10" s="295"/>
      <c r="B10" s="238" t="s">
        <v>206</v>
      </c>
      <c r="C10" s="251">
        <v>0.95399999999999996</v>
      </c>
      <c r="D10" s="214">
        <v>5</v>
      </c>
      <c r="E10" s="256">
        <v>0.95199999999999996</v>
      </c>
      <c r="F10" s="217">
        <v>5</v>
      </c>
      <c r="G10" s="251">
        <v>0.95599999999999996</v>
      </c>
      <c r="H10" s="214">
        <v>5</v>
      </c>
      <c r="I10" s="256">
        <v>0.96199999999999997</v>
      </c>
      <c r="J10" s="217">
        <v>4</v>
      </c>
      <c r="K10" s="251">
        <v>0.95199999999999996</v>
      </c>
      <c r="L10" s="214">
        <v>6</v>
      </c>
      <c r="M10" s="256">
        <v>0.95599999999999996</v>
      </c>
      <c r="N10" s="217">
        <v>5</v>
      </c>
      <c r="O10" s="251">
        <v>0.95899999999999996</v>
      </c>
      <c r="P10" s="214">
        <v>6</v>
      </c>
      <c r="Q10" s="256">
        <v>0.96399999999999997</v>
      </c>
      <c r="R10" s="217">
        <v>5</v>
      </c>
      <c r="S10" s="261">
        <f t="shared" si="0"/>
        <v>0.95599999999999996</v>
      </c>
      <c r="T10" s="223">
        <v>6</v>
      </c>
      <c r="U10" s="261">
        <f t="shared" si="1"/>
        <v>0.95774999999999999</v>
      </c>
      <c r="V10" s="226">
        <v>6</v>
      </c>
    </row>
    <row r="11" spans="1:22" s="212" customFormat="1" ht="15.75" thickBot="1" x14ac:dyDescent="0.3">
      <c r="A11" s="296"/>
      <c r="B11" s="239" t="s">
        <v>207</v>
      </c>
      <c r="C11" s="253">
        <v>0.92300000000000004</v>
      </c>
      <c r="D11" s="215">
        <v>5</v>
      </c>
      <c r="E11" s="258">
        <v>0.90300000000000002</v>
      </c>
      <c r="F11" s="219">
        <v>4</v>
      </c>
      <c r="G11" s="253">
        <v>0.90100000000000002</v>
      </c>
      <c r="H11" s="215">
        <v>4</v>
      </c>
      <c r="I11" s="258">
        <v>0.89900000000000002</v>
      </c>
      <c r="J11" s="219">
        <v>4</v>
      </c>
      <c r="K11" s="253">
        <v>0.91100000000000003</v>
      </c>
      <c r="L11" s="215">
        <v>7</v>
      </c>
      <c r="M11" s="258">
        <v>0.90900000000000003</v>
      </c>
      <c r="N11" s="219">
        <v>4</v>
      </c>
      <c r="O11" s="253">
        <v>0.90700000000000003</v>
      </c>
      <c r="P11" s="215">
        <v>3</v>
      </c>
      <c r="Q11" s="258">
        <v>0.90700000000000003</v>
      </c>
      <c r="R11" s="219">
        <v>4</v>
      </c>
      <c r="S11" s="264">
        <f t="shared" si="0"/>
        <v>0.90650000000000008</v>
      </c>
      <c r="T11" s="231">
        <v>4</v>
      </c>
      <c r="U11" s="264">
        <f t="shared" si="1"/>
        <v>0.90850000000000009</v>
      </c>
      <c r="V11" s="232">
        <v>4</v>
      </c>
    </row>
    <row r="12" spans="1:22" s="212" customFormat="1" x14ac:dyDescent="0.25">
      <c r="A12" s="282" t="s">
        <v>198</v>
      </c>
      <c r="B12" s="237" t="s">
        <v>205</v>
      </c>
      <c r="C12" s="254">
        <v>0.96799999999999997</v>
      </c>
      <c r="D12" s="222">
        <v>2</v>
      </c>
      <c r="E12" s="259">
        <v>0.97599999999999998</v>
      </c>
      <c r="F12" s="216">
        <v>2</v>
      </c>
      <c r="G12" s="254">
        <v>0.97099999999999997</v>
      </c>
      <c r="H12" s="222">
        <v>2</v>
      </c>
      <c r="I12" s="259">
        <v>0.96699999999999997</v>
      </c>
      <c r="J12" s="216">
        <v>2</v>
      </c>
      <c r="K12" s="254">
        <v>0.97399999999999998</v>
      </c>
      <c r="L12" s="222">
        <v>2</v>
      </c>
      <c r="M12" s="259">
        <v>0.98299999999999998</v>
      </c>
      <c r="N12" s="216">
        <v>2</v>
      </c>
      <c r="O12" s="254">
        <v>0.97299999999999998</v>
      </c>
      <c r="P12" s="222">
        <v>2</v>
      </c>
      <c r="Q12" s="259">
        <v>0.96399999999999997</v>
      </c>
      <c r="R12" s="216">
        <v>2</v>
      </c>
      <c r="S12" s="260">
        <f t="shared" si="0"/>
        <v>0.97050000000000003</v>
      </c>
      <c r="T12" s="224">
        <v>2</v>
      </c>
      <c r="U12" s="260">
        <f t="shared" si="1"/>
        <v>0.97349999999999992</v>
      </c>
      <c r="V12" s="225">
        <v>2</v>
      </c>
    </row>
    <row r="13" spans="1:22" s="212" customFormat="1" x14ac:dyDescent="0.25">
      <c r="A13" s="283"/>
      <c r="B13" s="238" t="s">
        <v>206</v>
      </c>
      <c r="C13" s="251">
        <v>0.97</v>
      </c>
      <c r="D13" s="214">
        <v>2</v>
      </c>
      <c r="E13" s="256">
        <v>0.98199999999999998</v>
      </c>
      <c r="F13" s="217">
        <v>2</v>
      </c>
      <c r="G13" s="251">
        <v>0.97799999999999998</v>
      </c>
      <c r="H13" s="214">
        <v>2</v>
      </c>
      <c r="I13" s="256">
        <v>0.98099999999999998</v>
      </c>
      <c r="J13" s="217">
        <v>2</v>
      </c>
      <c r="K13" s="251">
        <v>0.98199999999999998</v>
      </c>
      <c r="L13" s="214">
        <v>2</v>
      </c>
      <c r="M13" s="256">
        <v>0.98599999999999999</v>
      </c>
      <c r="N13" s="217">
        <v>2</v>
      </c>
      <c r="O13" s="251">
        <v>0.98699999999999999</v>
      </c>
      <c r="P13" s="214">
        <v>2</v>
      </c>
      <c r="Q13" s="256">
        <v>0.98199999999999998</v>
      </c>
      <c r="R13" s="217">
        <v>2</v>
      </c>
      <c r="S13" s="261">
        <f t="shared" si="0"/>
        <v>0.9777499999999999</v>
      </c>
      <c r="T13" s="223">
        <v>2</v>
      </c>
      <c r="U13" s="261">
        <f t="shared" si="1"/>
        <v>0.98425000000000007</v>
      </c>
      <c r="V13" s="226">
        <v>2</v>
      </c>
    </row>
    <row r="14" spans="1:22" s="212" customFormat="1" ht="15.75" thickBot="1" x14ac:dyDescent="0.3">
      <c r="A14" s="301"/>
      <c r="B14" s="239" t="s">
        <v>207</v>
      </c>
      <c r="C14" s="252">
        <v>0.96399999999999997</v>
      </c>
      <c r="D14" s="220">
        <v>2</v>
      </c>
      <c r="E14" s="257">
        <v>0.96299999999999997</v>
      </c>
      <c r="F14" s="221">
        <v>2</v>
      </c>
      <c r="G14" s="252">
        <v>0.95899999999999996</v>
      </c>
      <c r="H14" s="220">
        <v>2</v>
      </c>
      <c r="I14" s="257">
        <v>0.95199999999999996</v>
      </c>
      <c r="J14" s="221">
        <v>3</v>
      </c>
      <c r="K14" s="252">
        <v>0.97399999999999998</v>
      </c>
      <c r="L14" s="220">
        <v>2</v>
      </c>
      <c r="M14" s="257">
        <v>0.97</v>
      </c>
      <c r="N14" s="221">
        <v>2</v>
      </c>
      <c r="O14" s="252">
        <v>0.95399999999999996</v>
      </c>
      <c r="P14" s="220">
        <v>2</v>
      </c>
      <c r="Q14" s="257">
        <v>4.5999999999999999E-2</v>
      </c>
      <c r="R14" s="221">
        <v>2</v>
      </c>
      <c r="S14" s="262">
        <f t="shared" si="0"/>
        <v>0.95950000000000002</v>
      </c>
      <c r="T14" s="227">
        <v>2</v>
      </c>
      <c r="U14" s="262">
        <f t="shared" si="1"/>
        <v>0.73599999999999988</v>
      </c>
      <c r="V14" s="228">
        <v>2</v>
      </c>
    </row>
    <row r="15" spans="1:22" s="212" customFormat="1" x14ac:dyDescent="0.25">
      <c r="A15" s="294" t="s">
        <v>199</v>
      </c>
      <c r="B15" s="237" t="s">
        <v>205</v>
      </c>
      <c r="C15" s="250">
        <v>0.93799999999999994</v>
      </c>
      <c r="D15" s="213">
        <v>6</v>
      </c>
      <c r="E15" s="255">
        <v>0.88400000000000001</v>
      </c>
      <c r="F15" s="218">
        <v>7</v>
      </c>
      <c r="G15" s="250">
        <v>0.93</v>
      </c>
      <c r="H15" s="213">
        <v>6</v>
      </c>
      <c r="I15" s="255">
        <v>0.92800000000000005</v>
      </c>
      <c r="J15" s="218">
        <v>6</v>
      </c>
      <c r="K15" s="250">
        <v>0.94799999999999995</v>
      </c>
      <c r="L15" s="213">
        <v>5</v>
      </c>
      <c r="M15" s="255">
        <v>0.93500000000000005</v>
      </c>
      <c r="N15" s="218">
        <v>6</v>
      </c>
      <c r="O15" s="250">
        <v>0.92500000000000004</v>
      </c>
      <c r="P15" s="213">
        <v>6</v>
      </c>
      <c r="Q15" s="255">
        <v>0.91400000000000003</v>
      </c>
      <c r="R15" s="218">
        <v>6</v>
      </c>
      <c r="S15" s="263">
        <f t="shared" si="0"/>
        <v>0.92</v>
      </c>
      <c r="T15" s="229">
        <v>6</v>
      </c>
      <c r="U15" s="263">
        <f t="shared" si="1"/>
        <v>0.93049999999999999</v>
      </c>
      <c r="V15" s="230">
        <v>6</v>
      </c>
    </row>
    <row r="16" spans="1:22" s="212" customFormat="1" x14ac:dyDescent="0.25">
      <c r="A16" s="295"/>
      <c r="B16" s="238" t="s">
        <v>206</v>
      </c>
      <c r="C16" s="251">
        <v>0.94599999999999995</v>
      </c>
      <c r="D16" s="214">
        <v>6</v>
      </c>
      <c r="E16" s="256">
        <v>0.88300000000000001</v>
      </c>
      <c r="F16" s="217">
        <v>7</v>
      </c>
      <c r="G16" s="251">
        <v>0.93700000000000006</v>
      </c>
      <c r="H16" s="214">
        <v>6</v>
      </c>
      <c r="I16" s="256">
        <v>0.95</v>
      </c>
      <c r="J16" s="217">
        <v>6</v>
      </c>
      <c r="K16" s="251">
        <v>0.95</v>
      </c>
      <c r="L16" s="214">
        <v>4</v>
      </c>
      <c r="M16" s="256">
        <v>0.94</v>
      </c>
      <c r="N16" s="217">
        <v>6</v>
      </c>
      <c r="O16" s="251">
        <v>0.96</v>
      </c>
      <c r="P16" s="214">
        <v>5</v>
      </c>
      <c r="Q16" s="256">
        <v>6.8000000000000005E-2</v>
      </c>
      <c r="R16" s="217">
        <v>3</v>
      </c>
      <c r="S16" s="261">
        <f t="shared" si="0"/>
        <v>0.92900000000000005</v>
      </c>
      <c r="T16" s="223">
        <v>4</v>
      </c>
      <c r="U16" s="261">
        <f t="shared" si="1"/>
        <v>0.72949999999999993</v>
      </c>
      <c r="V16" s="226">
        <v>4</v>
      </c>
    </row>
    <row r="17" spans="1:22" s="212" customFormat="1" ht="15.75" thickBot="1" x14ac:dyDescent="0.3">
      <c r="A17" s="296"/>
      <c r="B17" s="239" t="s">
        <v>207</v>
      </c>
      <c r="C17" s="252">
        <v>0.91200000000000003</v>
      </c>
      <c r="D17" s="220">
        <v>7</v>
      </c>
      <c r="E17" s="257">
        <v>0.82699999999999996</v>
      </c>
      <c r="F17" s="221">
        <v>7</v>
      </c>
      <c r="G17" s="252">
        <v>0.875</v>
      </c>
      <c r="H17" s="220">
        <v>7</v>
      </c>
      <c r="I17" s="257">
        <v>0.86799999999999999</v>
      </c>
      <c r="J17" s="221">
        <v>7</v>
      </c>
      <c r="K17" s="252">
        <v>0.92900000000000005</v>
      </c>
      <c r="L17" s="220">
        <v>3</v>
      </c>
      <c r="M17" s="257">
        <v>0.86</v>
      </c>
      <c r="N17" s="221">
        <v>6</v>
      </c>
      <c r="O17" s="252">
        <v>0.875</v>
      </c>
      <c r="P17" s="220">
        <v>7</v>
      </c>
      <c r="Q17" s="257">
        <v>0.88100000000000001</v>
      </c>
      <c r="R17" s="221">
        <v>7</v>
      </c>
      <c r="S17" s="264">
        <f t="shared" si="0"/>
        <v>0.87049999999999994</v>
      </c>
      <c r="T17" s="231">
        <v>6</v>
      </c>
      <c r="U17" s="264">
        <f t="shared" si="1"/>
        <v>0.88624999999999998</v>
      </c>
      <c r="V17" s="232">
        <v>6</v>
      </c>
    </row>
    <row r="18" spans="1:22" s="212" customFormat="1" x14ac:dyDescent="0.25">
      <c r="A18" s="294" t="s">
        <v>200</v>
      </c>
      <c r="B18" s="237" t="s">
        <v>205</v>
      </c>
      <c r="C18" s="250">
        <v>0.98899999999999999</v>
      </c>
      <c r="D18" s="213">
        <v>1</v>
      </c>
      <c r="E18" s="255">
        <v>0.99</v>
      </c>
      <c r="F18" s="218">
        <v>1</v>
      </c>
      <c r="G18" s="250">
        <v>0.998</v>
      </c>
      <c r="H18" s="213">
        <v>1</v>
      </c>
      <c r="I18" s="255">
        <v>0.98799999999999999</v>
      </c>
      <c r="J18" s="218">
        <v>1</v>
      </c>
      <c r="K18" s="250">
        <v>0.98699999999999999</v>
      </c>
      <c r="L18" s="213">
        <v>1</v>
      </c>
      <c r="M18" s="255">
        <v>0.99299999999999999</v>
      </c>
      <c r="N18" s="218">
        <v>1</v>
      </c>
      <c r="O18" s="250">
        <v>0.99399999999999999</v>
      </c>
      <c r="P18" s="213">
        <v>1</v>
      </c>
      <c r="Q18" s="255">
        <v>0.99199999999999999</v>
      </c>
      <c r="R18" s="218">
        <v>1</v>
      </c>
      <c r="S18" s="260">
        <f t="shared" si="0"/>
        <v>0.99125000000000008</v>
      </c>
      <c r="T18" s="224">
        <v>1</v>
      </c>
      <c r="U18" s="260">
        <f t="shared" si="1"/>
        <v>0.99150000000000005</v>
      </c>
      <c r="V18" s="225">
        <v>1</v>
      </c>
    </row>
    <row r="19" spans="1:22" s="212" customFormat="1" ht="15.75" customHeight="1" x14ac:dyDescent="0.25">
      <c r="A19" s="295"/>
      <c r="B19" s="238" t="s">
        <v>206</v>
      </c>
      <c r="C19" s="251">
        <v>0.98899999999999999</v>
      </c>
      <c r="D19" s="214">
        <v>1</v>
      </c>
      <c r="E19" s="256">
        <v>0.98399999999999999</v>
      </c>
      <c r="F19" s="217">
        <v>1</v>
      </c>
      <c r="G19" s="251">
        <v>0.98499999999999999</v>
      </c>
      <c r="H19" s="214">
        <v>1</v>
      </c>
      <c r="I19" s="256">
        <v>0.98699999999999999</v>
      </c>
      <c r="J19" s="217">
        <v>1</v>
      </c>
      <c r="K19" s="251">
        <v>0.99099999999999999</v>
      </c>
      <c r="L19" s="214">
        <v>1</v>
      </c>
      <c r="M19" s="256">
        <v>0.99</v>
      </c>
      <c r="N19" s="217">
        <v>1</v>
      </c>
      <c r="O19" s="251">
        <v>0.995</v>
      </c>
      <c r="P19" s="214">
        <v>1</v>
      </c>
      <c r="Q19" s="256">
        <v>0.99199999999999999</v>
      </c>
      <c r="R19" s="217">
        <v>1</v>
      </c>
      <c r="S19" s="261">
        <f t="shared" si="0"/>
        <v>0.98624999999999996</v>
      </c>
      <c r="T19" s="223">
        <v>1</v>
      </c>
      <c r="U19" s="261">
        <f t="shared" si="1"/>
        <v>0.99199999999999999</v>
      </c>
      <c r="V19" s="226">
        <v>1</v>
      </c>
    </row>
    <row r="20" spans="1:22" s="212" customFormat="1" ht="15.75" thickBot="1" x14ac:dyDescent="0.3">
      <c r="A20" s="296"/>
      <c r="B20" s="239" t="s">
        <v>207</v>
      </c>
      <c r="C20" s="253">
        <v>0.99099999999999999</v>
      </c>
      <c r="D20" s="215">
        <v>1</v>
      </c>
      <c r="E20" s="258">
        <v>0.98299999999999998</v>
      </c>
      <c r="F20" s="219">
        <v>1</v>
      </c>
      <c r="G20" s="253">
        <v>0.98099999999999998</v>
      </c>
      <c r="H20" s="215">
        <v>1</v>
      </c>
      <c r="I20" s="258">
        <v>0.97399999999999998</v>
      </c>
      <c r="J20" s="219">
        <v>1</v>
      </c>
      <c r="K20" s="253">
        <v>0.98799999999999999</v>
      </c>
      <c r="L20" s="215">
        <v>1</v>
      </c>
      <c r="M20" s="258">
        <v>0.98399999999999999</v>
      </c>
      <c r="N20" s="219">
        <v>1</v>
      </c>
      <c r="O20" s="253">
        <v>0.98899999999999999</v>
      </c>
      <c r="P20" s="215">
        <v>1</v>
      </c>
      <c r="Q20" s="258">
        <v>0.98399999999999999</v>
      </c>
      <c r="R20" s="219">
        <v>2</v>
      </c>
      <c r="S20" s="262">
        <f t="shared" si="0"/>
        <v>0.98225000000000007</v>
      </c>
      <c r="T20" s="227">
        <v>1</v>
      </c>
      <c r="U20" s="262">
        <f t="shared" si="1"/>
        <v>0.98624999999999996</v>
      </c>
      <c r="V20" s="228">
        <v>1</v>
      </c>
    </row>
    <row r="21" spans="1:22" s="212" customFormat="1" x14ac:dyDescent="0.25">
      <c r="A21" s="294" t="s">
        <v>201</v>
      </c>
      <c r="B21" s="237" t="s">
        <v>205</v>
      </c>
      <c r="C21" s="254">
        <v>0.95599999999999996</v>
      </c>
      <c r="D21" s="222">
        <v>4</v>
      </c>
      <c r="E21" s="259">
        <v>0.94599999999999995</v>
      </c>
      <c r="F21" s="216">
        <v>4</v>
      </c>
      <c r="G21" s="254">
        <v>0.94599999999999995</v>
      </c>
      <c r="H21" s="222">
        <v>4</v>
      </c>
      <c r="I21" s="259">
        <v>0.95</v>
      </c>
      <c r="J21" s="216">
        <v>4</v>
      </c>
      <c r="K21" s="254">
        <v>0.95399999999999996</v>
      </c>
      <c r="L21" s="222">
        <v>3</v>
      </c>
      <c r="M21" s="259">
        <v>0.94899999999999995</v>
      </c>
      <c r="N21" s="216">
        <v>5</v>
      </c>
      <c r="O21" s="254">
        <v>0.95899999999999996</v>
      </c>
      <c r="P21" s="222">
        <v>4</v>
      </c>
      <c r="Q21" s="259">
        <v>0.94499999999999995</v>
      </c>
      <c r="R21" s="216">
        <v>4</v>
      </c>
      <c r="S21" s="263">
        <f t="shared" si="0"/>
        <v>0.94950000000000001</v>
      </c>
      <c r="T21" s="229">
        <v>4</v>
      </c>
      <c r="U21" s="263">
        <f t="shared" si="1"/>
        <v>0.95174999999999998</v>
      </c>
      <c r="V21" s="230">
        <v>4</v>
      </c>
    </row>
    <row r="22" spans="1:22" s="212" customFormat="1" x14ac:dyDescent="0.25">
      <c r="A22" s="295"/>
      <c r="B22" s="238" t="s">
        <v>206</v>
      </c>
      <c r="C22" s="251">
        <v>0.97199999999999998</v>
      </c>
      <c r="D22" s="214">
        <v>4</v>
      </c>
      <c r="E22" s="256">
        <v>0.96299999999999997</v>
      </c>
      <c r="F22" s="217">
        <v>4</v>
      </c>
      <c r="G22" s="251">
        <v>0.96199999999999997</v>
      </c>
      <c r="H22" s="214">
        <v>3</v>
      </c>
      <c r="I22" s="256">
        <v>0.97299999999999998</v>
      </c>
      <c r="J22" s="217">
        <v>3</v>
      </c>
      <c r="K22" s="251">
        <v>0.96099999999999997</v>
      </c>
      <c r="L22" s="214">
        <v>3</v>
      </c>
      <c r="M22" s="256">
        <v>0.95699999999999996</v>
      </c>
      <c r="N22" s="217">
        <v>4</v>
      </c>
      <c r="O22" s="251">
        <v>0.97699999999999998</v>
      </c>
      <c r="P22" s="214">
        <v>3</v>
      </c>
      <c r="Q22" s="256">
        <v>0.96699999999999997</v>
      </c>
      <c r="R22" s="217">
        <v>4</v>
      </c>
      <c r="S22" s="261">
        <f t="shared" si="0"/>
        <v>0.96750000000000003</v>
      </c>
      <c r="T22" s="223">
        <v>3</v>
      </c>
      <c r="U22" s="261">
        <f>(K22+M22+O22+Q22)/4</f>
        <v>0.96550000000000002</v>
      </c>
      <c r="V22" s="226">
        <v>3</v>
      </c>
    </row>
    <row r="23" spans="1:22" s="212" customFormat="1" ht="15.75" thickBot="1" x14ac:dyDescent="0.3">
      <c r="A23" s="296"/>
      <c r="B23" s="239" t="s">
        <v>207</v>
      </c>
      <c r="C23" s="252">
        <v>0.92500000000000004</v>
      </c>
      <c r="D23" s="220">
        <v>4</v>
      </c>
      <c r="E23" s="257">
        <v>0.88500000000000001</v>
      </c>
      <c r="F23" s="221">
        <v>6</v>
      </c>
      <c r="G23" s="252">
        <v>0.88200000000000001</v>
      </c>
      <c r="H23" s="220">
        <v>5</v>
      </c>
      <c r="I23" s="257">
        <v>0.88100000000000001</v>
      </c>
      <c r="J23" s="221">
        <v>5</v>
      </c>
      <c r="K23" s="252">
        <v>0.92400000000000004</v>
      </c>
      <c r="L23" s="220">
        <v>5</v>
      </c>
      <c r="M23" s="257">
        <v>0.89400000000000002</v>
      </c>
      <c r="N23" s="221">
        <v>5</v>
      </c>
      <c r="O23" s="252">
        <v>0.90400000000000003</v>
      </c>
      <c r="P23" s="220">
        <v>4</v>
      </c>
      <c r="Q23" s="257">
        <v>0.9</v>
      </c>
      <c r="R23" s="221">
        <v>5</v>
      </c>
      <c r="S23" s="264">
        <f t="shared" si="0"/>
        <v>0.8932500000000001</v>
      </c>
      <c r="T23" s="231">
        <v>5</v>
      </c>
      <c r="U23" s="264">
        <f t="shared" si="1"/>
        <v>0.90549999999999997</v>
      </c>
      <c r="V23" s="232">
        <v>5</v>
      </c>
    </row>
    <row r="24" spans="1:22" s="212" customFormat="1" x14ac:dyDescent="0.25">
      <c r="A24" s="297" t="s">
        <v>202</v>
      </c>
      <c r="B24" s="237" t="s">
        <v>205</v>
      </c>
      <c r="C24" s="250">
        <v>0.96199999999999997</v>
      </c>
      <c r="D24" s="213">
        <v>3</v>
      </c>
      <c r="E24" s="255">
        <v>0.96599999999999997</v>
      </c>
      <c r="F24" s="218">
        <v>3</v>
      </c>
      <c r="G24" s="250">
        <v>0.96599999999999997</v>
      </c>
      <c r="H24" s="213">
        <v>3</v>
      </c>
      <c r="I24" s="255">
        <v>0.95499999999999996</v>
      </c>
      <c r="J24" s="218">
        <v>3</v>
      </c>
      <c r="K24" s="250">
        <v>0.95</v>
      </c>
      <c r="L24" s="213">
        <v>4</v>
      </c>
      <c r="M24" s="255">
        <v>0.96299999999999997</v>
      </c>
      <c r="N24" s="218">
        <v>3</v>
      </c>
      <c r="O24" s="250">
        <v>0.95899999999999996</v>
      </c>
      <c r="P24" s="213">
        <v>3</v>
      </c>
      <c r="Q24" s="255">
        <v>0.95399999999999996</v>
      </c>
      <c r="R24" s="218">
        <v>3</v>
      </c>
      <c r="S24" s="260">
        <f t="shared" si="0"/>
        <v>0.96225000000000005</v>
      </c>
      <c r="T24" s="224">
        <v>3</v>
      </c>
      <c r="U24" s="260">
        <f t="shared" si="1"/>
        <v>0.95649999999999991</v>
      </c>
      <c r="V24" s="225">
        <v>3</v>
      </c>
    </row>
    <row r="25" spans="1:22" s="212" customFormat="1" x14ac:dyDescent="0.25">
      <c r="A25" s="298"/>
      <c r="B25" s="238" t="s">
        <v>206</v>
      </c>
      <c r="C25" s="251">
        <v>0.97599999999999998</v>
      </c>
      <c r="D25" s="214">
        <v>3</v>
      </c>
      <c r="E25" s="256">
        <v>0.96799999999999997</v>
      </c>
      <c r="F25" s="217">
        <v>3</v>
      </c>
      <c r="G25" s="251">
        <v>0.96099999999999997</v>
      </c>
      <c r="H25" s="214">
        <v>4</v>
      </c>
      <c r="I25" s="256">
        <v>0.96199999999999997</v>
      </c>
      <c r="J25" s="217">
        <v>5</v>
      </c>
      <c r="K25" s="251">
        <v>0.94799999999999995</v>
      </c>
      <c r="L25" s="214">
        <v>7</v>
      </c>
      <c r="M25" s="256">
        <v>0.96499999999999997</v>
      </c>
      <c r="N25" s="217">
        <v>3</v>
      </c>
      <c r="O25" s="251">
        <v>0.96499999999999997</v>
      </c>
      <c r="P25" s="214">
        <v>4</v>
      </c>
      <c r="Q25" s="256">
        <v>0.95599999999999996</v>
      </c>
      <c r="R25" s="217">
        <v>6</v>
      </c>
      <c r="S25" s="261">
        <f t="shared" si="0"/>
        <v>0.96675</v>
      </c>
      <c r="T25" s="223">
        <v>5</v>
      </c>
      <c r="U25" s="261">
        <f t="shared" si="1"/>
        <v>0.95849999999999991</v>
      </c>
      <c r="V25" s="226">
        <v>5</v>
      </c>
    </row>
    <row r="26" spans="1:22" s="212" customFormat="1" ht="15.75" thickBot="1" x14ac:dyDescent="0.3">
      <c r="A26" s="299"/>
      <c r="B26" s="239" t="s">
        <v>207</v>
      </c>
      <c r="C26" s="253">
        <v>0.93899999999999995</v>
      </c>
      <c r="D26" s="215">
        <v>3</v>
      </c>
      <c r="E26" s="258">
        <v>0.92400000000000004</v>
      </c>
      <c r="F26" s="219">
        <v>3</v>
      </c>
      <c r="G26" s="253">
        <v>0.92300000000000004</v>
      </c>
      <c r="H26" s="215">
        <v>3</v>
      </c>
      <c r="I26" s="258">
        <v>0.90100000000000002</v>
      </c>
      <c r="J26" s="219">
        <v>3</v>
      </c>
      <c r="K26" s="253">
        <v>0.91700000000000004</v>
      </c>
      <c r="L26" s="215">
        <v>6</v>
      </c>
      <c r="M26" s="258">
        <v>0.91</v>
      </c>
      <c r="N26" s="219">
        <v>3</v>
      </c>
      <c r="O26" s="253">
        <v>0.9</v>
      </c>
      <c r="P26" s="215">
        <v>5</v>
      </c>
      <c r="Q26" s="258">
        <v>0.91600000000000004</v>
      </c>
      <c r="R26" s="219">
        <v>3</v>
      </c>
      <c r="S26" s="262">
        <f t="shared" si="0"/>
        <v>0.92175000000000007</v>
      </c>
      <c r="T26" s="227">
        <v>3</v>
      </c>
      <c r="U26" s="262">
        <f t="shared" si="1"/>
        <v>0.91074999999999995</v>
      </c>
      <c r="V26" s="228">
        <v>3</v>
      </c>
    </row>
    <row r="27" spans="1:22" s="212" customFormat="1" x14ac:dyDescent="0.25"/>
  </sheetData>
  <mergeCells count="21">
    <mergeCell ref="U4:U5"/>
    <mergeCell ref="V4:V5"/>
    <mergeCell ref="S4:S5"/>
    <mergeCell ref="T4:T5"/>
    <mergeCell ref="A15:A17"/>
    <mergeCell ref="K4:L4"/>
    <mergeCell ref="M4:N4"/>
    <mergeCell ref="O4:P4"/>
    <mergeCell ref="Q4:R4"/>
    <mergeCell ref="C4:D4"/>
    <mergeCell ref="E4:F4"/>
    <mergeCell ref="G4:H4"/>
    <mergeCell ref="I4:J4"/>
    <mergeCell ref="A18:A20"/>
    <mergeCell ref="A21:A23"/>
    <mergeCell ref="A24:A26"/>
    <mergeCell ref="A4:A5"/>
    <mergeCell ref="B4:B5"/>
    <mergeCell ref="A6:A8"/>
    <mergeCell ref="A9:A11"/>
    <mergeCell ref="A12:A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L16"/>
  <sheetViews>
    <sheetView showGridLines="0" workbookViewId="0">
      <selection activeCell="G27" sqref="G27"/>
    </sheetView>
  </sheetViews>
  <sheetFormatPr baseColWidth="10" defaultRowHeight="15" x14ac:dyDescent="0.25"/>
  <cols>
    <col min="1" max="1" width="4.42578125" customWidth="1"/>
  </cols>
  <sheetData>
    <row r="1" spans="2:12" x14ac:dyDescent="0.25">
      <c r="K1" s="110"/>
    </row>
    <row r="2" spans="2:12" x14ac:dyDescent="0.25">
      <c r="B2" s="40" t="s">
        <v>167</v>
      </c>
    </row>
    <row r="4" spans="2:12" x14ac:dyDescent="0.25">
      <c r="B4" s="39"/>
      <c r="C4" s="97">
        <v>2007</v>
      </c>
      <c r="D4" s="97">
        <v>2008</v>
      </c>
      <c r="E4" s="97">
        <v>2009</v>
      </c>
      <c r="F4" s="97">
        <v>2010</v>
      </c>
      <c r="G4" s="97">
        <v>2011</v>
      </c>
      <c r="H4" s="97">
        <v>2012</v>
      </c>
      <c r="I4" s="97">
        <v>2013</v>
      </c>
      <c r="J4" s="98">
        <v>2014</v>
      </c>
      <c r="K4" s="98">
        <v>2015</v>
      </c>
      <c r="L4" s="98">
        <v>2016</v>
      </c>
    </row>
    <row r="5" spans="2:12" x14ac:dyDescent="0.25">
      <c r="B5" s="1" t="s">
        <v>0</v>
      </c>
      <c r="C5" s="2"/>
      <c r="D5" s="2">
        <v>4360868</v>
      </c>
      <c r="E5" s="2">
        <v>4464382</v>
      </c>
      <c r="F5" s="2">
        <v>4629028</v>
      </c>
      <c r="G5" s="2">
        <v>4681492</v>
      </c>
      <c r="H5" s="2">
        <v>4650632</v>
      </c>
      <c r="I5" s="2">
        <v>4717853</v>
      </c>
      <c r="J5" s="3">
        <v>4710384</v>
      </c>
      <c r="K5" s="3">
        <v>4696402</v>
      </c>
      <c r="L5" s="3">
        <v>4635271</v>
      </c>
    </row>
    <row r="6" spans="2:12" x14ac:dyDescent="0.25">
      <c r="B6" s="1" t="s">
        <v>2</v>
      </c>
      <c r="C6" s="2"/>
      <c r="D6" s="2">
        <v>4177085</v>
      </c>
      <c r="E6" s="2">
        <v>4140902</v>
      </c>
      <c r="F6" s="2">
        <v>4258127</v>
      </c>
      <c r="G6" s="2">
        <v>4388974</v>
      </c>
      <c r="H6" s="2">
        <v>4315468</v>
      </c>
      <c r="I6" s="2">
        <v>4354663</v>
      </c>
      <c r="J6" s="3">
        <v>4385191</v>
      </c>
      <c r="K6" s="3">
        <v>4405026</v>
      </c>
      <c r="L6" s="3">
        <v>4399329</v>
      </c>
    </row>
    <row r="7" spans="2:12" x14ac:dyDescent="0.25">
      <c r="B7" s="1" t="s">
        <v>3</v>
      </c>
      <c r="C7" s="2"/>
      <c r="D7" s="2">
        <v>4440112</v>
      </c>
      <c r="E7" s="2">
        <v>4616047</v>
      </c>
      <c r="F7" s="2">
        <v>4625034</v>
      </c>
      <c r="G7" s="2">
        <v>4815375</v>
      </c>
      <c r="H7" s="2">
        <v>4800178</v>
      </c>
      <c r="I7" s="2">
        <v>4837954</v>
      </c>
      <c r="J7" s="3">
        <v>4881917</v>
      </c>
      <c r="K7" s="3">
        <v>4842398</v>
      </c>
      <c r="L7" s="3">
        <v>4775596</v>
      </c>
    </row>
    <row r="8" spans="2:12" x14ac:dyDescent="0.25">
      <c r="B8" s="1" t="s">
        <v>4</v>
      </c>
      <c r="C8" s="2">
        <v>4169317</v>
      </c>
      <c r="D8" s="2">
        <v>4468988</v>
      </c>
      <c r="E8" s="2">
        <v>4548749</v>
      </c>
      <c r="F8" s="2">
        <v>4773320</v>
      </c>
      <c r="G8" s="2">
        <v>4832439</v>
      </c>
      <c r="H8" s="2">
        <v>4791477</v>
      </c>
      <c r="I8" s="2">
        <v>4915520</v>
      </c>
      <c r="J8" s="3">
        <v>4906450</v>
      </c>
      <c r="K8" s="3">
        <v>4867275</v>
      </c>
      <c r="L8" s="3">
        <v>4804782</v>
      </c>
    </row>
    <row r="9" spans="2:12" x14ac:dyDescent="0.25">
      <c r="B9" s="1" t="s">
        <v>5</v>
      </c>
      <c r="C9" s="2">
        <v>4143552</v>
      </c>
      <c r="D9" s="2">
        <v>4411497</v>
      </c>
      <c r="E9" s="2">
        <v>4604695</v>
      </c>
      <c r="F9" s="2">
        <v>4899142</v>
      </c>
      <c r="G9" s="2">
        <v>4899321</v>
      </c>
      <c r="H9" s="2">
        <v>4848235</v>
      </c>
      <c r="I9" s="2">
        <v>4898865</v>
      </c>
      <c r="J9" s="3">
        <v>4965486</v>
      </c>
      <c r="K9" s="3">
        <v>4331584</v>
      </c>
      <c r="L9" s="3">
        <v>4896687</v>
      </c>
    </row>
    <row r="10" spans="2:12" x14ac:dyDescent="0.25">
      <c r="B10" s="1" t="s">
        <v>6</v>
      </c>
      <c r="C10" s="2">
        <v>4135370</v>
      </c>
      <c r="D10" s="2">
        <v>4501699</v>
      </c>
      <c r="E10" s="2">
        <v>4547164</v>
      </c>
      <c r="F10" s="2">
        <v>4764592</v>
      </c>
      <c r="G10" s="2">
        <v>4809484</v>
      </c>
      <c r="H10" s="2">
        <v>4882780</v>
      </c>
      <c r="I10" s="2">
        <v>4856162</v>
      </c>
      <c r="J10" s="3">
        <v>4833603</v>
      </c>
      <c r="K10" s="3">
        <v>5071468</v>
      </c>
      <c r="L10" s="3">
        <v>4908933</v>
      </c>
    </row>
    <row r="11" spans="2:12" x14ac:dyDescent="0.25">
      <c r="B11" s="1" t="s">
        <v>7</v>
      </c>
      <c r="C11" s="2">
        <v>4236374</v>
      </c>
      <c r="D11" s="2">
        <v>4549934</v>
      </c>
      <c r="E11" s="2">
        <v>4591293</v>
      </c>
      <c r="F11" s="2">
        <v>4814497</v>
      </c>
      <c r="G11" s="2">
        <v>4838842</v>
      </c>
      <c r="H11" s="2">
        <v>4895873</v>
      </c>
      <c r="I11" s="2">
        <v>4931640</v>
      </c>
      <c r="J11" s="3">
        <v>4924108</v>
      </c>
      <c r="K11" s="3">
        <v>4994221</v>
      </c>
      <c r="L11" s="3">
        <v>4929445</v>
      </c>
    </row>
    <row r="12" spans="2:12" x14ac:dyDescent="0.25">
      <c r="B12" s="1" t="s">
        <v>8</v>
      </c>
      <c r="C12" s="2">
        <v>4301607</v>
      </c>
      <c r="D12" s="2">
        <v>4542309</v>
      </c>
      <c r="E12" s="2">
        <v>4627222</v>
      </c>
      <c r="F12" s="2">
        <v>4791566</v>
      </c>
      <c r="G12" s="2">
        <v>4731859</v>
      </c>
      <c r="H12" s="2">
        <v>4876828</v>
      </c>
      <c r="I12" s="2">
        <v>4915980</v>
      </c>
      <c r="J12" s="3">
        <v>4909040</v>
      </c>
      <c r="K12" s="3">
        <v>4791136</v>
      </c>
      <c r="L12" s="3">
        <v>4872617</v>
      </c>
    </row>
    <row r="13" spans="2:12" x14ac:dyDescent="0.25">
      <c r="B13" s="1" t="s">
        <v>9</v>
      </c>
      <c r="C13" s="2">
        <v>4294945</v>
      </c>
      <c r="D13" s="2">
        <v>4529028</v>
      </c>
      <c r="E13" s="2">
        <v>4622941</v>
      </c>
      <c r="F13" s="2">
        <v>4767144</v>
      </c>
      <c r="G13" s="2">
        <v>4760670</v>
      </c>
      <c r="H13" s="2">
        <v>4770297</v>
      </c>
      <c r="I13" s="2">
        <v>4775815</v>
      </c>
      <c r="J13" s="3">
        <v>4810412</v>
      </c>
      <c r="K13" s="3">
        <v>4762108</v>
      </c>
      <c r="L13" s="3">
        <v>4815789</v>
      </c>
    </row>
    <row r="14" spans="2:12" x14ac:dyDescent="0.25">
      <c r="B14" s="1" t="s">
        <v>10</v>
      </c>
      <c r="C14" s="2">
        <v>4402681</v>
      </c>
      <c r="D14" s="2">
        <v>4620704</v>
      </c>
      <c r="E14" s="2">
        <v>4696789</v>
      </c>
      <c r="F14" s="2">
        <v>4831509</v>
      </c>
      <c r="G14" s="2">
        <v>4780255</v>
      </c>
      <c r="H14" s="2">
        <v>4884740</v>
      </c>
      <c r="I14" s="2">
        <v>4927626</v>
      </c>
      <c r="J14" s="3">
        <v>5019657</v>
      </c>
      <c r="K14" s="3">
        <v>4861872</v>
      </c>
      <c r="L14" s="3">
        <v>4839856</v>
      </c>
    </row>
    <row r="15" spans="2:12" x14ac:dyDescent="0.25">
      <c r="B15" s="1" t="s">
        <v>11</v>
      </c>
      <c r="C15" s="2">
        <v>4370076</v>
      </c>
      <c r="D15" s="2">
        <v>4558134</v>
      </c>
      <c r="E15" s="2">
        <v>4690548</v>
      </c>
      <c r="F15" s="2">
        <v>4795778</v>
      </c>
      <c r="G15" s="2">
        <v>4779480</v>
      </c>
      <c r="H15" s="2">
        <v>4831016</v>
      </c>
      <c r="I15" s="2">
        <v>4870919</v>
      </c>
      <c r="J15" s="3">
        <v>4868479</v>
      </c>
      <c r="K15" s="3">
        <v>4838014</v>
      </c>
      <c r="L15" s="3">
        <v>4802394</v>
      </c>
    </row>
    <row r="16" spans="2:12" x14ac:dyDescent="0.25">
      <c r="B16" s="1" t="s">
        <v>12</v>
      </c>
      <c r="C16" s="2">
        <v>4473133</v>
      </c>
      <c r="D16" s="2">
        <v>4649603</v>
      </c>
      <c r="E16" s="2">
        <v>4737269</v>
      </c>
      <c r="F16" s="2">
        <v>4879318</v>
      </c>
      <c r="G16" s="2">
        <v>4838668</v>
      </c>
      <c r="H16" s="2">
        <v>4907924</v>
      </c>
      <c r="I16" s="2">
        <v>4966650</v>
      </c>
      <c r="J16" s="3">
        <v>4929106</v>
      </c>
      <c r="K16" s="3">
        <v>4903788</v>
      </c>
      <c r="L16" s="3">
        <v>4920348</v>
      </c>
    </row>
  </sheetData>
  <conditionalFormatting sqref="K5:K16">
    <cfRule type="cellIs" dxfId="40" priority="5" operator="equal">
      <formula>""</formula>
    </cfRule>
  </conditionalFormatting>
  <conditionalFormatting sqref="J5:J16">
    <cfRule type="cellIs" dxfId="39" priority="2" operator="equal">
      <formula>""</formula>
    </cfRule>
  </conditionalFormatting>
  <conditionalFormatting sqref="L5:L16">
    <cfRule type="cellIs" dxfId="38" priority="1" operator="equal">
      <formula>""</formula>
    </cfRule>
  </conditionalFormatting>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Q54"/>
  <sheetViews>
    <sheetView showGridLines="0" workbookViewId="0">
      <selection activeCell="G27" sqref="G27"/>
    </sheetView>
  </sheetViews>
  <sheetFormatPr baseColWidth="10" defaultRowHeight="15" x14ac:dyDescent="0.25"/>
  <cols>
    <col min="1" max="1" width="3.42578125" customWidth="1"/>
    <col min="2" max="2" width="10.140625" customWidth="1"/>
    <col min="3" max="3" width="1.28515625" customWidth="1"/>
    <col min="4" max="7" width="14" customWidth="1"/>
    <col min="8" max="8" width="1.28515625" customWidth="1"/>
    <col min="9" max="9" width="13.85546875" customWidth="1"/>
    <col min="10" max="10" width="14.28515625" customWidth="1"/>
    <col min="11" max="11" width="15.140625" customWidth="1"/>
    <col min="12" max="12" width="13.7109375" customWidth="1"/>
    <col min="13" max="13" width="1.140625" customWidth="1"/>
    <col min="15" max="15" width="14.140625" customWidth="1"/>
    <col min="16" max="16" width="15" customWidth="1"/>
    <col min="17" max="17" width="13.140625" customWidth="1"/>
  </cols>
  <sheetData>
    <row r="2" spans="2:17" x14ac:dyDescent="0.25">
      <c r="B2" s="41" t="s">
        <v>149</v>
      </c>
      <c r="C2" s="41"/>
      <c r="D2" s="5"/>
      <c r="E2" s="5"/>
      <c r="F2" s="5"/>
      <c r="G2" s="5"/>
    </row>
    <row r="3" spans="2:17" x14ac:dyDescent="0.25">
      <c r="B3" s="4"/>
      <c r="C3" s="4"/>
      <c r="D3" s="5"/>
      <c r="E3" s="5"/>
      <c r="F3" s="5"/>
      <c r="G3" s="5"/>
    </row>
    <row r="4" spans="2:17" x14ac:dyDescent="0.25">
      <c r="B4" s="4"/>
      <c r="C4" s="4"/>
      <c r="D4" s="111" t="s">
        <v>138</v>
      </c>
      <c r="E4" s="111"/>
      <c r="F4" s="111"/>
      <c r="G4" s="111"/>
      <c r="I4" s="111" t="s">
        <v>18</v>
      </c>
      <c r="J4" s="111"/>
      <c r="K4" s="111"/>
      <c r="L4" s="111"/>
      <c r="N4" s="111" t="s">
        <v>20</v>
      </c>
      <c r="O4" s="111"/>
      <c r="P4" s="111"/>
      <c r="Q4" s="111"/>
    </row>
    <row r="5" spans="2:17" ht="38.25" x14ac:dyDescent="0.25">
      <c r="B5" s="42" t="s">
        <v>30</v>
      </c>
      <c r="C5" s="4"/>
      <c r="D5" s="43" t="s">
        <v>15</v>
      </c>
      <c r="E5" s="43" t="s">
        <v>16</v>
      </c>
      <c r="F5" s="43" t="s">
        <v>17</v>
      </c>
      <c r="G5" s="42" t="s">
        <v>26</v>
      </c>
      <c r="I5" s="43" t="s">
        <v>15</v>
      </c>
      <c r="J5" s="43" t="s">
        <v>19</v>
      </c>
      <c r="K5" s="43" t="s">
        <v>17</v>
      </c>
      <c r="L5" s="44" t="s">
        <v>139</v>
      </c>
      <c r="N5" s="43" t="s">
        <v>15</v>
      </c>
      <c r="O5" s="43" t="s">
        <v>16</v>
      </c>
      <c r="P5" s="43" t="s">
        <v>17</v>
      </c>
      <c r="Q5" s="43" t="s">
        <v>140</v>
      </c>
    </row>
    <row r="6" spans="2:17" x14ac:dyDescent="0.25">
      <c r="B6" s="6">
        <v>2010</v>
      </c>
      <c r="C6" s="4"/>
      <c r="D6" s="7">
        <v>1369872975</v>
      </c>
      <c r="E6" s="7">
        <v>379409686</v>
      </c>
      <c r="F6" s="7">
        <v>54449148</v>
      </c>
      <c r="G6" s="7">
        <v>1803731809</v>
      </c>
      <c r="I6" s="7">
        <v>921884617</v>
      </c>
      <c r="J6" s="7">
        <v>221097221</v>
      </c>
      <c r="K6" s="7">
        <v>44373395</v>
      </c>
      <c r="L6" s="7">
        <v>1187355233</v>
      </c>
      <c r="N6" s="7">
        <v>447988358</v>
      </c>
      <c r="O6" s="7">
        <v>158312465</v>
      </c>
      <c r="P6" s="7">
        <v>10075753</v>
      </c>
      <c r="Q6" s="7">
        <v>616376576</v>
      </c>
    </row>
    <row r="7" spans="2:17" x14ac:dyDescent="0.25">
      <c r="B7" s="6">
        <v>2011</v>
      </c>
      <c r="C7" s="4"/>
      <c r="D7" s="7">
        <v>1285306478</v>
      </c>
      <c r="E7" s="7">
        <v>389332432</v>
      </c>
      <c r="F7" s="7">
        <v>52575580</v>
      </c>
      <c r="G7" s="7">
        <v>1727214490</v>
      </c>
      <c r="I7" s="7">
        <v>832609904</v>
      </c>
      <c r="J7" s="7">
        <v>214462519</v>
      </c>
      <c r="K7" s="7">
        <v>40811599</v>
      </c>
      <c r="L7" s="7">
        <v>1087884022</v>
      </c>
      <c r="N7" s="7">
        <v>452696574</v>
      </c>
      <c r="O7" s="7">
        <v>174869913</v>
      </c>
      <c r="P7" s="7">
        <v>11763981</v>
      </c>
      <c r="Q7" s="7">
        <v>639330468</v>
      </c>
    </row>
    <row r="8" spans="2:17" x14ac:dyDescent="0.25">
      <c r="B8" s="6">
        <v>2012</v>
      </c>
      <c r="C8" s="4"/>
      <c r="D8" s="7">
        <v>1244430761</v>
      </c>
      <c r="E8" s="7">
        <v>390784531</v>
      </c>
      <c r="F8" s="7">
        <v>49114202</v>
      </c>
      <c r="G8" s="7">
        <v>1684329494</v>
      </c>
      <c r="I8" s="7">
        <v>789678265</v>
      </c>
      <c r="J8" s="7">
        <v>209641224</v>
      </c>
      <c r="K8" s="7">
        <v>36201175</v>
      </c>
      <c r="L8" s="7">
        <v>1035520664</v>
      </c>
      <c r="N8" s="7">
        <v>454752496</v>
      </c>
      <c r="O8" s="7">
        <v>181143307</v>
      </c>
      <c r="P8" s="7">
        <v>12913027</v>
      </c>
      <c r="Q8" s="7">
        <v>648808830</v>
      </c>
    </row>
    <row r="9" spans="2:17" x14ac:dyDescent="0.25">
      <c r="B9" s="6">
        <v>2013</v>
      </c>
      <c r="C9" s="4"/>
      <c r="D9" s="7">
        <v>1235083561.5544856</v>
      </c>
      <c r="E9" s="7">
        <v>394870262.74538499</v>
      </c>
      <c r="F9" s="7">
        <v>48005111.700129159</v>
      </c>
      <c r="G9" s="7">
        <v>1677958936</v>
      </c>
      <c r="I9" s="7">
        <v>768946931.407812</v>
      </c>
      <c r="J9" s="7">
        <v>207223420.22617251</v>
      </c>
      <c r="K9" s="7">
        <v>34118251.366015464</v>
      </c>
      <c r="L9" s="7">
        <v>1010288603</v>
      </c>
      <c r="N9" s="7">
        <v>466136630.14667386</v>
      </c>
      <c r="O9" s="7">
        <v>187646842.51921248</v>
      </c>
      <c r="P9" s="7">
        <v>13886860.334113691</v>
      </c>
      <c r="Q9" s="7">
        <v>667670333</v>
      </c>
    </row>
    <row r="10" spans="2:17" x14ac:dyDescent="0.25">
      <c r="B10" s="119">
        <v>2014</v>
      </c>
      <c r="C10" s="4"/>
      <c r="D10" s="120">
        <v>1209626567</v>
      </c>
      <c r="E10" s="120">
        <v>385629898</v>
      </c>
      <c r="F10" s="120">
        <v>46234413</v>
      </c>
      <c r="G10" s="120">
        <v>1641490878</v>
      </c>
      <c r="I10" s="120">
        <v>742868119</v>
      </c>
      <c r="J10" s="120">
        <v>197949000</v>
      </c>
      <c r="K10" s="120">
        <v>31941084</v>
      </c>
      <c r="L10" s="120">
        <v>972758203</v>
      </c>
      <c r="N10" s="120">
        <v>466758448</v>
      </c>
      <c r="O10" s="120">
        <v>187680898</v>
      </c>
      <c r="P10" s="120">
        <v>14293329</v>
      </c>
      <c r="Q10" s="120">
        <v>668732675</v>
      </c>
    </row>
    <row r="11" spans="2:17" ht="15.75" thickBot="1" x14ac:dyDescent="0.3">
      <c r="B11" s="103">
        <v>2015</v>
      </c>
      <c r="C11" s="4"/>
      <c r="D11" s="128">
        <v>1161047990</v>
      </c>
      <c r="E11" s="128">
        <v>381954882</v>
      </c>
      <c r="F11" s="128">
        <v>40329597</v>
      </c>
      <c r="G11" s="128">
        <v>1583332469</v>
      </c>
      <c r="I11" s="130">
        <v>700777746</v>
      </c>
      <c r="J11" s="130">
        <v>192610307</v>
      </c>
      <c r="K11" s="130">
        <v>28134157</v>
      </c>
      <c r="L11" s="130">
        <v>921522210</v>
      </c>
      <c r="N11" s="104">
        <v>460270244</v>
      </c>
      <c r="O11" s="104">
        <v>189344575</v>
      </c>
      <c r="P11" s="104">
        <v>12195440</v>
      </c>
      <c r="Q11" s="104">
        <v>661810259</v>
      </c>
    </row>
    <row r="12" spans="2:17" x14ac:dyDescent="0.25">
      <c r="B12" s="101">
        <v>42005</v>
      </c>
      <c r="C12" s="4"/>
      <c r="D12" s="102">
        <v>91035763</v>
      </c>
      <c r="E12" s="102">
        <v>25092238</v>
      </c>
      <c r="F12" s="102">
        <v>3692934</v>
      </c>
      <c r="G12" s="102">
        <v>119820935</v>
      </c>
      <c r="I12" s="105">
        <v>55528806</v>
      </c>
      <c r="J12" s="105">
        <v>13223127</v>
      </c>
      <c r="K12" s="105">
        <v>2635696</v>
      </c>
      <c r="L12" s="105">
        <v>71387629</v>
      </c>
      <c r="N12" s="105">
        <v>35506957</v>
      </c>
      <c r="O12" s="105">
        <v>11869111</v>
      </c>
      <c r="P12" s="105">
        <v>1057238</v>
      </c>
      <c r="Q12" s="105">
        <v>48433306</v>
      </c>
    </row>
    <row r="13" spans="2:17" x14ac:dyDescent="0.25">
      <c r="B13" s="8">
        <v>42036</v>
      </c>
      <c r="C13" s="4"/>
      <c r="D13" s="9">
        <v>75556284</v>
      </c>
      <c r="E13" s="9">
        <v>19406365</v>
      </c>
      <c r="F13" s="9">
        <v>3024531</v>
      </c>
      <c r="G13" s="9">
        <v>97987180</v>
      </c>
      <c r="I13" s="10">
        <v>46247012</v>
      </c>
      <c r="J13" s="10">
        <v>10292432</v>
      </c>
      <c r="K13" s="10">
        <v>2191124</v>
      </c>
      <c r="L13" s="10">
        <v>58730568</v>
      </c>
      <c r="N13" s="10">
        <v>29309272</v>
      </c>
      <c r="O13" s="10">
        <v>9113933</v>
      </c>
      <c r="P13" s="10">
        <v>833407</v>
      </c>
      <c r="Q13" s="10">
        <v>39256612</v>
      </c>
    </row>
    <row r="14" spans="2:17" x14ac:dyDescent="0.25">
      <c r="B14" s="8">
        <v>42064</v>
      </c>
      <c r="C14" s="4"/>
      <c r="D14" s="9">
        <v>102048509</v>
      </c>
      <c r="E14" s="9">
        <v>34717604</v>
      </c>
      <c r="F14" s="9">
        <v>4581576</v>
      </c>
      <c r="G14" s="9">
        <v>141347689</v>
      </c>
      <c r="I14" s="10">
        <v>62423253</v>
      </c>
      <c r="J14" s="10">
        <v>17739942</v>
      </c>
      <c r="K14" s="10">
        <v>3171466</v>
      </c>
      <c r="L14" s="10">
        <v>83334661</v>
      </c>
      <c r="N14" s="10">
        <v>39625256</v>
      </c>
      <c r="O14" s="10">
        <v>16977662</v>
      </c>
      <c r="P14" s="10">
        <v>1410110</v>
      </c>
      <c r="Q14" s="10">
        <v>58013028</v>
      </c>
    </row>
    <row r="15" spans="2:17" x14ac:dyDescent="0.25">
      <c r="B15" s="8">
        <v>42095</v>
      </c>
      <c r="C15" s="4"/>
      <c r="D15" s="9">
        <v>99577679</v>
      </c>
      <c r="E15" s="9">
        <v>36441511</v>
      </c>
      <c r="F15" s="9">
        <v>4625121</v>
      </c>
      <c r="G15" s="9">
        <v>140644311</v>
      </c>
      <c r="I15" s="10">
        <v>60743562</v>
      </c>
      <c r="J15" s="10">
        <v>18249618</v>
      </c>
      <c r="K15" s="10">
        <v>3172079</v>
      </c>
      <c r="L15" s="10">
        <v>82165259</v>
      </c>
      <c r="N15" s="10">
        <v>38834117</v>
      </c>
      <c r="O15" s="10">
        <v>18191893</v>
      </c>
      <c r="P15" s="10">
        <v>1453042</v>
      </c>
      <c r="Q15" s="10">
        <v>58479052</v>
      </c>
    </row>
    <row r="16" spans="2:17" x14ac:dyDescent="0.25">
      <c r="B16" s="8">
        <v>42125</v>
      </c>
      <c r="C16" s="4"/>
      <c r="D16" s="127">
        <v>93513134</v>
      </c>
      <c r="E16" s="127">
        <v>36110010</v>
      </c>
      <c r="F16" s="127">
        <v>4688897</v>
      </c>
      <c r="G16" s="127">
        <v>134312041</v>
      </c>
      <c r="I16" s="10">
        <v>57150473</v>
      </c>
      <c r="J16" s="10">
        <v>18254122</v>
      </c>
      <c r="K16" s="10">
        <v>3291020</v>
      </c>
      <c r="L16" s="10">
        <v>78695615</v>
      </c>
      <c r="N16" s="10">
        <v>36362661</v>
      </c>
      <c r="O16" s="10">
        <v>17855888</v>
      </c>
      <c r="P16" s="10">
        <v>1397877</v>
      </c>
      <c r="Q16" s="10">
        <v>55616426</v>
      </c>
    </row>
    <row r="17" spans="2:17" x14ac:dyDescent="0.25">
      <c r="B17" s="8">
        <v>42156</v>
      </c>
      <c r="C17" s="4"/>
      <c r="D17" s="9">
        <v>102004961</v>
      </c>
      <c r="E17" s="9">
        <v>31844398</v>
      </c>
      <c r="F17" s="9">
        <v>1921354</v>
      </c>
      <c r="G17" s="9">
        <v>135770713</v>
      </c>
      <c r="I17" s="10">
        <v>60999291</v>
      </c>
      <c r="J17" s="10">
        <v>15601872</v>
      </c>
      <c r="K17" s="10">
        <v>1348999</v>
      </c>
      <c r="L17" s="10">
        <v>77950162</v>
      </c>
      <c r="N17" s="10">
        <v>41005670</v>
      </c>
      <c r="O17" s="10">
        <v>16242526</v>
      </c>
      <c r="P17" s="10">
        <v>572355</v>
      </c>
      <c r="Q17" s="10">
        <v>57820551</v>
      </c>
    </row>
    <row r="18" spans="2:17" x14ac:dyDescent="0.25">
      <c r="B18" s="8">
        <v>42186</v>
      </c>
      <c r="C18" s="4"/>
      <c r="D18" s="9">
        <v>101048089</v>
      </c>
      <c r="E18" s="9">
        <v>28817210</v>
      </c>
      <c r="F18" s="9">
        <v>2343102</v>
      </c>
      <c r="G18" s="9">
        <v>132208401</v>
      </c>
      <c r="I18" s="10">
        <v>60276116</v>
      </c>
      <c r="J18" s="10">
        <v>14448521</v>
      </c>
      <c r="K18" s="10">
        <v>1651289</v>
      </c>
      <c r="L18" s="10">
        <v>76375926</v>
      </c>
      <c r="N18" s="10">
        <v>40771973</v>
      </c>
      <c r="O18" s="10">
        <v>14368689</v>
      </c>
      <c r="P18" s="10">
        <v>691813</v>
      </c>
      <c r="Q18" s="10">
        <v>55832475</v>
      </c>
    </row>
    <row r="19" spans="2:17" x14ac:dyDescent="0.25">
      <c r="B19" s="8">
        <v>42217</v>
      </c>
      <c r="C19" s="4"/>
      <c r="D19" s="9">
        <v>99125990</v>
      </c>
      <c r="E19" s="9">
        <v>33469774</v>
      </c>
      <c r="F19" s="9">
        <v>2912634</v>
      </c>
      <c r="G19" s="9">
        <v>135508398</v>
      </c>
      <c r="I19" s="10">
        <v>59356438</v>
      </c>
      <c r="J19" s="10">
        <v>16666212</v>
      </c>
      <c r="K19" s="10">
        <v>2012766</v>
      </c>
      <c r="L19" s="10">
        <v>78035416</v>
      </c>
      <c r="N19" s="10">
        <v>39769552</v>
      </c>
      <c r="O19" s="10">
        <v>16803562</v>
      </c>
      <c r="P19" s="10">
        <v>899868</v>
      </c>
      <c r="Q19" s="10">
        <v>57472982</v>
      </c>
    </row>
    <row r="20" spans="2:17" x14ac:dyDescent="0.25">
      <c r="B20" s="8">
        <v>42248</v>
      </c>
      <c r="C20" s="4"/>
      <c r="D20" s="9">
        <v>96079161</v>
      </c>
      <c r="E20" s="9">
        <v>33277220</v>
      </c>
      <c r="F20" s="9">
        <v>2864644</v>
      </c>
      <c r="G20" s="9">
        <v>132221025</v>
      </c>
      <c r="I20" s="10">
        <v>57788580</v>
      </c>
      <c r="J20" s="10">
        <v>16647083</v>
      </c>
      <c r="K20" s="10">
        <v>1985547</v>
      </c>
      <c r="L20" s="10">
        <v>76421210</v>
      </c>
      <c r="N20" s="10">
        <v>38290581</v>
      </c>
      <c r="O20" s="10">
        <v>16630137</v>
      </c>
      <c r="P20" s="10">
        <v>879097</v>
      </c>
      <c r="Q20" s="10">
        <v>55799815</v>
      </c>
    </row>
    <row r="21" spans="2:17" x14ac:dyDescent="0.25">
      <c r="B21" s="8">
        <v>42278</v>
      </c>
      <c r="C21" s="4"/>
      <c r="D21" s="9">
        <v>100946005</v>
      </c>
      <c r="E21" s="9">
        <v>36051820</v>
      </c>
      <c r="F21" s="9">
        <v>3206610</v>
      </c>
      <c r="G21" s="9">
        <v>140204435</v>
      </c>
      <c r="I21" s="10">
        <v>60351490</v>
      </c>
      <c r="J21" s="10">
        <v>17936387</v>
      </c>
      <c r="K21" s="10">
        <v>2201359</v>
      </c>
      <c r="L21" s="10">
        <v>80489236</v>
      </c>
      <c r="N21" s="10">
        <v>40594515</v>
      </c>
      <c r="O21" s="10">
        <v>18115433</v>
      </c>
      <c r="P21" s="10">
        <v>1005251</v>
      </c>
      <c r="Q21" s="10">
        <v>59715199</v>
      </c>
    </row>
    <row r="22" spans="2:17" x14ac:dyDescent="0.25">
      <c r="B22" s="8">
        <v>42309</v>
      </c>
      <c r="C22" s="4"/>
      <c r="D22" s="9">
        <v>100243507</v>
      </c>
      <c r="E22" s="9">
        <v>35592657</v>
      </c>
      <c r="F22" s="9">
        <v>3294755</v>
      </c>
      <c r="G22" s="9">
        <v>139130919</v>
      </c>
      <c r="I22" s="10">
        <v>60107543</v>
      </c>
      <c r="J22" s="10">
        <v>17785168</v>
      </c>
      <c r="K22" s="10">
        <v>2269123</v>
      </c>
      <c r="L22" s="10">
        <v>80161834</v>
      </c>
      <c r="N22" s="10">
        <v>40135964</v>
      </c>
      <c r="O22" s="10">
        <v>17807489</v>
      </c>
      <c r="P22" s="10">
        <v>1025632</v>
      </c>
      <c r="Q22" s="10">
        <v>58969085</v>
      </c>
    </row>
    <row r="23" spans="2:17" x14ac:dyDescent="0.25">
      <c r="B23" s="8">
        <v>42339</v>
      </c>
      <c r="C23" s="4"/>
      <c r="D23" s="9">
        <v>99868908</v>
      </c>
      <c r="E23" s="9">
        <v>31134075</v>
      </c>
      <c r="F23" s="9">
        <v>3173439</v>
      </c>
      <c r="G23" s="9">
        <v>134176422</v>
      </c>
      <c r="I23" s="10">
        <v>59805182</v>
      </c>
      <c r="J23" s="10">
        <v>15765823</v>
      </c>
      <c r="K23" s="10">
        <v>2203689</v>
      </c>
      <c r="L23" s="10">
        <v>77774694</v>
      </c>
      <c r="N23" s="10">
        <v>40063726</v>
      </c>
      <c r="O23" s="10">
        <v>15368252</v>
      </c>
      <c r="P23" s="10">
        <v>969750</v>
      </c>
      <c r="Q23" s="10">
        <v>56401728</v>
      </c>
    </row>
    <row r="24" spans="2:17" ht="15.75" thickBot="1" x14ac:dyDescent="0.3">
      <c r="B24" s="103">
        <v>2016</v>
      </c>
      <c r="C24" s="4"/>
      <c r="D24" s="128">
        <v>1138229742</v>
      </c>
      <c r="E24" s="128">
        <v>374876149</v>
      </c>
      <c r="F24" s="128">
        <v>39809167</v>
      </c>
      <c r="G24" s="128">
        <v>1552915058</v>
      </c>
      <c r="I24" s="130">
        <v>671806237</v>
      </c>
      <c r="J24" s="130">
        <v>182026539</v>
      </c>
      <c r="K24" s="130">
        <v>27144160</v>
      </c>
      <c r="L24" s="130">
        <v>880976936</v>
      </c>
      <c r="N24" s="104">
        <v>466423505</v>
      </c>
      <c r="O24" s="104">
        <v>192849610</v>
      </c>
      <c r="P24" s="104">
        <v>12665007</v>
      </c>
      <c r="Q24" s="104">
        <v>671938122</v>
      </c>
    </row>
    <row r="25" spans="2:17" x14ac:dyDescent="0.25">
      <c r="B25" s="101">
        <v>42370</v>
      </c>
      <c r="D25" s="102">
        <v>87755748</v>
      </c>
      <c r="E25" s="102">
        <v>25318967</v>
      </c>
      <c r="F25" s="102">
        <v>2571123</v>
      </c>
      <c r="G25" s="102">
        <v>115645838</v>
      </c>
      <c r="I25" s="105">
        <v>52504799</v>
      </c>
      <c r="J25" s="105">
        <v>12954135</v>
      </c>
      <c r="K25" s="105">
        <v>1830284</v>
      </c>
      <c r="L25" s="105">
        <v>67289218</v>
      </c>
      <c r="N25" s="105">
        <v>35250949</v>
      </c>
      <c r="O25" s="105">
        <v>12364832</v>
      </c>
      <c r="P25" s="105">
        <v>740839</v>
      </c>
      <c r="Q25" s="105">
        <v>48356620</v>
      </c>
    </row>
    <row r="26" spans="2:17" x14ac:dyDescent="0.25">
      <c r="B26" s="8">
        <v>42401</v>
      </c>
      <c r="D26" s="9">
        <v>77743339</v>
      </c>
      <c r="E26" s="9">
        <v>20739293</v>
      </c>
      <c r="F26" s="9">
        <v>2280209</v>
      </c>
      <c r="G26" s="9">
        <v>100762841</v>
      </c>
      <c r="I26" s="10">
        <v>46852128</v>
      </c>
      <c r="J26" s="10">
        <v>10619229</v>
      </c>
      <c r="K26" s="10">
        <v>1644481</v>
      </c>
      <c r="L26" s="10">
        <v>59115838</v>
      </c>
      <c r="N26" s="10">
        <v>30891211</v>
      </c>
      <c r="O26" s="10">
        <v>10120064</v>
      </c>
      <c r="P26" s="10">
        <v>635728</v>
      </c>
      <c r="Q26" s="10">
        <v>41647003</v>
      </c>
    </row>
    <row r="27" spans="2:17" x14ac:dyDescent="0.25">
      <c r="B27" s="8">
        <v>42430</v>
      </c>
      <c r="D27" s="9">
        <v>97616804</v>
      </c>
      <c r="E27" s="9">
        <v>35019356</v>
      </c>
      <c r="F27" s="9">
        <v>3404477</v>
      </c>
      <c r="G27" s="9">
        <v>136040637</v>
      </c>
      <c r="I27" s="10">
        <v>58618266</v>
      </c>
      <c r="J27" s="10">
        <v>17370037</v>
      </c>
      <c r="K27" s="10">
        <v>2325756</v>
      </c>
      <c r="L27" s="10">
        <v>78314059</v>
      </c>
      <c r="N27" s="10">
        <v>38998538</v>
      </c>
      <c r="O27" s="10">
        <v>17649319</v>
      </c>
      <c r="P27" s="10">
        <v>1078721</v>
      </c>
      <c r="Q27" s="10">
        <v>57726578</v>
      </c>
    </row>
    <row r="28" spans="2:17" x14ac:dyDescent="0.25">
      <c r="B28" s="8">
        <v>42461</v>
      </c>
      <c r="D28" s="9">
        <v>94373623</v>
      </c>
      <c r="E28" s="9">
        <v>37700011</v>
      </c>
      <c r="F28" s="9">
        <v>3366535</v>
      </c>
      <c r="G28" s="9">
        <v>135440169</v>
      </c>
      <c r="I28" s="10">
        <v>56016493</v>
      </c>
      <c r="J28" s="10">
        <v>18377726</v>
      </c>
      <c r="K28" s="10">
        <v>2249916</v>
      </c>
      <c r="L28" s="10">
        <v>76644135</v>
      </c>
      <c r="N28" s="10">
        <v>38357130</v>
      </c>
      <c r="O28" s="10">
        <v>19322285</v>
      </c>
      <c r="P28" s="10">
        <v>1116619</v>
      </c>
      <c r="Q28" s="10">
        <v>58796034</v>
      </c>
    </row>
    <row r="29" spans="2:17" x14ac:dyDescent="0.25">
      <c r="B29" s="8">
        <v>42491</v>
      </c>
      <c r="D29" s="127">
        <v>97238895</v>
      </c>
      <c r="E29" s="127">
        <v>39812294</v>
      </c>
      <c r="F29" s="127">
        <v>3884487</v>
      </c>
      <c r="G29" s="127">
        <v>140935676</v>
      </c>
      <c r="I29" s="10">
        <v>57796178</v>
      </c>
      <c r="J29" s="10">
        <v>19372905</v>
      </c>
      <c r="K29" s="10">
        <v>2640672</v>
      </c>
      <c r="L29" s="10">
        <v>79809755</v>
      </c>
      <c r="N29" s="10">
        <v>39442717</v>
      </c>
      <c r="O29" s="10">
        <v>20439389</v>
      </c>
      <c r="P29" s="10">
        <v>1243815</v>
      </c>
      <c r="Q29" s="10">
        <v>61125921</v>
      </c>
    </row>
    <row r="30" spans="2:17" x14ac:dyDescent="0.25">
      <c r="B30" s="8">
        <v>42522</v>
      </c>
      <c r="D30" s="9">
        <v>98106994</v>
      </c>
      <c r="E30" s="9">
        <v>28806841</v>
      </c>
      <c r="F30" s="9">
        <v>2841500</v>
      </c>
      <c r="G30" s="9">
        <v>129755335</v>
      </c>
      <c r="I30" s="10">
        <v>57612484</v>
      </c>
      <c r="J30" s="10">
        <v>13605538</v>
      </c>
      <c r="K30" s="10">
        <v>1945973</v>
      </c>
      <c r="L30" s="10">
        <v>73163995</v>
      </c>
      <c r="N30" s="10">
        <v>40494510</v>
      </c>
      <c r="O30" s="10">
        <v>15201303</v>
      </c>
      <c r="P30" s="10">
        <v>895527</v>
      </c>
      <c r="Q30" s="10">
        <v>56591340</v>
      </c>
    </row>
    <row r="31" spans="2:17" x14ac:dyDescent="0.25">
      <c r="B31" s="8">
        <v>42552</v>
      </c>
      <c r="D31" s="9">
        <v>97245872</v>
      </c>
      <c r="E31" s="9">
        <v>26539589</v>
      </c>
      <c r="F31" s="9">
        <v>3104628</v>
      </c>
      <c r="G31" s="9">
        <v>126890089</v>
      </c>
      <c r="I31" s="10">
        <v>56703411</v>
      </c>
      <c r="J31" s="10">
        <v>12791021</v>
      </c>
      <c r="K31" s="10">
        <v>2128686</v>
      </c>
      <c r="L31" s="10">
        <v>71623118</v>
      </c>
      <c r="N31" s="10">
        <v>40542461</v>
      </c>
      <c r="O31" s="10">
        <v>13748568</v>
      </c>
      <c r="P31" s="10">
        <v>975942</v>
      </c>
      <c r="Q31" s="10">
        <v>55266971</v>
      </c>
    </row>
    <row r="32" spans="2:17" x14ac:dyDescent="0.25">
      <c r="B32" s="8">
        <v>42583</v>
      </c>
      <c r="D32" s="9">
        <v>102079933</v>
      </c>
      <c r="E32" s="9">
        <v>33577337</v>
      </c>
      <c r="F32" s="9">
        <v>3759217</v>
      </c>
      <c r="G32" s="9">
        <v>139416487</v>
      </c>
      <c r="I32" s="10">
        <v>60169728</v>
      </c>
      <c r="J32" s="10">
        <v>16132298</v>
      </c>
      <c r="K32" s="10">
        <v>2542807</v>
      </c>
      <c r="L32" s="10">
        <v>78844833</v>
      </c>
      <c r="N32" s="10">
        <v>41910205</v>
      </c>
      <c r="O32" s="10">
        <v>17445039</v>
      </c>
      <c r="P32" s="10">
        <v>1216410</v>
      </c>
      <c r="Q32" s="10">
        <v>60571654</v>
      </c>
    </row>
    <row r="33" spans="2:17" x14ac:dyDescent="0.25">
      <c r="B33" s="8">
        <v>42614</v>
      </c>
      <c r="D33" s="9">
        <v>96157418</v>
      </c>
      <c r="E33" s="9">
        <v>32357338</v>
      </c>
      <c r="F33" s="9">
        <v>3577545</v>
      </c>
      <c r="G33" s="9">
        <v>132092301</v>
      </c>
      <c r="I33" s="10">
        <v>56447490</v>
      </c>
      <c r="J33" s="10">
        <v>15434867</v>
      </c>
      <c r="K33" s="10">
        <v>2405759</v>
      </c>
      <c r="L33" s="10">
        <v>74288116</v>
      </c>
      <c r="N33" s="10">
        <v>39709928</v>
      </c>
      <c r="O33" s="10">
        <v>16922471</v>
      </c>
      <c r="P33" s="10">
        <v>1171786</v>
      </c>
      <c r="Q33" s="10">
        <v>57804185</v>
      </c>
    </row>
    <row r="34" spans="2:17" x14ac:dyDescent="0.25">
      <c r="B34" s="8">
        <v>42644</v>
      </c>
      <c r="D34" s="9">
        <v>94295477</v>
      </c>
      <c r="E34" s="9">
        <v>32349734</v>
      </c>
      <c r="F34" s="9">
        <v>3593535</v>
      </c>
      <c r="G34" s="9">
        <v>130238746</v>
      </c>
      <c r="I34" s="10">
        <v>55298603</v>
      </c>
      <c r="J34" s="10">
        <v>15439563</v>
      </c>
      <c r="K34" s="10">
        <v>2434749</v>
      </c>
      <c r="L34" s="10">
        <v>73172915</v>
      </c>
      <c r="N34" s="10">
        <v>38996874</v>
      </c>
      <c r="O34" s="10">
        <v>16910171</v>
      </c>
      <c r="P34" s="10">
        <v>1158786</v>
      </c>
      <c r="Q34" s="10">
        <v>57065831</v>
      </c>
    </row>
    <row r="35" spans="2:17" x14ac:dyDescent="0.25">
      <c r="B35" s="8">
        <v>42675</v>
      </c>
      <c r="D35" s="9">
        <v>97167251</v>
      </c>
      <c r="E35" s="9">
        <v>33183474</v>
      </c>
      <c r="F35" s="9">
        <v>3740287</v>
      </c>
      <c r="G35" s="9">
        <v>134091012</v>
      </c>
      <c r="I35" s="10">
        <v>56758809</v>
      </c>
      <c r="J35" s="10">
        <v>15848054</v>
      </c>
      <c r="K35" s="10">
        <v>2523069</v>
      </c>
      <c r="L35" s="10">
        <v>75129932</v>
      </c>
      <c r="N35" s="10">
        <v>40408442</v>
      </c>
      <c r="O35" s="10">
        <v>17335420</v>
      </c>
      <c r="P35" s="10">
        <v>1217218</v>
      </c>
      <c r="Q35" s="10">
        <v>58961080</v>
      </c>
    </row>
    <row r="36" spans="2:17" x14ac:dyDescent="0.25">
      <c r="B36" s="8">
        <v>42705</v>
      </c>
      <c r="D36" s="9">
        <v>98448388</v>
      </c>
      <c r="E36" s="9">
        <v>29471915</v>
      </c>
      <c r="F36" s="9">
        <v>3685624</v>
      </c>
      <c r="G36" s="9">
        <v>131605927</v>
      </c>
      <c r="I36" s="10">
        <v>57027848</v>
      </c>
      <c r="J36" s="10">
        <v>14081166</v>
      </c>
      <c r="K36" s="10">
        <v>2472008</v>
      </c>
      <c r="L36" s="10">
        <v>73581022</v>
      </c>
      <c r="N36" s="10">
        <v>41420540</v>
      </c>
      <c r="O36" s="10">
        <v>15390749</v>
      </c>
      <c r="P36" s="10">
        <v>1213616</v>
      </c>
      <c r="Q36" s="10">
        <v>58024905</v>
      </c>
    </row>
    <row r="38" spans="2:17" x14ac:dyDescent="0.25">
      <c r="B38" s="129" t="s">
        <v>141</v>
      </c>
    </row>
    <row r="54" ht="4.5" customHeight="1" x14ac:dyDescent="0.25"/>
  </sheetData>
  <conditionalFormatting sqref="N12:Q23 I12:L23">
    <cfRule type="cellIs" dxfId="37" priority="6" operator="equal">
      <formula>""</formula>
    </cfRule>
  </conditionalFormatting>
  <conditionalFormatting sqref="I25:L36">
    <cfRule type="cellIs" dxfId="36" priority="2" operator="equal">
      <formula>""</formula>
    </cfRule>
  </conditionalFormatting>
  <conditionalFormatting sqref="N25:Q36">
    <cfRule type="cellIs" dxfId="35" priority="1" operator="equal">
      <formula>""</formula>
    </cfRule>
  </conditionalFormatting>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L35"/>
  <sheetViews>
    <sheetView showGridLines="0" workbookViewId="0">
      <selection activeCell="G27" sqref="G27"/>
    </sheetView>
  </sheetViews>
  <sheetFormatPr baseColWidth="10" defaultRowHeight="15" x14ac:dyDescent="0.25"/>
  <cols>
    <col min="1" max="1" width="5.42578125" customWidth="1"/>
    <col min="2" max="2" width="16.85546875" customWidth="1"/>
    <col min="7" max="7" width="10.85546875" bestFit="1" customWidth="1"/>
    <col min="11" max="11" width="12" customWidth="1"/>
    <col min="12" max="12" width="13.42578125" customWidth="1"/>
  </cols>
  <sheetData>
    <row r="2" spans="2:12" x14ac:dyDescent="0.25">
      <c r="B2" s="40" t="s">
        <v>150</v>
      </c>
    </row>
    <row r="4" spans="2:12" x14ac:dyDescent="0.25">
      <c r="B4" s="45">
        <v>2015</v>
      </c>
      <c r="C4" s="45" t="s">
        <v>21</v>
      </c>
      <c r="D4" s="45" t="s">
        <v>142</v>
      </c>
      <c r="E4" s="45" t="s">
        <v>22</v>
      </c>
      <c r="F4" s="45" t="s">
        <v>23</v>
      </c>
      <c r="G4" s="45" t="s">
        <v>29</v>
      </c>
      <c r="H4" s="45" t="s">
        <v>143</v>
      </c>
      <c r="I4" s="46" t="s">
        <v>24</v>
      </c>
      <c r="J4" s="52" t="s">
        <v>27</v>
      </c>
      <c r="K4" s="53" t="s">
        <v>25</v>
      </c>
      <c r="L4" s="49" t="s">
        <v>28</v>
      </c>
    </row>
    <row r="5" spans="2:12" x14ac:dyDescent="0.25">
      <c r="B5" s="15" t="s">
        <v>0</v>
      </c>
      <c r="C5" s="10">
        <v>8368431</v>
      </c>
      <c r="D5" s="10">
        <v>12875414</v>
      </c>
      <c r="E5" s="10">
        <v>13060448</v>
      </c>
      <c r="F5" s="10">
        <v>14347741</v>
      </c>
      <c r="G5" s="10">
        <v>11728839</v>
      </c>
      <c r="H5" s="10">
        <v>6856463</v>
      </c>
      <c r="I5" s="47">
        <v>4150293</v>
      </c>
      <c r="J5" s="54">
        <f>SUM(C5:I5)</f>
        <v>71387629</v>
      </c>
      <c r="K5" s="55">
        <v>48433306</v>
      </c>
      <c r="L5" s="50">
        <f>SUM(J5:K5)</f>
        <v>119820935</v>
      </c>
    </row>
    <row r="6" spans="2:12" x14ac:dyDescent="0.25">
      <c r="B6" s="15" t="s">
        <v>2</v>
      </c>
      <c r="C6" s="10">
        <v>6956799</v>
      </c>
      <c r="D6" s="10">
        <v>10756698</v>
      </c>
      <c r="E6" s="10">
        <v>10672350</v>
      </c>
      <c r="F6" s="10">
        <v>11645177</v>
      </c>
      <c r="G6" s="10">
        <v>9538524</v>
      </c>
      <c r="H6" s="10">
        <v>5702979</v>
      </c>
      <c r="I6" s="47">
        <v>3458041</v>
      </c>
      <c r="J6" s="54">
        <f t="shared" ref="J6:J16" si="0">SUM(C6:I6)</f>
        <v>58730568</v>
      </c>
      <c r="K6" s="55">
        <v>39256612</v>
      </c>
      <c r="L6" s="50">
        <f t="shared" ref="L6:L16" si="1">SUM(J6:K6)</f>
        <v>97987180</v>
      </c>
    </row>
    <row r="7" spans="2:12" x14ac:dyDescent="0.25">
      <c r="B7" s="15" t="s">
        <v>3</v>
      </c>
      <c r="C7" s="10">
        <v>9762851</v>
      </c>
      <c r="D7" s="10">
        <v>15144884</v>
      </c>
      <c r="E7" s="10">
        <v>15166529</v>
      </c>
      <c r="F7" s="10">
        <v>16380946</v>
      </c>
      <c r="G7" s="10">
        <v>13903863</v>
      </c>
      <c r="H7" s="10">
        <v>8163485</v>
      </c>
      <c r="I7" s="47">
        <v>4812103</v>
      </c>
      <c r="J7" s="54">
        <f t="shared" si="0"/>
        <v>83334661</v>
      </c>
      <c r="K7" s="55">
        <v>58013028</v>
      </c>
      <c r="L7" s="50">
        <f t="shared" si="1"/>
        <v>141347689</v>
      </c>
    </row>
    <row r="8" spans="2:12" x14ac:dyDescent="0.25">
      <c r="B8" s="15" t="s">
        <v>4</v>
      </c>
      <c r="C8" s="10">
        <v>9584906</v>
      </c>
      <c r="D8" s="10">
        <v>15095332</v>
      </c>
      <c r="E8" s="10">
        <v>14946295</v>
      </c>
      <c r="F8" s="10">
        <v>16018855</v>
      </c>
      <c r="G8" s="10">
        <v>13839015</v>
      </c>
      <c r="H8" s="10">
        <v>7983977</v>
      </c>
      <c r="I8" s="47">
        <v>4696879</v>
      </c>
      <c r="J8" s="54">
        <f t="shared" si="0"/>
        <v>82165259</v>
      </c>
      <c r="K8" s="55">
        <v>58479052</v>
      </c>
      <c r="L8" s="50">
        <f t="shared" si="1"/>
        <v>140644311</v>
      </c>
    </row>
    <row r="9" spans="2:12" x14ac:dyDescent="0.25">
      <c r="B9" s="15" t="s">
        <v>5</v>
      </c>
      <c r="C9" s="10">
        <v>9236205</v>
      </c>
      <c r="D9" s="10">
        <v>14520645</v>
      </c>
      <c r="E9" s="10">
        <v>14374631</v>
      </c>
      <c r="F9" s="10">
        <v>15202233</v>
      </c>
      <c r="G9" s="10">
        <v>13169681</v>
      </c>
      <c r="H9" s="10">
        <v>7643262</v>
      </c>
      <c r="I9" s="47">
        <v>4548958</v>
      </c>
      <c r="J9" s="54">
        <f t="shared" si="0"/>
        <v>78695615</v>
      </c>
      <c r="K9" s="55">
        <v>55616426</v>
      </c>
      <c r="L9" s="50">
        <f t="shared" si="1"/>
        <v>134312041</v>
      </c>
    </row>
    <row r="10" spans="2:12" x14ac:dyDescent="0.25">
      <c r="B10" s="15" t="s">
        <v>6</v>
      </c>
      <c r="C10" s="10">
        <v>9224429</v>
      </c>
      <c r="D10" s="10">
        <v>14546317</v>
      </c>
      <c r="E10" s="10">
        <v>14711825</v>
      </c>
      <c r="F10" s="10">
        <v>13084022</v>
      </c>
      <c r="G10" s="10">
        <v>13733204</v>
      </c>
      <c r="H10" s="10">
        <v>7882655</v>
      </c>
      <c r="I10" s="47">
        <v>4767710</v>
      </c>
      <c r="J10" s="54">
        <f t="shared" si="0"/>
        <v>77950162</v>
      </c>
      <c r="K10" s="55">
        <v>57820551</v>
      </c>
      <c r="L10" s="50">
        <f t="shared" si="1"/>
        <v>135770713</v>
      </c>
    </row>
    <row r="11" spans="2:12" x14ac:dyDescent="0.25">
      <c r="B11" s="15" t="s">
        <v>7</v>
      </c>
      <c r="C11" s="10">
        <v>8894400</v>
      </c>
      <c r="D11" s="10">
        <v>13854534</v>
      </c>
      <c r="E11" s="10">
        <v>14039998</v>
      </c>
      <c r="F11" s="10">
        <v>14698093</v>
      </c>
      <c r="G11" s="10">
        <v>12939297</v>
      </c>
      <c r="H11" s="10">
        <v>7558571</v>
      </c>
      <c r="I11" s="47">
        <v>4391033</v>
      </c>
      <c r="J11" s="54">
        <f t="shared" si="0"/>
        <v>76375926</v>
      </c>
      <c r="K11" s="55">
        <v>55832475</v>
      </c>
      <c r="L11" s="50">
        <f t="shared" si="1"/>
        <v>132208401</v>
      </c>
    </row>
    <row r="12" spans="2:12" x14ac:dyDescent="0.25">
      <c r="B12" s="15" t="s">
        <v>8</v>
      </c>
      <c r="C12" s="10">
        <v>9050402</v>
      </c>
      <c r="D12" s="10">
        <v>14162350</v>
      </c>
      <c r="E12" s="10">
        <v>14361550</v>
      </c>
      <c r="F12" s="10">
        <v>14962618</v>
      </c>
      <c r="G12" s="10">
        <v>13277574</v>
      </c>
      <c r="H12" s="10">
        <v>7743727</v>
      </c>
      <c r="I12" s="47">
        <v>4477195</v>
      </c>
      <c r="J12" s="54">
        <f t="shared" si="0"/>
        <v>78035416</v>
      </c>
      <c r="K12" s="55">
        <v>57472982</v>
      </c>
      <c r="L12" s="50">
        <f t="shared" si="1"/>
        <v>135508398</v>
      </c>
    </row>
    <row r="13" spans="2:12" x14ac:dyDescent="0.25">
      <c r="B13" s="15" t="s">
        <v>9</v>
      </c>
      <c r="C13" s="10">
        <v>8978439</v>
      </c>
      <c r="D13" s="10">
        <v>13824951</v>
      </c>
      <c r="E13" s="10">
        <v>14055883</v>
      </c>
      <c r="F13" s="10">
        <v>14612285</v>
      </c>
      <c r="G13" s="10">
        <v>13052526</v>
      </c>
      <c r="H13" s="10">
        <v>7500085</v>
      </c>
      <c r="I13" s="47">
        <v>4397041</v>
      </c>
      <c r="J13" s="54">
        <f t="shared" si="0"/>
        <v>76421210</v>
      </c>
      <c r="K13" s="55">
        <v>55799815</v>
      </c>
      <c r="L13" s="50">
        <f t="shared" si="1"/>
        <v>132221025</v>
      </c>
    </row>
    <row r="14" spans="2:12" x14ac:dyDescent="0.25">
      <c r="B14" s="15" t="s">
        <v>10</v>
      </c>
      <c r="C14" s="10">
        <v>9473236</v>
      </c>
      <c r="D14" s="10">
        <v>14510705</v>
      </c>
      <c r="E14" s="10">
        <v>14745135</v>
      </c>
      <c r="F14" s="10">
        <v>15360516</v>
      </c>
      <c r="G14" s="10">
        <v>13808122</v>
      </c>
      <c r="H14" s="10">
        <v>7969405</v>
      </c>
      <c r="I14" s="47">
        <v>4622117</v>
      </c>
      <c r="J14" s="54">
        <f t="shared" si="0"/>
        <v>80489236</v>
      </c>
      <c r="K14" s="55">
        <v>59715199</v>
      </c>
      <c r="L14" s="50">
        <f t="shared" si="1"/>
        <v>140204435</v>
      </c>
    </row>
    <row r="15" spans="2:12" x14ac:dyDescent="0.25">
      <c r="B15" s="15" t="s">
        <v>11</v>
      </c>
      <c r="C15" s="10">
        <v>9458154</v>
      </c>
      <c r="D15" s="10">
        <v>14411453</v>
      </c>
      <c r="E15" s="10">
        <v>14595018</v>
      </c>
      <c r="F15" s="10">
        <v>15493659</v>
      </c>
      <c r="G15" s="10">
        <v>13755717</v>
      </c>
      <c r="H15" s="10">
        <v>7848665</v>
      </c>
      <c r="I15" s="47">
        <v>4599168</v>
      </c>
      <c r="J15" s="54">
        <f t="shared" si="0"/>
        <v>80161834</v>
      </c>
      <c r="K15" s="55">
        <v>58969085</v>
      </c>
      <c r="L15" s="50">
        <f t="shared" si="1"/>
        <v>139130919</v>
      </c>
    </row>
    <row r="16" spans="2:12" x14ac:dyDescent="0.25">
      <c r="B16" s="15" t="s">
        <v>12</v>
      </c>
      <c r="C16" s="10">
        <v>9166646</v>
      </c>
      <c r="D16" s="10">
        <v>13780701</v>
      </c>
      <c r="E16" s="10">
        <v>14137636</v>
      </c>
      <c r="F16" s="10">
        <v>15258884</v>
      </c>
      <c r="G16" s="10">
        <v>13264850</v>
      </c>
      <c r="H16" s="10">
        <v>7600354</v>
      </c>
      <c r="I16" s="47">
        <v>4565623</v>
      </c>
      <c r="J16" s="54">
        <f t="shared" si="0"/>
        <v>77774694</v>
      </c>
      <c r="K16" s="55">
        <v>56401728</v>
      </c>
      <c r="L16" s="50">
        <f t="shared" si="1"/>
        <v>134176422</v>
      </c>
    </row>
    <row r="17" spans="2:12" x14ac:dyDescent="0.25">
      <c r="B17" s="13" t="s">
        <v>26</v>
      </c>
      <c r="C17" s="14">
        <v>108154898</v>
      </c>
      <c r="D17" s="14">
        <v>167483984</v>
      </c>
      <c r="E17" s="14">
        <v>168867298</v>
      </c>
      <c r="F17" s="14">
        <v>177065029</v>
      </c>
      <c r="G17" s="14">
        <v>156011212</v>
      </c>
      <c r="H17" s="14">
        <v>90453628</v>
      </c>
      <c r="I17" s="48">
        <v>53486161</v>
      </c>
      <c r="J17" s="56">
        <f>SUM(C17:I17)</f>
        <v>921522210</v>
      </c>
      <c r="K17" s="57">
        <v>661810259</v>
      </c>
      <c r="L17" s="51">
        <f>SUM(J17:K17)</f>
        <v>1583332469</v>
      </c>
    </row>
    <row r="18" spans="2:12" ht="38.25" x14ac:dyDescent="0.25">
      <c r="B18" s="112" t="s">
        <v>144</v>
      </c>
      <c r="C18" s="113">
        <v>6.8308393920771676E-2</v>
      </c>
      <c r="D18" s="113">
        <v>0.10577941920019623</v>
      </c>
      <c r="E18" s="113">
        <v>0.10665309170306372</v>
      </c>
      <c r="F18" s="113">
        <v>0.11183060899892316</v>
      </c>
      <c r="G18" s="113">
        <v>9.8533453766413176E-2</v>
      </c>
      <c r="H18" s="113">
        <v>5.7128640039937235E-2</v>
      </c>
      <c r="I18" s="114">
        <v>3.378075270664798E-2</v>
      </c>
      <c r="J18" s="115">
        <f>SUM(C18:I18)</f>
        <v>0.58201436033595311</v>
      </c>
      <c r="K18" s="116">
        <v>0.417985667320592</v>
      </c>
    </row>
    <row r="19" spans="2:12" x14ac:dyDescent="0.25">
      <c r="B19" s="12"/>
    </row>
    <row r="20" spans="2:12" x14ac:dyDescent="0.25">
      <c r="J20" s="125"/>
      <c r="K20" s="126"/>
    </row>
    <row r="21" spans="2:12" x14ac:dyDescent="0.25">
      <c r="B21" s="45">
        <v>2016</v>
      </c>
      <c r="C21" s="45" t="s">
        <v>21</v>
      </c>
      <c r="D21" s="45" t="s">
        <v>142</v>
      </c>
      <c r="E21" s="45" t="s">
        <v>22</v>
      </c>
      <c r="F21" s="45" t="s">
        <v>23</v>
      </c>
      <c r="G21" s="45" t="s">
        <v>29</v>
      </c>
      <c r="H21" s="45" t="s">
        <v>143</v>
      </c>
      <c r="I21" s="46" t="s">
        <v>24</v>
      </c>
      <c r="J21" s="52" t="s">
        <v>27</v>
      </c>
      <c r="K21" s="53" t="s">
        <v>25</v>
      </c>
      <c r="L21" s="49" t="s">
        <v>28</v>
      </c>
    </row>
    <row r="22" spans="2:12" x14ac:dyDescent="0.25">
      <c r="B22" s="15" t="s">
        <v>0</v>
      </c>
      <c r="C22" s="10">
        <v>8081497</v>
      </c>
      <c r="D22" s="10">
        <v>11900401</v>
      </c>
      <c r="E22" s="10">
        <v>12134238</v>
      </c>
      <c r="F22" s="10">
        <v>13439096</v>
      </c>
      <c r="G22" s="10">
        <v>11279824</v>
      </c>
      <c r="H22" s="10">
        <v>6477316</v>
      </c>
      <c r="I22" s="47">
        <v>3976846</v>
      </c>
      <c r="J22" s="54">
        <v>67289218</v>
      </c>
      <c r="K22" s="55">
        <v>48356620</v>
      </c>
      <c r="L22" s="50">
        <v>115645838</v>
      </c>
    </row>
    <row r="23" spans="2:12" x14ac:dyDescent="0.25">
      <c r="B23" s="15" t="s">
        <v>2</v>
      </c>
      <c r="C23" s="10">
        <v>7159394</v>
      </c>
      <c r="D23" s="10">
        <v>10568276</v>
      </c>
      <c r="E23" s="10">
        <v>10742168</v>
      </c>
      <c r="F23" s="10">
        <v>11789960</v>
      </c>
      <c r="G23" s="10">
        <v>9754535</v>
      </c>
      <c r="H23" s="10">
        <v>5604356</v>
      </c>
      <c r="I23" s="47">
        <v>3497149</v>
      </c>
      <c r="J23" s="54">
        <v>59115838</v>
      </c>
      <c r="K23" s="55">
        <v>41647003</v>
      </c>
      <c r="L23" s="50">
        <v>100762841</v>
      </c>
    </row>
    <row r="24" spans="2:12" x14ac:dyDescent="0.25">
      <c r="B24" s="15" t="s">
        <v>3</v>
      </c>
      <c r="C24" s="10">
        <v>9062987</v>
      </c>
      <c r="D24" s="10">
        <v>13878981</v>
      </c>
      <c r="E24" s="10">
        <v>14358422</v>
      </c>
      <c r="F24" s="10">
        <v>15344179</v>
      </c>
      <c r="G24" s="10">
        <v>13400710</v>
      </c>
      <c r="H24" s="10">
        <v>7708345</v>
      </c>
      <c r="I24" s="47">
        <v>4560435</v>
      </c>
      <c r="J24" s="54">
        <v>78314059</v>
      </c>
      <c r="K24" s="55">
        <v>57726578</v>
      </c>
      <c r="L24" s="50">
        <v>136040637</v>
      </c>
    </row>
    <row r="25" spans="2:12" x14ac:dyDescent="0.25">
      <c r="B25" s="15" t="s">
        <v>4</v>
      </c>
      <c r="C25" s="10">
        <v>8776092</v>
      </c>
      <c r="D25" s="10">
        <v>13610745</v>
      </c>
      <c r="E25" s="10">
        <v>14099792</v>
      </c>
      <c r="F25" s="10">
        <v>14889403</v>
      </c>
      <c r="G25" s="10">
        <v>13267036</v>
      </c>
      <c r="H25" s="10">
        <v>7535395</v>
      </c>
      <c r="I25" s="47">
        <v>4465672</v>
      </c>
      <c r="J25" s="54">
        <v>76644135</v>
      </c>
      <c r="K25" s="55">
        <v>58796034</v>
      </c>
      <c r="L25" s="50">
        <v>135440169</v>
      </c>
    </row>
    <row r="26" spans="2:12" x14ac:dyDescent="0.25">
      <c r="B26" s="15" t="s">
        <v>5</v>
      </c>
      <c r="C26" s="10">
        <v>9174419</v>
      </c>
      <c r="D26" s="10">
        <v>14196603</v>
      </c>
      <c r="E26" s="10">
        <v>14624413</v>
      </c>
      <c r="F26" s="10">
        <v>15394133</v>
      </c>
      <c r="G26" s="10">
        <v>13797400</v>
      </c>
      <c r="H26" s="10">
        <v>7916093</v>
      </c>
      <c r="I26" s="47">
        <v>4706694</v>
      </c>
      <c r="J26" s="54">
        <v>79809755</v>
      </c>
      <c r="K26" s="55">
        <v>61125921</v>
      </c>
      <c r="L26" s="50">
        <v>140935676</v>
      </c>
    </row>
    <row r="27" spans="2:12" x14ac:dyDescent="0.25">
      <c r="B27" s="15" t="s">
        <v>6</v>
      </c>
      <c r="C27" s="10">
        <v>8290940</v>
      </c>
      <c r="D27" s="10">
        <v>12982316</v>
      </c>
      <c r="E27" s="10">
        <v>13446207</v>
      </c>
      <c r="F27" s="10">
        <v>13959278</v>
      </c>
      <c r="G27" s="10">
        <v>12735813</v>
      </c>
      <c r="H27" s="10">
        <v>7424846</v>
      </c>
      <c r="I27" s="47">
        <v>4324595</v>
      </c>
      <c r="J27" s="54">
        <v>73163995</v>
      </c>
      <c r="K27" s="55">
        <v>56591340</v>
      </c>
      <c r="L27" s="50">
        <v>129755335</v>
      </c>
    </row>
    <row r="28" spans="2:12" x14ac:dyDescent="0.25">
      <c r="B28" s="15" t="s">
        <v>7</v>
      </c>
      <c r="C28" s="10">
        <v>8209504</v>
      </c>
      <c r="D28" s="10">
        <v>12766896</v>
      </c>
      <c r="E28" s="10">
        <v>13155367</v>
      </c>
      <c r="F28" s="10">
        <v>13749252</v>
      </c>
      <c r="G28" s="10">
        <v>12401223</v>
      </c>
      <c r="H28" s="10">
        <v>7156947</v>
      </c>
      <c r="I28" s="47">
        <v>4183929</v>
      </c>
      <c r="J28" s="54">
        <v>71623118</v>
      </c>
      <c r="K28" s="55">
        <v>55266971</v>
      </c>
      <c r="L28" s="50">
        <v>126890089</v>
      </c>
    </row>
    <row r="29" spans="2:12" x14ac:dyDescent="0.25">
      <c r="B29" s="15" t="s">
        <v>8</v>
      </c>
      <c r="C29" s="10">
        <v>8881237</v>
      </c>
      <c r="D29" s="10">
        <v>14087327</v>
      </c>
      <c r="E29" s="10">
        <v>14271509</v>
      </c>
      <c r="F29" s="10">
        <v>15105426</v>
      </c>
      <c r="G29" s="10">
        <v>13780450</v>
      </c>
      <c r="H29" s="10">
        <v>8039015</v>
      </c>
      <c r="I29" s="47">
        <v>4679869</v>
      </c>
      <c r="J29" s="54">
        <v>78844833</v>
      </c>
      <c r="K29" s="55">
        <v>60571654</v>
      </c>
      <c r="L29" s="50">
        <v>139416487</v>
      </c>
    </row>
    <row r="30" spans="2:12" x14ac:dyDescent="0.25">
      <c r="B30" s="15" t="s">
        <v>9</v>
      </c>
      <c r="C30" s="10">
        <v>8237228</v>
      </c>
      <c r="D30" s="10">
        <v>13374341</v>
      </c>
      <c r="E30" s="10">
        <v>13448991</v>
      </c>
      <c r="F30" s="10">
        <v>14073084</v>
      </c>
      <c r="G30" s="10">
        <v>13072650</v>
      </c>
      <c r="H30" s="10">
        <v>7568603</v>
      </c>
      <c r="I30" s="47">
        <v>4513219</v>
      </c>
      <c r="J30" s="54">
        <v>74288116</v>
      </c>
      <c r="K30" s="55">
        <v>57804185</v>
      </c>
      <c r="L30" s="50">
        <v>132092301</v>
      </c>
    </row>
    <row r="31" spans="2:12" x14ac:dyDescent="0.25">
      <c r="B31" s="15" t="s">
        <v>10</v>
      </c>
      <c r="C31" s="10">
        <v>7877320</v>
      </c>
      <c r="D31" s="10">
        <v>13246276</v>
      </c>
      <c r="E31" s="10">
        <v>13206058</v>
      </c>
      <c r="F31" s="10">
        <v>13790690</v>
      </c>
      <c r="G31" s="10">
        <v>12810328</v>
      </c>
      <c r="H31" s="10">
        <v>7462996</v>
      </c>
      <c r="I31" s="47">
        <v>4779247</v>
      </c>
      <c r="J31" s="54">
        <v>73172915</v>
      </c>
      <c r="K31" s="55">
        <v>57065831</v>
      </c>
      <c r="L31" s="50">
        <v>130238746</v>
      </c>
    </row>
    <row r="32" spans="2:12" x14ac:dyDescent="0.25">
      <c r="B32" s="15" t="s">
        <v>11</v>
      </c>
      <c r="C32" s="10">
        <v>8224528</v>
      </c>
      <c r="D32" s="10">
        <v>13469368</v>
      </c>
      <c r="E32" s="10">
        <v>13498858</v>
      </c>
      <c r="F32" s="10">
        <v>14061046</v>
      </c>
      <c r="G32" s="10">
        <v>13199199</v>
      </c>
      <c r="H32" s="10">
        <v>7720934</v>
      </c>
      <c r="I32" s="47">
        <v>4955999</v>
      </c>
      <c r="J32" s="54">
        <v>75129932</v>
      </c>
      <c r="K32" s="55">
        <v>58961080</v>
      </c>
      <c r="L32" s="50">
        <v>134091012</v>
      </c>
    </row>
    <row r="33" spans="2:12" x14ac:dyDescent="0.25">
      <c r="B33" s="15" t="s">
        <v>12</v>
      </c>
      <c r="C33" s="10">
        <v>8031069</v>
      </c>
      <c r="D33" s="10">
        <v>12923404</v>
      </c>
      <c r="E33" s="10">
        <v>13195503</v>
      </c>
      <c r="F33" s="10">
        <v>13908520</v>
      </c>
      <c r="G33" s="10">
        <v>13093367</v>
      </c>
      <c r="H33" s="10">
        <v>7598853</v>
      </c>
      <c r="I33" s="47">
        <v>4830306</v>
      </c>
      <c r="J33" s="54">
        <v>73581022</v>
      </c>
      <c r="K33" s="55">
        <v>58024905</v>
      </c>
      <c r="L33" s="50">
        <v>131605927</v>
      </c>
    </row>
    <row r="34" spans="2:12" x14ac:dyDescent="0.25">
      <c r="B34" s="13" t="s">
        <v>26</v>
      </c>
      <c r="C34" s="14">
        <v>100006215</v>
      </c>
      <c r="D34" s="14">
        <v>157004934</v>
      </c>
      <c r="E34" s="14">
        <v>160181526</v>
      </c>
      <c r="F34" s="14">
        <v>169504067</v>
      </c>
      <c r="G34" s="14">
        <v>152592535</v>
      </c>
      <c r="H34" s="14">
        <v>88213699</v>
      </c>
      <c r="I34" s="14">
        <v>53473960</v>
      </c>
      <c r="J34" s="56">
        <v>880976936</v>
      </c>
      <c r="K34" s="57">
        <v>671938122</v>
      </c>
      <c r="L34" s="51">
        <v>1552915058</v>
      </c>
    </row>
    <row r="35" spans="2:12" ht="38.25" x14ac:dyDescent="0.25">
      <c r="B35" s="112" t="s">
        <v>144</v>
      </c>
      <c r="C35" s="113">
        <v>6.4399024585928125E-2</v>
      </c>
      <c r="D35" s="113">
        <v>0.10110336247380249</v>
      </c>
      <c r="E35" s="113">
        <v>0.10314892960487991</v>
      </c>
      <c r="F35" s="113">
        <v>0.10915218197336844</v>
      </c>
      <c r="G35" s="113">
        <v>9.8261997147818247E-2</v>
      </c>
      <c r="H35" s="113">
        <v>5.6805231262043697E-2</v>
      </c>
      <c r="I35" s="113">
        <v>3.443456853903467E-2</v>
      </c>
      <c r="J35" s="115">
        <v>0.56730529558687559</v>
      </c>
      <c r="K35" s="116">
        <v>0.43269470441312446</v>
      </c>
    </row>
  </sheetData>
  <conditionalFormatting sqref="J6:J17 L5:L17 C5:K16">
    <cfRule type="cellIs" dxfId="34" priority="7" operator="equal">
      <formula>""</formula>
    </cfRule>
  </conditionalFormatting>
  <conditionalFormatting sqref="C22:I33 J22:L34">
    <cfRule type="cellIs" dxfId="33" priority="3" operator="equal">
      <formula>""</formula>
    </cfRule>
  </conditionalFormatting>
  <conditionalFormatting sqref="J34:K34">
    <cfRule type="cellIs" dxfId="32" priority="2" operator="equal">
      <formula>""</formula>
    </cfRule>
  </conditionalFormatting>
  <conditionalFormatting sqref="J34">
    <cfRule type="cellIs" dxfId="31" priority="1" operator="equal">
      <formula>""</formula>
    </cfRule>
  </conditionalFormatting>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U17"/>
  <sheetViews>
    <sheetView showGridLines="0" topLeftCell="H1" workbookViewId="0">
      <selection activeCell="G27" sqref="G27"/>
    </sheetView>
  </sheetViews>
  <sheetFormatPr baseColWidth="10" defaultRowHeight="15" x14ac:dyDescent="0.25"/>
  <cols>
    <col min="1" max="1" width="4.42578125" customWidth="1"/>
    <col min="3" max="11" width="13.28515625" customWidth="1"/>
    <col min="12" max="12" width="6.7109375" customWidth="1"/>
  </cols>
  <sheetData>
    <row r="2" spans="2:21" x14ac:dyDescent="0.25">
      <c r="B2" s="40" t="s">
        <v>151</v>
      </c>
      <c r="M2" s="58" t="s">
        <v>152</v>
      </c>
    </row>
    <row r="4" spans="2:21" x14ac:dyDescent="0.25">
      <c r="C4" s="99">
        <v>2009</v>
      </c>
      <c r="D4" s="99">
        <v>2010</v>
      </c>
      <c r="E4" s="99">
        <v>2011</v>
      </c>
      <c r="F4" s="99">
        <v>2012</v>
      </c>
      <c r="G4" s="99">
        <v>2013</v>
      </c>
      <c r="H4" s="99">
        <v>2014</v>
      </c>
      <c r="I4" s="99">
        <v>2015</v>
      </c>
      <c r="J4" s="99">
        <v>2016</v>
      </c>
      <c r="N4" s="99">
        <v>2009</v>
      </c>
      <c r="O4" s="99">
        <v>2010</v>
      </c>
      <c r="P4" s="99">
        <v>2011</v>
      </c>
      <c r="Q4" s="99">
        <v>2012</v>
      </c>
      <c r="R4" s="99">
        <v>2013</v>
      </c>
      <c r="S4" s="99">
        <v>2014</v>
      </c>
      <c r="T4" s="99">
        <v>2015</v>
      </c>
      <c r="U4" s="99">
        <v>2016</v>
      </c>
    </row>
    <row r="5" spans="2:21" x14ac:dyDescent="0.25">
      <c r="B5" s="16" t="s">
        <v>0</v>
      </c>
      <c r="C5" s="17">
        <v>80933968</v>
      </c>
      <c r="D5" s="17">
        <v>81294809</v>
      </c>
      <c r="E5" s="17">
        <v>81862930</v>
      </c>
      <c r="F5" s="17">
        <v>82383310</v>
      </c>
      <c r="G5" s="18">
        <v>82972511.241708755</v>
      </c>
      <c r="H5" s="10">
        <v>81795878</v>
      </c>
      <c r="I5" s="10">
        <v>78793458</v>
      </c>
      <c r="J5" s="10">
        <v>76633029</v>
      </c>
      <c r="M5" s="16" t="s">
        <v>0</v>
      </c>
      <c r="N5" s="21">
        <v>1.6526700630815481</v>
      </c>
      <c r="O5" s="21">
        <v>1.6643107802861066</v>
      </c>
      <c r="P5" s="21">
        <v>1.6069004493242547</v>
      </c>
      <c r="Q5" s="21">
        <v>1.5664989061498014</v>
      </c>
      <c r="R5" s="22">
        <v>1.5476089861367381</v>
      </c>
      <c r="S5" s="23">
        <v>1.5338069847480578</v>
      </c>
      <c r="T5" s="23">
        <v>1.5206964898024911</v>
      </c>
      <c r="U5" s="23">
        <v>1.5090860887150892</v>
      </c>
    </row>
    <row r="6" spans="2:21" x14ac:dyDescent="0.25">
      <c r="B6" s="16" t="s">
        <v>2</v>
      </c>
      <c r="C6" s="17">
        <v>66206670</v>
      </c>
      <c r="D6" s="17">
        <v>64241039</v>
      </c>
      <c r="E6" s="17">
        <v>67173642</v>
      </c>
      <c r="F6" s="17">
        <v>65654778</v>
      </c>
      <c r="G6" s="18">
        <v>64090257.74650389</v>
      </c>
      <c r="H6" s="10">
        <v>63698782</v>
      </c>
      <c r="I6" s="10">
        <v>64512008</v>
      </c>
      <c r="J6" s="10">
        <v>66812973</v>
      </c>
      <c r="M6" s="16" t="s">
        <v>2</v>
      </c>
      <c r="N6" s="21">
        <v>1.6658987531014624</v>
      </c>
      <c r="O6" s="21">
        <v>1.6743677511193429</v>
      </c>
      <c r="P6" s="21">
        <v>1.5919963071229635</v>
      </c>
      <c r="Q6" s="21">
        <v>1.565466065546669</v>
      </c>
      <c r="R6" s="22">
        <v>1.5529056599156699</v>
      </c>
      <c r="S6" s="23">
        <v>1.5291534145817733</v>
      </c>
      <c r="T6" s="23">
        <v>1.518898311148523</v>
      </c>
      <c r="U6" s="23">
        <v>1.5081328741350875</v>
      </c>
    </row>
    <row r="7" spans="2:21" x14ac:dyDescent="0.25">
      <c r="B7" s="16" t="s">
        <v>3</v>
      </c>
      <c r="C7" s="17">
        <v>96647493</v>
      </c>
      <c r="D7" s="17">
        <v>91914800.460999995</v>
      </c>
      <c r="E7" s="17">
        <v>99287774</v>
      </c>
      <c r="F7" s="17">
        <v>94287811</v>
      </c>
      <c r="G7" s="18">
        <v>90928356</v>
      </c>
      <c r="H7" s="10">
        <v>94158183</v>
      </c>
      <c r="I7" s="10">
        <v>93248358</v>
      </c>
      <c r="J7" s="10">
        <v>90459799</v>
      </c>
      <c r="M7" s="16" t="s">
        <v>3</v>
      </c>
      <c r="N7" s="21">
        <v>1.6550593091949111</v>
      </c>
      <c r="O7" s="21">
        <v>1.6670093851208803</v>
      </c>
      <c r="P7" s="21">
        <v>1.5840471859103216</v>
      </c>
      <c r="Q7" s="21">
        <v>1.5545262366945818</v>
      </c>
      <c r="R7" s="22">
        <v>1.5376153177123317</v>
      </c>
      <c r="S7" s="23">
        <v>1.5259308476672708</v>
      </c>
      <c r="T7" s="23">
        <v>1.5158196029575126</v>
      </c>
      <c r="U7" s="23">
        <v>1.5038794967917184</v>
      </c>
    </row>
    <row r="8" spans="2:21" x14ac:dyDescent="0.25">
      <c r="B8" s="16" t="s">
        <v>4</v>
      </c>
      <c r="C8" s="17">
        <v>95664225</v>
      </c>
      <c r="D8" s="17">
        <v>98579572.752000004</v>
      </c>
      <c r="E8" s="17">
        <v>95872449</v>
      </c>
      <c r="F8" s="17">
        <v>91316350</v>
      </c>
      <c r="G8" s="18">
        <v>99904133.971384108</v>
      </c>
      <c r="H8" s="10">
        <v>95828504</v>
      </c>
      <c r="I8" s="10">
        <v>92909486</v>
      </c>
      <c r="J8" s="10">
        <v>90359138</v>
      </c>
      <c r="M8" s="16" t="s">
        <v>4</v>
      </c>
      <c r="N8" s="21">
        <v>1.6503140646359702</v>
      </c>
      <c r="O8" s="21">
        <v>1.6457141826749149</v>
      </c>
      <c r="P8" s="21">
        <v>1.5710724777667879</v>
      </c>
      <c r="Q8" s="21">
        <v>1.5483354842807449</v>
      </c>
      <c r="R8" s="22">
        <v>1.5333203733478871</v>
      </c>
      <c r="S8" s="23">
        <v>1.5260549929903946</v>
      </c>
      <c r="T8" s="23">
        <v>1.5137777320175896</v>
      </c>
      <c r="U8" s="23">
        <v>1.4989094849488271</v>
      </c>
    </row>
    <row r="9" spans="2:21" x14ac:dyDescent="0.25">
      <c r="B9" s="16" t="s">
        <v>5</v>
      </c>
      <c r="C9" s="17">
        <v>92436981</v>
      </c>
      <c r="D9" s="17">
        <v>100996309</v>
      </c>
      <c r="E9" s="17">
        <v>101107501</v>
      </c>
      <c r="F9" s="17">
        <v>96746659</v>
      </c>
      <c r="G9" s="18">
        <v>95567567.469161198</v>
      </c>
      <c r="H9" s="10">
        <v>95510916</v>
      </c>
      <c r="I9" s="10">
        <v>88934720</v>
      </c>
      <c r="J9" s="10">
        <v>93978784</v>
      </c>
      <c r="M9" s="16" t="s">
        <v>5</v>
      </c>
      <c r="N9" s="21">
        <v>1.6535146577320607</v>
      </c>
      <c r="O9" s="21">
        <v>1.6154321738629083</v>
      </c>
      <c r="P9" s="21">
        <v>1.5703659019324392</v>
      </c>
      <c r="Q9" s="21">
        <v>1.5477856863253541</v>
      </c>
      <c r="R9" s="22">
        <v>1.5283179206913631</v>
      </c>
      <c r="S9" s="23">
        <v>1.5275206152757397</v>
      </c>
      <c r="T9" s="23">
        <v>1.5102312572637548</v>
      </c>
      <c r="U9" s="23">
        <v>1.4996541772662222</v>
      </c>
    </row>
    <row r="10" spans="2:21" x14ac:dyDescent="0.25">
      <c r="B10" s="16" t="s">
        <v>6</v>
      </c>
      <c r="C10" s="17">
        <v>90559726</v>
      </c>
      <c r="D10" s="17">
        <v>96541681.791999981</v>
      </c>
      <c r="E10" s="17">
        <v>93414270</v>
      </c>
      <c r="F10" s="17">
        <v>94584893</v>
      </c>
      <c r="G10" s="18">
        <v>92060504.655145869</v>
      </c>
      <c r="H10" s="10">
        <v>89739503</v>
      </c>
      <c r="I10" s="10">
        <v>89913551</v>
      </c>
      <c r="J10" s="10">
        <v>86577958</v>
      </c>
      <c r="M10" s="16" t="s">
        <v>6</v>
      </c>
      <c r="N10" s="21">
        <v>1.6633624973644465</v>
      </c>
      <c r="O10" s="21">
        <v>1.6185751076583028</v>
      </c>
      <c r="P10" s="21">
        <v>1.5721753967568339</v>
      </c>
      <c r="Q10" s="21">
        <v>1.5484856868210444</v>
      </c>
      <c r="R10" s="22">
        <v>1.5324711235125095</v>
      </c>
      <c r="S10" s="23">
        <v>1.523330600571746</v>
      </c>
      <c r="T10" s="23">
        <v>1.5100139132531869</v>
      </c>
      <c r="U10" s="23">
        <v>1.4987109652089508</v>
      </c>
    </row>
    <row r="11" spans="2:21" x14ac:dyDescent="0.25">
      <c r="B11" s="16" t="s">
        <v>7</v>
      </c>
      <c r="C11" s="17">
        <v>91939572</v>
      </c>
      <c r="D11" s="17">
        <v>94551320.170000002</v>
      </c>
      <c r="E11" s="17">
        <v>90611677</v>
      </c>
      <c r="F11" s="17">
        <v>90157749</v>
      </c>
      <c r="G11" s="18">
        <v>93312325.434888735</v>
      </c>
      <c r="H11" s="10">
        <v>90997460</v>
      </c>
      <c r="I11" s="10">
        <v>87325568</v>
      </c>
      <c r="J11" s="10">
        <v>84892328</v>
      </c>
      <c r="M11" s="16" t="s">
        <v>7</v>
      </c>
      <c r="N11" s="21">
        <v>1.6712386479240953</v>
      </c>
      <c r="O11" s="21">
        <v>1.6153031255978072</v>
      </c>
      <c r="P11" s="21">
        <v>1.5699435515358577</v>
      </c>
      <c r="Q11" s="21">
        <v>1.5475176071665233</v>
      </c>
      <c r="R11" s="22">
        <v>1.5368396654101775</v>
      </c>
      <c r="S11" s="23">
        <v>1.5281798415032684</v>
      </c>
      <c r="T11" s="23">
        <v>1.513971268987337</v>
      </c>
      <c r="U11" s="23">
        <v>1.494717979697765</v>
      </c>
    </row>
    <row r="12" spans="2:21" x14ac:dyDescent="0.25">
      <c r="B12" s="16" t="s">
        <v>8</v>
      </c>
      <c r="C12" s="17">
        <v>95948700</v>
      </c>
      <c r="D12" s="17">
        <v>99321786.879999995</v>
      </c>
      <c r="E12" s="17">
        <v>92499938</v>
      </c>
      <c r="F12" s="17">
        <v>98645301</v>
      </c>
      <c r="G12" s="18">
        <v>97814608.426833406</v>
      </c>
      <c r="H12" s="10">
        <v>93668387</v>
      </c>
      <c r="I12" s="10">
        <v>89740318</v>
      </c>
      <c r="J12" s="10">
        <v>93037933</v>
      </c>
      <c r="M12" s="16" t="s">
        <v>8</v>
      </c>
      <c r="N12" s="21">
        <v>1.6626543142325014</v>
      </c>
      <c r="O12" s="21">
        <v>1.6145598165057902</v>
      </c>
      <c r="P12" s="21">
        <v>1.5701774632540835</v>
      </c>
      <c r="Q12" s="21">
        <v>1.5470855727836443</v>
      </c>
      <c r="R12" s="22">
        <v>1.5322541326954227</v>
      </c>
      <c r="S12" s="23">
        <v>1.5223122183154494</v>
      </c>
      <c r="T12" s="23">
        <v>1.5100057702046477</v>
      </c>
      <c r="U12" s="23">
        <v>1.4984908037456077</v>
      </c>
    </row>
    <row r="13" spans="2:21" x14ac:dyDescent="0.25">
      <c r="B13" s="16" t="s">
        <v>9</v>
      </c>
      <c r="C13" s="17">
        <v>91636850</v>
      </c>
      <c r="D13" s="17">
        <v>93264871.730000004</v>
      </c>
      <c r="E13" s="17">
        <v>93050291</v>
      </c>
      <c r="F13" s="17">
        <v>85226682</v>
      </c>
      <c r="G13" s="18">
        <v>85262220.695787966</v>
      </c>
      <c r="H13" s="10">
        <v>88183310</v>
      </c>
      <c r="I13" s="10">
        <v>87462661</v>
      </c>
      <c r="J13" s="10">
        <v>88476482</v>
      </c>
      <c r="M13" s="16" t="s">
        <v>9</v>
      </c>
      <c r="N13" s="21">
        <v>1.6634917066660411</v>
      </c>
      <c r="O13" s="21">
        <v>1.6067429807207647</v>
      </c>
      <c r="P13" s="21">
        <v>1.5662902010698709</v>
      </c>
      <c r="Q13" s="21">
        <v>1.5386309888257763</v>
      </c>
      <c r="R13" s="22">
        <v>1.5294735222213394</v>
      </c>
      <c r="S13" s="23">
        <v>1.5254954480615437</v>
      </c>
      <c r="T13" s="23">
        <v>1.5117425366237143</v>
      </c>
      <c r="U13" s="23">
        <v>1.4929651135993405</v>
      </c>
    </row>
    <row r="14" spans="2:21" x14ac:dyDescent="0.25">
      <c r="B14" s="16" t="s">
        <v>10</v>
      </c>
      <c r="C14" s="17">
        <v>97434491</v>
      </c>
      <c r="D14" s="17">
        <v>98502057.5</v>
      </c>
      <c r="E14" s="17">
        <v>92681684</v>
      </c>
      <c r="F14" s="17">
        <v>100577166</v>
      </c>
      <c r="G14" s="18">
        <v>101554358.86521867</v>
      </c>
      <c r="H14" s="10">
        <v>99764936</v>
      </c>
      <c r="I14" s="10">
        <v>92992749</v>
      </c>
      <c r="J14" s="10">
        <v>87421152</v>
      </c>
      <c r="M14" s="16" t="s">
        <v>10</v>
      </c>
      <c r="N14" s="21">
        <v>1.6639348482869378</v>
      </c>
      <c r="O14" s="21">
        <v>1.6077853399153617</v>
      </c>
      <c r="P14" s="21">
        <v>1.5625702916662585</v>
      </c>
      <c r="Q14" s="21">
        <v>1.5462710392933521</v>
      </c>
      <c r="R14" s="22">
        <v>1.5317132394725306</v>
      </c>
      <c r="S14" s="23">
        <v>1.5221516906501098</v>
      </c>
      <c r="T14" s="23">
        <v>1.5076921212427004</v>
      </c>
      <c r="U14" s="23">
        <v>1.4897852867461641</v>
      </c>
    </row>
    <row r="15" spans="2:21" x14ac:dyDescent="0.25">
      <c r="B15" s="16" t="s">
        <v>11</v>
      </c>
      <c r="C15" s="17">
        <v>96296631</v>
      </c>
      <c r="D15" s="17">
        <v>97521277.949999988</v>
      </c>
      <c r="E15" s="17">
        <v>95381407</v>
      </c>
      <c r="F15" s="17">
        <v>94913010</v>
      </c>
      <c r="G15" s="18">
        <v>95361323.487938657</v>
      </c>
      <c r="H15" s="10">
        <v>91475960</v>
      </c>
      <c r="I15" s="10">
        <v>92188661</v>
      </c>
      <c r="J15" s="10">
        <v>89724420</v>
      </c>
      <c r="M15" s="16" t="s">
        <v>11</v>
      </c>
      <c r="N15" s="21">
        <v>1.6679242392187117</v>
      </c>
      <c r="O15" s="21">
        <v>1.6114379477325136</v>
      </c>
      <c r="P15" s="21">
        <v>1.5645160696780243</v>
      </c>
      <c r="Q15" s="21">
        <v>1.542962002785498</v>
      </c>
      <c r="R15" s="22">
        <v>1.5290388248275755</v>
      </c>
      <c r="S15" s="23">
        <v>1.5232696765357805</v>
      </c>
      <c r="T15" s="23">
        <v>1.509197741791694</v>
      </c>
      <c r="U15" s="23">
        <v>1.4944762195174959</v>
      </c>
    </row>
    <row r="16" spans="2:21" x14ac:dyDescent="0.25">
      <c r="B16" s="16" t="s">
        <v>12</v>
      </c>
      <c r="C16" s="17">
        <v>95772084</v>
      </c>
      <c r="D16" s="17">
        <v>97809949.179999992</v>
      </c>
      <c r="E16" s="17">
        <v>95317793</v>
      </c>
      <c r="F16" s="17">
        <v>93795522</v>
      </c>
      <c r="G16" s="18">
        <v>95119396.962053582</v>
      </c>
      <c r="H16" s="10">
        <v>92031161</v>
      </c>
      <c r="I16" s="10">
        <v>89379375</v>
      </c>
      <c r="J16" s="10">
        <v>88767486</v>
      </c>
      <c r="M16" s="16" t="s">
        <v>12</v>
      </c>
      <c r="N16" s="21">
        <v>1.6591947607613926</v>
      </c>
      <c r="O16" s="21">
        <v>1.6028083064586254</v>
      </c>
      <c r="P16" s="21">
        <v>1.5516784153825298</v>
      </c>
      <c r="Q16" s="21">
        <v>1.52561192633482</v>
      </c>
      <c r="R16" s="22">
        <v>1.5226724792818016</v>
      </c>
      <c r="S16" s="23">
        <v>1.5142313047642635</v>
      </c>
      <c r="T16" s="23">
        <v>1.5012011663764711</v>
      </c>
      <c r="U16" s="23">
        <v>1.4825915763796667</v>
      </c>
    </row>
    <row r="17" spans="2:21" x14ac:dyDescent="0.25">
      <c r="B17" s="19" t="s">
        <v>26</v>
      </c>
      <c r="C17" s="20">
        <v>1091477391</v>
      </c>
      <c r="D17" s="20">
        <v>1114539475.415</v>
      </c>
      <c r="E17" s="20">
        <v>1098261356</v>
      </c>
      <c r="F17" s="20">
        <v>1088289231</v>
      </c>
      <c r="G17" s="20">
        <v>1093947564.9566247</v>
      </c>
      <c r="H17" s="20">
        <v>1076852980</v>
      </c>
      <c r="I17" s="20">
        <v>1047400913</v>
      </c>
      <c r="J17" s="20">
        <v>1037141482</v>
      </c>
      <c r="M17" s="19" t="s">
        <v>13</v>
      </c>
      <c r="N17" s="24">
        <v>1.6607714885166731</v>
      </c>
      <c r="O17" s="24">
        <v>1.6286705748044437</v>
      </c>
      <c r="P17" s="24">
        <v>1.5734778092833519</v>
      </c>
      <c r="Q17" s="24">
        <v>1.5482647669173175</v>
      </c>
      <c r="R17" s="24">
        <v>1.5345192704354458</v>
      </c>
      <c r="S17" s="24">
        <v>1.5251198029721165</v>
      </c>
      <c r="T17" s="24">
        <v>1.5119373259724689</v>
      </c>
      <c r="U17" s="24">
        <v>1.4976166722293278</v>
      </c>
    </row>
  </sheetData>
  <conditionalFormatting sqref="I5:J16">
    <cfRule type="cellIs" dxfId="30" priority="5" operator="equal">
      <formula>""</formula>
    </cfRule>
  </conditionalFormatting>
  <conditionalFormatting sqref="T5:T16">
    <cfRule type="cellIs" dxfId="29" priority="4" operator="equal">
      <formula>""</formula>
    </cfRule>
  </conditionalFormatting>
  <conditionalFormatting sqref="H5:H16">
    <cfRule type="cellIs" dxfId="28" priority="3" operator="equal">
      <formula>""</formula>
    </cfRule>
  </conditionalFormatting>
  <conditionalFormatting sqref="S5:S16">
    <cfRule type="cellIs" dxfId="27" priority="2" operator="equal">
      <formula>""</formula>
    </cfRule>
  </conditionalFormatting>
  <conditionalFormatting sqref="U5:U16">
    <cfRule type="cellIs" dxfId="26" priority="1" operator="equal">
      <formula>""</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H32"/>
  <sheetViews>
    <sheetView showGridLines="0" topLeftCell="A10" workbookViewId="0">
      <selection activeCell="G27" sqref="G27"/>
    </sheetView>
  </sheetViews>
  <sheetFormatPr baseColWidth="10" defaultRowHeight="15" x14ac:dyDescent="0.25"/>
  <cols>
    <col min="1" max="1" width="6" customWidth="1"/>
  </cols>
  <sheetData>
    <row r="2" spans="2:8" x14ac:dyDescent="0.25">
      <c r="B2" s="40" t="s">
        <v>168</v>
      </c>
    </row>
    <row r="3" spans="2:8" x14ac:dyDescent="0.25">
      <c r="B3" s="12" t="s">
        <v>137</v>
      </c>
    </row>
    <row r="4" spans="2:8" x14ac:dyDescent="0.25">
      <c r="B4" s="12"/>
      <c r="C4" s="26"/>
      <c r="D4" s="26"/>
      <c r="E4" s="26"/>
      <c r="F4" s="26"/>
      <c r="G4" s="26"/>
      <c r="H4" s="25"/>
    </row>
    <row r="5" spans="2:8" x14ac:dyDescent="0.25">
      <c r="B5" s="59" t="s">
        <v>30</v>
      </c>
      <c r="C5" s="60" t="s">
        <v>31</v>
      </c>
      <c r="D5" s="60" t="s">
        <v>32</v>
      </c>
      <c r="E5" s="60" t="s">
        <v>33</v>
      </c>
      <c r="F5" s="60" t="s">
        <v>34</v>
      </c>
      <c r="G5" s="60" t="s">
        <v>35</v>
      </c>
      <c r="H5" s="60" t="s">
        <v>26</v>
      </c>
    </row>
    <row r="6" spans="2:8" x14ac:dyDescent="0.25">
      <c r="B6" s="27">
        <v>1990</v>
      </c>
      <c r="C6" s="29">
        <v>115.373</v>
      </c>
      <c r="D6" s="29">
        <v>39.664999999999999</v>
      </c>
      <c r="E6" s="29"/>
      <c r="F6" s="29"/>
      <c r="G6" s="29"/>
      <c r="H6" s="28">
        <v>155.03800000000001</v>
      </c>
    </row>
    <row r="7" spans="2:8" x14ac:dyDescent="0.25">
      <c r="B7" s="27">
        <v>1991</v>
      </c>
      <c r="C7" s="29">
        <v>113.059</v>
      </c>
      <c r="D7" s="29">
        <v>42.462000000000003</v>
      </c>
      <c r="E7" s="29"/>
      <c r="F7" s="29"/>
      <c r="G7" s="29"/>
      <c r="H7" s="28">
        <v>155.52100000000002</v>
      </c>
    </row>
    <row r="8" spans="2:8" x14ac:dyDescent="0.25">
      <c r="B8" s="27">
        <v>1992</v>
      </c>
      <c r="C8" s="29">
        <v>117.235</v>
      </c>
      <c r="D8" s="29">
        <v>43.329000000000001</v>
      </c>
      <c r="E8" s="29"/>
      <c r="F8" s="29"/>
      <c r="G8" s="29"/>
      <c r="H8" s="28">
        <v>160.56399999999999</v>
      </c>
    </row>
    <row r="9" spans="2:8" x14ac:dyDescent="0.25">
      <c r="B9" s="27">
        <v>1993</v>
      </c>
      <c r="C9" s="29">
        <v>124.56699999999999</v>
      </c>
      <c r="D9" s="29">
        <v>39.625</v>
      </c>
      <c r="E9" s="29"/>
      <c r="F9" s="29"/>
      <c r="G9" s="29"/>
      <c r="H9" s="28">
        <v>164.19200000000001</v>
      </c>
    </row>
    <row r="10" spans="2:8" x14ac:dyDescent="0.25">
      <c r="B10" s="27">
        <v>1994</v>
      </c>
      <c r="C10" s="29">
        <v>127.572</v>
      </c>
      <c r="D10" s="29">
        <v>39.481000000000002</v>
      </c>
      <c r="E10" s="29"/>
      <c r="F10" s="29"/>
      <c r="G10" s="29"/>
      <c r="H10" s="28">
        <v>167.053</v>
      </c>
    </row>
    <row r="11" spans="2:8" x14ac:dyDescent="0.25">
      <c r="B11" s="27">
        <v>1995</v>
      </c>
      <c r="C11" s="29">
        <v>126.53400000000001</v>
      </c>
      <c r="D11" s="29">
        <v>39.984999999999999</v>
      </c>
      <c r="E11" s="29"/>
      <c r="F11" s="29"/>
      <c r="G11" s="29"/>
      <c r="H11" s="28">
        <v>166.51900000000001</v>
      </c>
    </row>
    <row r="12" spans="2:8" x14ac:dyDescent="0.25">
      <c r="B12" s="27">
        <v>1996</v>
      </c>
      <c r="C12" s="29">
        <v>136.78899999999999</v>
      </c>
      <c r="D12" s="29">
        <v>41.755000000000003</v>
      </c>
      <c r="E12" s="29"/>
      <c r="F12" s="29"/>
      <c r="G12" s="29"/>
      <c r="H12" s="28">
        <v>178.54399999999998</v>
      </c>
    </row>
    <row r="13" spans="2:8" x14ac:dyDescent="0.25">
      <c r="B13" s="27">
        <v>1997</v>
      </c>
      <c r="C13" s="29">
        <v>141.09399999999999</v>
      </c>
      <c r="D13" s="29">
        <v>39.933999999999997</v>
      </c>
      <c r="E13" s="29"/>
      <c r="F13" s="29"/>
      <c r="G13" s="29">
        <v>18.707000000000001</v>
      </c>
      <c r="H13" s="28">
        <v>199.73499999999999</v>
      </c>
    </row>
    <row r="14" spans="2:8" x14ac:dyDescent="0.25">
      <c r="B14" s="27">
        <v>1998</v>
      </c>
      <c r="C14" s="29">
        <v>136.14099999999999</v>
      </c>
      <c r="D14" s="29">
        <v>37.103999999999999</v>
      </c>
      <c r="E14" s="29"/>
      <c r="F14" s="29"/>
      <c r="G14" s="29">
        <v>21.143999999999998</v>
      </c>
      <c r="H14" s="28">
        <v>194.38900000000001</v>
      </c>
    </row>
    <row r="15" spans="2:8" x14ac:dyDescent="0.25">
      <c r="B15" s="27">
        <v>1999</v>
      </c>
      <c r="C15" s="29">
        <v>129.399</v>
      </c>
      <c r="D15" s="29">
        <v>33.334000000000003</v>
      </c>
      <c r="E15" s="29"/>
      <c r="F15" s="29"/>
      <c r="G15" s="29">
        <v>22.027999999999999</v>
      </c>
      <c r="H15" s="28">
        <v>184.761</v>
      </c>
    </row>
    <row r="16" spans="2:8" x14ac:dyDescent="0.25">
      <c r="B16" s="27">
        <v>2000</v>
      </c>
      <c r="C16" s="29">
        <v>138.607</v>
      </c>
      <c r="D16" s="29">
        <v>35.216999999999999</v>
      </c>
      <c r="E16" s="29"/>
      <c r="F16" s="29"/>
      <c r="G16" s="29">
        <v>33.997999999999998</v>
      </c>
      <c r="H16" s="28">
        <v>207.822</v>
      </c>
    </row>
    <row r="17" spans="2:8" x14ac:dyDescent="0.25">
      <c r="B17" s="27">
        <v>2001</v>
      </c>
      <c r="C17" s="29">
        <v>132.14699999999999</v>
      </c>
      <c r="D17" s="29">
        <v>33.930999999999997</v>
      </c>
      <c r="E17" s="29"/>
      <c r="F17" s="29"/>
      <c r="G17" s="29">
        <v>36.412999999999997</v>
      </c>
      <c r="H17" s="28">
        <v>202.49099999999999</v>
      </c>
    </row>
    <row r="18" spans="2:8" x14ac:dyDescent="0.25">
      <c r="B18" s="27">
        <v>2002</v>
      </c>
      <c r="C18" s="29">
        <v>128.98500000000001</v>
      </c>
      <c r="D18" s="29">
        <v>33.445999999999998</v>
      </c>
      <c r="E18" s="29"/>
      <c r="F18" s="29"/>
      <c r="G18" s="29">
        <v>36.433999999999997</v>
      </c>
      <c r="H18" s="28">
        <v>198.86500000000001</v>
      </c>
    </row>
    <row r="19" spans="2:8" x14ac:dyDescent="0.25">
      <c r="B19" s="27">
        <v>2003</v>
      </c>
      <c r="C19" s="29">
        <v>130.749</v>
      </c>
      <c r="D19" s="29">
        <v>34.311999999999998</v>
      </c>
      <c r="E19" s="29"/>
      <c r="F19" s="29"/>
      <c r="G19" s="29">
        <v>38.218000000000004</v>
      </c>
      <c r="H19" s="28">
        <v>203.279</v>
      </c>
    </row>
    <row r="20" spans="2:8" x14ac:dyDescent="0.25">
      <c r="B20" s="27">
        <v>2004</v>
      </c>
      <c r="C20" s="29">
        <v>145.19399999999999</v>
      </c>
      <c r="D20" s="29">
        <v>39.509</v>
      </c>
      <c r="E20" s="29"/>
      <c r="F20" s="29"/>
      <c r="G20" s="29">
        <v>47.061999999999998</v>
      </c>
      <c r="H20" s="28">
        <v>231.76499999999999</v>
      </c>
    </row>
    <row r="21" spans="2:8" x14ac:dyDescent="0.25">
      <c r="B21" s="27">
        <v>2005</v>
      </c>
      <c r="C21" s="29">
        <v>158.25399999999999</v>
      </c>
      <c r="D21" s="29">
        <v>51.84</v>
      </c>
      <c r="E21" s="29">
        <v>2.6930000000000001</v>
      </c>
      <c r="F21" s="29"/>
      <c r="G21" s="29">
        <v>54.317</v>
      </c>
      <c r="H21" s="28">
        <v>267.10399999999998</v>
      </c>
    </row>
    <row r="22" spans="2:8" x14ac:dyDescent="0.25">
      <c r="B22" s="27">
        <v>2006</v>
      </c>
      <c r="C22" s="29">
        <v>167.19200000000001</v>
      </c>
      <c r="D22" s="29">
        <v>58.893000000000001</v>
      </c>
      <c r="E22" s="29">
        <v>48.418999999999997</v>
      </c>
      <c r="F22" s="29">
        <v>3.2919999999999998</v>
      </c>
      <c r="G22" s="29">
        <v>53.213999999999999</v>
      </c>
      <c r="H22" s="28">
        <v>331.01</v>
      </c>
    </row>
    <row r="23" spans="2:8" x14ac:dyDescent="0.25">
      <c r="B23" s="27">
        <v>2007</v>
      </c>
      <c r="C23" s="29">
        <v>256.03699999999998</v>
      </c>
      <c r="D23" s="29">
        <v>120.46899999999999</v>
      </c>
      <c r="E23" s="29">
        <v>114.008</v>
      </c>
      <c r="F23" s="29">
        <v>20.873999999999999</v>
      </c>
      <c r="G23" s="29">
        <v>89.385000000000005</v>
      </c>
      <c r="H23" s="28">
        <v>600.77300000000002</v>
      </c>
    </row>
    <row r="24" spans="2:8" x14ac:dyDescent="0.25">
      <c r="B24" s="27">
        <v>2008</v>
      </c>
      <c r="C24" s="29">
        <v>272.10399999999998</v>
      </c>
      <c r="D24" s="29">
        <v>128.83000000000001</v>
      </c>
      <c r="E24" s="29">
        <v>123.922</v>
      </c>
      <c r="F24" s="29">
        <v>20.940999999999999</v>
      </c>
      <c r="G24" s="29">
        <v>95.885000000000005</v>
      </c>
      <c r="H24" s="28">
        <v>641.68200000000002</v>
      </c>
    </row>
    <row r="25" spans="2:8" x14ac:dyDescent="0.25">
      <c r="B25" s="27">
        <v>2009</v>
      </c>
      <c r="C25" s="29">
        <v>258.17399999999998</v>
      </c>
      <c r="D25" s="29">
        <v>121.836</v>
      </c>
      <c r="E25" s="29">
        <v>117.509</v>
      </c>
      <c r="F25" s="29">
        <v>19.658999999999999</v>
      </c>
      <c r="G25" s="29">
        <v>90.734999999999999</v>
      </c>
      <c r="H25" s="28">
        <v>607.91300000000001</v>
      </c>
    </row>
    <row r="26" spans="2:8" x14ac:dyDescent="0.25">
      <c r="B26" s="27">
        <v>2010</v>
      </c>
      <c r="C26" s="29">
        <v>259.5</v>
      </c>
      <c r="D26" s="29">
        <v>122.30200000000001</v>
      </c>
      <c r="E26" s="29">
        <v>115.667</v>
      </c>
      <c r="F26" s="29">
        <v>19.027999999999999</v>
      </c>
      <c r="G26" s="29">
        <v>104.22</v>
      </c>
      <c r="H26" s="28">
        <v>620.7170000000001</v>
      </c>
    </row>
    <row r="27" spans="2:8" x14ac:dyDescent="0.25">
      <c r="B27" s="27">
        <v>2011</v>
      </c>
      <c r="C27" s="29">
        <v>252.68700000000001</v>
      </c>
      <c r="D27" s="29">
        <v>120.241</v>
      </c>
      <c r="E27" s="29">
        <v>115.598</v>
      </c>
      <c r="F27" s="29">
        <v>18.254000000000001</v>
      </c>
      <c r="G27" s="29">
        <v>133.16</v>
      </c>
      <c r="H27" s="28">
        <v>639.94000000000005</v>
      </c>
    </row>
    <row r="28" spans="2:8" x14ac:dyDescent="0.25">
      <c r="B28" s="27">
        <v>2012</v>
      </c>
      <c r="C28" s="29">
        <v>257.51</v>
      </c>
      <c r="D28" s="29">
        <v>118.65</v>
      </c>
      <c r="E28" s="29">
        <v>117.20099999999999</v>
      </c>
      <c r="F28" s="29">
        <v>18.931999999999999</v>
      </c>
      <c r="G28" s="29">
        <v>136.44200000000001</v>
      </c>
      <c r="H28" s="28">
        <v>648.73500000000001</v>
      </c>
    </row>
    <row r="29" spans="2:8" x14ac:dyDescent="0.25">
      <c r="B29" s="27">
        <v>2013</v>
      </c>
      <c r="C29" s="29">
        <v>263.63296400000002</v>
      </c>
      <c r="D29" s="29">
        <v>121.852993</v>
      </c>
      <c r="E29" s="29">
        <v>120.104557</v>
      </c>
      <c r="F29" s="29">
        <v>19.631209999999999</v>
      </c>
      <c r="G29" s="29">
        <v>141.65407099999999</v>
      </c>
      <c r="H29" s="28">
        <v>666.87579499999993</v>
      </c>
    </row>
    <row r="30" spans="2:8" x14ac:dyDescent="0.25">
      <c r="B30" s="122">
        <v>2014</v>
      </c>
      <c r="C30" s="23">
        <v>261.95243699999997</v>
      </c>
      <c r="D30" s="23">
        <v>121.90895</v>
      </c>
      <c r="E30" s="23">
        <v>119.41749799999999</v>
      </c>
      <c r="F30" s="23">
        <v>20.289299</v>
      </c>
      <c r="G30" s="23">
        <v>144.08096800000001</v>
      </c>
      <c r="H30" s="30">
        <v>667.64915199999996</v>
      </c>
    </row>
    <row r="31" spans="2:8" x14ac:dyDescent="0.25">
      <c r="B31" s="123">
        <v>2015</v>
      </c>
      <c r="C31" s="31">
        <v>257.41637700000001</v>
      </c>
      <c r="D31" s="31">
        <v>118.762305</v>
      </c>
      <c r="E31" s="31">
        <v>119.79175499999999</v>
      </c>
      <c r="F31" s="31">
        <v>20.627148999999999</v>
      </c>
      <c r="G31" s="31">
        <v>144.57460699999999</v>
      </c>
      <c r="H31" s="30">
        <v>661.17219299999999</v>
      </c>
    </row>
    <row r="32" spans="2:8" x14ac:dyDescent="0.25">
      <c r="B32" s="123">
        <v>2016</v>
      </c>
      <c r="C32" s="31">
        <v>260.99339099999997</v>
      </c>
      <c r="D32" s="31">
        <v>121.102003</v>
      </c>
      <c r="E32" s="31">
        <v>120.23631399999999</v>
      </c>
      <c r="F32" s="31">
        <v>20.803433999999999</v>
      </c>
      <c r="G32" s="31">
        <v>146.937985</v>
      </c>
      <c r="H32" s="30">
        <v>670.073127</v>
      </c>
    </row>
  </sheetData>
  <conditionalFormatting sqref="C30:H30">
    <cfRule type="cellIs" dxfId="25" priority="3" operator="equal">
      <formula>""</formula>
    </cfRule>
  </conditionalFormatting>
  <conditionalFormatting sqref="C31:H31">
    <cfRule type="cellIs" dxfId="24" priority="2" operator="equal">
      <formula>""</formula>
    </cfRule>
  </conditionalFormatting>
  <conditionalFormatting sqref="C32:H32">
    <cfRule type="cellIs" dxfId="23" priority="1" operator="equal">
      <formula>""</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W47"/>
  <sheetViews>
    <sheetView showGridLines="0" workbookViewId="0">
      <selection activeCell="G27" sqref="G27"/>
    </sheetView>
  </sheetViews>
  <sheetFormatPr baseColWidth="10" defaultRowHeight="15" x14ac:dyDescent="0.25"/>
  <cols>
    <col min="1" max="1" width="2.7109375" customWidth="1"/>
    <col min="2" max="2" width="20.140625" customWidth="1"/>
    <col min="11" max="11" width="5.28515625" customWidth="1"/>
    <col min="12" max="12" width="19.7109375" customWidth="1"/>
  </cols>
  <sheetData>
    <row r="2" spans="2:12" x14ac:dyDescent="0.25">
      <c r="B2" s="40" t="s">
        <v>154</v>
      </c>
      <c r="L2" s="40" t="s">
        <v>153</v>
      </c>
    </row>
    <row r="3" spans="2:12" x14ac:dyDescent="0.25">
      <c r="B3" s="32" t="s">
        <v>155</v>
      </c>
      <c r="L3" s="32" t="s">
        <v>127</v>
      </c>
    </row>
    <row r="5" spans="2:12" x14ac:dyDescent="0.25">
      <c r="B5" s="63">
        <v>2015</v>
      </c>
      <c r="C5" s="45" t="s">
        <v>21</v>
      </c>
      <c r="D5" s="45" t="s">
        <v>142</v>
      </c>
      <c r="E5" s="45" t="s">
        <v>22</v>
      </c>
      <c r="F5" s="45" t="s">
        <v>23</v>
      </c>
      <c r="G5" s="45" t="s">
        <v>29</v>
      </c>
      <c r="H5" s="45" t="s">
        <v>143</v>
      </c>
      <c r="I5" s="46" t="s">
        <v>24</v>
      </c>
      <c r="J5" s="45" t="s">
        <v>14</v>
      </c>
    </row>
    <row r="6" spans="2:12" x14ac:dyDescent="0.25">
      <c r="B6" s="61" t="s">
        <v>49</v>
      </c>
      <c r="C6" s="62">
        <v>749</v>
      </c>
      <c r="D6" s="62">
        <v>1300</v>
      </c>
      <c r="E6" s="62">
        <v>1203</v>
      </c>
      <c r="F6" s="62">
        <v>1241</v>
      </c>
      <c r="G6" s="62">
        <v>928</v>
      </c>
      <c r="H6" s="62">
        <v>645</v>
      </c>
      <c r="I6" s="62">
        <v>484</v>
      </c>
      <c r="J6" s="11">
        <v>6550</v>
      </c>
    </row>
    <row r="7" spans="2:12" ht="19.5" customHeight="1" x14ac:dyDescent="0.25">
      <c r="B7" s="64" t="s">
        <v>50</v>
      </c>
      <c r="C7" s="65"/>
      <c r="D7" s="65"/>
      <c r="E7" s="65"/>
      <c r="F7" s="65"/>
      <c r="G7" s="65"/>
      <c r="H7" s="65"/>
      <c r="I7" s="65"/>
      <c r="J7" s="66"/>
    </row>
    <row r="8" spans="2:12" x14ac:dyDescent="0.25">
      <c r="B8" s="68" t="s">
        <v>51</v>
      </c>
      <c r="C8" s="10">
        <v>685</v>
      </c>
      <c r="D8" s="10">
        <v>1219</v>
      </c>
      <c r="E8" s="10">
        <v>1118</v>
      </c>
      <c r="F8" s="10">
        <v>1187</v>
      </c>
      <c r="G8" s="10">
        <v>875</v>
      </c>
      <c r="H8" s="10">
        <v>592</v>
      </c>
      <c r="I8" s="10">
        <v>384</v>
      </c>
      <c r="J8" s="7">
        <v>6060</v>
      </c>
    </row>
    <row r="9" spans="2:12" x14ac:dyDescent="0.25">
      <c r="B9" s="68" t="s">
        <v>36</v>
      </c>
      <c r="C9" s="10">
        <v>50</v>
      </c>
      <c r="D9" s="10">
        <v>57</v>
      </c>
      <c r="E9" s="10">
        <v>85</v>
      </c>
      <c r="F9" s="10">
        <v>48</v>
      </c>
      <c r="G9" s="10">
        <v>53</v>
      </c>
      <c r="H9" s="10">
        <v>53</v>
      </c>
      <c r="I9" s="10">
        <v>54</v>
      </c>
      <c r="J9" s="7">
        <v>400</v>
      </c>
    </row>
    <row r="10" spans="2:12" x14ac:dyDescent="0.25">
      <c r="B10" s="68" t="s">
        <v>37</v>
      </c>
      <c r="C10" s="10">
        <v>14</v>
      </c>
      <c r="D10" s="10">
        <v>24</v>
      </c>
      <c r="E10" s="10">
        <v>0</v>
      </c>
      <c r="F10" s="10">
        <v>6</v>
      </c>
      <c r="G10" s="10">
        <v>0</v>
      </c>
      <c r="H10" s="10">
        <v>0</v>
      </c>
      <c r="I10" s="10">
        <v>46</v>
      </c>
      <c r="J10" s="7">
        <v>90</v>
      </c>
    </row>
    <row r="11" spans="2:12" ht="19.5" customHeight="1" x14ac:dyDescent="0.25">
      <c r="B11" s="64" t="s">
        <v>38</v>
      </c>
      <c r="C11" s="65"/>
      <c r="D11" s="65"/>
      <c r="E11" s="65"/>
      <c r="F11" s="65"/>
      <c r="G11" s="65"/>
      <c r="H11" s="65"/>
      <c r="I11" s="65"/>
      <c r="J11" s="66"/>
    </row>
    <row r="12" spans="2:12" x14ac:dyDescent="0.25">
      <c r="B12" s="68" t="s">
        <v>39</v>
      </c>
      <c r="C12" s="10">
        <v>233</v>
      </c>
      <c r="D12" s="10">
        <v>552</v>
      </c>
      <c r="E12" s="10">
        <v>0</v>
      </c>
      <c r="F12" s="10">
        <v>415</v>
      </c>
      <c r="G12" s="10">
        <v>214</v>
      </c>
      <c r="H12" s="10">
        <v>0</v>
      </c>
      <c r="I12" s="10">
        <v>0</v>
      </c>
      <c r="J12" s="7">
        <v>1414</v>
      </c>
    </row>
    <row r="13" spans="2:12" x14ac:dyDescent="0.25">
      <c r="B13" s="68" t="s">
        <v>40</v>
      </c>
      <c r="C13" s="10">
        <v>475</v>
      </c>
      <c r="D13" s="10">
        <v>576</v>
      </c>
      <c r="E13" s="10">
        <v>1058</v>
      </c>
      <c r="F13" s="10">
        <v>646</v>
      </c>
      <c r="G13" s="10">
        <v>691</v>
      </c>
      <c r="H13" s="10">
        <v>334</v>
      </c>
      <c r="I13" s="10">
        <v>309</v>
      </c>
      <c r="J13" s="7">
        <v>4089</v>
      </c>
    </row>
    <row r="14" spans="2:12" x14ac:dyDescent="0.25">
      <c r="B14" s="68" t="s">
        <v>41</v>
      </c>
      <c r="C14" s="10">
        <v>41</v>
      </c>
      <c r="D14" s="10">
        <v>172</v>
      </c>
      <c r="E14" s="10">
        <v>145</v>
      </c>
      <c r="F14" s="10">
        <v>180</v>
      </c>
      <c r="G14" s="10">
        <v>23</v>
      </c>
      <c r="H14" s="10">
        <v>311</v>
      </c>
      <c r="I14" s="10">
        <v>133</v>
      </c>
      <c r="J14" s="7">
        <v>1005</v>
      </c>
    </row>
    <row r="15" spans="2:12" x14ac:dyDescent="0.25">
      <c r="B15" s="68" t="s">
        <v>42</v>
      </c>
      <c r="C15" s="10">
        <v>0</v>
      </c>
      <c r="D15" s="10">
        <v>0</v>
      </c>
      <c r="E15" s="10">
        <v>0</v>
      </c>
      <c r="F15" s="10">
        <v>0</v>
      </c>
      <c r="G15" s="10">
        <v>0</v>
      </c>
      <c r="H15" s="10">
        <v>0</v>
      </c>
      <c r="I15" s="10">
        <v>42</v>
      </c>
      <c r="J15" s="7">
        <v>42</v>
      </c>
    </row>
    <row r="16" spans="2:12" ht="19.5" customHeight="1" x14ac:dyDescent="0.25">
      <c r="B16" s="64" t="s">
        <v>43</v>
      </c>
      <c r="C16" s="65"/>
      <c r="D16" s="65"/>
      <c r="E16" s="65"/>
      <c r="F16" s="65"/>
      <c r="G16" s="65"/>
      <c r="H16" s="65"/>
      <c r="I16" s="65"/>
      <c r="J16" s="66"/>
    </row>
    <row r="17" spans="2:23" x14ac:dyDescent="0.25">
      <c r="B17" s="68" t="s">
        <v>44</v>
      </c>
      <c r="C17" s="10">
        <v>0</v>
      </c>
      <c r="D17" s="10">
        <v>0</v>
      </c>
      <c r="E17" s="10">
        <v>0</v>
      </c>
      <c r="F17" s="10">
        <v>0</v>
      </c>
      <c r="G17" s="10">
        <v>0</v>
      </c>
      <c r="H17" s="10">
        <v>0</v>
      </c>
      <c r="I17" s="10">
        <v>0</v>
      </c>
      <c r="J17" s="7">
        <v>0</v>
      </c>
    </row>
    <row r="18" spans="2:23" x14ac:dyDescent="0.25">
      <c r="B18" s="68" t="s">
        <v>45</v>
      </c>
      <c r="C18" s="10">
        <v>0</v>
      </c>
      <c r="D18" s="10">
        <v>0</v>
      </c>
      <c r="E18" s="10">
        <v>0</v>
      </c>
      <c r="F18" s="10">
        <v>0</v>
      </c>
      <c r="G18" s="10">
        <v>0</v>
      </c>
      <c r="H18" s="10">
        <v>0</v>
      </c>
      <c r="I18" s="10">
        <v>0</v>
      </c>
      <c r="J18" s="7">
        <v>0</v>
      </c>
    </row>
    <row r="19" spans="2:23" x14ac:dyDescent="0.25">
      <c r="B19" s="68" t="s">
        <v>46</v>
      </c>
      <c r="C19" s="10">
        <v>675</v>
      </c>
      <c r="D19" s="10">
        <v>306</v>
      </c>
      <c r="E19" s="10">
        <v>182</v>
      </c>
      <c r="F19" s="10">
        <v>612</v>
      </c>
      <c r="G19" s="10">
        <v>576</v>
      </c>
      <c r="H19" s="10">
        <v>96</v>
      </c>
      <c r="I19" s="10">
        <v>217</v>
      </c>
      <c r="J19" s="7">
        <v>2664</v>
      </c>
    </row>
    <row r="20" spans="2:23" x14ac:dyDescent="0.25">
      <c r="B20" s="68" t="s">
        <v>47</v>
      </c>
      <c r="C20" s="10">
        <v>46</v>
      </c>
      <c r="D20" s="10">
        <v>912</v>
      </c>
      <c r="E20" s="10">
        <v>636</v>
      </c>
      <c r="F20" s="10">
        <v>191</v>
      </c>
      <c r="G20" s="10">
        <v>202</v>
      </c>
      <c r="H20" s="10">
        <v>518</v>
      </c>
      <c r="I20" s="10">
        <v>175</v>
      </c>
      <c r="J20" s="7">
        <v>2680</v>
      </c>
    </row>
    <row r="21" spans="2:23" x14ac:dyDescent="0.25">
      <c r="B21" s="68" t="s">
        <v>48</v>
      </c>
      <c r="C21" s="10">
        <v>28</v>
      </c>
      <c r="D21" s="10">
        <v>82</v>
      </c>
      <c r="E21" s="10">
        <v>385</v>
      </c>
      <c r="F21" s="10">
        <v>438</v>
      </c>
      <c r="G21" s="10">
        <v>150</v>
      </c>
      <c r="H21" s="10">
        <v>31</v>
      </c>
      <c r="I21" s="10">
        <v>92</v>
      </c>
      <c r="J21" s="7">
        <v>1206</v>
      </c>
    </row>
    <row r="22" spans="2:23" ht="19.5" customHeight="1" x14ac:dyDescent="0.25">
      <c r="B22" s="64" t="s">
        <v>52</v>
      </c>
      <c r="C22" s="65"/>
      <c r="D22" s="65"/>
      <c r="E22" s="65"/>
      <c r="F22" s="65"/>
      <c r="G22" s="65"/>
      <c r="H22" s="65"/>
      <c r="I22" s="65"/>
      <c r="J22" s="66"/>
    </row>
    <row r="23" spans="2:23" x14ac:dyDescent="0.25">
      <c r="B23" s="117">
        <f>+J23/J6</f>
        <v>0.84015267175572517</v>
      </c>
      <c r="C23" s="10">
        <v>708</v>
      </c>
      <c r="D23" s="10">
        <v>1128</v>
      </c>
      <c r="E23" s="10">
        <v>1058</v>
      </c>
      <c r="F23" s="10">
        <v>1061</v>
      </c>
      <c r="G23" s="10">
        <v>905</v>
      </c>
      <c r="H23" s="10">
        <v>334</v>
      </c>
      <c r="I23" s="10">
        <v>309</v>
      </c>
      <c r="J23" s="7">
        <v>5503</v>
      </c>
    </row>
    <row r="26" spans="2:23" x14ac:dyDescent="0.25">
      <c r="B26" s="63">
        <v>2016</v>
      </c>
      <c r="C26" s="45" t="s">
        <v>21</v>
      </c>
      <c r="D26" s="45" t="s">
        <v>142</v>
      </c>
      <c r="E26" s="45" t="s">
        <v>22</v>
      </c>
      <c r="F26" s="45" t="s">
        <v>23</v>
      </c>
      <c r="G26" s="45" t="s">
        <v>29</v>
      </c>
      <c r="H26" s="45" t="s">
        <v>143</v>
      </c>
      <c r="I26" s="46" t="s">
        <v>24</v>
      </c>
      <c r="J26" s="45" t="s">
        <v>14</v>
      </c>
      <c r="L26" s="76"/>
      <c r="M26" s="76">
        <v>2006</v>
      </c>
      <c r="N26" s="76">
        <v>2007</v>
      </c>
      <c r="O26" s="76">
        <v>2008</v>
      </c>
      <c r="P26" s="76">
        <v>2009</v>
      </c>
      <c r="Q26" s="76">
        <v>2010</v>
      </c>
      <c r="R26" s="76">
        <v>2011</v>
      </c>
      <c r="S26" s="76">
        <v>2012</v>
      </c>
      <c r="T26" s="76">
        <v>2013</v>
      </c>
      <c r="U26" s="76">
        <v>2014</v>
      </c>
      <c r="V26" s="76">
        <v>2015</v>
      </c>
      <c r="W26" s="76">
        <v>2016</v>
      </c>
    </row>
    <row r="27" spans="2:23" x14ac:dyDescent="0.25">
      <c r="B27" s="61" t="s">
        <v>49</v>
      </c>
      <c r="C27" s="62">
        <v>741</v>
      </c>
      <c r="D27" s="62">
        <v>1291</v>
      </c>
      <c r="E27" s="62">
        <v>1233</v>
      </c>
      <c r="F27" s="62">
        <v>1241</v>
      </c>
      <c r="G27" s="62">
        <v>970</v>
      </c>
      <c r="H27" s="62">
        <v>652</v>
      </c>
      <c r="I27" s="62">
        <v>518</v>
      </c>
      <c r="J27" s="11">
        <v>6646</v>
      </c>
      <c r="L27" s="61" t="s">
        <v>49</v>
      </c>
      <c r="M27" s="69">
        <v>7974</v>
      </c>
      <c r="N27" s="69">
        <v>5975</v>
      </c>
      <c r="O27" s="69">
        <v>6399</v>
      </c>
      <c r="P27" s="69">
        <v>6572</v>
      </c>
      <c r="Q27" s="69">
        <v>6564</v>
      </c>
      <c r="R27" s="69">
        <v>6165</v>
      </c>
      <c r="S27" s="69">
        <v>6298</v>
      </c>
      <c r="T27" s="69">
        <v>6493</v>
      </c>
      <c r="U27" s="69">
        <v>6513</v>
      </c>
      <c r="V27" s="69">
        <v>6550</v>
      </c>
      <c r="W27" s="69">
        <v>6646</v>
      </c>
    </row>
    <row r="28" spans="2:23" x14ac:dyDescent="0.25">
      <c r="B28" s="64" t="s">
        <v>50</v>
      </c>
      <c r="C28" s="65"/>
      <c r="D28" s="65"/>
      <c r="E28" s="65"/>
      <c r="F28" s="65"/>
      <c r="G28" s="65"/>
      <c r="H28" s="65"/>
      <c r="I28" s="65"/>
      <c r="J28" s="66"/>
      <c r="L28" s="64" t="s">
        <v>50</v>
      </c>
      <c r="M28" s="73"/>
      <c r="N28" s="73"/>
      <c r="O28" s="73"/>
      <c r="P28" s="73"/>
      <c r="Q28" s="73"/>
      <c r="R28" s="73"/>
      <c r="S28" s="74"/>
      <c r="T28" s="74"/>
      <c r="U28" s="75"/>
      <c r="V28" s="75"/>
      <c r="W28" s="75"/>
    </row>
    <row r="29" spans="2:23" x14ac:dyDescent="0.25">
      <c r="B29" s="68" t="s">
        <v>51</v>
      </c>
      <c r="C29" s="10">
        <v>685</v>
      </c>
      <c r="D29" s="10">
        <v>1219</v>
      </c>
      <c r="E29" s="10">
        <v>1118</v>
      </c>
      <c r="F29" s="10">
        <v>1187</v>
      </c>
      <c r="G29" s="10">
        <v>913</v>
      </c>
      <c r="H29" s="10">
        <v>598</v>
      </c>
      <c r="I29" s="10">
        <v>434</v>
      </c>
      <c r="J29" s="7">
        <v>6154</v>
      </c>
      <c r="L29" s="68" t="s">
        <v>51</v>
      </c>
      <c r="M29" s="70"/>
      <c r="N29" s="70"/>
      <c r="O29" s="70">
        <v>6170</v>
      </c>
      <c r="P29" s="70">
        <v>6378</v>
      </c>
      <c r="Q29" s="70">
        <v>6204</v>
      </c>
      <c r="R29" s="70">
        <v>5873</v>
      </c>
      <c r="S29" s="72">
        <v>5840</v>
      </c>
      <c r="T29" s="70">
        <v>6027</v>
      </c>
      <c r="U29" s="72">
        <v>6045</v>
      </c>
      <c r="V29" s="72">
        <v>6060</v>
      </c>
      <c r="W29" s="72">
        <v>6154</v>
      </c>
    </row>
    <row r="30" spans="2:23" x14ac:dyDescent="0.25">
      <c r="B30" s="68" t="s">
        <v>36</v>
      </c>
      <c r="C30" s="10">
        <v>50</v>
      </c>
      <c r="D30" s="10">
        <v>57</v>
      </c>
      <c r="E30" s="10">
        <v>86</v>
      </c>
      <c r="F30" s="10">
        <v>48</v>
      </c>
      <c r="G30" s="10">
        <v>57</v>
      </c>
      <c r="H30" s="10">
        <v>54</v>
      </c>
      <c r="I30" s="10">
        <v>55</v>
      </c>
      <c r="J30" s="7">
        <v>407</v>
      </c>
      <c r="L30" s="68" t="s">
        <v>36</v>
      </c>
      <c r="M30" s="70"/>
      <c r="N30" s="70"/>
      <c r="O30" s="70">
        <v>50</v>
      </c>
      <c r="P30" s="70">
        <v>50</v>
      </c>
      <c r="Q30" s="70">
        <v>60</v>
      </c>
      <c r="R30" s="70">
        <v>79</v>
      </c>
      <c r="S30" s="72">
        <v>321</v>
      </c>
      <c r="T30" s="70">
        <v>341</v>
      </c>
      <c r="U30" s="72">
        <v>366</v>
      </c>
      <c r="V30" s="72">
        <v>400</v>
      </c>
      <c r="W30" s="72">
        <v>407</v>
      </c>
    </row>
    <row r="31" spans="2:23" x14ac:dyDescent="0.25">
      <c r="B31" s="68" t="s">
        <v>37</v>
      </c>
      <c r="C31" s="10">
        <v>6</v>
      </c>
      <c r="D31" s="10">
        <v>15</v>
      </c>
      <c r="E31" s="10">
        <v>29</v>
      </c>
      <c r="F31" s="10">
        <v>6</v>
      </c>
      <c r="G31" s="10">
        <v>0</v>
      </c>
      <c r="H31" s="10">
        <v>0</v>
      </c>
      <c r="I31" s="10">
        <v>29</v>
      </c>
      <c r="J31" s="7">
        <v>85</v>
      </c>
      <c r="L31" s="68" t="s">
        <v>37</v>
      </c>
      <c r="M31" s="70"/>
      <c r="N31" s="70"/>
      <c r="O31" s="70">
        <v>179</v>
      </c>
      <c r="P31" s="70">
        <v>144</v>
      </c>
      <c r="Q31" s="70">
        <v>300</v>
      </c>
      <c r="R31" s="70">
        <v>213</v>
      </c>
      <c r="S31" s="72">
        <v>137</v>
      </c>
      <c r="T31" s="70">
        <v>125</v>
      </c>
      <c r="U31" s="72">
        <v>102</v>
      </c>
      <c r="V31" s="72">
        <v>90</v>
      </c>
      <c r="W31" s="72">
        <v>85</v>
      </c>
    </row>
    <row r="32" spans="2:23" x14ac:dyDescent="0.25">
      <c r="B32" s="64" t="s">
        <v>38</v>
      </c>
      <c r="C32" s="65"/>
      <c r="D32" s="65"/>
      <c r="E32" s="65"/>
      <c r="F32" s="65"/>
      <c r="G32" s="65"/>
      <c r="H32" s="65"/>
      <c r="I32" s="65"/>
      <c r="J32" s="66"/>
      <c r="L32" s="64" t="s">
        <v>38</v>
      </c>
      <c r="M32" s="73"/>
      <c r="N32" s="73"/>
      <c r="O32" s="73"/>
      <c r="P32" s="73"/>
      <c r="Q32" s="73"/>
      <c r="R32" s="73"/>
      <c r="S32" s="74"/>
      <c r="T32" s="74"/>
      <c r="U32" s="75"/>
      <c r="V32" s="75"/>
      <c r="W32" s="75"/>
    </row>
    <row r="33" spans="2:23" x14ac:dyDescent="0.25">
      <c r="B33" s="68" t="s">
        <v>39</v>
      </c>
      <c r="C33" s="10">
        <v>232</v>
      </c>
      <c r="D33" s="10">
        <v>545</v>
      </c>
      <c r="E33" s="10">
        <v>0</v>
      </c>
      <c r="F33" s="10">
        <v>414</v>
      </c>
      <c r="G33" s="10">
        <v>214</v>
      </c>
      <c r="H33" s="10">
        <v>0</v>
      </c>
      <c r="I33" s="10">
        <v>0</v>
      </c>
      <c r="J33" s="7">
        <v>1405</v>
      </c>
      <c r="L33" s="68" t="s">
        <v>39</v>
      </c>
      <c r="M33" s="70"/>
      <c r="N33" s="70"/>
      <c r="O33" s="70">
        <v>1452</v>
      </c>
      <c r="P33" s="70">
        <v>1452</v>
      </c>
      <c r="Q33" s="70">
        <v>1451</v>
      </c>
      <c r="R33" s="70">
        <v>1450</v>
      </c>
      <c r="S33" s="70">
        <v>1441</v>
      </c>
      <c r="T33" s="70">
        <v>1435</v>
      </c>
      <c r="U33" s="72">
        <v>1424</v>
      </c>
      <c r="V33" s="72">
        <v>1414</v>
      </c>
      <c r="W33" s="72">
        <v>1405</v>
      </c>
    </row>
    <row r="34" spans="2:23" x14ac:dyDescent="0.25">
      <c r="B34" s="68" t="s">
        <v>40</v>
      </c>
      <c r="C34" s="10">
        <v>480</v>
      </c>
      <c r="D34" s="10">
        <v>576</v>
      </c>
      <c r="E34" s="10">
        <v>1060</v>
      </c>
      <c r="F34" s="10">
        <v>636</v>
      </c>
      <c r="G34" s="10">
        <v>729</v>
      </c>
      <c r="H34" s="10">
        <v>342</v>
      </c>
      <c r="I34" s="10">
        <v>344</v>
      </c>
      <c r="J34" s="7">
        <v>4167</v>
      </c>
      <c r="L34" s="68" t="s">
        <v>40</v>
      </c>
      <c r="M34" s="70"/>
      <c r="N34" s="70"/>
      <c r="O34" s="70">
        <v>1259</v>
      </c>
      <c r="P34" s="70">
        <v>1687</v>
      </c>
      <c r="Q34" s="70">
        <v>2651</v>
      </c>
      <c r="R34" s="70">
        <v>2798</v>
      </c>
      <c r="S34" s="70">
        <v>3272</v>
      </c>
      <c r="T34" s="70">
        <v>3705</v>
      </c>
      <c r="U34" s="72">
        <v>4046</v>
      </c>
      <c r="V34" s="72">
        <v>4089</v>
      </c>
      <c r="W34" s="72">
        <v>4167</v>
      </c>
    </row>
    <row r="35" spans="2:23" x14ac:dyDescent="0.25">
      <c r="B35" s="68" t="s">
        <v>41</v>
      </c>
      <c r="C35" s="10">
        <v>29</v>
      </c>
      <c r="D35" s="10">
        <v>170</v>
      </c>
      <c r="E35" s="10">
        <v>173</v>
      </c>
      <c r="F35" s="10">
        <v>191</v>
      </c>
      <c r="G35" s="10">
        <v>26</v>
      </c>
      <c r="H35" s="10">
        <v>310</v>
      </c>
      <c r="I35" s="10">
        <v>149</v>
      </c>
      <c r="J35" s="7">
        <v>1048</v>
      </c>
      <c r="L35" s="68" t="s">
        <v>41</v>
      </c>
      <c r="M35" s="70"/>
      <c r="N35" s="70"/>
      <c r="O35" s="70">
        <v>574</v>
      </c>
      <c r="P35" s="70">
        <v>767</v>
      </c>
      <c r="Q35" s="70">
        <v>786</v>
      </c>
      <c r="R35" s="70">
        <v>647</v>
      </c>
      <c r="S35" s="70">
        <v>1030</v>
      </c>
      <c r="T35" s="70">
        <v>1014</v>
      </c>
      <c r="U35" s="72">
        <v>1000</v>
      </c>
      <c r="V35" s="72">
        <v>1005</v>
      </c>
      <c r="W35" s="72">
        <v>1048</v>
      </c>
    </row>
    <row r="36" spans="2:23" x14ac:dyDescent="0.25">
      <c r="B36" s="68" t="s">
        <v>42</v>
      </c>
      <c r="C36" s="10">
        <v>0</v>
      </c>
      <c r="D36" s="10">
        <v>0</v>
      </c>
      <c r="E36" s="10">
        <v>0</v>
      </c>
      <c r="F36" s="10">
        <v>0</v>
      </c>
      <c r="G36" s="10">
        <v>1</v>
      </c>
      <c r="H36" s="10">
        <v>0</v>
      </c>
      <c r="I36" s="10">
        <v>25</v>
      </c>
      <c r="J36" s="7">
        <v>26</v>
      </c>
      <c r="L36" s="68" t="s">
        <v>42</v>
      </c>
      <c r="M36" s="70"/>
      <c r="N36" s="70"/>
      <c r="O36" s="70">
        <v>3114</v>
      </c>
      <c r="P36" s="70">
        <v>2666</v>
      </c>
      <c r="Q36" s="70">
        <v>1676</v>
      </c>
      <c r="R36" s="70">
        <v>1270</v>
      </c>
      <c r="S36" s="70">
        <v>555</v>
      </c>
      <c r="T36" s="70">
        <v>339</v>
      </c>
      <c r="U36" s="72">
        <v>43</v>
      </c>
      <c r="V36" s="72">
        <v>42</v>
      </c>
      <c r="W36" s="72">
        <v>26</v>
      </c>
    </row>
    <row r="37" spans="2:23" x14ac:dyDescent="0.25">
      <c r="B37" s="64" t="s">
        <v>43</v>
      </c>
      <c r="C37" s="65"/>
      <c r="D37" s="65"/>
      <c r="E37" s="65"/>
      <c r="F37" s="65"/>
      <c r="G37" s="65"/>
      <c r="H37" s="65"/>
      <c r="I37" s="65"/>
      <c r="J37" s="66"/>
      <c r="L37" s="64" t="s">
        <v>43</v>
      </c>
      <c r="M37" s="73"/>
      <c r="N37" s="73"/>
      <c r="O37" s="73"/>
      <c r="P37" s="73"/>
      <c r="Q37" s="73"/>
      <c r="R37" s="73"/>
      <c r="S37" s="74"/>
      <c r="T37" s="74"/>
      <c r="U37" s="75"/>
      <c r="V37" s="75"/>
      <c r="W37" s="75"/>
    </row>
    <row r="38" spans="2:23" x14ac:dyDescent="0.25">
      <c r="B38" s="68" t="s">
        <v>44</v>
      </c>
      <c r="C38" s="10">
        <v>0</v>
      </c>
      <c r="D38" s="10">
        <v>0</v>
      </c>
      <c r="E38" s="10">
        <v>0</v>
      </c>
      <c r="F38" s="10">
        <v>0</v>
      </c>
      <c r="G38" s="10">
        <v>0</v>
      </c>
      <c r="H38" s="10">
        <v>0</v>
      </c>
      <c r="I38" s="10">
        <v>0</v>
      </c>
      <c r="J38" s="7">
        <v>0</v>
      </c>
      <c r="L38" s="68" t="s">
        <v>44</v>
      </c>
      <c r="M38" s="70"/>
      <c r="N38" s="70"/>
      <c r="O38" s="70">
        <v>169</v>
      </c>
      <c r="P38" s="70">
        <v>6</v>
      </c>
      <c r="Q38" s="70">
        <v>0</v>
      </c>
      <c r="R38" s="70">
        <v>0</v>
      </c>
      <c r="S38" s="71">
        <v>0</v>
      </c>
      <c r="T38" s="71">
        <v>0</v>
      </c>
      <c r="U38" s="72">
        <v>0</v>
      </c>
      <c r="V38" s="72">
        <v>0</v>
      </c>
      <c r="W38" s="72">
        <v>0</v>
      </c>
    </row>
    <row r="39" spans="2:23" x14ac:dyDescent="0.25">
      <c r="B39" s="68" t="s">
        <v>45</v>
      </c>
      <c r="C39" s="10">
        <v>0</v>
      </c>
      <c r="D39" s="10">
        <v>0</v>
      </c>
      <c r="E39" s="10">
        <v>0</v>
      </c>
      <c r="F39" s="10">
        <v>0</v>
      </c>
      <c r="G39" s="10">
        <v>0</v>
      </c>
      <c r="H39" s="10">
        <v>0</v>
      </c>
      <c r="I39" s="10">
        <v>0</v>
      </c>
      <c r="J39" s="7">
        <v>0</v>
      </c>
      <c r="L39" s="68" t="s">
        <v>45</v>
      </c>
      <c r="M39" s="70"/>
      <c r="N39" s="70"/>
      <c r="O39" s="70">
        <v>2042</v>
      </c>
      <c r="P39" s="70">
        <v>1756</v>
      </c>
      <c r="Q39" s="70">
        <v>889</v>
      </c>
      <c r="R39" s="70">
        <v>536</v>
      </c>
      <c r="S39" s="71">
        <v>139</v>
      </c>
      <c r="T39" s="71">
        <v>63</v>
      </c>
      <c r="U39" s="72">
        <v>0</v>
      </c>
      <c r="V39" s="72">
        <v>0</v>
      </c>
      <c r="W39" s="72">
        <v>0</v>
      </c>
    </row>
    <row r="40" spans="2:23" x14ac:dyDescent="0.25">
      <c r="B40" s="68" t="s">
        <v>46</v>
      </c>
      <c r="C40" s="10">
        <v>667</v>
      </c>
      <c r="D40" s="10">
        <v>306</v>
      </c>
      <c r="E40" s="10">
        <v>128</v>
      </c>
      <c r="F40" s="10">
        <v>615</v>
      </c>
      <c r="G40" s="10">
        <v>580</v>
      </c>
      <c r="H40" s="10">
        <v>96</v>
      </c>
      <c r="I40" s="10">
        <v>200</v>
      </c>
      <c r="J40" s="7">
        <v>2592</v>
      </c>
      <c r="L40" s="68" t="s">
        <v>46</v>
      </c>
      <c r="M40" s="70"/>
      <c r="N40" s="70"/>
      <c r="O40" s="70">
        <v>4188</v>
      </c>
      <c r="P40" s="70">
        <v>4570</v>
      </c>
      <c r="Q40" s="70">
        <v>3812</v>
      </c>
      <c r="R40" s="70">
        <v>3603</v>
      </c>
      <c r="S40" s="71">
        <v>3051</v>
      </c>
      <c r="T40" s="71">
        <v>2930</v>
      </c>
      <c r="U40" s="72">
        <v>2671</v>
      </c>
      <c r="V40" s="72">
        <v>2664</v>
      </c>
      <c r="W40" s="72">
        <v>2592</v>
      </c>
    </row>
    <row r="41" spans="2:23" x14ac:dyDescent="0.25">
      <c r="B41" s="68" t="s">
        <v>47</v>
      </c>
      <c r="C41" s="10">
        <v>46</v>
      </c>
      <c r="D41" s="10">
        <v>903</v>
      </c>
      <c r="E41" s="10">
        <v>637</v>
      </c>
      <c r="F41" s="10">
        <v>190</v>
      </c>
      <c r="G41" s="10">
        <v>202</v>
      </c>
      <c r="H41" s="10">
        <v>516</v>
      </c>
      <c r="I41" s="10">
        <v>175</v>
      </c>
      <c r="J41" s="7">
        <v>2669</v>
      </c>
      <c r="L41" s="68" t="s">
        <v>47</v>
      </c>
      <c r="M41" s="70"/>
      <c r="N41" s="70"/>
      <c r="O41" s="70">
        <v>0</v>
      </c>
      <c r="P41" s="70">
        <v>240</v>
      </c>
      <c r="Q41" s="70">
        <v>1863</v>
      </c>
      <c r="R41" s="70">
        <v>2026</v>
      </c>
      <c r="S41" s="71">
        <v>2710</v>
      </c>
      <c r="T41" s="71">
        <v>2711</v>
      </c>
      <c r="U41" s="72">
        <v>2703</v>
      </c>
      <c r="V41" s="72">
        <v>2680</v>
      </c>
      <c r="W41" s="72">
        <v>2669</v>
      </c>
    </row>
    <row r="42" spans="2:23" x14ac:dyDescent="0.25">
      <c r="B42" s="68" t="s">
        <v>48</v>
      </c>
      <c r="C42" s="10">
        <v>28</v>
      </c>
      <c r="D42" s="10">
        <v>82</v>
      </c>
      <c r="E42" s="10">
        <v>468</v>
      </c>
      <c r="F42" s="10">
        <v>436</v>
      </c>
      <c r="G42" s="10">
        <v>188</v>
      </c>
      <c r="H42" s="10">
        <v>40</v>
      </c>
      <c r="I42" s="10">
        <v>142</v>
      </c>
      <c r="J42" s="7">
        <v>1384</v>
      </c>
      <c r="L42" s="68" t="s">
        <v>48</v>
      </c>
      <c r="M42" s="70"/>
      <c r="N42" s="70"/>
      <c r="O42" s="70">
        <v>0</v>
      </c>
      <c r="P42" s="70">
        <v>0</v>
      </c>
      <c r="Q42" s="70">
        <v>0</v>
      </c>
      <c r="R42" s="70">
        <v>0</v>
      </c>
      <c r="S42" s="71">
        <v>398</v>
      </c>
      <c r="T42" s="71">
        <v>789</v>
      </c>
      <c r="U42" s="72">
        <v>1139</v>
      </c>
      <c r="V42" s="72">
        <v>1206</v>
      </c>
      <c r="W42" s="72">
        <v>1384</v>
      </c>
    </row>
    <row r="43" spans="2:23" x14ac:dyDescent="0.25">
      <c r="B43" s="68" t="s">
        <v>156</v>
      </c>
      <c r="C43" s="10" t="s">
        <v>1</v>
      </c>
      <c r="D43" s="10" t="s">
        <v>1</v>
      </c>
      <c r="E43" s="10" t="s">
        <v>1</v>
      </c>
      <c r="F43" s="10" t="s">
        <v>1</v>
      </c>
      <c r="G43" s="10" t="s">
        <v>1</v>
      </c>
      <c r="H43" s="10" t="s">
        <v>1</v>
      </c>
      <c r="I43" s="10">
        <v>1</v>
      </c>
      <c r="J43" s="7">
        <v>1</v>
      </c>
      <c r="L43" s="68" t="s">
        <v>156</v>
      </c>
      <c r="M43" s="70"/>
      <c r="N43" s="70"/>
      <c r="O43" s="70"/>
      <c r="P43" s="70"/>
      <c r="Q43" s="70"/>
      <c r="R43" s="70"/>
      <c r="S43" s="71"/>
      <c r="T43" s="71"/>
      <c r="U43" s="72"/>
      <c r="V43" s="72"/>
      <c r="W43" s="72">
        <v>1</v>
      </c>
    </row>
    <row r="44" spans="2:23" x14ac:dyDescent="0.25">
      <c r="B44" s="64" t="s">
        <v>52</v>
      </c>
      <c r="C44" s="65"/>
      <c r="D44" s="65"/>
      <c r="E44" s="65"/>
      <c r="F44" s="65"/>
      <c r="G44" s="65"/>
      <c r="H44" s="65"/>
      <c r="I44" s="65"/>
      <c r="J44" s="66"/>
      <c r="L44" s="64" t="s">
        <v>52</v>
      </c>
      <c r="M44" s="73"/>
      <c r="N44" s="73"/>
      <c r="O44" s="73"/>
      <c r="P44" s="73"/>
      <c r="Q44" s="73"/>
      <c r="R44" s="73"/>
      <c r="S44" s="74"/>
      <c r="T44" s="74"/>
      <c r="U44" s="75"/>
      <c r="V44" s="75"/>
      <c r="W44" s="75"/>
    </row>
    <row r="45" spans="2:23" x14ac:dyDescent="0.25">
      <c r="B45" s="131">
        <f>+J45/J27</f>
        <v>0.83839903701474572</v>
      </c>
      <c r="C45" s="10">
        <v>712</v>
      </c>
      <c r="D45" s="10">
        <v>1121</v>
      </c>
      <c r="E45" s="10">
        <v>1060</v>
      </c>
      <c r="F45" s="10">
        <v>1050</v>
      </c>
      <c r="G45" s="10">
        <v>943</v>
      </c>
      <c r="H45" s="10">
        <v>342</v>
      </c>
      <c r="I45" s="10">
        <v>344</v>
      </c>
      <c r="J45" s="7">
        <v>5572</v>
      </c>
      <c r="L45" s="67"/>
      <c r="M45" s="70"/>
      <c r="N45" s="70">
        <v>2509</v>
      </c>
      <c r="O45" s="70">
        <v>3519</v>
      </c>
      <c r="P45" s="70">
        <v>4009</v>
      </c>
      <c r="Q45" s="70">
        <v>4990</v>
      </c>
      <c r="R45" s="70">
        <v>4870</v>
      </c>
      <c r="S45" s="70">
        <v>4954</v>
      </c>
      <c r="T45" s="70">
        <v>5140</v>
      </c>
      <c r="U45" s="72">
        <v>5470</v>
      </c>
      <c r="V45" s="72">
        <v>5503</v>
      </c>
      <c r="W45" s="72">
        <v>5572</v>
      </c>
    </row>
    <row r="47" spans="2:23" ht="21.75" customHeight="1" x14ac:dyDescent="0.25"/>
  </sheetData>
  <conditionalFormatting sqref="C12:I15 C8:I10 C17:I21 C23:I23 C33:I36 C29:I31 C45:I45 C38:I43">
    <cfRule type="cellIs" dxfId="22" priority="3" operator="equal">
      <formul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O24"/>
  <sheetViews>
    <sheetView showGridLines="0" workbookViewId="0">
      <selection activeCell="G27" sqref="G27"/>
    </sheetView>
  </sheetViews>
  <sheetFormatPr baseColWidth="10" defaultRowHeight="15" x14ac:dyDescent="0.25"/>
  <cols>
    <col min="1" max="1" width="3.28515625" customWidth="1"/>
    <col min="2" max="2" width="16.28515625" customWidth="1"/>
  </cols>
  <sheetData>
    <row r="2" spans="2:15" x14ac:dyDescent="0.25">
      <c r="B2" s="40" t="s">
        <v>157</v>
      </c>
    </row>
    <row r="3" spans="2:15" x14ac:dyDescent="0.25">
      <c r="B3" s="40"/>
    </row>
    <row r="4" spans="2:15" x14ac:dyDescent="0.25">
      <c r="B4" s="132">
        <v>2015</v>
      </c>
    </row>
    <row r="5" spans="2:15" x14ac:dyDescent="0.25">
      <c r="B5" s="77" t="s">
        <v>53</v>
      </c>
      <c r="C5" s="45" t="s">
        <v>0</v>
      </c>
      <c r="D5" s="45" t="s">
        <v>2</v>
      </c>
      <c r="E5" s="45" t="s">
        <v>3</v>
      </c>
      <c r="F5" s="45" t="s">
        <v>4</v>
      </c>
      <c r="G5" s="45" t="s">
        <v>5</v>
      </c>
      <c r="H5" s="45" t="s">
        <v>6</v>
      </c>
      <c r="I5" s="45" t="s">
        <v>7</v>
      </c>
      <c r="J5" s="45" t="s">
        <v>8</v>
      </c>
      <c r="K5" s="45" t="s">
        <v>9</v>
      </c>
      <c r="L5" s="45" t="s">
        <v>10</v>
      </c>
      <c r="M5" s="45" t="s">
        <v>11</v>
      </c>
      <c r="N5" s="45" t="s">
        <v>12</v>
      </c>
      <c r="O5" s="45" t="s">
        <v>26</v>
      </c>
    </row>
    <row r="6" spans="2:15" x14ac:dyDescent="0.25">
      <c r="B6" s="33" t="s">
        <v>21</v>
      </c>
      <c r="C6" s="34">
        <v>4086220.6299999994</v>
      </c>
      <c r="D6" s="34">
        <v>3635495.4000000008</v>
      </c>
      <c r="E6" s="34">
        <v>4594932.879999998</v>
      </c>
      <c r="F6" s="34">
        <v>4418762.3299999991</v>
      </c>
      <c r="G6" s="34">
        <v>4449574.7899999991</v>
      </c>
      <c r="H6" s="34">
        <v>4460332.879999999</v>
      </c>
      <c r="I6" s="34">
        <v>4585812.0099999988</v>
      </c>
      <c r="J6" s="34">
        <v>4568166.0399999982</v>
      </c>
      <c r="K6" s="34">
        <v>4413230.49</v>
      </c>
      <c r="L6" s="34">
        <v>4567376.6700000009</v>
      </c>
      <c r="M6" s="34">
        <v>4451948.4400000013</v>
      </c>
      <c r="N6" s="34">
        <v>4549546.580000001</v>
      </c>
      <c r="O6" s="35">
        <v>52781399.140000001</v>
      </c>
    </row>
    <row r="7" spans="2:15" x14ac:dyDescent="0.25">
      <c r="B7" s="33" t="s">
        <v>142</v>
      </c>
      <c r="C7" s="34">
        <v>7437508.2100000018</v>
      </c>
      <c r="D7" s="34">
        <v>6215130.2799999984</v>
      </c>
      <c r="E7" s="34">
        <v>8167317.0100000091</v>
      </c>
      <c r="F7" s="34">
        <v>7867214.2600000063</v>
      </c>
      <c r="G7" s="34">
        <v>7910974.1600000001</v>
      </c>
      <c r="H7" s="34">
        <v>7968386.4200000083</v>
      </c>
      <c r="I7" s="34">
        <v>8191490.7200000016</v>
      </c>
      <c r="J7" s="34">
        <v>8131120.4799999986</v>
      </c>
      <c r="K7" s="34">
        <v>7904648.2954978067</v>
      </c>
      <c r="L7" s="34">
        <v>8145546.919999999</v>
      </c>
      <c r="M7" s="34">
        <v>7995158.3099999987</v>
      </c>
      <c r="N7" s="34">
        <v>8070799.2799999956</v>
      </c>
      <c r="O7" s="35">
        <v>94005294.345497832</v>
      </c>
    </row>
    <row r="8" spans="2:15" x14ac:dyDescent="0.25">
      <c r="B8" s="33" t="s">
        <v>22</v>
      </c>
      <c r="C8" s="34">
        <v>6358734.9699999997</v>
      </c>
      <c r="D8" s="34">
        <v>5403089.7599999988</v>
      </c>
      <c r="E8" s="34">
        <v>6984605.8199999947</v>
      </c>
      <c r="F8" s="34">
        <v>6729659.219999996</v>
      </c>
      <c r="G8" s="34">
        <v>6787150.4800000023</v>
      </c>
      <c r="H8" s="34">
        <v>6786311.0600000024</v>
      </c>
      <c r="I8" s="34">
        <v>7003289.040000001</v>
      </c>
      <c r="J8" s="34">
        <v>6962613.2599999998</v>
      </c>
      <c r="K8" s="34">
        <v>6740324.1699999999</v>
      </c>
      <c r="L8" s="34">
        <v>6955227.1200000001</v>
      </c>
      <c r="M8" s="34">
        <v>6757341.7000000002</v>
      </c>
      <c r="N8" s="34">
        <v>6899765.9200000009</v>
      </c>
      <c r="O8" s="35">
        <v>80368112.519999996</v>
      </c>
    </row>
    <row r="9" spans="2:15" x14ac:dyDescent="0.25">
      <c r="B9" s="33" t="s">
        <v>23</v>
      </c>
      <c r="C9" s="34">
        <v>6704001.7599999998</v>
      </c>
      <c r="D9" s="34">
        <v>6069330.2399999984</v>
      </c>
      <c r="E9" s="34">
        <v>7797066.3600000096</v>
      </c>
      <c r="F9" s="34">
        <v>7503419.5100000072</v>
      </c>
      <c r="G9" s="34">
        <v>7581925.4500000104</v>
      </c>
      <c r="H9" s="34">
        <v>7559986.7300000023</v>
      </c>
      <c r="I9" s="34">
        <v>7773371.5400000038</v>
      </c>
      <c r="J9" s="34">
        <v>7752157.1300000036</v>
      </c>
      <c r="K9" s="34">
        <v>7480522.4299999997</v>
      </c>
      <c r="L9" s="34">
        <v>7753059.5600000015</v>
      </c>
      <c r="M9" s="34">
        <v>7554216.2999999989</v>
      </c>
      <c r="N9" s="34">
        <v>7731321.1500000032</v>
      </c>
      <c r="O9" s="35">
        <v>89260378.160000041</v>
      </c>
    </row>
    <row r="10" spans="2:15" x14ac:dyDescent="0.25">
      <c r="B10" s="33" t="s">
        <v>29</v>
      </c>
      <c r="C10" s="34">
        <v>5101252.8100000005</v>
      </c>
      <c r="D10" s="34">
        <v>4393444.9999999981</v>
      </c>
      <c r="E10" s="34">
        <v>5693151.6900000004</v>
      </c>
      <c r="F10" s="34">
        <v>5465140.9299999988</v>
      </c>
      <c r="G10" s="34">
        <v>5477952.0599999996</v>
      </c>
      <c r="H10" s="34">
        <v>5494429.8099999987</v>
      </c>
      <c r="I10" s="34">
        <v>5675495.2899999991</v>
      </c>
      <c r="J10" s="34">
        <v>5628358.8100000024</v>
      </c>
      <c r="K10" s="34">
        <v>5443429.8300000001</v>
      </c>
      <c r="L10" s="34">
        <v>5630579.7200000025</v>
      </c>
      <c r="M10" s="34">
        <v>5497374.3400000017</v>
      </c>
      <c r="N10" s="34">
        <v>5619912.1299999999</v>
      </c>
      <c r="O10" s="35">
        <v>65120522.420000009</v>
      </c>
    </row>
    <row r="11" spans="2:15" x14ac:dyDescent="0.25">
      <c r="B11" s="33" t="s">
        <v>143</v>
      </c>
      <c r="C11" s="34">
        <v>3851232.0000000009</v>
      </c>
      <c r="D11" s="34">
        <v>3482889.64</v>
      </c>
      <c r="E11" s="34">
        <v>4260723.9499999937</v>
      </c>
      <c r="F11" s="34">
        <v>4098980.7499999935</v>
      </c>
      <c r="G11" s="34">
        <v>4162732.1699999981</v>
      </c>
      <c r="H11" s="34">
        <v>4096231.0299999975</v>
      </c>
      <c r="I11" s="34">
        <v>4213844.2899999972</v>
      </c>
      <c r="J11" s="34">
        <v>4208142.759999997</v>
      </c>
      <c r="K11" s="34">
        <v>4048322.4600000018</v>
      </c>
      <c r="L11" s="34">
        <v>4205906.2599999988</v>
      </c>
      <c r="M11" s="34">
        <v>4068701.1000000043</v>
      </c>
      <c r="N11" s="34">
        <v>4157655.7800000021</v>
      </c>
      <c r="O11" s="35">
        <v>48855362.189999983</v>
      </c>
    </row>
    <row r="12" spans="2:15" x14ac:dyDescent="0.25">
      <c r="B12" s="33" t="s">
        <v>24</v>
      </c>
      <c r="C12" s="34">
        <v>2273524.2100000028</v>
      </c>
      <c r="D12" s="34">
        <v>1938206.68</v>
      </c>
      <c r="E12" s="34">
        <v>2533192.7700000014</v>
      </c>
      <c r="F12" s="34">
        <v>2438940.390000002</v>
      </c>
      <c r="G12" s="34">
        <v>2461500.7300000018</v>
      </c>
      <c r="H12" s="34">
        <v>2453515.9100000006</v>
      </c>
      <c r="I12" s="34">
        <v>2527408.2000000011</v>
      </c>
      <c r="J12" s="34">
        <v>2517820.8500000015</v>
      </c>
      <c r="K12" s="34">
        <v>2431583.7699999996</v>
      </c>
      <c r="L12" s="34">
        <v>2519478.819999997</v>
      </c>
      <c r="M12" s="34">
        <v>2457471.0199999972</v>
      </c>
      <c r="N12" s="34">
        <v>2651347.2600000002</v>
      </c>
      <c r="O12" s="35">
        <v>29203990.610000003</v>
      </c>
    </row>
    <row r="13" spans="2:15" x14ac:dyDescent="0.25">
      <c r="B13" s="36" t="s">
        <v>26</v>
      </c>
      <c r="C13" s="121">
        <v>35812474.590000004</v>
      </c>
      <c r="D13" s="121">
        <v>31137586.999999993</v>
      </c>
      <c r="E13" s="121">
        <v>40030990.480000012</v>
      </c>
      <c r="F13" s="121">
        <v>38522117.390000001</v>
      </c>
      <c r="G13" s="121">
        <v>38831809.840000011</v>
      </c>
      <c r="H13" s="121">
        <v>38819193.840000011</v>
      </c>
      <c r="I13" s="121">
        <v>39970711.090000004</v>
      </c>
      <c r="J13" s="121">
        <v>39768379.329999998</v>
      </c>
      <c r="K13" s="121">
        <v>38462061.445497811</v>
      </c>
      <c r="L13" s="121">
        <v>39777175.070000008</v>
      </c>
      <c r="M13" s="121">
        <v>38782211.210000001</v>
      </c>
      <c r="N13" s="121">
        <v>39680348.100000001</v>
      </c>
      <c r="O13" s="121">
        <v>459595059.38549787</v>
      </c>
    </row>
    <row r="15" spans="2:15" x14ac:dyDescent="0.25">
      <c r="B15" s="132">
        <v>2016</v>
      </c>
      <c r="C15" s="118"/>
      <c r="D15" s="118"/>
      <c r="E15" s="118"/>
      <c r="F15" s="118"/>
      <c r="G15" s="118"/>
      <c r="H15" s="118"/>
      <c r="I15" s="118"/>
      <c r="J15" s="118"/>
      <c r="K15" s="118"/>
      <c r="L15" s="118"/>
      <c r="M15" s="118"/>
      <c r="N15" s="118"/>
      <c r="O15" s="118"/>
    </row>
    <row r="16" spans="2:15" x14ac:dyDescent="0.25">
      <c r="B16" s="77" t="s">
        <v>53</v>
      </c>
      <c r="C16" s="45" t="s">
        <v>0</v>
      </c>
      <c r="D16" s="45" t="s">
        <v>2</v>
      </c>
      <c r="E16" s="45" t="s">
        <v>3</v>
      </c>
      <c r="F16" s="45" t="s">
        <v>4</v>
      </c>
      <c r="G16" s="45" t="s">
        <v>5</v>
      </c>
      <c r="H16" s="45" t="s">
        <v>6</v>
      </c>
      <c r="I16" s="45" t="s">
        <v>7</v>
      </c>
      <c r="J16" s="45" t="s">
        <v>8</v>
      </c>
      <c r="K16" s="45" t="s">
        <v>9</v>
      </c>
      <c r="L16" s="45" t="s">
        <v>10</v>
      </c>
      <c r="M16" s="45" t="s">
        <v>11</v>
      </c>
      <c r="N16" s="45" t="s">
        <v>12</v>
      </c>
      <c r="O16" s="45" t="s">
        <v>26</v>
      </c>
    </row>
    <row r="17" spans="2:15" x14ac:dyDescent="0.25">
      <c r="B17" s="33" t="s">
        <v>21</v>
      </c>
      <c r="C17" s="34">
        <v>4030631.4700000011</v>
      </c>
      <c r="D17" s="34">
        <v>3822349.8900000011</v>
      </c>
      <c r="E17" s="34">
        <v>4577114.47</v>
      </c>
      <c r="F17" s="34">
        <v>4477581.08</v>
      </c>
      <c r="G17" s="34">
        <v>4605483.54</v>
      </c>
      <c r="H17" s="34">
        <v>4450392.8000000007</v>
      </c>
      <c r="I17" s="34">
        <v>4482631.3099999996</v>
      </c>
      <c r="J17" s="34">
        <v>4521660.95</v>
      </c>
      <c r="K17" s="34">
        <v>4313533.1499999976</v>
      </c>
      <c r="L17" s="34">
        <v>4268891.1100000003</v>
      </c>
      <c r="M17" s="34">
        <v>4258434.9599999972</v>
      </c>
      <c r="N17" s="34">
        <v>4377229.4699999979</v>
      </c>
      <c r="O17" s="133">
        <v>52185934.200000003</v>
      </c>
    </row>
    <row r="18" spans="2:15" x14ac:dyDescent="0.25">
      <c r="B18" s="33" t="s">
        <v>142</v>
      </c>
      <c r="C18" s="34">
        <v>7102030.4500000011</v>
      </c>
      <c r="D18" s="34">
        <v>6529189.9999999981</v>
      </c>
      <c r="E18" s="34">
        <v>8012352.79</v>
      </c>
      <c r="F18" s="34">
        <v>7817665.5</v>
      </c>
      <c r="G18" s="34">
        <v>8045295.5800000001</v>
      </c>
      <c r="H18" s="34">
        <v>7781843.9999999972</v>
      </c>
      <c r="I18" s="34">
        <v>7982009.9199999999</v>
      </c>
      <c r="J18" s="34">
        <v>8075150.950000003</v>
      </c>
      <c r="K18" s="34">
        <v>7777779.9400000023</v>
      </c>
      <c r="L18" s="34">
        <v>7819731.3500000024</v>
      </c>
      <c r="M18" s="34">
        <v>7793138.8300000029</v>
      </c>
      <c r="N18" s="34">
        <v>8017355.0100000007</v>
      </c>
      <c r="O18" s="133">
        <v>92753544.320000023</v>
      </c>
    </row>
    <row r="19" spans="2:15" x14ac:dyDescent="0.25">
      <c r="B19" s="33" t="s">
        <v>22</v>
      </c>
      <c r="C19" s="34">
        <v>6362219.4300000016</v>
      </c>
      <c r="D19" s="34">
        <v>5836934.9599999981</v>
      </c>
      <c r="E19" s="34">
        <v>6939605.96</v>
      </c>
      <c r="F19" s="34">
        <v>6773287.4100000011</v>
      </c>
      <c r="G19" s="34">
        <v>6978246.3200000022</v>
      </c>
      <c r="H19" s="34">
        <v>6738467.9700000016</v>
      </c>
      <c r="I19" s="34">
        <v>6906631.4100000001</v>
      </c>
      <c r="J19" s="34">
        <v>6977689.8099999996</v>
      </c>
      <c r="K19" s="34">
        <v>6724202.1199999982</v>
      </c>
      <c r="L19" s="34">
        <v>6764354.6099999994</v>
      </c>
      <c r="M19" s="34">
        <v>6734508.7299999995</v>
      </c>
      <c r="N19" s="34">
        <v>6913756.8200000003</v>
      </c>
      <c r="O19" s="133">
        <v>80649905.550000012</v>
      </c>
    </row>
    <row r="20" spans="2:15" x14ac:dyDescent="0.25">
      <c r="B20" s="33" t="s">
        <v>23</v>
      </c>
      <c r="C20" s="34">
        <v>6695662.5599999959</v>
      </c>
      <c r="D20" s="34">
        <v>6266199.2299999958</v>
      </c>
      <c r="E20" s="34">
        <v>7753933.3499999987</v>
      </c>
      <c r="F20" s="34">
        <v>7585528.9699999997</v>
      </c>
      <c r="G20" s="34">
        <v>7802746.3700000001</v>
      </c>
      <c r="H20" s="34">
        <v>7542869.3499999987</v>
      </c>
      <c r="I20" s="34">
        <v>7757739.4900000002</v>
      </c>
      <c r="J20" s="34">
        <v>7793325.3499999978</v>
      </c>
      <c r="K20" s="34">
        <v>7310518.0499999961</v>
      </c>
      <c r="L20" s="34">
        <v>7426653.7799999965</v>
      </c>
      <c r="M20" s="34">
        <v>7352337.4999999972</v>
      </c>
      <c r="N20" s="34">
        <v>7528271.2800000021</v>
      </c>
      <c r="O20" s="133">
        <v>88815785.279999986</v>
      </c>
    </row>
    <row r="21" spans="2:15" x14ac:dyDescent="0.25">
      <c r="B21" s="33" t="s">
        <v>29</v>
      </c>
      <c r="C21" s="34">
        <v>5008541.9700000016</v>
      </c>
      <c r="D21" s="34">
        <v>4585082.8400000045</v>
      </c>
      <c r="E21" s="34">
        <v>5592818.3899999997</v>
      </c>
      <c r="F21" s="34">
        <v>5460139.0399999982</v>
      </c>
      <c r="G21" s="34">
        <v>5618055.9299999997</v>
      </c>
      <c r="H21" s="34">
        <v>5427163.1499999994</v>
      </c>
      <c r="I21" s="34">
        <v>5523252.1399999997</v>
      </c>
      <c r="J21" s="34">
        <v>5591981.9500000002</v>
      </c>
      <c r="K21" s="34">
        <v>5382203.169999999</v>
      </c>
      <c r="L21" s="34">
        <v>5384444.7100000009</v>
      </c>
      <c r="M21" s="34">
        <v>5393248.8899999978</v>
      </c>
      <c r="N21" s="34">
        <v>5669738.9099999992</v>
      </c>
      <c r="O21" s="133">
        <v>64636671.090000004</v>
      </c>
    </row>
    <row r="22" spans="2:15" x14ac:dyDescent="0.25">
      <c r="B22" s="33" t="s">
        <v>143</v>
      </c>
      <c r="C22" s="34">
        <v>3718201.0099999988</v>
      </c>
      <c r="D22" s="34">
        <v>3416867</v>
      </c>
      <c r="E22" s="34">
        <v>4165473.8500000043</v>
      </c>
      <c r="F22" s="34">
        <v>4074215.7400000039</v>
      </c>
      <c r="G22" s="34">
        <v>4148242.8899999978</v>
      </c>
      <c r="H22" s="34">
        <v>4010551.2899999986</v>
      </c>
      <c r="I22" s="34">
        <v>4116887.58</v>
      </c>
      <c r="J22" s="34">
        <v>4140231.23</v>
      </c>
      <c r="K22" s="34">
        <v>3980971.5799999996</v>
      </c>
      <c r="L22" s="34">
        <v>4061396.85</v>
      </c>
      <c r="M22" s="34">
        <v>4002880.11</v>
      </c>
      <c r="N22" s="34">
        <v>4112473.5800000015</v>
      </c>
      <c r="O22" s="133">
        <v>47948392.710000008</v>
      </c>
    </row>
    <row r="23" spans="2:15" x14ac:dyDescent="0.25">
      <c r="B23" s="33" t="s">
        <v>24</v>
      </c>
      <c r="C23" s="34">
        <v>2372709.9700000002</v>
      </c>
      <c r="D23" s="34">
        <v>2193112.9599999995</v>
      </c>
      <c r="E23" s="34">
        <v>2636315.2699999977</v>
      </c>
      <c r="F23" s="34">
        <v>2575147.8899999987</v>
      </c>
      <c r="G23" s="34">
        <v>2653878.8499999978</v>
      </c>
      <c r="H23" s="34">
        <v>2561378.4999999986</v>
      </c>
      <c r="I23" s="34">
        <v>2629813.94</v>
      </c>
      <c r="J23" s="34">
        <v>2658900.0399999958</v>
      </c>
      <c r="K23" s="34">
        <v>2618040.0800000005</v>
      </c>
      <c r="L23" s="34">
        <v>2855267.9600000023</v>
      </c>
      <c r="M23" s="34">
        <v>2843933.1999999993</v>
      </c>
      <c r="N23" s="34">
        <v>2928730.4999999991</v>
      </c>
      <c r="O23" s="133">
        <v>31527229.159999989</v>
      </c>
    </row>
    <row r="24" spans="2:15" x14ac:dyDescent="0.25">
      <c r="B24" s="36" t="s">
        <v>26</v>
      </c>
      <c r="C24" s="134">
        <v>35289996.859999999</v>
      </c>
      <c r="D24" s="134">
        <v>32649736.879999999</v>
      </c>
      <c r="E24" s="134">
        <v>39677614.079999998</v>
      </c>
      <c r="F24" s="134">
        <v>38763565.630000003</v>
      </c>
      <c r="G24" s="134">
        <v>39851949.480000004</v>
      </c>
      <c r="H24" s="134">
        <v>38512667.059999995</v>
      </c>
      <c r="I24" s="134">
        <v>39398965.789999999</v>
      </c>
      <c r="J24" s="134">
        <v>39758940.279999994</v>
      </c>
      <c r="K24" s="134">
        <v>38107248.089999989</v>
      </c>
      <c r="L24" s="134">
        <v>38580740.369999997</v>
      </c>
      <c r="M24" s="134">
        <v>38378482.219999999</v>
      </c>
      <c r="N24" s="134">
        <v>39547555.57</v>
      </c>
      <c r="O24" s="134">
        <v>458517462.31000006</v>
      </c>
    </row>
  </sheetData>
  <conditionalFormatting sqref="C6:N12">
    <cfRule type="cellIs" dxfId="21" priority="8" operator="equal">
      <formula>""</formula>
    </cfRule>
  </conditionalFormatting>
  <conditionalFormatting sqref="O6:O12">
    <cfRule type="cellIs" dxfId="20" priority="6" operator="equal">
      <formula>""</formula>
    </cfRule>
  </conditionalFormatting>
  <conditionalFormatting sqref="B6:B12">
    <cfRule type="cellIs" dxfId="19" priority="5" operator="equal">
      <formula>""</formula>
    </cfRule>
  </conditionalFormatting>
  <conditionalFormatting sqref="C17:N23">
    <cfRule type="cellIs" dxfId="18" priority="4" operator="equal">
      <formula>""</formula>
    </cfRule>
  </conditionalFormatting>
  <conditionalFormatting sqref="O17:O23">
    <cfRule type="cellIs" dxfId="17" priority="3" operator="equal">
      <formula>""</formula>
    </cfRule>
  </conditionalFormatting>
  <conditionalFormatting sqref="B17:B23">
    <cfRule type="cellIs" dxfId="16" priority="2" operator="equal">
      <formula>""</formula>
    </cfRule>
  </conditionalFormatting>
  <conditionalFormatting sqref="C17:N23">
    <cfRule type="cellIs" dxfId="15" priority="1" operator="equal">
      <formula>""</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T21"/>
  <sheetViews>
    <sheetView showGridLines="0" workbookViewId="0">
      <selection activeCell="G27" sqref="G27"/>
    </sheetView>
  </sheetViews>
  <sheetFormatPr baseColWidth="10" defaultRowHeight="15" x14ac:dyDescent="0.25"/>
  <cols>
    <col min="1" max="1" width="5.42578125" customWidth="1"/>
    <col min="12" max="12" width="11.42578125" customWidth="1"/>
  </cols>
  <sheetData>
    <row r="2" spans="2:20" ht="15.75" x14ac:dyDescent="0.25">
      <c r="B2" s="78" t="s">
        <v>159</v>
      </c>
      <c r="C2" s="38"/>
      <c r="D2" s="38"/>
      <c r="E2" s="38"/>
      <c r="H2" s="37"/>
      <c r="I2" s="37"/>
      <c r="J2" s="37"/>
      <c r="K2" s="37"/>
      <c r="L2" s="78" t="s">
        <v>160</v>
      </c>
      <c r="N2" s="38"/>
      <c r="O2" s="38"/>
      <c r="P2" s="38"/>
      <c r="Q2" s="37"/>
      <c r="R2" s="37"/>
    </row>
    <row r="3" spans="2:20" x14ac:dyDescent="0.25">
      <c r="B3" s="37"/>
      <c r="C3" s="37"/>
      <c r="D3" s="37"/>
      <c r="E3" s="37"/>
      <c r="F3" s="37"/>
      <c r="G3" s="37"/>
      <c r="H3" s="37"/>
      <c r="I3" s="37"/>
      <c r="J3" s="37"/>
      <c r="K3" s="37"/>
      <c r="L3" s="37"/>
      <c r="M3" s="37"/>
      <c r="N3" s="37"/>
      <c r="O3" s="37"/>
      <c r="P3" s="37"/>
      <c r="Q3" s="37"/>
      <c r="R3" s="37"/>
    </row>
    <row r="4" spans="2:20" x14ac:dyDescent="0.25">
      <c r="B4" s="63"/>
      <c r="C4" s="63">
        <v>2009</v>
      </c>
      <c r="D4" s="63">
        <v>2010</v>
      </c>
      <c r="E4" s="63">
        <v>2011</v>
      </c>
      <c r="F4" s="63">
        <v>2012</v>
      </c>
      <c r="G4" s="63">
        <v>2013</v>
      </c>
      <c r="H4" s="63">
        <v>2014</v>
      </c>
      <c r="I4" s="63">
        <v>2015</v>
      </c>
      <c r="J4" s="63">
        <v>2016</v>
      </c>
      <c r="L4" s="63"/>
      <c r="M4" s="63">
        <v>2009</v>
      </c>
      <c r="N4" s="63">
        <v>2010</v>
      </c>
      <c r="O4" s="63">
        <v>2011</v>
      </c>
      <c r="P4" s="63">
        <v>2012</v>
      </c>
      <c r="Q4" s="63">
        <v>2013</v>
      </c>
      <c r="R4" s="63">
        <v>2014</v>
      </c>
      <c r="S4" s="63">
        <v>2015</v>
      </c>
      <c r="T4" s="63">
        <v>2016</v>
      </c>
    </row>
    <row r="5" spans="2:20" x14ac:dyDescent="0.25">
      <c r="B5" s="79" t="s">
        <v>0</v>
      </c>
      <c r="C5" s="80">
        <v>0.78305000000000013</v>
      </c>
      <c r="D5" s="80">
        <v>0.90468666666666664</v>
      </c>
      <c r="E5" s="80">
        <v>0.93661476084505857</v>
      </c>
      <c r="F5" s="80">
        <v>0.93083076923076924</v>
      </c>
      <c r="G5" s="80">
        <v>0.96044546142919429</v>
      </c>
      <c r="H5" s="80">
        <v>0.96965355558098354</v>
      </c>
      <c r="I5" s="80">
        <v>0.9569559022449482</v>
      </c>
      <c r="J5" s="80">
        <v>0.96241078585842399</v>
      </c>
      <c r="L5" s="79" t="s">
        <v>0</v>
      </c>
      <c r="M5" s="80">
        <v>0.7798571428571428</v>
      </c>
      <c r="N5" s="80">
        <v>0.84660813333333329</v>
      </c>
      <c r="O5" s="80">
        <v>0.89015194497266492</v>
      </c>
      <c r="P5" s="81">
        <v>0.89757692307692305</v>
      </c>
      <c r="Q5" s="81">
        <v>0.83674500614285718</v>
      </c>
      <c r="R5" s="82">
        <v>0.83141695253494508</v>
      </c>
      <c r="S5" s="82">
        <v>0.82240981263108748</v>
      </c>
      <c r="T5" s="82">
        <v>0.83251410139021886</v>
      </c>
    </row>
    <row r="6" spans="2:20" x14ac:dyDescent="0.25">
      <c r="B6" s="79" t="s">
        <v>2</v>
      </c>
      <c r="C6" s="80">
        <v>0.81091428571428581</v>
      </c>
      <c r="D6" s="80">
        <v>0.91011333333333322</v>
      </c>
      <c r="E6" s="80">
        <v>0.94543538200779387</v>
      </c>
      <c r="F6" s="80">
        <v>0.92884615384615388</v>
      </c>
      <c r="G6" s="80">
        <v>0.96331957994471318</v>
      </c>
      <c r="H6" s="80">
        <v>0.97267302143827106</v>
      </c>
      <c r="I6" s="80">
        <v>0.96058906979919623</v>
      </c>
      <c r="J6" s="80">
        <v>0.96118254446135387</v>
      </c>
      <c r="L6" s="79" t="s">
        <v>2</v>
      </c>
      <c r="M6" s="80">
        <v>0.78535714285714275</v>
      </c>
      <c r="N6" s="80">
        <v>0.86043700000000023</v>
      </c>
      <c r="O6" s="80">
        <v>0.89738909512690046</v>
      </c>
      <c r="P6" s="81">
        <v>0.90267692307692304</v>
      </c>
      <c r="Q6" s="81">
        <v>0.85107890431884947</v>
      </c>
      <c r="R6" s="82">
        <v>0.83684931465518542</v>
      </c>
      <c r="S6" s="82">
        <v>0.82378716335781588</v>
      </c>
      <c r="T6" s="82">
        <v>0.83070544400956203</v>
      </c>
    </row>
    <row r="7" spans="2:20" x14ac:dyDescent="0.25">
      <c r="B7" s="79" t="s">
        <v>3</v>
      </c>
      <c r="C7" s="80">
        <v>0.82646428571428565</v>
      </c>
      <c r="D7" s="80">
        <v>0.89449333333333336</v>
      </c>
      <c r="E7" s="80">
        <v>0.95389958920333862</v>
      </c>
      <c r="F7" s="80">
        <v>0.92221538461538455</v>
      </c>
      <c r="G7" s="80">
        <v>0.9641175758391578</v>
      </c>
      <c r="H7" s="80">
        <v>0.95650070415432664</v>
      </c>
      <c r="I7" s="80">
        <v>0.945134004981247</v>
      </c>
      <c r="J7" s="80">
        <v>0.94354377771040343</v>
      </c>
      <c r="L7" s="79" t="s">
        <v>3</v>
      </c>
      <c r="M7" s="80">
        <v>0.79549999999999987</v>
      </c>
      <c r="N7" s="80">
        <v>0.81781333333333339</v>
      </c>
      <c r="O7" s="80">
        <v>0.87596762333839506</v>
      </c>
      <c r="P7" s="81">
        <v>0.8831230769230769</v>
      </c>
      <c r="Q7" s="81">
        <v>0.84748488184418336</v>
      </c>
      <c r="R7" s="82">
        <v>0.82301179739810026</v>
      </c>
      <c r="S7" s="82">
        <v>0.81895459217529853</v>
      </c>
      <c r="T7" s="82">
        <v>0.82138624226871026</v>
      </c>
    </row>
    <row r="8" spans="2:20" x14ac:dyDescent="0.25">
      <c r="B8" s="79" t="s">
        <v>4</v>
      </c>
      <c r="C8" s="80">
        <v>0.84996428571428562</v>
      </c>
      <c r="D8" s="80">
        <v>0.92882666666666647</v>
      </c>
      <c r="E8" s="80">
        <v>0.94491284456646063</v>
      </c>
      <c r="F8" s="80">
        <v>0.94826502857091677</v>
      </c>
      <c r="G8" s="80">
        <v>0.96272003815514784</v>
      </c>
      <c r="H8" s="80">
        <v>0.95903804032161344</v>
      </c>
      <c r="I8" s="80">
        <v>0.95415787309386779</v>
      </c>
      <c r="J8" s="80">
        <v>0.95038114066933532</v>
      </c>
      <c r="L8" s="79" t="s">
        <v>4</v>
      </c>
      <c r="M8" s="80">
        <v>0.80657142857142861</v>
      </c>
      <c r="N8" s="80">
        <v>0.82850426666666688</v>
      </c>
      <c r="O8" s="80">
        <v>0.87738828296282856</v>
      </c>
      <c r="P8" s="81" t="s">
        <v>1</v>
      </c>
      <c r="Q8" s="81">
        <v>0.84308466844772367</v>
      </c>
      <c r="R8" s="82">
        <v>0.82642621575916242</v>
      </c>
      <c r="S8" s="82">
        <v>0.82411152131043397</v>
      </c>
      <c r="T8" s="82">
        <v>0.82153220338983046</v>
      </c>
    </row>
    <row r="9" spans="2:20" x14ac:dyDescent="0.25">
      <c r="B9" s="79" t="s">
        <v>5</v>
      </c>
      <c r="C9" s="80">
        <v>0.86360000000000015</v>
      </c>
      <c r="D9" s="80">
        <v>0.92842666666666662</v>
      </c>
      <c r="E9" s="80">
        <v>0.95103203416249582</v>
      </c>
      <c r="F9" s="80">
        <v>0.94461407227709082</v>
      </c>
      <c r="G9" s="80">
        <v>0.95968254189245727</v>
      </c>
      <c r="H9" s="80">
        <v>0.96038754781561364</v>
      </c>
      <c r="I9" s="80">
        <v>0.95720792532823806</v>
      </c>
      <c r="J9" s="80">
        <v>0.95821412425909758</v>
      </c>
      <c r="L9" s="79" t="s">
        <v>5</v>
      </c>
      <c r="M9" s="80">
        <v>0.82757142857142874</v>
      </c>
      <c r="N9" s="80">
        <v>0.83209666666666671</v>
      </c>
      <c r="O9" s="80">
        <v>0.87278208812369895</v>
      </c>
      <c r="P9" s="81" t="s">
        <v>1</v>
      </c>
      <c r="Q9" s="81">
        <v>0.8390970348874538</v>
      </c>
      <c r="R9" s="82">
        <v>0.82919101042932752</v>
      </c>
      <c r="S9" s="82">
        <v>0.83028032882415315</v>
      </c>
      <c r="T9" s="82">
        <v>0.82792142383223577</v>
      </c>
    </row>
    <row r="10" spans="2:20" x14ac:dyDescent="0.25">
      <c r="B10" s="79" t="s">
        <v>6</v>
      </c>
      <c r="C10" s="80">
        <v>0.87229285714285731</v>
      </c>
      <c r="D10" s="80">
        <v>0.93194666666666659</v>
      </c>
      <c r="E10" s="80">
        <v>0.95542901861930762</v>
      </c>
      <c r="F10" s="80">
        <v>0.9366023732215194</v>
      </c>
      <c r="G10" s="80">
        <v>0.96431692710290962</v>
      </c>
      <c r="H10" s="80">
        <v>0.9519855656919578</v>
      </c>
      <c r="I10" s="80">
        <v>0.95342627545389047</v>
      </c>
      <c r="J10" s="80">
        <v>0.95475587037787168</v>
      </c>
      <c r="L10" s="79" t="s">
        <v>6</v>
      </c>
      <c r="M10" s="80">
        <v>0.83600000000000008</v>
      </c>
      <c r="N10" s="80">
        <v>0.84108673333333306</v>
      </c>
      <c r="O10" s="80">
        <v>0.87532387911539322</v>
      </c>
      <c r="P10" s="81">
        <v>0.8446999999999999</v>
      </c>
      <c r="Q10" s="81">
        <v>0.84485230479683171</v>
      </c>
      <c r="R10" s="82">
        <v>0.82561230870069557</v>
      </c>
      <c r="S10" s="82">
        <v>0.83025643481335143</v>
      </c>
      <c r="T10" s="82">
        <v>0.82852969940905397</v>
      </c>
    </row>
    <row r="11" spans="2:20" x14ac:dyDescent="0.25">
      <c r="B11" s="79" t="s">
        <v>7</v>
      </c>
      <c r="C11" s="80">
        <v>0.89240714285714284</v>
      </c>
      <c r="D11" s="80">
        <v>0.94842142857142864</v>
      </c>
      <c r="E11" s="80">
        <v>0.95562236042906479</v>
      </c>
      <c r="F11" s="80">
        <v>0.95049074815487578</v>
      </c>
      <c r="G11" s="80">
        <v>0.97246216527612328</v>
      </c>
      <c r="H11" s="80">
        <v>0.9671923181158727</v>
      </c>
      <c r="I11" s="80">
        <v>0.95725342378718414</v>
      </c>
      <c r="J11" s="80">
        <v>0.95443989535015816</v>
      </c>
      <c r="L11" s="79" t="s">
        <v>7</v>
      </c>
      <c r="M11" s="80">
        <v>0.85350000000000015</v>
      </c>
      <c r="N11" s="80">
        <v>0.85904657142857133</v>
      </c>
      <c r="O11" s="80">
        <v>0.88263070730626225</v>
      </c>
      <c r="P11" s="81">
        <v>0.83438571428571429</v>
      </c>
      <c r="Q11" s="81">
        <v>0.85291469123147279</v>
      </c>
      <c r="R11" s="82">
        <v>0.84060762320449178</v>
      </c>
      <c r="S11" s="82">
        <v>0.83005028894933219</v>
      </c>
      <c r="T11" s="82">
        <v>0.82778914736982656</v>
      </c>
    </row>
    <row r="12" spans="2:20" x14ac:dyDescent="0.25">
      <c r="B12" s="79" t="s">
        <v>8</v>
      </c>
      <c r="C12" s="80">
        <v>0.87796428571428575</v>
      </c>
      <c r="D12" s="80">
        <v>0.93077142857142869</v>
      </c>
      <c r="E12" s="80">
        <v>0.95546406503307979</v>
      </c>
      <c r="F12" s="80">
        <v>0.94262135713056849</v>
      </c>
      <c r="G12" s="80">
        <v>0.97084574848605665</v>
      </c>
      <c r="H12" s="80">
        <v>0.96591967225957731</v>
      </c>
      <c r="I12" s="80">
        <v>0.95175552755516468</v>
      </c>
      <c r="J12" s="80">
        <v>0.95584035666484535</v>
      </c>
      <c r="L12" s="79" t="s">
        <v>8</v>
      </c>
      <c r="M12" s="80">
        <v>0.84164285714285725</v>
      </c>
      <c r="N12" s="80">
        <v>0.84876042857142864</v>
      </c>
      <c r="O12" s="80">
        <v>0.88223133130329312</v>
      </c>
      <c r="P12" s="81">
        <v>0.82523281957142858</v>
      </c>
      <c r="Q12" s="81">
        <v>0.84949102774246654</v>
      </c>
      <c r="R12" s="82">
        <v>0.83783133545137445</v>
      </c>
      <c r="S12" s="82">
        <v>0.8224656867783936</v>
      </c>
      <c r="T12" s="82">
        <v>0.82576280117971113</v>
      </c>
    </row>
    <row r="13" spans="2:20" x14ac:dyDescent="0.25">
      <c r="B13" s="79" t="s">
        <v>9</v>
      </c>
      <c r="C13" s="80">
        <v>0.882192857142857</v>
      </c>
      <c r="D13" s="80">
        <v>0.93932374081614078</v>
      </c>
      <c r="E13" s="80">
        <v>0.94803792215619564</v>
      </c>
      <c r="F13" s="80">
        <v>0.93001254759777141</v>
      </c>
      <c r="G13" s="80">
        <v>0.96680096459512999</v>
      </c>
      <c r="H13" s="80">
        <v>0.96246347732978144</v>
      </c>
      <c r="I13" s="80">
        <v>0.94412285424925035</v>
      </c>
      <c r="J13" s="80">
        <v>0.94595193644041109</v>
      </c>
      <c r="L13" s="79" t="s">
        <v>9</v>
      </c>
      <c r="M13" s="80">
        <v>0.83514285714285719</v>
      </c>
      <c r="N13" s="80">
        <v>0.86185926925579948</v>
      </c>
      <c r="O13" s="80">
        <v>0.88647598427423135</v>
      </c>
      <c r="P13" s="81">
        <v>0.81607132400000004</v>
      </c>
      <c r="Q13" s="81">
        <v>0.84898636068451994</v>
      </c>
      <c r="R13" s="82">
        <v>0.83457094641704543</v>
      </c>
      <c r="S13" s="82">
        <v>0.81816856481809219</v>
      </c>
      <c r="T13" s="82">
        <v>0.81960136569965947</v>
      </c>
    </row>
    <row r="14" spans="2:20" x14ac:dyDescent="0.25">
      <c r="B14" s="79" t="s">
        <v>10</v>
      </c>
      <c r="C14" s="80">
        <v>0.91094999999999982</v>
      </c>
      <c r="D14" s="80">
        <v>0.94525537169895679</v>
      </c>
      <c r="E14" s="80">
        <v>0.94058753798714756</v>
      </c>
      <c r="F14" s="80">
        <v>0.94116928412859857</v>
      </c>
      <c r="G14" s="80">
        <v>0.96416156588861013</v>
      </c>
      <c r="H14" s="80">
        <v>0.95851267654950156</v>
      </c>
      <c r="I14" s="80">
        <v>0.94891167509293783</v>
      </c>
      <c r="J14" s="80">
        <v>0.95160991511406323</v>
      </c>
      <c r="L14" s="79" t="s">
        <v>10</v>
      </c>
      <c r="M14" s="80">
        <v>0.83528571428571408</v>
      </c>
      <c r="N14" s="80">
        <v>0.88293581610167915</v>
      </c>
      <c r="O14" s="80">
        <v>0.88471556588809053</v>
      </c>
      <c r="P14" s="81">
        <v>0.82071260000000001</v>
      </c>
      <c r="Q14" s="81">
        <v>0.84280780122935384</v>
      </c>
      <c r="R14" s="82">
        <v>0.82875627279615105</v>
      </c>
      <c r="S14" s="82">
        <v>0.8215731815031373</v>
      </c>
      <c r="T14" s="82">
        <v>0.82380336541718424</v>
      </c>
    </row>
    <row r="15" spans="2:20" x14ac:dyDescent="0.25">
      <c r="B15" s="79" t="s">
        <v>11</v>
      </c>
      <c r="C15" s="80">
        <v>0.90602666666666665</v>
      </c>
      <c r="D15" s="80">
        <v>0.94358301332722561</v>
      </c>
      <c r="E15" s="80">
        <v>0.94123652114362022</v>
      </c>
      <c r="F15" s="80">
        <v>0.94467139393864574</v>
      </c>
      <c r="G15" s="80">
        <v>0.9613427952809207</v>
      </c>
      <c r="H15" s="80">
        <v>0.96049899714429854</v>
      </c>
      <c r="I15" s="80">
        <v>0.95459019297347658</v>
      </c>
      <c r="J15" s="80">
        <v>0.95376262523543565</v>
      </c>
      <c r="L15" s="79" t="s">
        <v>11</v>
      </c>
      <c r="M15" s="80">
        <v>0.82893333333333341</v>
      </c>
      <c r="N15" s="80">
        <v>0.88638150849347852</v>
      </c>
      <c r="O15" s="80">
        <v>0.88651380552793502</v>
      </c>
      <c r="P15" s="81">
        <v>0.82341751528571439</v>
      </c>
      <c r="Q15" s="81">
        <v>0.8360065920340094</v>
      </c>
      <c r="R15" s="82">
        <v>0.82858003233027844</v>
      </c>
      <c r="S15" s="82">
        <v>0.82409064739797577</v>
      </c>
      <c r="T15" s="82">
        <v>0.82132967989584871</v>
      </c>
    </row>
    <row r="16" spans="2:20" x14ac:dyDescent="0.25">
      <c r="B16" s="79" t="s">
        <v>12</v>
      </c>
      <c r="C16" s="80">
        <v>0.86957333333333331</v>
      </c>
      <c r="D16" s="80">
        <v>0.94599709944098842</v>
      </c>
      <c r="E16" s="80">
        <v>0.92363158319771144</v>
      </c>
      <c r="F16" s="80">
        <v>0.95014285714285707</v>
      </c>
      <c r="G16" s="80">
        <v>0.95351540000235491</v>
      </c>
      <c r="H16" s="80">
        <v>0.94992005766416787</v>
      </c>
      <c r="I16" s="80">
        <v>0.94460603745488092</v>
      </c>
      <c r="J16" s="80">
        <v>0.93537578723824877</v>
      </c>
      <c r="L16" s="79" t="s">
        <v>12</v>
      </c>
      <c r="M16" s="80">
        <v>0.81066666666666665</v>
      </c>
      <c r="N16" s="80">
        <v>0.88800821978207978</v>
      </c>
      <c r="O16" s="80">
        <v>0.87990240051249302</v>
      </c>
      <c r="P16" s="81">
        <v>0.83231428571428567</v>
      </c>
      <c r="Q16" s="81">
        <v>0.83071145929944235</v>
      </c>
      <c r="R16" s="81">
        <v>0.82091000933868075</v>
      </c>
      <c r="S16" s="81">
        <v>0.82001978577622536</v>
      </c>
      <c r="T16" s="81">
        <v>0.81076445608799297</v>
      </c>
    </row>
    <row r="17" spans="2:14" x14ac:dyDescent="0.25">
      <c r="B17" s="37"/>
      <c r="C17" s="37"/>
      <c r="D17" s="37"/>
      <c r="E17" s="37"/>
      <c r="F17" s="37"/>
      <c r="G17" s="37"/>
      <c r="H17" s="37"/>
      <c r="I17" s="37"/>
      <c r="J17" s="37"/>
      <c r="K17" s="37"/>
    </row>
    <row r="18" spans="2:14" x14ac:dyDescent="0.25">
      <c r="B18" s="37"/>
      <c r="C18" s="37"/>
      <c r="D18" s="37"/>
      <c r="E18" s="37"/>
      <c r="F18" s="37"/>
      <c r="G18" s="37"/>
      <c r="H18" s="37"/>
      <c r="I18" s="37"/>
      <c r="J18" s="37"/>
      <c r="K18" s="37"/>
    </row>
    <row r="19" spans="2:14" x14ac:dyDescent="0.25">
      <c r="B19" s="268" t="s">
        <v>161</v>
      </c>
      <c r="C19" s="268"/>
      <c r="D19" s="268"/>
      <c r="E19" s="268"/>
      <c r="F19" s="268"/>
      <c r="G19" s="268"/>
      <c r="H19" s="268"/>
      <c r="I19" s="268"/>
      <c r="J19" s="268"/>
      <c r="K19" s="268"/>
      <c r="L19" s="268"/>
      <c r="M19" s="268"/>
      <c r="N19" s="268"/>
    </row>
    <row r="20" spans="2:14" x14ac:dyDescent="0.25">
      <c r="B20" s="268"/>
      <c r="C20" s="268"/>
      <c r="D20" s="268"/>
      <c r="E20" s="268"/>
      <c r="F20" s="268"/>
      <c r="G20" s="268"/>
      <c r="H20" s="268"/>
      <c r="I20" s="268"/>
      <c r="J20" s="268"/>
      <c r="K20" s="268"/>
      <c r="L20" s="268"/>
      <c r="M20" s="268"/>
      <c r="N20" s="268"/>
    </row>
    <row r="21" spans="2:14" x14ac:dyDescent="0.25">
      <c r="B21" s="268" t="s">
        <v>158</v>
      </c>
      <c r="C21" s="268"/>
      <c r="D21" s="268"/>
      <c r="E21" s="268"/>
      <c r="F21" s="268"/>
      <c r="G21" s="268"/>
      <c r="H21" s="268"/>
      <c r="I21" s="268"/>
      <c r="J21" s="268"/>
      <c r="K21" s="268"/>
      <c r="L21" s="268"/>
      <c r="M21" s="268"/>
      <c r="N21" s="268"/>
    </row>
  </sheetData>
  <mergeCells count="2">
    <mergeCell ref="B19:N20"/>
    <mergeCell ref="B21:N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2</vt:i4>
      </vt:variant>
    </vt:vector>
  </HeadingPairs>
  <TitlesOfParts>
    <vt:vector size="21" baseType="lpstr">
      <vt:lpstr>Indice</vt:lpstr>
      <vt:lpstr>1</vt:lpstr>
      <vt:lpstr>2</vt:lpstr>
      <vt:lpstr>3</vt:lpstr>
      <vt:lpstr>4a 4b</vt:lpstr>
      <vt:lpstr>5</vt:lpstr>
      <vt:lpstr>6a 6b</vt:lpstr>
      <vt:lpstr>7</vt:lpstr>
      <vt:lpstr>8a 8b</vt:lpstr>
      <vt:lpstr>9a 9b</vt:lpstr>
      <vt:lpstr>10a 10b</vt:lpstr>
      <vt:lpstr>11</vt:lpstr>
      <vt:lpstr>12</vt:lpstr>
      <vt:lpstr>25</vt:lpstr>
      <vt:lpstr>26</vt:lpstr>
      <vt:lpstr>27</vt:lpstr>
      <vt:lpstr>28</vt:lpstr>
      <vt:lpstr>29</vt:lpstr>
      <vt:lpstr>30</vt:lpstr>
      <vt:lpstr>Indice!_Ref467162961</vt:lpstr>
      <vt:lpstr>'25'!_Toc470534417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2018-06-13T16:11:22Z</dcterms:modified>
</cp:coreProperties>
</file>