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8.xml.rels" ContentType="application/vnd.openxmlformats-package.relationship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31.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_rels/externalLink7.xml.rels" ContentType="application/vnd.openxmlformats-package.relationships+xml"/>
  <Override PartName="/xl/externalLinks/_rels/externalLink6.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dice Anexos" sheetId="1" state="visible" r:id="rId3"/>
    <sheet name="A1" sheetId="2" state="visible" r:id="rId4"/>
    <sheet name="A2" sheetId="3" state="visible" r:id="rId5"/>
    <sheet name="A3" sheetId="4" state="visible" r:id="rId6"/>
    <sheet name="A4" sheetId="5" state="visible" r:id="rId7"/>
    <sheet name="A5" sheetId="6" state="visible" r:id="rId8"/>
    <sheet name="A6" sheetId="7" state="visible" r:id="rId9"/>
    <sheet name="A7" sheetId="8" state="visible" r:id="rId10"/>
    <sheet name="A8" sheetId="9" state="visible" r:id="rId11"/>
    <sheet name="A9" sheetId="10" state="visible" r:id="rId12"/>
    <sheet name="A10" sheetId="11" state="visible" r:id="rId13"/>
    <sheet name="A11" sheetId="12" state="visible" r:id="rId14"/>
    <sheet name="A12" sheetId="13" state="visible" r:id="rId15"/>
    <sheet name="A13" sheetId="14" state="visible" r:id="rId16"/>
    <sheet name="A14" sheetId="15" state="visible" r:id="rId17"/>
    <sheet name="A15" sheetId="16" state="visible" r:id="rId18"/>
    <sheet name="A16" sheetId="17" state="visible" r:id="rId19"/>
    <sheet name="A17" sheetId="18" state="visible" r:id="rId20"/>
    <sheet name="A18" sheetId="19" state="visible" r:id="rId21"/>
    <sheet name="A19" sheetId="20" state="visible" r:id="rId22"/>
    <sheet name="A20" sheetId="21" state="visible" r:id="rId23"/>
    <sheet name="A21" sheetId="22" state="visible" r:id="rId24"/>
    <sheet name="A22" sheetId="23" state="visible" r:id="rId25"/>
    <sheet name="A23" sheetId="24" state="visible" r:id="rId26"/>
    <sheet name="A24" sheetId="25" state="visible" r:id="rId27"/>
    <sheet name="A25(a)" sheetId="26" state="visible" r:id="rId28"/>
    <sheet name="A25(b)" sheetId="27" state="visible" r:id="rId29"/>
    <sheet name="A26" sheetId="28" state="visible" r:id="rId30"/>
    <sheet name="Hoja5" sheetId="29" state="visible" r:id="rId31"/>
    <sheet name="Hoja4" sheetId="30" state="visible" r:id="rId32"/>
    <sheet name="Hoja3" sheetId="31" state="visible" r:id="rId33"/>
    <sheet name="Hoja2" sheetId="32" state="visible" r:id="rId34"/>
    <sheet name="Hoja1" sheetId="33" state="visible" r:id="rId35"/>
  </sheets>
  <externalReferences>
    <externalReference r:id="rId36"/>
    <externalReference r:id="rId37"/>
    <externalReference r:id="rId38"/>
    <externalReference r:id="rId39"/>
    <externalReference r:id="rId40"/>
    <externalReference r:id="rId41"/>
    <externalReference r:id="rId42"/>
  </externalReferences>
  <definedNames>
    <definedName function="false" hidden="false" name="AH_IQ_A" vbProcedure="false">[1]Parámetros!$C$36:$G$44</definedName>
    <definedName function="false" hidden="false" name="AH_IQ_B" vbProcedure="false">[1]Parámetros!$J$36:$N$44</definedName>
    <definedName function="false" hidden="false" name="Conce_A" vbProcedure="false">[2]PARÁMETROS!$B$12:$G$83</definedName>
    <definedName function="false" hidden="false" name="Conce_B" vbProcedure="false">[2]PARÁMETROS!$J$12:$O$83</definedName>
    <definedName function="false" hidden="false" name="Data" vbProcedure="false">#REF!</definedName>
    <definedName function="false" hidden="false" name="E" vbProcedure="false">[3]PARÁMETROS!$I$13:$L$293</definedName>
    <definedName function="false" hidden="false" name="Fuente" vbProcedure="false">#REF!</definedName>
    <definedName function="false" hidden="false" name="J" vbProcedure="false">[3]PARÁMETROS!$H$13:$L$293</definedName>
    <definedName function="false" hidden="false" name="LCL_Hospicio_A" vbProcedure="false">[1]Parámetros!$C$27:$G$35</definedName>
    <definedName function="false" hidden="false" name="LCL_Hospicio_B" vbProcedure="false">[1]Parámetros!$J$27:$N$35</definedName>
    <definedName function="false" hidden="false" name="LCL_Iquique_A" vbProcedure="false">[1]Parámetros!$C$8:$G$26</definedName>
    <definedName function="false" hidden="false" name="LCL_Iquique_B" vbProcedure="false">[1]Parámetros!$J$8:$N$26</definedName>
    <definedName function="false" hidden="false" name="PPT_AJUSTADO" vbProcedure="false">[4]PPT!$F$17:$I$30</definedName>
    <definedName function="false" hidden="false" name="Ranca_A" vbProcedure="false">[5]PARÁMETROS!$B$13:$E$30</definedName>
    <definedName function="false" hidden="false" name="Ranca_B" vbProcedure="false">[5]PARÁMETROS!$G$13:$J$30</definedName>
    <definedName function="false" hidden="false" name="Subsidio" vbProcedure="false">#REF!</definedName>
    <definedName function="false" hidden="false" name="Tarifas_A" vbProcedure="false">[6]PARÁMETROS!$C$11:$F$23</definedName>
    <definedName function="false" hidden="false" name="Tarifas_B" vbProcedure="false">[6]PARÁMETROS!$I$11:$L$23</definedName>
    <definedName function="false" hidden="false" name="Valpa_A" vbProcedure="false">[7]PARÁMETROS!$B$13:$F$290</definedName>
    <definedName function="false" hidden="false" name="Valpa_B" vbProcedure="false">[7]PARÁMETROS!$H$13:$L$290</definedName>
    <definedName function="false" hidden="false" name="vehiculo" vbProcedure="false">#REF!</definedName>
    <definedName function="false" hidden="false" name="_xlnm.Database" vbProcedure="false">#REF!</definedName>
    <definedName function="false" hidden="false" localSheetId="5" name="Data" vbProcedure="false">#REF!</definedName>
    <definedName function="false" hidden="false" localSheetId="5" name="Fuente" vbProcedure="false">#REF!</definedName>
    <definedName function="false" hidden="false" localSheetId="5" name="Subsidio" vbProcedure="false">#REF!</definedName>
    <definedName function="false" hidden="false" localSheetId="5" name="vehiculo" vbProcedure="false">#REF!</definedName>
    <definedName function="false" hidden="false" localSheetId="5" name="_xlnm.Database" vbProcedure="false">#REF!</definedName>
    <definedName function="false" hidden="false" localSheetId="6" name="Data" vbProcedure="false">#REF!</definedName>
    <definedName function="false" hidden="false" localSheetId="6" name="Fuente" vbProcedure="false">#REF!</definedName>
    <definedName function="false" hidden="false" localSheetId="6" name="Subsidio" vbProcedure="false">#REF!</definedName>
    <definedName function="false" hidden="false" localSheetId="6" name="vehiculo" vbProcedure="false">#REF!</definedName>
    <definedName function="false" hidden="false" localSheetId="6" name="_xlnm.Database" vbProcedure="false">#REF!</definedName>
    <definedName function="false" hidden="false" localSheetId="8" name="Data" vbProcedure="false">#REF!</definedName>
    <definedName function="false" hidden="false" localSheetId="8" name="Fuente" vbProcedure="false">#REF!</definedName>
    <definedName function="false" hidden="false" localSheetId="8" name="Subsidio" vbProcedure="false">#REF!</definedName>
    <definedName function="false" hidden="false" localSheetId="8" name="vehiculo" vbProcedure="false">#REF!</definedName>
    <definedName function="false" hidden="false" localSheetId="8" name="_xlnm.Database" vbProcedure="false">#REF!</definedName>
    <definedName function="false" hidden="false" localSheetId="11" name="Data" vbProcedure="false">#REF!</definedName>
    <definedName function="false" hidden="false" localSheetId="11" name="Fuente" vbProcedure="false">#REF!</definedName>
    <definedName function="false" hidden="false" localSheetId="11" name="Subsidio" vbProcedure="false">#REF!</definedName>
    <definedName function="false" hidden="false" localSheetId="11" name="vehiculo" vbProcedure="false">#REF!</definedName>
    <definedName function="false" hidden="false" localSheetId="11" name="_xlnm.Database" vbProcedure="false">#REF!</definedName>
    <definedName function="false" hidden="false" localSheetId="13" name="Data" vbProcedure="false">#REF!</definedName>
    <definedName function="false" hidden="false" localSheetId="13" name="Fuente" vbProcedure="false">#REF!</definedName>
    <definedName function="false" hidden="false" localSheetId="13" name="Subsidio" vbProcedure="false">#REF!</definedName>
    <definedName function="false" hidden="false" localSheetId="13" name="vehiculo" vbProcedure="false">#REF!</definedName>
    <definedName function="false" hidden="false" localSheetId="13" name="_xlnm.Database" vbProcedure="false">#REF!</definedName>
    <definedName function="false" hidden="false" localSheetId="15" name="Data" vbProcedure="false">#REF!</definedName>
    <definedName function="false" hidden="false" localSheetId="15" name="Fuente" vbProcedure="false">#REF!</definedName>
    <definedName function="false" hidden="false" localSheetId="15" name="Subsidio" vbProcedure="false">#REF!</definedName>
    <definedName function="false" hidden="false" localSheetId="15" name="vehiculo" vbProcedure="false">#REF!</definedName>
    <definedName function="false" hidden="false" localSheetId="15" name="_xlnm.Database" vbProcedure="false">#REF!</definedName>
    <definedName function="false" hidden="false" localSheetId="19" name="AH_IQ_A" vbProcedure="false">[1]Parámetros!$C$36:$G$44</definedName>
    <definedName function="false" hidden="false" localSheetId="19" name="AH_IQ_B" vbProcedure="false">[1]Parámetros!$J$36:$N$44</definedName>
    <definedName function="false" hidden="false" localSheetId="19" name="Conce_A" vbProcedure="false">[2]PARÁMETROS!$B$12:$G$83</definedName>
    <definedName function="false" hidden="false" localSheetId="19" name="Conce_B" vbProcedure="false">[2]PARÁMETROS!$J$12:$O$83</definedName>
    <definedName function="false" hidden="false" localSheetId="19" name="Data" vbProcedure="false">#REF!</definedName>
    <definedName function="false" hidden="false" localSheetId="19" name="E" vbProcedure="false">[3]PARÁMETROS!$I$13:$L$293</definedName>
    <definedName function="false" hidden="false" localSheetId="19" name="Fuente" vbProcedure="false">#REF!</definedName>
    <definedName function="false" hidden="false" localSheetId="19" name="J" vbProcedure="false">[3]PARÁMETROS!$H$13:$L$293</definedName>
    <definedName function="false" hidden="false" localSheetId="19" name="LCL_Hospicio_A" vbProcedure="false">[1]Parámetros!$C$27:$G$35</definedName>
    <definedName function="false" hidden="false" localSheetId="19" name="LCL_Hospicio_B" vbProcedure="false">[1]Parámetros!$J$27:$N$35</definedName>
    <definedName function="false" hidden="false" localSheetId="19" name="LCL_Iquique_A" vbProcedure="false">[1]Parámetros!$C$8:$G$26</definedName>
    <definedName function="false" hidden="false" localSheetId="19" name="LCL_Iquique_B" vbProcedure="false">[1]Parámetros!$J$8:$N$26</definedName>
    <definedName function="false" hidden="false" localSheetId="19" name="Ranca_A" vbProcedure="false">[5]PARÁMETROS!$B$13:$E$30</definedName>
    <definedName function="false" hidden="false" localSheetId="19" name="Ranca_B" vbProcedure="false">[5]PARÁMETROS!$G$13:$J$30</definedName>
    <definedName function="false" hidden="false" localSheetId="19" name="Subsidio" vbProcedure="false">#REF!</definedName>
    <definedName function="false" hidden="false" localSheetId="19" name="Tarifas_A" vbProcedure="false">[6]PARÁMETROS!$C$11:$F$23</definedName>
    <definedName function="false" hidden="false" localSheetId="19" name="Tarifas_B" vbProcedure="false">[6]PARÁMETROS!$I$11:$L$23</definedName>
    <definedName function="false" hidden="false" localSheetId="19" name="Valpa_A" vbProcedure="false">[7]PARÁMETROS!$B$13:$F$290</definedName>
    <definedName function="false" hidden="false" localSheetId="19" name="Valpa_B" vbProcedure="false">[7]PARÁMETROS!$H$13:$L$290</definedName>
    <definedName function="false" hidden="false" localSheetId="19" name="vehiculo" vbProcedure="false">#REF!</definedName>
    <definedName function="false" hidden="false" localSheetId="19" name="_xlnm.Database" vbProcedure="false">#REF!</definedName>
    <definedName function="false" hidden="false" localSheetId="20" name="AH_IQ_A" vbProcedure="false">[1]Parámetros!$C$36:$G$44</definedName>
    <definedName function="false" hidden="false" localSheetId="20" name="AH_IQ_B" vbProcedure="false">[1]Parámetros!$J$36:$N$44</definedName>
    <definedName function="false" hidden="false" localSheetId="20" name="Conce_A" vbProcedure="false">[2]PARÁMETROS!$B$12:$G$83</definedName>
    <definedName function="false" hidden="false" localSheetId="20" name="Conce_B" vbProcedure="false">[2]PARÁMETROS!$J$12:$O$83</definedName>
    <definedName function="false" hidden="false" localSheetId="20" name="Data" vbProcedure="false">#REF!</definedName>
    <definedName function="false" hidden="false" localSheetId="20" name="E" vbProcedure="false">[3]PARÁMETROS!$I$13:$L$293</definedName>
    <definedName function="false" hidden="false" localSheetId="20" name="Fuente" vbProcedure="false">#REF!</definedName>
    <definedName function="false" hidden="false" localSheetId="20" name="J" vbProcedure="false">[3]PARÁMETROS!$H$13:$L$293</definedName>
    <definedName function="false" hidden="false" localSheetId="20" name="LCL_Hospicio_A" vbProcedure="false">[1]Parámetros!$C$27:$G$35</definedName>
    <definedName function="false" hidden="false" localSheetId="20" name="LCL_Hospicio_B" vbProcedure="false">[1]Parámetros!$J$27:$N$35</definedName>
    <definedName function="false" hidden="false" localSheetId="20" name="LCL_Iquique_A" vbProcedure="false">[1]Parámetros!$C$8:$G$26</definedName>
    <definedName function="false" hidden="false" localSheetId="20" name="LCL_Iquique_B" vbProcedure="false">[1]Parámetros!$J$8:$N$26</definedName>
    <definedName function="false" hidden="false" localSheetId="20" name="Ranca_A" vbProcedure="false">[5]PARÁMETROS!$B$13:$E$30</definedName>
    <definedName function="false" hidden="false" localSheetId="20" name="Ranca_B" vbProcedure="false">[5]PARÁMETROS!$G$13:$J$30</definedName>
    <definedName function="false" hidden="false" localSheetId="20" name="Subsidio" vbProcedure="false">#REF!</definedName>
    <definedName function="false" hidden="false" localSheetId="20" name="Tarifas_A" vbProcedure="false">[6]PARÁMETROS!$C$11:$F$23</definedName>
    <definedName function="false" hidden="false" localSheetId="20" name="Tarifas_B" vbProcedure="false">[6]PARÁMETROS!$I$11:$L$23</definedName>
    <definedName function="false" hidden="false" localSheetId="20" name="Valpa_A" vbProcedure="false">[7]PARÁMETROS!$B$13:$F$290</definedName>
    <definedName function="false" hidden="false" localSheetId="20" name="Valpa_B" vbProcedure="false">[7]PARÁMETROS!$H$13:$L$290</definedName>
    <definedName function="false" hidden="false" localSheetId="20" name="vehiculo" vbProcedure="false">#REF!</definedName>
    <definedName function="false" hidden="false" localSheetId="20" name="_xlnm.Database" vbProcedure="false">#REF!</definedName>
    <definedName function="false" hidden="false" localSheetId="21" name="AH_IQ_A" vbProcedure="false">[1]Parámetros!$C$36:$G$44</definedName>
    <definedName function="false" hidden="false" localSheetId="21" name="AH_IQ_B" vbProcedure="false">[1]Parámetros!$J$36:$N$44</definedName>
    <definedName function="false" hidden="false" localSheetId="21" name="Conce_A" vbProcedure="false">[2]PARÁMETROS!$B$12:$G$83</definedName>
    <definedName function="false" hidden="false" localSheetId="21" name="Conce_B" vbProcedure="false">[2]PARÁMETROS!$J$12:$O$83</definedName>
    <definedName function="false" hidden="false" localSheetId="21" name="Data" vbProcedure="false">#REF!</definedName>
    <definedName function="false" hidden="false" localSheetId="21" name="E" vbProcedure="false">[3]PARÁMETROS!$I$13:$L$293</definedName>
    <definedName function="false" hidden="false" localSheetId="21" name="Fuente" vbProcedure="false">#REF!</definedName>
    <definedName function="false" hidden="false" localSheetId="21" name="J" vbProcedure="false">[3]PARÁMETROS!$H$13:$L$293</definedName>
    <definedName function="false" hidden="false" localSheetId="21" name="LCL_Hospicio_A" vbProcedure="false">[1]Parámetros!$C$27:$G$35</definedName>
    <definedName function="false" hidden="false" localSheetId="21" name="LCL_Hospicio_B" vbProcedure="false">[1]Parámetros!$J$27:$N$35</definedName>
    <definedName function="false" hidden="false" localSheetId="21" name="LCL_Iquique_A" vbProcedure="false">[1]Parámetros!$C$8:$G$26</definedName>
    <definedName function="false" hidden="false" localSheetId="21" name="LCL_Iquique_B" vbProcedure="false">[1]Parámetros!$J$8:$N$26</definedName>
    <definedName function="false" hidden="false" localSheetId="21" name="Ranca_A" vbProcedure="false">[5]PARÁMETROS!$B$13:$E$30</definedName>
    <definedName function="false" hidden="false" localSheetId="21" name="Ranca_B" vbProcedure="false">[5]PARÁMETROS!$G$13:$J$30</definedName>
    <definedName function="false" hidden="false" localSheetId="21" name="Subsidio" vbProcedure="false">#REF!</definedName>
    <definedName function="false" hidden="false" localSheetId="21" name="Tarifas_A" vbProcedure="false">[6]PARÁMETROS!$C$11:$F$23</definedName>
    <definedName function="false" hidden="false" localSheetId="21" name="Tarifas_B" vbProcedure="false">[6]PARÁMETROS!$I$11:$L$23</definedName>
    <definedName function="false" hidden="false" localSheetId="21" name="Valpa_A" vbProcedure="false">[7]PARÁMETROS!$B$13:$F$290</definedName>
    <definedName function="false" hidden="false" localSheetId="21" name="Valpa_B" vbProcedure="false">[7]PARÁMETROS!$H$13:$L$290</definedName>
    <definedName function="false" hidden="false" localSheetId="21" name="vehiculo" vbProcedure="false">#REF!</definedName>
    <definedName function="false" hidden="false" localSheetId="21" name="_xlnm.Database" vbProcedure="false">#REF!</definedName>
    <definedName function="false" hidden="false" localSheetId="22" name="AH_IQ_A" vbProcedure="false">[1]Parámetros!$C$36:$G$44</definedName>
    <definedName function="false" hidden="false" localSheetId="22" name="AH_IQ_B" vbProcedure="false">[1]Parámetros!$J$36:$N$44</definedName>
    <definedName function="false" hidden="false" localSheetId="22" name="Conce_A" vbProcedure="false">[2]PARÁMETROS!$B$12:$G$83</definedName>
    <definedName function="false" hidden="false" localSheetId="22" name="Conce_B" vbProcedure="false">[2]PARÁMETROS!$J$12:$O$83</definedName>
    <definedName function="false" hidden="false" localSheetId="22" name="Data" vbProcedure="false">#REF!</definedName>
    <definedName function="false" hidden="false" localSheetId="22" name="E" vbProcedure="false">[3]PARÁMETROS!$I$13:$L$293</definedName>
    <definedName function="false" hidden="false" localSheetId="22" name="Fuente" vbProcedure="false">#REF!</definedName>
    <definedName function="false" hidden="false" localSheetId="22" name="J" vbProcedure="false">[3]PARÁMETROS!$H$13:$L$293</definedName>
    <definedName function="false" hidden="false" localSheetId="22" name="LCL_Hospicio_A" vbProcedure="false">[1]Parámetros!$C$27:$G$35</definedName>
    <definedName function="false" hidden="false" localSheetId="22" name="LCL_Hospicio_B" vbProcedure="false">[1]Parámetros!$J$27:$N$35</definedName>
    <definedName function="false" hidden="false" localSheetId="22" name="LCL_Iquique_A" vbProcedure="false">[1]Parámetros!$C$8:$G$26</definedName>
    <definedName function="false" hidden="false" localSheetId="22" name="LCL_Iquique_B" vbProcedure="false">[1]Parámetros!$J$8:$N$26</definedName>
    <definedName function="false" hidden="false" localSheetId="22" name="Ranca_A" vbProcedure="false">[5]PARÁMETROS!$B$13:$E$30</definedName>
    <definedName function="false" hidden="false" localSheetId="22" name="Ranca_B" vbProcedure="false">[5]PARÁMETROS!$G$13:$J$30</definedName>
    <definedName function="false" hidden="false" localSheetId="22" name="Subsidio" vbProcedure="false">#REF!</definedName>
    <definedName function="false" hidden="false" localSheetId="22" name="Tarifas_A" vbProcedure="false">[6]PARÁMETROS!$C$11:$F$23</definedName>
    <definedName function="false" hidden="false" localSheetId="22" name="Tarifas_B" vbProcedure="false">[6]PARÁMETROS!$I$11:$L$23</definedName>
    <definedName function="false" hidden="false" localSheetId="22" name="Valpa_A" vbProcedure="false">[7]PARÁMETROS!$B$13:$F$290</definedName>
    <definedName function="false" hidden="false" localSheetId="22" name="Valpa_B" vbProcedure="false">[7]PARÁMETROS!$H$13:$L$290</definedName>
    <definedName function="false" hidden="false" localSheetId="22" name="vehiculo" vbProcedure="false">#REF!</definedName>
    <definedName function="false" hidden="false" localSheetId="22" name="_xlnm.Database" vbProcedure="false">#REF!</definedName>
    <definedName function="false" hidden="false" localSheetId="23" name="AH_IQ_A" vbProcedure="false">[1]Parámetros!$C$36:$G$44</definedName>
    <definedName function="false" hidden="false" localSheetId="23" name="AH_IQ_B" vbProcedure="false">[1]Parámetros!$J$36:$N$44</definedName>
    <definedName function="false" hidden="false" localSheetId="23" name="Conce_A" vbProcedure="false">[2]PARÁMETROS!$B$12:$G$83</definedName>
    <definedName function="false" hidden="false" localSheetId="23" name="Conce_B" vbProcedure="false">[2]PARÁMETROS!$J$12:$O$83</definedName>
    <definedName function="false" hidden="false" localSheetId="23" name="Data" vbProcedure="false">#REF!</definedName>
    <definedName function="false" hidden="false" localSheetId="23" name="E" vbProcedure="false">[3]PARÁMETROS!$I$13:$L$293</definedName>
    <definedName function="false" hidden="false" localSheetId="23" name="Fuente" vbProcedure="false">#REF!</definedName>
    <definedName function="false" hidden="false" localSheetId="23" name="J" vbProcedure="false">[3]PARÁMETROS!$H$13:$L$293</definedName>
    <definedName function="false" hidden="false" localSheetId="23" name="LCL_Hospicio_A" vbProcedure="false">[1]Parámetros!$C$27:$G$35</definedName>
    <definedName function="false" hidden="false" localSheetId="23" name="LCL_Hospicio_B" vbProcedure="false">[1]Parámetros!$J$27:$N$35</definedName>
    <definedName function="false" hidden="false" localSheetId="23" name="LCL_Iquique_A" vbProcedure="false">[1]Parámetros!$C$8:$G$26</definedName>
    <definedName function="false" hidden="false" localSheetId="23" name="LCL_Iquique_B" vbProcedure="false">[1]Parámetros!$J$8:$N$26</definedName>
    <definedName function="false" hidden="false" localSheetId="23" name="Ranca_A" vbProcedure="false">[5]PARÁMETROS!$B$13:$E$30</definedName>
    <definedName function="false" hidden="false" localSheetId="23" name="Ranca_B" vbProcedure="false">[5]PARÁMETROS!$G$13:$J$30</definedName>
    <definedName function="false" hidden="false" localSheetId="23" name="Subsidio" vbProcedure="false">#REF!</definedName>
    <definedName function="false" hidden="false" localSheetId="23" name="Tarifas_A" vbProcedure="false">[6]PARÁMETROS!$C$11:$F$23</definedName>
    <definedName function="false" hidden="false" localSheetId="23" name="Tarifas_B" vbProcedure="false">[6]PARÁMETROS!$I$11:$L$23</definedName>
    <definedName function="false" hidden="false" localSheetId="23" name="Valpa_A" vbProcedure="false">[7]PARÁMETROS!$B$13:$F$290</definedName>
    <definedName function="false" hidden="false" localSheetId="23" name="Valpa_B" vbProcedure="false">[7]PARÁMETROS!$H$13:$L$290</definedName>
    <definedName function="false" hidden="false" localSheetId="23" name="vehiculo" vbProcedure="false">#REF!</definedName>
    <definedName function="false" hidden="false" localSheetId="23" name="_xlnm.Database" vbProcedure="false">#REF!</definedName>
    <definedName function="false" hidden="false" localSheetId="24" name="AH_IQ_A" vbProcedure="false">[1]Parámetros!$C$36:$G$44</definedName>
    <definedName function="false" hidden="false" localSheetId="24" name="AH_IQ_B" vbProcedure="false">[1]Parámetros!$J$36:$N$44</definedName>
    <definedName function="false" hidden="false" localSheetId="24" name="Conce_A" vbProcedure="false">[2]PARÁMETROS!$B$12:$G$83</definedName>
    <definedName function="false" hidden="false" localSheetId="24" name="Conce_B" vbProcedure="false">[2]PARÁMETROS!$J$12:$O$83</definedName>
    <definedName function="false" hidden="false" localSheetId="24" name="Data" vbProcedure="false">#REF!</definedName>
    <definedName function="false" hidden="false" localSheetId="24" name="E" vbProcedure="false">[3]PARÁMETROS!$I$13:$L$293</definedName>
    <definedName function="false" hidden="false" localSheetId="24" name="Fuente" vbProcedure="false">#REF!</definedName>
    <definedName function="false" hidden="false" localSheetId="24" name="J" vbProcedure="false">[3]PARÁMETROS!$H$13:$L$293</definedName>
    <definedName function="false" hidden="false" localSheetId="24" name="LCL_Hospicio_A" vbProcedure="false">[1]Parámetros!$C$27:$G$35</definedName>
    <definedName function="false" hidden="false" localSheetId="24" name="LCL_Hospicio_B" vbProcedure="false">[1]Parámetros!$J$27:$N$35</definedName>
    <definedName function="false" hidden="false" localSheetId="24" name="LCL_Iquique_A" vbProcedure="false">[1]Parámetros!$C$8:$G$26</definedName>
    <definedName function="false" hidden="false" localSheetId="24" name="LCL_Iquique_B" vbProcedure="false">[1]Parámetros!$J$8:$N$26</definedName>
    <definedName function="false" hidden="false" localSheetId="24" name="Ranca_A" vbProcedure="false">[5]PARÁMETROS!$B$13:$E$30</definedName>
    <definedName function="false" hidden="false" localSheetId="24" name="Ranca_B" vbProcedure="false">[5]PARÁMETROS!$G$13:$J$30</definedName>
    <definedName function="false" hidden="false" localSheetId="24" name="Subsidio" vbProcedure="false">#REF!</definedName>
    <definedName function="false" hidden="false" localSheetId="24" name="Tarifas_A" vbProcedure="false">[6]PARÁMETROS!$C$11:$F$23</definedName>
    <definedName function="false" hidden="false" localSheetId="24" name="Tarifas_B" vbProcedure="false">[6]PARÁMETROS!$I$11:$L$23</definedName>
    <definedName function="false" hidden="false" localSheetId="24" name="Valpa_A" vbProcedure="false">[7]PARÁMETROS!$B$13:$F$290</definedName>
    <definedName function="false" hidden="false" localSheetId="24" name="Valpa_B" vbProcedure="false">[7]PARÁMETROS!$H$13:$L$290</definedName>
    <definedName function="false" hidden="false" localSheetId="24" name="vehiculo" vbProcedure="false">#REF!</definedName>
    <definedName function="false" hidden="false" localSheetId="24" name="_xlnm.Database" vbProcedure="false">#REF!</definedName>
    <definedName function="false" hidden="false" localSheetId="25" name="AH_IQ_A" vbProcedure="false">[1]Parámetros!$C$36:$G$44</definedName>
    <definedName function="false" hidden="false" localSheetId="25" name="AH_IQ_B" vbProcedure="false">[1]Parámetros!$J$36:$N$44</definedName>
    <definedName function="false" hidden="false" localSheetId="25" name="Conce_A" vbProcedure="false">[2]PARÁMETROS!$B$12:$G$83</definedName>
    <definedName function="false" hidden="false" localSheetId="25" name="Conce_B" vbProcedure="false">[2]PARÁMETROS!$J$12:$O$83</definedName>
    <definedName function="false" hidden="false" localSheetId="25" name="Data" vbProcedure="false">#REF!</definedName>
    <definedName function="false" hidden="false" localSheetId="25" name="E" vbProcedure="false">[3]PARÁMETROS!$I$13:$L$293</definedName>
    <definedName function="false" hidden="false" localSheetId="25" name="Fuente" vbProcedure="false">#REF!</definedName>
    <definedName function="false" hidden="false" localSheetId="25" name="J" vbProcedure="false">[3]PARÁMETROS!$H$13:$L$293</definedName>
    <definedName function="false" hidden="false" localSheetId="25" name="LCL_Hospicio_A" vbProcedure="false">[1]Parámetros!$C$27:$G$35</definedName>
    <definedName function="false" hidden="false" localSheetId="25" name="LCL_Hospicio_B" vbProcedure="false">[1]Parámetros!$J$27:$N$35</definedName>
    <definedName function="false" hidden="false" localSheetId="25" name="LCL_Iquique_A" vbProcedure="false">[1]Parámetros!$C$8:$G$26</definedName>
    <definedName function="false" hidden="false" localSheetId="25" name="LCL_Iquique_B" vbProcedure="false">[1]Parámetros!$J$8:$N$26</definedName>
    <definedName function="false" hidden="false" localSheetId="25" name="Ranca_A" vbProcedure="false">[5]PARÁMETROS!$B$13:$E$30</definedName>
    <definedName function="false" hidden="false" localSheetId="25" name="Ranca_B" vbProcedure="false">[5]PARÁMETROS!$G$13:$J$30</definedName>
    <definedName function="false" hidden="false" localSheetId="25" name="Subsidio" vbProcedure="false">#REF!</definedName>
    <definedName function="false" hidden="false" localSheetId="25" name="Tarifas_A" vbProcedure="false">[6]PARÁMETROS!$C$11:$F$23</definedName>
    <definedName function="false" hidden="false" localSheetId="25" name="Tarifas_B" vbProcedure="false">[6]PARÁMETROS!$I$11:$L$23</definedName>
    <definedName function="false" hidden="false" localSheetId="25" name="Valpa_A" vbProcedure="false">[7]PARÁMETROS!$B$13:$F$290</definedName>
    <definedName function="false" hidden="false" localSheetId="25" name="Valpa_B" vbProcedure="false">[7]PARÁMETROS!$H$13:$L$290</definedName>
    <definedName function="false" hidden="false" localSheetId="25" name="vehiculo" vbProcedure="false">#REF!</definedName>
    <definedName function="false" hidden="false" localSheetId="25" name="_xlnm.Database" vbProcedure="false">#REF!</definedName>
    <definedName function="false" hidden="false" localSheetId="26" name="AH_IQ_A" vbProcedure="false">[1]Parámetros!$C$36:$G$44</definedName>
    <definedName function="false" hidden="false" localSheetId="26" name="AH_IQ_B" vbProcedure="false">[1]Parámetros!$J$36:$N$44</definedName>
    <definedName function="false" hidden="false" localSheetId="26" name="Conce_A" vbProcedure="false">[2]PARÁMETROS!$B$12:$G$83</definedName>
    <definedName function="false" hidden="false" localSheetId="26" name="Conce_B" vbProcedure="false">[2]PARÁMETROS!$J$12:$O$83</definedName>
    <definedName function="false" hidden="false" localSheetId="26" name="Data" vbProcedure="false">#REF!</definedName>
    <definedName function="false" hidden="false" localSheetId="26" name="E" vbProcedure="false">[3]PARÁMETROS!$I$13:$L$293</definedName>
    <definedName function="false" hidden="false" localSheetId="26" name="Fuente" vbProcedure="false">#REF!</definedName>
    <definedName function="false" hidden="false" localSheetId="26" name="J" vbProcedure="false">[3]PARÁMETROS!$H$13:$L$293</definedName>
    <definedName function="false" hidden="false" localSheetId="26" name="LCL_Hospicio_A" vbProcedure="false">[1]Parámetros!$C$27:$G$35</definedName>
    <definedName function="false" hidden="false" localSheetId="26" name="LCL_Hospicio_B" vbProcedure="false">[1]Parámetros!$J$27:$N$35</definedName>
    <definedName function="false" hidden="false" localSheetId="26" name="LCL_Iquique_A" vbProcedure="false">[1]Parámetros!$C$8:$G$26</definedName>
    <definedName function="false" hidden="false" localSheetId="26" name="LCL_Iquique_B" vbProcedure="false">[1]Parámetros!$J$8:$N$26</definedName>
    <definedName function="false" hidden="false" localSheetId="26" name="Ranca_A" vbProcedure="false">[5]PARÁMETROS!$B$13:$E$30</definedName>
    <definedName function="false" hidden="false" localSheetId="26" name="Ranca_B" vbProcedure="false">[5]PARÁMETROS!$G$13:$J$30</definedName>
    <definedName function="false" hidden="false" localSheetId="26" name="Subsidio" vbProcedure="false">#REF!</definedName>
    <definedName function="false" hidden="false" localSheetId="26" name="Tarifas_A" vbProcedure="false">[6]PARÁMETROS!$C$11:$F$23</definedName>
    <definedName function="false" hidden="false" localSheetId="26" name="Tarifas_B" vbProcedure="false">[6]PARÁMETROS!$I$11:$L$23</definedName>
    <definedName function="false" hidden="false" localSheetId="26" name="Valpa_A" vbProcedure="false">[7]PARÁMETROS!$B$13:$F$290</definedName>
    <definedName function="false" hidden="false" localSheetId="26" name="Valpa_B" vbProcedure="false">[7]PARÁMETROS!$H$13:$L$290</definedName>
    <definedName function="false" hidden="false" localSheetId="26" name="vehiculo" vbProcedure="false">#REF!</definedName>
    <definedName function="false" hidden="false" localSheetId="26" name="_xlnm.Database" vbProcedure="false">#REF!</definedName>
    <definedName function="false" hidden="false" localSheetId="27" name="Data" vbProcedure="false">#REF!</definedName>
    <definedName function="false" hidden="false" localSheetId="27" name="Fuente" vbProcedure="false">#REF!</definedName>
    <definedName function="false" hidden="false" localSheetId="27" name="Subsidio" vbProcedure="false">#REF!</definedName>
    <definedName function="false" hidden="false" localSheetId="27" name="vehiculo" vbProcedure="false">#REF!</definedName>
    <definedName function="false" hidden="false" localSheetId="27" name="_xlnm.Databas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<sst xmlns="http://schemas.openxmlformats.org/spreadsheetml/2006/main" count="761" uniqueCount="398">
  <si>
    <t xml:space="preserve">Indice Anexos IG 2022</t>
  </si>
  <si>
    <t xml:space="preserve">Tabla</t>
  </si>
  <si>
    <t xml:space="preserve">Tabla A1 | Número de usuarios que utilizan el Sistema | 2007 - 2022</t>
  </si>
  <si>
    <t xml:space="preserve">Enero</t>
  </si>
  <si>
    <t xml:space="preserve">Febrero</t>
  </si>
  <si>
    <t xml:space="preserve">Marzo</t>
  </si>
  <si>
    <t xml:space="preserve">Abril</t>
  </si>
  <si>
    <t xml:space="preserve">Mayo</t>
  </si>
  <si>
    <t xml:space="preserve">Junio</t>
  </si>
  <si>
    <t xml:space="preserve">Julio</t>
  </si>
  <si>
    <t xml:space="preserve">Agosto</t>
  </si>
  <si>
    <t xml:space="preserve">Septiembre</t>
  </si>
  <si>
    <t xml:space="preserve">Octubre</t>
  </si>
  <si>
    <t xml:space="preserve">Noviembre</t>
  </si>
  <si>
    <t xml:space="preserve">Diciembre</t>
  </si>
  <si>
    <t xml:space="preserve">Tabla A2 | Transacciones según tipo de tarifa y modo de transporte | 2010 - 2022</t>
  </si>
  <si>
    <t xml:space="preserve">SISTEMA</t>
  </si>
  <si>
    <t xml:space="preserve">BUSES</t>
  </si>
  <si>
    <t xml:space="preserve">METRO</t>
  </si>
  <si>
    <t xml:space="preserve">METROTREN NOS</t>
  </si>
  <si>
    <t xml:space="preserve">Año</t>
  </si>
  <si>
    <t xml:space="preserve">Adulto</t>
  </si>
  <si>
    <t xml:space="preserve">Estudiante educación media o superior (*)</t>
  </si>
  <si>
    <t xml:space="preserve">Estudiante educación básica</t>
  </si>
  <si>
    <t xml:space="preserve">Adulto Mayor</t>
  </si>
  <si>
    <t xml:space="preserve">Total</t>
  </si>
  <si>
    <t xml:space="preserve">Subtotal Buses</t>
  </si>
  <si>
    <t xml:space="preserve">Subtotal Metro</t>
  </si>
  <si>
    <t xml:space="preserve">Subtotal Tren</t>
  </si>
  <si>
    <t xml:space="preserve">-</t>
  </si>
  <si>
    <t xml:space="preserve">(*) Hasta el 2019, la tarifa "Estudiante educación media o superior" incluye las transacciones correspondientes a boletos Edmonson y Tarjetas Adulto Mayor- Metro dado que estás tienen la misma tarifa de "Estudiante de educación media o superior". A partir del 2020 las transacciones de Adulto Mayor, se detallan de manera separada, sumando las transacciones de la tarjeta Adulto Mayor- Metro mas las realizadas con la nueva tarjeta Adulto Mayor-TAM, a partir del mes de julio.</t>
  </si>
  <si>
    <t xml:space="preserve">Tabla A3 | Transacciones por proveedor de servicios de transporte | 2022</t>
  </si>
  <si>
    <t xml:space="preserve">U2: Subus</t>
  </si>
  <si>
    <t xml:space="preserve">U3: Vule</t>
  </si>
  <si>
    <t xml:space="preserve">U4: Express/VOY</t>
  </si>
  <si>
    <t xml:space="preserve">U5: Metbus</t>
  </si>
  <si>
    <t xml:space="preserve">U6: Redbus</t>
  </si>
  <si>
    <t xml:space="preserve">U7: STP</t>
  </si>
  <si>
    <t xml:space="preserve">US3 STU</t>
  </si>
  <si>
    <t xml:space="preserve">US4 RBU</t>
  </si>
  <si>
    <t xml:space="preserve">US1 Metropol</t>
  </si>
  <si>
    <t xml:space="preserve">Total Buses</t>
  </si>
  <si>
    <t xml:space="preserve">Metro</t>
  </si>
  <si>
    <t xml:space="preserve">MetroTren Nos</t>
  </si>
  <si>
    <t xml:space="preserve">Total Sistema</t>
  </si>
  <si>
    <t xml:space="preserve">% participación sobre el total de transacciones</t>
  </si>
  <si>
    <t xml:space="preserve">Tabla A4 | Total viajes en el Sistema | 2009 - 2022</t>
  </si>
  <si>
    <t xml:space="preserve">Tabla A5 | Promedio de transacciones (etapas) por viaje | 2009 - 2022</t>
  </si>
  <si>
    <t xml:space="preserve">Promedio</t>
  </si>
  <si>
    <t xml:space="preserve">Tabla A6 | Afluencia de pasajeros en Metro, por línea (millones de viajes por año) | 1990 - 2022</t>
  </si>
  <si>
    <t xml:space="preserve">Fuente: Metro S.A.</t>
  </si>
  <si>
    <t xml:space="preserve">Línea1</t>
  </si>
  <si>
    <t xml:space="preserve">Línea 2</t>
  </si>
  <si>
    <t xml:space="preserve">Línea 3</t>
  </si>
  <si>
    <t xml:space="preserve">Línea 4</t>
  </si>
  <si>
    <t xml:space="preserve">Línea 4A</t>
  </si>
  <si>
    <t xml:space="preserve">Línea 5</t>
  </si>
  <si>
    <t xml:space="preserve">Línea 6</t>
  </si>
  <si>
    <t xml:space="preserve">Tabla A7 | Características de la flota por Unidad de Negocio | 2022</t>
  </si>
  <si>
    <t xml:space="preserve">Fuente: Registro de la Seremitt al 31 de diciembre de 2022</t>
  </si>
  <si>
    <t xml:space="preserve">U8: Metropol</t>
  </si>
  <si>
    <t xml:space="preserve">U10: STU</t>
  </si>
  <si>
    <t xml:space="preserve">U11: RBU</t>
  </si>
  <si>
    <t xml:space="preserve">TOTAL</t>
  </si>
  <si>
    <t xml:space="preserve">Total </t>
  </si>
  <si>
    <t xml:space="preserve">Tipo de Flota</t>
  </si>
  <si>
    <t xml:space="preserve">Flota Operacional Base</t>
  </si>
  <si>
    <t xml:space="preserve">Flota de Reserva</t>
  </si>
  <si>
    <t xml:space="preserve">Flota Auxiliar</t>
  </si>
  <si>
    <t xml:space="preserve">Tipo de Bus</t>
  </si>
  <si>
    <t xml:space="preserve">A1 - 9 metros</t>
  </si>
  <si>
    <t xml:space="preserve">A2 - 10,5 metros</t>
  </si>
  <si>
    <t xml:space="preserve">B1 - B2 / 12-13 metros</t>
  </si>
  <si>
    <t xml:space="preserve">C2 - 18 metros</t>
  </si>
  <si>
    <t xml:space="preserve">Norma de Emisión</t>
  </si>
  <si>
    <t xml:space="preserve">Euro III</t>
  </si>
  <si>
    <t xml:space="preserve">Euro III con filtro</t>
  </si>
  <si>
    <t xml:space="preserve">Euro V</t>
  </si>
  <si>
    <t xml:space="preserve">Euro VI</t>
  </si>
  <si>
    <t xml:space="preserve">Electrico</t>
  </si>
  <si>
    <t xml:space="preserve">Flota con accesibilidad universal</t>
  </si>
  <si>
    <t xml:space="preserve">Tabla A8 | Evolución de la flota | 2006 - 2022</t>
  </si>
  <si>
    <t xml:space="preserve">Fuente: Registro de la Seremitt al cierre del último día del año</t>
  </si>
  <si>
    <t xml:space="preserve">Articulado</t>
  </si>
  <si>
    <t xml:space="preserve">12 metros</t>
  </si>
  <si>
    <t xml:space="preserve">9 metros</t>
  </si>
  <si>
    <t xml:space="preserve">Otro</t>
  </si>
  <si>
    <t xml:space="preserve">Euro I</t>
  </si>
  <si>
    <t xml:space="preserve">Euro II</t>
  </si>
  <si>
    <t xml:space="preserve">Euro IV</t>
  </si>
  <si>
    <t xml:space="preserve">Tabla A9 | Kilómetros comerciales según programas de operación base y especiales | 2022</t>
  </si>
  <si>
    <t xml:space="preserve">Unidad de Negocio</t>
  </si>
  <si>
    <t xml:space="preserve">US3: STU</t>
  </si>
  <si>
    <t xml:space="preserve">US4: RBU</t>
  </si>
  <si>
    <t xml:space="preserve">US1: Metropol</t>
  </si>
  <si>
    <t xml:space="preserve">Nota: son los kms del PO programados y los kms del POE realizados.</t>
  </si>
  <si>
    <t xml:space="preserve">Tabla A10 | Indicador de Cumplimiento de Frecuencia ICF | 2009 - 2022</t>
  </si>
  <si>
    <t xml:space="preserve">Sin Medición</t>
  </si>
  <si>
    <t xml:space="preserve">El ICF e ICR del Sistema para los años 2009,2010,2011,2012, 2013 se obtiene de un promedio simple producto del valor promedio de todas las unidades de negocio, pero en cambio desde el 2014 se ha calculado un promedio ponderado producto de la cantidad de servicio sentido mes (SSM)</t>
  </si>
  <si>
    <t xml:space="preserve">Nota: El ICR e ICF publicado, es el primer resultado de cálculo del ICR e ICF en el que se consideran los viajes en vacío.</t>
  </si>
  <si>
    <t xml:space="preserve">Tabla A11 | Indicador de Cumplimiento de Regularidad ICR | 2009 - 2022</t>
  </si>
  <si>
    <t xml:space="preserve">Tabla A12 | Indicador de Cumplimiento de Frecuencia ICF por Unidad de Negocio | 2022</t>
  </si>
  <si>
    <t xml:space="preserve">Total Acumulado Anual</t>
  </si>
  <si>
    <t xml:space="preserve">Promedio Sistema</t>
  </si>
  <si>
    <t xml:space="preserve">Nota: Valores son resultado de la medición que considera los viajes en vacio.</t>
  </si>
  <si>
    <t xml:space="preserve">Tabla A13 | Indicador de Cumplimiento de Regularidad ICR por Unidad de Negocio | 2022</t>
  </si>
  <si>
    <t xml:space="preserve">Tabla A14 | Atributos para evaluar la calidad de atención al usuario en ruta (ICA)</t>
  </si>
  <si>
    <t xml:space="preserve">Atributo</t>
  </si>
  <si>
    <t xml:space="preserve">Descripción</t>
  </si>
  <si>
    <t xml:space="preserve">a01</t>
  </si>
  <si>
    <t xml:space="preserve"> El conductor abre y cierra oportunamente las puertas al finalizar e iniciar el movimiento</t>
  </si>
  <si>
    <t xml:space="preserve">a02</t>
  </si>
  <si>
    <t xml:space="preserve"> El conductor conduce sin frenazos ni movimientos bruscos</t>
  </si>
  <si>
    <t xml:space="preserve">a03</t>
  </si>
  <si>
    <t xml:space="preserve"> El conductor es amable con los usuarios</t>
  </si>
  <si>
    <t xml:space="preserve">a04</t>
  </si>
  <si>
    <t xml:space="preserve"> El conductor detiene el bus cuando debe, es decir, cuando algún usuario requiere subir o bajar</t>
  </si>
  <si>
    <t xml:space="preserve">a05</t>
  </si>
  <si>
    <t xml:space="preserve"> El conductor detiene el bus donde debe, es decir, sólo en paradas autorizadas</t>
  </si>
  <si>
    <t xml:space="preserve">a06</t>
  </si>
  <si>
    <t xml:space="preserve"> El conductor aproxima el bus correctamente al paradero, sin detenerse en segunda fila o lejos de la acera</t>
  </si>
  <si>
    <t xml:space="preserve">a07</t>
  </si>
  <si>
    <t xml:space="preserve"> El Conductor conduce sin fumar, ni conversa por celular o con un pasajero o un acompañante mientras conduce</t>
  </si>
  <si>
    <t xml:space="preserve">a08</t>
  </si>
  <si>
    <t xml:space="preserve"> El conductor se detiene ante todas las luces rojas de los semáforos y señales Pare, señales Ceda el Paso y Pasos de Cebra</t>
  </si>
  <si>
    <t xml:space="preserve">a09</t>
  </si>
  <si>
    <t xml:space="preserve"> Los letreros de recorrido están en buen estado, bien ubicados y exhiben información correcta respecto del sentido del servicio</t>
  </si>
  <si>
    <t xml:space="preserve">a10</t>
  </si>
  <si>
    <t xml:space="preserve"> El panel superior variable está encendido, en buen estado y exhibe información correcta respecto del sentido del servicio</t>
  </si>
  <si>
    <t xml:space="preserve">a11</t>
  </si>
  <si>
    <t xml:space="preserve"> La señalización interior está correctamente instalada</t>
  </si>
  <si>
    <t xml:space="preserve">a12</t>
  </si>
  <si>
    <t xml:space="preserve"> La señalización interior está en buen estado</t>
  </si>
  <si>
    <t xml:space="preserve">a13</t>
  </si>
  <si>
    <t xml:space="preserve"> El bus cuenta con leyenda "Informaciones y Reclamos" bien ubicada y legible</t>
  </si>
  <si>
    <t xml:space="preserve">a14</t>
  </si>
  <si>
    <t xml:space="preserve"> El bus tiene funcionando el velocímetro</t>
  </si>
  <si>
    <t xml:space="preserve">Tabla A15-a | Atributos para evaluar la calidad de los vehículos (ICV)</t>
  </si>
  <si>
    <t xml:space="preserve">Las puertas abren y cierran correctamente</t>
  </si>
  <si>
    <t xml:space="preserve">Los accesos del bus cuentan con su respectivos espejos en buen estado y los espejos retrovisores interiores están en buen estado</t>
  </si>
  <si>
    <t xml:space="preserve">Los espejos retrovisores exteriores están en buen estado</t>
  </si>
  <si>
    <t xml:space="preserve">El extintor de incendios está en vigencia y funcional</t>
  </si>
  <si>
    <t xml:space="preserve">El bus no tiene elementos antirreglamentarios</t>
  </si>
  <si>
    <t xml:space="preserve">Las puertas poseen sistema de bloqueo automático</t>
  </si>
  <si>
    <t xml:space="preserve">Las luces interiores del bus encienden correctamente</t>
  </si>
  <si>
    <t xml:space="preserve">Todas las luminarias exteriores del bus funcionan correctamente y los focos están en buen estado</t>
  </si>
  <si>
    <t xml:space="preserve">Los neumáticos en eje delantero están sin recauchar</t>
  </si>
  <si>
    <t xml:space="preserve">Los neumáticos tienen banda de rodadura en buen estado y no tienen desprendimiento de material</t>
  </si>
  <si>
    <t xml:space="preserve">El bus no presenta humo negro con motor en funcionamiento</t>
  </si>
  <si>
    <t xml:space="preserve">El sistema de Limpiaparabrisas (existe y funciona correctamente), el parabrisas y Luneta o Vidrios Traseros del bus están en buen estado (Sin trizaduras ni roturas)</t>
  </si>
  <si>
    <t xml:space="preserve">Todos los vidrios laterales están en buen estado y abren-cierran con facilidad</t>
  </si>
  <si>
    <t xml:space="preserve">El bus tiene funcionando el tacómetro</t>
  </si>
  <si>
    <t xml:space="preserve">a15</t>
  </si>
  <si>
    <t xml:space="preserve">La carrocería del bus esta sin daños exteriores y/o interiores</t>
  </si>
  <si>
    <t xml:space="preserve">a16</t>
  </si>
  <si>
    <t xml:space="preserve">El bus posee el espacio, acceso y accesorios para personas con movilidad reducida</t>
  </si>
  <si>
    <t xml:space="preserve">a17</t>
  </si>
  <si>
    <t xml:space="preserve">El bus posee todos los asientos y sin daño</t>
  </si>
  <si>
    <t xml:space="preserve">a18</t>
  </si>
  <si>
    <t xml:space="preserve">El cielo y el piso del bus están en buen estado</t>
  </si>
  <si>
    <t xml:space="preserve">a19</t>
  </si>
  <si>
    <t xml:space="preserve">Los asideros (colgantes, verticales, horizontales) están todos disponibles y en buen estado</t>
  </si>
  <si>
    <t xml:space="preserve">a20</t>
  </si>
  <si>
    <t xml:space="preserve">Todos los timbres del bus funcionan correctamente</t>
  </si>
  <si>
    <t xml:space="preserve">a21</t>
  </si>
  <si>
    <t xml:space="preserve">El bus se encuentra limpio y seco (exterior e interior)</t>
  </si>
  <si>
    <t xml:space="preserve">Tabla A15-b | Nuevos atributos para evaluar la calidad de los vehículos (ICV)</t>
  </si>
  <si>
    <t xml:space="preserve">El sistema de bloqueo automático de puertas funciona de manera correcta</t>
  </si>
  <si>
    <t xml:space="preserve">Los espejos interiores del bus y/o cámaras de video, se encuentran en buen estado y/o funcionando</t>
  </si>
  <si>
    <t xml:space="preserve">El freno de estacionamiento funciona correctamente</t>
  </si>
  <si>
    <t xml:space="preserve">La cabina del conductor está en óptimas condiciones</t>
  </si>
  <si>
    <t xml:space="preserve">El vehículo no tiene grafitis y/o rayaduras.</t>
  </si>
  <si>
    <t xml:space="preserve">El Letrero Frontal Superior Variable, Lateral(es) y Trasero (los ruteros electrónicos) funcionan correctamente.</t>
  </si>
  <si>
    <t xml:space="preserve">Los elementos de seguridad y sus mecanismos de activación funcionan correctamente</t>
  </si>
  <si>
    <t xml:space="preserve">El vehículo se encuentra limpio y seco.</t>
  </si>
  <si>
    <t xml:space="preserve">El acceso, la zona, rampa y accesorios para personas con movilidad reducida, al interior del vehículo, se encuentran en buen estado.</t>
  </si>
  <si>
    <t xml:space="preserve">Todas las luces exteriores del bus funcionan correctamente y los focos están en buen estado</t>
  </si>
  <si>
    <t xml:space="preserve">Todos los vidrios están en buen estado.</t>
  </si>
  <si>
    <t xml:space="preserve">La Iluminación Interior funciona correctamente</t>
  </si>
  <si>
    <t xml:space="preserve">Todos los timbres del vehículo funcionan correctamente.</t>
  </si>
  <si>
    <t xml:space="preserve">La carrocería exterior del vehículo está sin daños y/o elementos faltantes.</t>
  </si>
  <si>
    <t xml:space="preserve">La carrocería interior del vehículo está sin daños y/o elementos faltantes.</t>
  </si>
  <si>
    <t xml:space="preserve">La señalética interior y exterior cumple con el Manual de Normas Gráficas.</t>
  </si>
  <si>
    <t xml:space="preserve">El vehículo posee todos los asientos y estos no están dañados.</t>
  </si>
  <si>
    <t xml:space="preserve">Los asideros y/o pasamanos están todos disponibles y en buen estado</t>
  </si>
  <si>
    <t xml:space="preserve">Los gabinetes y/o puertas de registro interiores y exteriores se encuentran bien cerrados, sellados y en buen estado. / El wifi y los puertos USB funcionan correctamente.</t>
  </si>
  <si>
    <t xml:space="preserve">Inexistencia de derrames y/o pérdidas de líquidos. / El aire acondicionado funciona correctamente.</t>
  </si>
  <si>
    <t xml:space="preserve">(*) A partir de octubre 2020 hubo un cambio de atributos para medir el indicador. Este cambio se refleja en la Tabla A15-b.</t>
  </si>
  <si>
    <t xml:space="preserve">Tabla A16 | Evolución de las tarifas | 2007 - 2022</t>
  </si>
  <si>
    <t xml:space="preserve">Mes</t>
  </si>
  <si>
    <t xml:space="preserve">Buses</t>
  </si>
  <si>
    <t xml:space="preserve">Metro / Tren Hora Punta</t>
  </si>
  <si>
    <t xml:space="preserve">Metro / Tren Hora Valle</t>
  </si>
  <si>
    <t xml:space="preserve">Metro / Tren Hora Baja</t>
  </si>
  <si>
    <t xml:space="preserve">Estudiantes Ed. Media/Superior</t>
  </si>
  <si>
    <t xml:space="preserve">Estudiantes Ed. Básica</t>
  </si>
  <si>
    <t xml:space="preserve">Adulto Mayor Intermodal</t>
  </si>
  <si>
    <t xml:space="preserve">(*) Tren Alameda-Nos comenzo su operación el 17 de marzo 2017.</t>
  </si>
  <si>
    <t xml:space="preserve">Tabla A17 | Evasión en buses | 2007 - 2022</t>
  </si>
  <si>
    <t xml:space="preserve">Fuente: Programa Nacional de Fiscalización, Ministerio de Transportes y Telecomunicaciones y Directorio de Transporte Público Metropolitano</t>
  </si>
  <si>
    <t xml:space="preserve">2013*</t>
  </si>
  <si>
    <t xml:space="preserve">2014*</t>
  </si>
  <si>
    <t xml:space="preserve">2015*</t>
  </si>
  <si>
    <t xml:space="preserve">2016*</t>
  </si>
  <si>
    <t xml:space="preserve">2017 *</t>
  </si>
  <si>
    <t xml:space="preserve">2018 *</t>
  </si>
  <si>
    <t xml:space="preserve">2019 *</t>
  </si>
  <si>
    <t xml:space="preserve">2020 *</t>
  </si>
  <si>
    <t xml:space="preserve">sin medición</t>
  </si>
  <si>
    <t xml:space="preserve">2021 *</t>
  </si>
  <si>
    <t xml:space="preserve">2022 **</t>
  </si>
  <si>
    <t xml:space="preserve">*Mediciones trimestrales</t>
  </si>
  <si>
    <t xml:space="preserve">**Mediciones Semestrales</t>
  </si>
  <si>
    <t xml:space="preserve">Nota: Considerar que los valores correspondientes a 2022 son medidos mediante la nueva metodología de medición de evasión llevada a cabo por DTPM, a diferencia de la metodología anterior que era llevada a cabo por el Programa Nacional de Fiscalización.</t>
  </si>
  <si>
    <t xml:space="preserve">Tabla A18 | Resultados de la evaluación del Sistema y los recorridos | 2013 - 2022</t>
  </si>
  <si>
    <t xml:space="preserve">Sistema de Transporte Público</t>
  </si>
  <si>
    <t xml:space="preserve">Recorrido habitual</t>
  </si>
  <si>
    <t xml:space="preserve">Tabla A19 | Desglose de la evaluación del Sistema y los recorridos | 2022</t>
  </si>
  <si>
    <t xml:space="preserve">Evaluación del Sistema en general</t>
  </si>
  <si>
    <t xml:space="preserve">Evaluación del recorrido habitual</t>
  </si>
  <si>
    <t xml:space="preserve">Notas  6 y 7</t>
  </si>
  <si>
    <t xml:space="preserve">Nota 5</t>
  </si>
  <si>
    <t xml:space="preserve">Nota 4</t>
  </si>
  <si>
    <t xml:space="preserve">Notas de 1 a 3</t>
  </si>
  <si>
    <t xml:space="preserve">Tabla A20 | Resultados del modelo de ecuación estructural | 2022</t>
  </si>
  <si>
    <t xml:space="preserve">Dimensión</t>
  </si>
  <si>
    <t xml:space="preserve">Peso por Dimensión</t>
  </si>
  <si>
    <t xml:space="preserve">Servicio</t>
  </si>
  <si>
    <t xml:space="preserve">Imagen del Sistema</t>
  </si>
  <si>
    <t xml:space="preserve">Conducta de los pasajeros</t>
  </si>
  <si>
    <t xml:space="preserve">Explicación del modelo</t>
  </si>
  <si>
    <t xml:space="preserve">Tabla A21| Resultado de indicadores del Ranking de operadores 2022</t>
  </si>
  <si>
    <t xml:space="preserve">Empresa concesionaria</t>
  </si>
  <si>
    <t xml:space="preserve">Frecuencia (ICF)</t>
  </si>
  <si>
    <t xml:space="preserve">Regularidad (ICR)</t>
  </si>
  <si>
    <t xml:space="preserve">Promedio ICF Anual</t>
  </si>
  <si>
    <t xml:space="preserve">Promedio ICR-I Anual</t>
  </si>
  <si>
    <t xml:space="preserve">Resultado</t>
  </si>
  <si>
    <t xml:space="preserve">Lugar</t>
  </si>
  <si>
    <t xml:space="preserve">Empresa</t>
  </si>
  <si>
    <t xml:space="preserve">%</t>
  </si>
  <si>
    <t xml:space="preserve">U2</t>
  </si>
  <si>
    <t xml:space="preserve">SUBUS</t>
  </si>
  <si>
    <t xml:space="preserve">Metbus</t>
  </si>
  <si>
    <t xml:space="preserve">Vule</t>
  </si>
  <si>
    <t xml:space="preserve">U3</t>
  </si>
  <si>
    <t xml:space="preserve">VULE</t>
  </si>
  <si>
    <t xml:space="preserve">Voy Santiago</t>
  </si>
  <si>
    <t xml:space="preserve">U4</t>
  </si>
  <si>
    <t xml:space="preserve">VOY SANTIAGO</t>
  </si>
  <si>
    <t xml:space="preserve">U5</t>
  </si>
  <si>
    <t xml:space="preserve">METBUS</t>
  </si>
  <si>
    <t xml:space="preserve">Redbus</t>
  </si>
  <si>
    <t xml:space="preserve">U6</t>
  </si>
  <si>
    <t xml:space="preserve">REDBUS</t>
  </si>
  <si>
    <t xml:space="preserve">Subus</t>
  </si>
  <si>
    <t xml:space="preserve">U7</t>
  </si>
  <si>
    <t xml:space="preserve">STP</t>
  </si>
  <si>
    <t xml:space="preserve">Fuente: “Ranking N°42 de Calidad de Servicio de Empresas Operadoras del Sistema de Transporte Público” (Cuarto Trimestre 2022).</t>
  </si>
  <si>
    <t xml:space="preserve">Tabla A22-a| Estadísticas de uso de la cuenta Twitter @Transantiago | 2022</t>
  </si>
  <si>
    <t xml:space="preserve">Seguidores</t>
  </si>
  <si>
    <t xml:space="preserve">Tweet</t>
  </si>
  <si>
    <t xml:space="preserve">Interacciones</t>
  </si>
  <si>
    <t xml:space="preserve">Click Enlace</t>
  </si>
  <si>
    <t xml:space="preserve">Retweet</t>
  </si>
  <si>
    <t xml:space="preserve">Me Gusta</t>
  </si>
  <si>
    <t xml:space="preserve">Respuestas</t>
  </si>
  <si>
    <t xml:space="preserve">Impresiones</t>
  </si>
  <si>
    <t xml:space="preserve">Nuevos seguidores </t>
  </si>
  <si>
    <t xml:space="preserve">Numero</t>
  </si>
  <si>
    <t xml:space="preserve">Porcentaje</t>
  </si>
  <si>
    <t xml:space="preserve">Cantidad</t>
  </si>
  <si>
    <t xml:space="preserve">Promedio /día</t>
  </si>
  <si>
    <t xml:space="preserve">623.8 mil</t>
  </si>
  <si>
    <t xml:space="preserve">0.6%</t>
  </si>
  <si>
    <t xml:space="preserve">1,2K</t>
  </si>
  <si>
    <t xml:space="preserve">1.3M</t>
  </si>
  <si>
    <t xml:space="preserve">42.1K</t>
  </si>
  <si>
    <t xml:space="preserve">625.3 mil</t>
  </si>
  <si>
    <t xml:space="preserve">812.8K</t>
  </si>
  <si>
    <t xml:space="preserve">28.5K</t>
  </si>
  <si>
    <t xml:space="preserve">627.7 mil</t>
  </si>
  <si>
    <t xml:space="preserve">0.9%</t>
  </si>
  <si>
    <t xml:space="preserve">1.2K</t>
  </si>
  <si>
    <t xml:space="preserve">1.1M</t>
  </si>
  <si>
    <t xml:space="preserve">35.8K</t>
  </si>
  <si>
    <t xml:space="preserve">629.9 mil</t>
  </si>
  <si>
    <t xml:space="preserve">2.6%</t>
  </si>
  <si>
    <t xml:space="preserve">1.01 M</t>
  </si>
  <si>
    <t xml:space="preserve">6.5K</t>
  </si>
  <si>
    <t xml:space="preserve">639.2 mil</t>
  </si>
  <si>
    <t xml:space="preserve">1.13 M </t>
  </si>
  <si>
    <t xml:space="preserve">5.1K</t>
  </si>
  <si>
    <t xml:space="preserve">644.3 mil</t>
  </si>
  <si>
    <t xml:space="preserve">2.3%</t>
  </si>
  <si>
    <t xml:space="preserve">678,6K</t>
  </si>
  <si>
    <t xml:space="preserve">22,6K</t>
  </si>
  <si>
    <t xml:space="preserve">645.964 mil</t>
  </si>
  <si>
    <t xml:space="preserve">1,3 K</t>
  </si>
  <si>
    <t xml:space="preserve">694,6 K</t>
  </si>
  <si>
    <t xml:space="preserve">22,4K</t>
  </si>
  <si>
    <t xml:space="preserve">646.694 mil</t>
  </si>
  <si>
    <t xml:space="preserve">1.4K</t>
  </si>
  <si>
    <t xml:space="preserve">36.7K</t>
  </si>
  <si>
    <t xml:space="preserve">653.9 mil </t>
  </si>
  <si>
    <t xml:space="preserve">1.1 K</t>
  </si>
  <si>
    <t xml:space="preserve">970.3K</t>
  </si>
  <si>
    <t xml:space="preserve">41.1K</t>
  </si>
  <si>
    <t xml:space="preserve">656.793 mil</t>
  </si>
  <si>
    <t xml:space="preserve">1.3%</t>
  </si>
  <si>
    <t xml:space="preserve">1.3K</t>
  </si>
  <si>
    <t xml:space="preserve">932,8K</t>
  </si>
  <si>
    <t xml:space="preserve">30,1K</t>
  </si>
  <si>
    <t xml:space="preserve">657.827 mil</t>
  </si>
  <si>
    <t xml:space="preserve">1.0%</t>
  </si>
  <si>
    <t xml:space="preserve">849 mil</t>
  </si>
  <si>
    <t xml:space="preserve">28.3K</t>
  </si>
  <si>
    <t xml:space="preserve">658.394 mil</t>
  </si>
  <si>
    <t xml:space="preserve">0.8%</t>
  </si>
  <si>
    <t xml:space="preserve">1.0K</t>
  </si>
  <si>
    <t xml:space="preserve">729 mil</t>
  </si>
  <si>
    <t xml:space="preserve">23.5K</t>
  </si>
  <si>
    <t xml:space="preserve">Var% ENE -DIC</t>
  </si>
  <si>
    <t xml:space="preserve">Tabla A22-b| Estadísticas de uso de la cuenta Twitter @Red_Movilidad | 2022</t>
  </si>
  <si>
    <t xml:space="preserve">1.1%</t>
  </si>
  <si>
    <t xml:space="preserve">692,4K</t>
  </si>
  <si>
    <t xml:space="preserve">21.1K</t>
  </si>
  <si>
    <t xml:space="preserve">1.2%</t>
  </si>
  <si>
    <t xml:space="preserve">453.1K</t>
  </si>
  <si>
    <t xml:space="preserve">16.1K</t>
  </si>
  <si>
    <t xml:space="preserve">1.5%</t>
  </si>
  <si>
    <t xml:space="preserve">1.0K </t>
  </si>
  <si>
    <t xml:space="preserve">1.1K</t>
  </si>
  <si>
    <t xml:space="preserve">753.0K</t>
  </si>
  <si>
    <t xml:space="preserve">24.3K</t>
  </si>
  <si>
    <t xml:space="preserve">1.6%</t>
  </si>
  <si>
    <t xml:space="preserve">725 mil</t>
  </si>
  <si>
    <t xml:space="preserve">24.2K</t>
  </si>
  <si>
    <t xml:space="preserve">1.8%</t>
  </si>
  <si>
    <t xml:space="preserve">2.1K</t>
  </si>
  <si>
    <t xml:space="preserve">1,32 mil</t>
  </si>
  <si>
    <t xml:space="preserve">42.6K</t>
  </si>
  <si>
    <t xml:space="preserve">467,5K</t>
  </si>
  <si>
    <t xml:space="preserve">15.6K</t>
  </si>
  <si>
    <t xml:space="preserve">1.4%</t>
  </si>
  <si>
    <t xml:space="preserve">425 mil </t>
  </si>
  <si>
    <t xml:space="preserve">13.7 K</t>
  </si>
  <si>
    <t xml:space="preserve">1.7%</t>
  </si>
  <si>
    <t xml:space="preserve">1.7K</t>
  </si>
  <si>
    <t xml:space="preserve">1.0M</t>
  </si>
  <si>
    <t xml:space="preserve">32.3K</t>
  </si>
  <si>
    <t xml:space="preserve">1.5K</t>
  </si>
  <si>
    <t xml:space="preserve">796.3 K</t>
  </si>
  <si>
    <t xml:space="preserve">1,07M</t>
  </si>
  <si>
    <t xml:space="preserve">1,3K </t>
  </si>
  <si>
    <t xml:space="preserve">661 mil</t>
  </si>
  <si>
    <t xml:space="preserve">21,3K </t>
  </si>
  <si>
    <t xml:space="preserve">660 mil</t>
  </si>
  <si>
    <t xml:space="preserve">22,0 K</t>
  </si>
  <si>
    <t xml:space="preserve">17.3K</t>
  </si>
  <si>
    <t xml:space="preserve">536 mil</t>
  </si>
  <si>
    <t xml:space="preserve">Tabla A23-a| Estadísticas de uso de la cuenta Facebook Transantiago | 2022</t>
  </si>
  <si>
    <t xml:space="preserve">Alcance Publicaciones</t>
  </si>
  <si>
    <t xml:space="preserve">Vistas en el perfil Facebook </t>
  </si>
  <si>
    <t xml:space="preserve">Nuevos Me gusta</t>
  </si>
  <si>
    <t xml:space="preserve">Tabla A23-b| Estadísticas de uso de la cuenta Facebook RED_movilidad | 2022</t>
  </si>
  <si>
    <t xml:space="preserve">Tabla A24 | Consultas servicio SMS BUS | 2012 - 2022</t>
  </si>
  <si>
    <r>
      <rPr>
        <vertAlign val="superscript"/>
        <sz val="10"/>
        <color rgb="FF000000"/>
        <rFont val="Calibri"/>
        <family val="2"/>
        <charset val="1"/>
      </rPr>
      <t xml:space="preserve">(*) </t>
    </r>
    <r>
      <rPr>
        <sz val="10"/>
        <color rgb="FF000000"/>
        <rFont val="Calibri"/>
        <family val="2"/>
        <charset val="1"/>
      </rPr>
      <t xml:space="preserve">Sólo considera consultas válidas.</t>
    </r>
  </si>
  <si>
    <t xml:space="preserve">Tabla A25a | Estadisticas de Uso Pasaje QR | 2022</t>
  </si>
  <si>
    <t xml:space="preserve">Mes/Año</t>
  </si>
  <si>
    <t xml:space="preserve">Cantidad de Usuarios Pasaje QR (distintos)</t>
  </si>
  <si>
    <t xml:space="preserve">Usos realizados</t>
  </si>
  <si>
    <t xml:space="preserve">Total 2022</t>
  </si>
  <si>
    <t xml:space="preserve">Tabla A25b | Estadisticas de Uso Bip!QR | 2022</t>
  </si>
  <si>
    <t xml:space="preserve">Cantidad de Usuarios bip!QR (distintos)</t>
  </si>
  <si>
    <t xml:space="preserve">Tabla 4.4</t>
  </si>
  <si>
    <t xml:space="preserve">Tabla A26 | Distribución de Puntos de Parada | 2022</t>
  </si>
  <si>
    <t xml:space="preserve">COMUNA</t>
  </si>
  <si>
    <t xml:space="preserve">PDP 
ACTIVOS</t>
  </si>
  <si>
    <t xml:space="preserve">PDP INACTIVOS</t>
  </si>
  <si>
    <t xml:space="preserve">TOTAL
 PDP</t>
  </si>
  <si>
    <t xml:space="preserve">SOLO SEÑAL</t>
  </si>
  <si>
    <t xml:space="preserve">REFUGIO
DTPM</t>
  </si>
  <si>
    <t xml:space="preserve">REFUGIO MUNICIPAL</t>
  </si>
  <si>
    <t xml:space="preserve">Independecia</t>
  </si>
  <si>
    <t xml:space="preserve">Peñalolén</t>
  </si>
  <si>
    <t xml:space="preserve">Lo Prado</t>
  </si>
  <si>
    <t xml:space="preserve">Puente Alto</t>
  </si>
  <si>
    <t xml:space="preserve">Quinta Normal</t>
  </si>
  <si>
    <t xml:space="preserve">Cerrillos</t>
  </si>
  <si>
    <t xml:space="preserve">San Miguel</t>
  </si>
  <si>
    <t xml:space="preserve">Renca</t>
  </si>
  <si>
    <t xml:space="preserve">Maipú</t>
  </si>
  <si>
    <t xml:space="preserve">Pedro Aguirre Cerda</t>
  </si>
  <si>
    <t xml:space="preserve">Cerro Navia</t>
  </si>
  <si>
    <t xml:space="preserve">Recoleta</t>
  </si>
  <si>
    <t xml:space="preserve">El Bosque</t>
  </si>
  <si>
    <t xml:space="preserve">La Cisterna</t>
  </si>
</sst>
</file>

<file path=xl/styles.xml><?xml version="1.0" encoding="utf-8"?>
<styleSheet xmlns="http://schemas.openxmlformats.org/spreadsheetml/2006/main">
  <numFmts count="21">
    <numFmt numFmtId="164" formatCode="General"/>
    <numFmt numFmtId="165" formatCode="_-* #,##0.00_-;\-* #,##0.00_-;_-* \-??_-;_-@_-"/>
    <numFmt numFmtId="166" formatCode="General"/>
    <numFmt numFmtId="167" formatCode="#,##0"/>
    <numFmt numFmtId="168" formatCode="mmm\-yy"/>
    <numFmt numFmtId="169" formatCode="0%"/>
    <numFmt numFmtId="170" formatCode="0.0%"/>
    <numFmt numFmtId="171" formatCode="0.00%"/>
    <numFmt numFmtId="172" formatCode="0.0000%"/>
    <numFmt numFmtId="173" formatCode="_ * #,##0_ ;_ * \-#,##0_ ;_ * \-_ ;_ @_ "/>
    <numFmt numFmtId="174" formatCode="#,##0_ ;\-#,##0\ "/>
    <numFmt numFmtId="175" formatCode="0.00"/>
    <numFmt numFmtId="176" formatCode="#,##0.00"/>
    <numFmt numFmtId="177" formatCode="0.000000000"/>
    <numFmt numFmtId="178" formatCode="_ * #,##0.00000000_ ;_ * \-#,##0.00000000_ ;_ * \-_ ;_ @_ "/>
    <numFmt numFmtId="179" formatCode="_ * #,##0.00_ ;_ * \-#,##0.00_ ;_ * \-_ ;_ @_ "/>
    <numFmt numFmtId="180" formatCode="_ * #,##0.00000_ ;_ * \-#,##0.00000_ ;_ * \-??_ ;_ @_ "/>
    <numFmt numFmtId="181" formatCode="&quot;$ &quot;#,##0"/>
    <numFmt numFmtId="182" formatCode="0"/>
    <numFmt numFmtId="183" formatCode="0.0"/>
    <numFmt numFmtId="184" formatCode="#,##0.0"/>
  </numFmts>
  <fonts count="31">
    <font>
      <sz val="11"/>
      <color theme="1"/>
      <name val="Calibri"/>
      <family val="2"/>
      <charset val="1"/>
    </font>
    <font>
      <sz val="10"/>
      <name val="Arial"/>
      <family val="0"/>
    </font>
    <font>
      <sz val="10"/>
      <name val="Arial"/>
      <family val="0"/>
    </font>
    <font>
      <sz val="10"/>
      <name val="Arial"/>
      <family val="0"/>
    </font>
    <font>
      <b val="true"/>
      <sz val="11"/>
      <color rgb="FFC00000"/>
      <name val="Calibri"/>
      <family val="2"/>
      <charset val="1"/>
    </font>
    <font>
      <sz val="11"/>
      <name val="Calibri"/>
      <family val="2"/>
      <charset val="1"/>
    </font>
    <font>
      <u val="single"/>
      <sz val="11"/>
      <color theme="10"/>
      <name val="Calibri"/>
      <family val="2"/>
      <charset val="1"/>
    </font>
    <font>
      <sz val="11"/>
      <color rgb="FFFF0000"/>
      <name val="Calibri"/>
      <family val="2"/>
      <charset val="1"/>
    </font>
    <font>
      <b val="true"/>
      <sz val="11"/>
      <color rgb="FFDE1731"/>
      <name val="Calibri"/>
      <family val="2"/>
      <charset val="1"/>
    </font>
    <font>
      <sz val="11"/>
      <color theme="0"/>
      <name val="Calibri"/>
      <family val="2"/>
      <charset val="1"/>
    </font>
    <font>
      <b val="true"/>
      <sz val="10"/>
      <color theme="0"/>
      <name val="Calibri"/>
      <family val="2"/>
      <charset val="1"/>
    </font>
    <font>
      <sz val="10"/>
      <color theme="1"/>
      <name val="Calibri"/>
      <family val="2"/>
      <charset val="1"/>
    </font>
    <font>
      <sz val="10"/>
      <color rgb="FF000000"/>
      <name val="Calibri"/>
      <family val="2"/>
      <charset val="1"/>
    </font>
    <font>
      <b val="true"/>
      <sz val="11"/>
      <color theme="1"/>
      <name val="Calibri"/>
      <family val="2"/>
      <charset val="1"/>
    </font>
    <font>
      <b val="true"/>
      <sz val="10"/>
      <color theme="1"/>
      <name val="Calibri"/>
      <family val="2"/>
      <charset val="1"/>
    </font>
    <font>
      <sz val="10"/>
      <name val="Calibri"/>
      <family val="2"/>
      <charset val="1"/>
    </font>
    <font>
      <b val="true"/>
      <sz val="10"/>
      <name val="Calibri"/>
      <family val="2"/>
      <charset val="1"/>
    </font>
    <font>
      <b val="true"/>
      <sz val="11"/>
      <name val="Calibri"/>
      <family val="2"/>
      <charset val="1"/>
    </font>
    <font>
      <b val="true"/>
      <sz val="10"/>
      <color rgb="FF000000"/>
      <name val="Calibri"/>
      <family val="2"/>
      <charset val="1"/>
    </font>
    <font>
      <b val="true"/>
      <sz val="11"/>
      <color theme="0"/>
      <name val="Calibri"/>
      <family val="2"/>
      <charset val="1"/>
    </font>
    <font>
      <sz val="9"/>
      <color theme="1"/>
      <name val="Calibri"/>
      <family val="2"/>
      <charset val="1"/>
    </font>
    <font>
      <b val="true"/>
      <sz val="12"/>
      <color theme="1"/>
      <name val="Calibri"/>
      <family val="2"/>
      <charset val="1"/>
    </font>
    <font>
      <i val="true"/>
      <sz val="10"/>
      <color theme="1"/>
      <name val="Calibri"/>
      <family val="2"/>
      <charset val="1"/>
    </font>
    <font>
      <sz val="10"/>
      <color theme="1" tint="0.4999"/>
      <name val="Calibri"/>
      <family val="2"/>
      <charset val="1"/>
    </font>
    <font>
      <sz val="10"/>
      <color theme="0"/>
      <name val="Calibri"/>
      <family val="2"/>
      <charset val="1"/>
    </font>
    <font>
      <sz val="11"/>
      <color theme="0" tint="-0.5"/>
      <name val="Calibri"/>
      <family val="2"/>
      <charset val="1"/>
    </font>
    <font>
      <b val="true"/>
      <sz val="9"/>
      <color theme="0"/>
      <name val="Calibri"/>
      <family val="2"/>
      <charset val="1"/>
    </font>
    <font>
      <sz val="9"/>
      <color rgb="FF000000"/>
      <name val="Calibri"/>
      <family val="2"/>
      <charset val="1"/>
    </font>
    <font>
      <b val="true"/>
      <sz val="11"/>
      <color rgb="FFFFFFFF"/>
      <name val="Calibri"/>
      <family val="2"/>
      <charset val="1"/>
    </font>
    <font>
      <b val="true"/>
      <sz val="10"/>
      <color rgb="FFFFFFFF"/>
      <name val="Calibri"/>
      <family val="2"/>
      <charset val="1"/>
    </font>
    <font>
      <vertAlign val="superscript"/>
      <sz val="10"/>
      <color rgb="FF000000"/>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FFFFD7"/>
        <bgColor rgb="FFFFFFFF"/>
      </patternFill>
    </fill>
    <fill>
      <patternFill patternType="solid">
        <fgColor rgb="FFDE1731"/>
        <bgColor rgb="FFC00000"/>
      </patternFill>
    </fill>
    <fill>
      <patternFill patternType="solid">
        <fgColor theme="0"/>
        <bgColor rgb="FFFFFFD7"/>
      </patternFill>
    </fill>
    <fill>
      <patternFill patternType="solid">
        <fgColor rgb="FFC00000"/>
        <bgColor rgb="FFDE1731"/>
      </patternFill>
    </fill>
    <fill>
      <patternFill patternType="solid">
        <fgColor rgb="FFD9D9D9"/>
        <bgColor rgb="FFDBDBDB"/>
      </patternFill>
    </fill>
  </fills>
  <borders count="15">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ck"/>
      <right style="thin"/>
      <top style="thin"/>
      <bottom style="thin"/>
      <diagonal/>
    </border>
    <border diagonalUp="false" diagonalDown="false">
      <left/>
      <right style="thick"/>
      <top style="thin"/>
      <bottom style="thin"/>
      <diagonal/>
    </border>
    <border diagonalUp="false" diagonalDown="false">
      <left style="thin"/>
      <right style="thick"/>
      <top style="thin"/>
      <bottom style="thin"/>
      <diagonal/>
    </border>
    <border diagonalUp="false" diagonalDown="false">
      <left style="thin"/>
      <right style="thin"/>
      <top/>
      <bottom/>
      <diagonal/>
    </border>
    <border diagonalUp="false" diagonalDown="false">
      <left/>
      <right/>
      <top style="thin"/>
      <bottom/>
      <diagonal/>
    </border>
    <border diagonalUp="false" diagonalDown="false">
      <left style="thin"/>
      <right/>
      <top/>
      <bottom style="thin"/>
      <diagonal/>
    </border>
    <border diagonalUp="false" diagonalDown="false">
      <left style="thin"/>
      <right style="thin"/>
      <top style="medium"/>
      <bottom style="thin"/>
      <diagonal/>
    </border>
    <border diagonalUp="false" diagonalDown="false">
      <left/>
      <right/>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73" fontId="0" fillId="0" borderId="0" applyFont="true" applyBorder="false" applyAlignment="true" applyProtection="false">
      <alignment horizontal="general" vertical="bottom" textRotation="0" wrapText="false" indent="0" shrinkToFit="false"/>
    </xf>
  </cellStyleXfs>
  <cellXfs count="2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6" fillId="2" borderId="0" xfId="20" applyFont="true" applyBorder="true" applyAlignment="true" applyProtection="true">
      <alignment horizontal="general" vertical="bottom" textRotation="0" wrapText="false" indent="0" shrinkToFit="false"/>
      <protection locked="true" hidden="false"/>
    </xf>
    <xf numFmtId="166" fontId="6" fillId="3" borderId="0" xfId="20" applyFont="true" applyBorder="true" applyAlignment="true" applyProtection="true">
      <alignment horizontal="general" vertical="bottom" textRotation="0" wrapText="false" indent="0" shrinkToFit="false"/>
      <protection locked="true" hidden="false"/>
    </xf>
    <xf numFmtId="166" fontId="6"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center" vertical="center" textRotation="0" wrapText="false" indent="0" shrinkToFit="false"/>
      <protection locked="true" hidden="false"/>
    </xf>
    <xf numFmtId="164" fontId="10" fillId="4" borderId="2" xfId="0" applyFont="true" applyBorder="true" applyAlignment="true" applyProtection="false">
      <alignment horizontal="center" vertical="center" textRotation="0" wrapText="false" indent="0" shrinkToFit="false"/>
      <protection locked="true" hidden="false"/>
    </xf>
    <xf numFmtId="164" fontId="10" fillId="4" borderId="3"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7" fontId="11" fillId="0" borderId="4" xfId="21" applyFont="true" applyBorder="true" applyAlignment="true" applyProtection="true">
      <alignment horizontal="center" vertical="center" textRotation="0" wrapText="false" indent="0" shrinkToFit="false"/>
      <protection locked="true" hidden="false"/>
    </xf>
    <xf numFmtId="167" fontId="12" fillId="0" borderId="4"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13" fillId="0" borderId="0" xfId="0" applyFont="true" applyBorder="false" applyAlignment="false" applyProtection="true">
      <alignment horizontal="general" vertical="bottom" textRotation="0" wrapText="false" indent="0" shrinkToFit="false"/>
      <protection locked="false" hidden="false"/>
    </xf>
    <xf numFmtId="164" fontId="10" fillId="4" borderId="4" xfId="0" applyFont="true" applyBorder="true" applyAlignment="true" applyProtection="true">
      <alignment horizontal="center" vertical="center" textRotation="0" wrapText="true" indent="0" shrinkToFit="false"/>
      <protection locked="false" hidden="false"/>
    </xf>
    <xf numFmtId="164" fontId="10" fillId="4" borderId="4" xfId="0" applyFont="true" applyBorder="true" applyAlignment="true" applyProtection="false">
      <alignment horizontal="center" vertical="center" textRotation="0" wrapText="true" indent="0" shrinkToFit="false"/>
      <protection locked="true" hidden="false"/>
    </xf>
    <xf numFmtId="164" fontId="10" fillId="4" borderId="4" xfId="0" applyFont="true" applyBorder="true" applyAlignment="true" applyProtection="true">
      <alignment horizontal="center" vertical="center" textRotation="0" wrapText="false" indent="0" shrinkToFit="false"/>
      <protection locked="fals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4" fillId="0" borderId="4" xfId="0" applyFont="true" applyBorder="true" applyAlignment="true" applyProtection="true">
      <alignment horizontal="center" vertical="bottom" textRotation="0" wrapText="false" indent="0" shrinkToFit="false"/>
      <protection locked="false" hidden="false"/>
    </xf>
    <xf numFmtId="167" fontId="11" fillId="0" borderId="4" xfId="0" applyFont="true" applyBorder="true" applyAlignment="true" applyProtection="true">
      <alignment horizontal="center" vertical="center" textRotation="0" wrapText="false" indent="0" shrinkToFit="false"/>
      <protection locked="false" hidden="false"/>
    </xf>
    <xf numFmtId="164" fontId="14" fillId="0" borderId="5" xfId="0" applyFont="true" applyBorder="true" applyAlignment="true" applyProtection="true">
      <alignment horizontal="center" vertical="bottom" textRotation="0" wrapText="false" indent="0" shrinkToFit="false"/>
      <protection locked="false" hidden="false"/>
    </xf>
    <xf numFmtId="167" fontId="11" fillId="0" borderId="5" xfId="0" applyFont="true" applyBorder="true" applyAlignment="true" applyProtection="true">
      <alignment horizontal="center" vertical="center" textRotation="0" wrapText="false" indent="0" shrinkToFit="false"/>
      <protection locked="false" hidden="false"/>
    </xf>
    <xf numFmtId="167" fontId="15" fillId="0" borderId="5" xfId="21" applyFont="true" applyBorder="true" applyAlignment="true" applyProtection="true">
      <alignment horizontal="center" vertical="bottom" textRotation="0" wrapText="false" indent="0" shrinkToFit="false"/>
      <protection locked="false" hidden="false"/>
    </xf>
    <xf numFmtId="167" fontId="15" fillId="0" borderId="5" xfId="0" applyFont="true" applyBorder="true" applyAlignment="true" applyProtection="true">
      <alignment horizontal="center" vertical="center" textRotation="0" wrapText="false" indent="0" shrinkToFit="false"/>
      <protection locked="false" hidden="false"/>
    </xf>
    <xf numFmtId="167" fontId="11" fillId="0" borderId="5" xfId="21" applyFont="true" applyBorder="true" applyAlignment="true" applyProtection="true">
      <alignment horizontal="center" vertical="bottom" textRotation="0" wrapText="false" indent="0" shrinkToFit="false"/>
      <protection locked="false" hidden="false"/>
    </xf>
    <xf numFmtId="167" fontId="15" fillId="0" borderId="4" xfId="21" applyFont="true" applyBorder="true" applyAlignment="true" applyProtection="true">
      <alignment horizontal="center" vertical="bottom" textRotation="0" wrapText="false" indent="0" shrinkToFit="false"/>
      <protection locked="false" hidden="false"/>
    </xf>
    <xf numFmtId="167" fontId="11" fillId="0" borderId="4" xfId="0" applyFont="true" applyBorder="true" applyAlignment="true" applyProtection="false">
      <alignment horizontal="center" vertical="bottom" textRotation="0" wrapText="false" indent="0" shrinkToFit="false"/>
      <protection locked="true" hidden="false"/>
    </xf>
    <xf numFmtId="164" fontId="16" fillId="0" borderId="6" xfId="0" applyFont="true" applyBorder="true" applyAlignment="true" applyProtection="true">
      <alignment horizontal="center" vertical="bottom" textRotation="0" wrapText="false" indent="0" shrinkToFit="false"/>
      <protection locked="false" hidden="false"/>
    </xf>
    <xf numFmtId="164" fontId="17" fillId="0" borderId="0" xfId="0" applyFont="true" applyBorder="false" applyAlignment="false" applyProtection="true">
      <alignment horizontal="general" vertical="bottom" textRotation="0" wrapText="false" indent="0" shrinkToFit="false"/>
      <protection locked="false" hidden="false"/>
    </xf>
    <xf numFmtId="167" fontId="16" fillId="0" borderId="5" xfId="21" applyFont="true" applyBorder="true" applyAlignment="true" applyProtection="true">
      <alignment horizontal="center" vertical="bottom" textRotation="0" wrapText="false" indent="0" shrinkToFit="false"/>
      <protection locked="false" hidden="false"/>
    </xf>
    <xf numFmtId="168" fontId="15" fillId="0" borderId="6" xfId="0" applyFont="true" applyBorder="true" applyAlignment="true" applyProtection="false">
      <alignment horizontal="center" vertical="center" textRotation="0" wrapText="false" indent="0" shrinkToFit="false"/>
      <protection locked="true" hidden="false"/>
    </xf>
    <xf numFmtId="167" fontId="15" fillId="0" borderId="4" xfId="0" applyFont="true" applyBorder="true" applyAlignment="true" applyProtection="false">
      <alignment horizontal="center" vertical="center" textRotation="0" wrapText="false" indent="0" shrinkToFit="false"/>
      <protection locked="true" hidden="false"/>
    </xf>
    <xf numFmtId="167" fontId="15" fillId="0" borderId="6"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2" fontId="0" fillId="0" borderId="0" xfId="19" applyFont="true" applyBorder="true" applyAlignment="true" applyProtection="true">
      <alignment horizontal="general" vertical="bottom" textRotation="0" wrapText="false" indent="0" shrinkToFit="false"/>
      <protection locked="true" hidden="false"/>
    </xf>
    <xf numFmtId="164" fontId="10" fillId="4" borderId="4" xfId="0" applyFont="true" applyBorder="true" applyAlignment="true" applyProtection="false">
      <alignment horizontal="center" vertical="bottom" textRotation="0" wrapText="false" indent="0" shrinkToFit="false"/>
      <protection locked="true" hidden="false"/>
    </xf>
    <xf numFmtId="164" fontId="10" fillId="4" borderId="1" xfId="0" applyFont="true" applyBorder="true" applyAlignment="true" applyProtection="false">
      <alignment horizontal="center" vertical="bottom" textRotation="0" wrapText="false" indent="0" shrinkToFit="false"/>
      <protection locked="true" hidden="false"/>
    </xf>
    <xf numFmtId="164" fontId="10" fillId="4" borderId="2" xfId="0" applyFont="true" applyBorder="true" applyAlignment="true" applyProtection="false">
      <alignment horizontal="center" vertical="bottom" textRotation="0" wrapText="false" indent="0" shrinkToFit="false"/>
      <protection locked="true" hidden="false"/>
    </xf>
    <xf numFmtId="164" fontId="10" fillId="4" borderId="7" xfId="0" applyFont="true" applyBorder="true" applyAlignment="true" applyProtection="false">
      <alignment horizontal="center" vertical="bottom" textRotation="0" wrapText="false" indent="0" shrinkToFit="false"/>
      <protection locked="true" hidden="false"/>
    </xf>
    <xf numFmtId="164" fontId="10" fillId="4" borderId="8" xfId="0" applyFont="true" applyBorder="true" applyAlignment="true" applyProtection="false">
      <alignment horizontal="center" vertical="bottom" textRotation="0" wrapText="false" indent="0" shrinkToFit="false"/>
      <protection locked="true" hidden="false"/>
    </xf>
    <xf numFmtId="164" fontId="10" fillId="4" borderId="3"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7" fontId="12" fillId="0" borderId="4" xfId="0" applyFont="true" applyBorder="true" applyAlignment="true" applyProtection="false">
      <alignment horizontal="center" vertical="center" textRotation="0" wrapText="false" indent="0" shrinkToFit="false"/>
      <protection locked="true" hidden="false"/>
    </xf>
    <xf numFmtId="167" fontId="12" fillId="0" borderId="1" xfId="0" applyFont="true" applyBorder="true" applyAlignment="true" applyProtection="false">
      <alignment horizontal="center" vertical="center" textRotation="0" wrapText="false" indent="0" shrinkToFit="false"/>
      <protection locked="true" hidden="false"/>
    </xf>
    <xf numFmtId="167" fontId="12" fillId="0" borderId="2" xfId="0" applyFont="true" applyBorder="true" applyAlignment="true" applyProtection="false">
      <alignment horizontal="center" vertical="center" textRotation="0" wrapText="false" indent="0" shrinkToFit="false"/>
      <protection locked="true" hidden="false"/>
    </xf>
    <xf numFmtId="167" fontId="12" fillId="0" borderId="7" xfId="0" applyFont="true" applyBorder="true" applyAlignment="true" applyProtection="false">
      <alignment horizontal="center" vertical="center" textRotation="0" wrapText="false" indent="0" shrinkToFit="false"/>
      <protection locked="true" hidden="false"/>
    </xf>
    <xf numFmtId="167" fontId="12" fillId="0" borderId="8" xfId="0" applyFont="true" applyBorder="true" applyAlignment="true" applyProtection="false">
      <alignment horizontal="center" vertical="center" textRotation="0" wrapText="false" indent="0" shrinkToFit="false"/>
      <protection locked="true" hidden="false"/>
    </xf>
    <xf numFmtId="167" fontId="12" fillId="0" borderId="3" xfId="0" applyFont="true" applyBorder="true" applyAlignment="true" applyProtection="false">
      <alignment horizontal="center" vertical="center" textRotation="0" wrapText="false" indent="0" shrinkToFit="false"/>
      <protection locked="true" hidden="false"/>
    </xf>
    <xf numFmtId="164" fontId="14" fillId="0" borderId="4" xfId="0" applyFont="true" applyBorder="true" applyAlignment="false" applyProtection="false">
      <alignment horizontal="general" vertical="bottom" textRotation="0" wrapText="false" indent="0" shrinkToFit="false"/>
      <protection locked="true" hidden="false"/>
    </xf>
    <xf numFmtId="167" fontId="18" fillId="0" borderId="4" xfId="0" applyFont="true" applyBorder="true" applyAlignment="true" applyProtection="false">
      <alignment horizontal="center" vertical="center" textRotation="0" wrapText="false" indent="0" shrinkToFit="false"/>
      <protection locked="true" hidden="false"/>
    </xf>
    <xf numFmtId="167" fontId="18" fillId="0" borderId="3" xfId="0" applyFont="true" applyBorder="true" applyAlignment="true" applyProtection="false">
      <alignment horizontal="center" vertical="center" textRotation="0" wrapText="false" indent="0" shrinkToFit="false"/>
      <protection locked="true" hidden="false"/>
    </xf>
    <xf numFmtId="167" fontId="18" fillId="0" borderId="7" xfId="0" applyFont="true" applyBorder="true" applyAlignment="true" applyProtection="false">
      <alignment horizontal="center" vertical="center" textRotation="0" wrapText="false" indent="0" shrinkToFit="false"/>
      <protection locked="true" hidden="false"/>
    </xf>
    <xf numFmtId="167" fontId="14" fillId="0" borderId="4" xfId="0" applyFont="true" applyBorder="true" applyAlignment="true" applyProtection="false">
      <alignment horizontal="center" vertical="bottom" textRotation="0" wrapText="false" indent="0" shrinkToFit="false"/>
      <protection locked="true" hidden="false"/>
    </xf>
    <xf numFmtId="167" fontId="14" fillId="0" borderId="8"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true" applyProtection="false">
      <alignment horizontal="left" vertical="center" textRotation="0" wrapText="true" indent="0" shrinkToFit="false"/>
      <protection locked="true" hidden="false"/>
    </xf>
    <xf numFmtId="170" fontId="11" fillId="0" borderId="4" xfId="19" applyFont="true" applyBorder="true" applyAlignment="true" applyProtection="true">
      <alignment horizontal="center" vertical="center" textRotation="0" wrapText="false" indent="0" shrinkToFit="false"/>
      <protection locked="true" hidden="false"/>
    </xf>
    <xf numFmtId="170" fontId="11" fillId="0" borderId="1" xfId="19" applyFont="true" applyBorder="true" applyAlignment="true" applyProtection="true">
      <alignment horizontal="center" vertical="center" textRotation="0" wrapText="false" indent="0" shrinkToFit="false"/>
      <protection locked="true" hidden="false"/>
    </xf>
    <xf numFmtId="170" fontId="11" fillId="0" borderId="9" xfId="19" applyFont="true" applyBorder="true" applyAlignment="true" applyProtection="true">
      <alignment horizontal="center" vertical="center" textRotation="0" wrapText="false" indent="0" shrinkToFit="false"/>
      <protection locked="true" hidden="false"/>
    </xf>
    <xf numFmtId="170" fontId="11" fillId="0" borderId="3" xfId="19" applyFont="true" applyBorder="true" applyAlignment="true" applyProtection="true">
      <alignment horizontal="center" vertical="center" textRotation="0" wrapText="false" indent="0" shrinkToFit="false"/>
      <protection locked="true" hidden="false"/>
    </xf>
    <xf numFmtId="164" fontId="19" fillId="4" borderId="4" xfId="21" applyFont="true" applyBorder="true" applyAlignment="true" applyProtection="true">
      <alignment horizontal="center" vertical="bottom" textRotation="0" wrapText="false" indent="0" shrinkToFit="false"/>
      <protection locked="true" hidden="false"/>
    </xf>
    <xf numFmtId="168" fontId="12" fillId="0" borderId="4" xfId="0" applyFont="true" applyBorder="true" applyAlignment="true" applyProtection="false">
      <alignment horizontal="left" vertical="bottom" textRotation="0" wrapText="false" indent="0" shrinkToFit="false"/>
      <protection locked="true" hidden="false"/>
    </xf>
    <xf numFmtId="167" fontId="11" fillId="0" borderId="4" xfId="21" applyFont="true" applyBorder="true" applyAlignment="true" applyProtection="true">
      <alignment horizontal="center" vertical="center" textRotation="0" wrapText="false" indent="0" shrinkToFit="false"/>
      <protection locked="fals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8" fontId="18" fillId="0" borderId="4" xfId="0" applyFont="true" applyBorder="true" applyAlignment="true" applyProtection="false">
      <alignment horizontal="left" vertical="bottom" textRotation="0" wrapText="false" indent="0" shrinkToFit="false"/>
      <protection locked="true" hidden="false"/>
    </xf>
    <xf numFmtId="174" fontId="14" fillId="0" borderId="4" xfId="21" applyFont="true" applyBorder="true" applyAlignment="true" applyProtection="true">
      <alignment horizontal="center" vertical="center"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9" fillId="4" borderId="10" xfId="21" applyFont="true" applyBorder="true" applyAlignment="true" applyProtection="true">
      <alignment horizontal="center" vertical="bottom" textRotation="0" wrapText="false" indent="0" shrinkToFit="false"/>
      <protection locked="true" hidden="false"/>
    </xf>
    <xf numFmtId="175" fontId="11" fillId="0" borderId="4" xfId="0" applyFont="true" applyBorder="true" applyAlignment="true" applyProtection="false">
      <alignment horizontal="center" vertical="bottom" textRotation="0" wrapText="false" indent="0" shrinkToFit="false"/>
      <protection locked="true" hidden="false"/>
    </xf>
    <xf numFmtId="176" fontId="11" fillId="0" borderId="4" xfId="0" applyFont="true" applyBorder="true" applyAlignment="true" applyProtection="false">
      <alignment horizontal="center" vertical="bottom" textRotation="0" wrapText="false" indent="0" shrinkToFit="false"/>
      <protection locked="true" hidden="false"/>
    </xf>
    <xf numFmtId="176" fontId="14" fillId="0" borderId="4" xfId="21" applyFont="true" applyBorder="true" applyAlignment="true" applyProtection="true">
      <alignment horizontal="center" vertical="center"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22"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21" applyFont="true" applyBorder="true" applyAlignment="true" applyProtection="true">
      <alignment horizontal="center" vertical="bottom" textRotation="0" wrapText="false" indent="0" shrinkToFit="false"/>
      <protection locked="true" hidden="false"/>
    </xf>
    <xf numFmtId="165" fontId="11" fillId="0" borderId="0" xfId="21" applyFont="true" applyBorder="true" applyAlignment="true" applyProtection="true">
      <alignment horizontal="general" vertical="bottom" textRotation="0" wrapText="false" indent="0" shrinkToFit="false"/>
      <protection locked="true" hidden="false"/>
    </xf>
    <xf numFmtId="165" fontId="10" fillId="4" borderId="4" xfId="21" applyFont="true" applyBorder="true" applyAlignment="true" applyProtection="true">
      <alignment horizontal="center" vertical="bottom" textRotation="0" wrapText="false" indent="0" shrinkToFit="false"/>
      <protection locked="true" hidden="false"/>
    </xf>
    <xf numFmtId="164" fontId="11" fillId="0" borderId="4" xfId="0" applyFont="true" applyBorder="true" applyAlignment="true" applyProtection="false">
      <alignment horizontal="center" vertical="bottom" textRotation="0" wrapText="false" indent="0" shrinkToFit="false"/>
      <protection locked="true" hidden="false"/>
    </xf>
    <xf numFmtId="175" fontId="11" fillId="0" borderId="4" xfId="21" applyFont="true" applyBorder="true" applyAlignment="true" applyProtection="true">
      <alignment horizontal="center" vertical="bottom" textRotation="0" wrapText="false" indent="0" shrinkToFit="false"/>
      <protection locked="true" hidden="false"/>
    </xf>
    <xf numFmtId="175" fontId="14" fillId="0" borderId="4" xfId="21" applyFont="true" applyBorder="true" applyAlignment="true" applyProtection="true">
      <alignment horizontal="center" vertical="bottom" textRotation="0" wrapText="false" indent="0" shrinkToFit="false"/>
      <protection locked="true" hidden="false"/>
    </xf>
    <xf numFmtId="176" fontId="12" fillId="0" borderId="4" xfId="0" applyFont="true" applyBorder="true" applyAlignment="true" applyProtection="false">
      <alignment horizontal="center" vertical="center" textRotation="0" wrapText="false" indent="0" shrinkToFit="false"/>
      <protection locked="true" hidden="false"/>
    </xf>
    <xf numFmtId="175" fontId="14" fillId="0" borderId="4" xfId="0" applyFont="true" applyBorder="true" applyAlignment="true" applyProtection="false">
      <alignment horizontal="center" vertical="center" textRotation="0" wrapText="false" indent="0" shrinkToFit="false"/>
      <protection locked="true" hidden="false"/>
    </xf>
    <xf numFmtId="176" fontId="11" fillId="0" borderId="4" xfId="21" applyFont="true" applyBorder="true" applyAlignment="true" applyProtection="true">
      <alignment horizontal="center" vertical="bottom" textRotation="0" wrapText="false" indent="0" shrinkToFit="false"/>
      <protection locked="true" hidden="false"/>
    </xf>
    <xf numFmtId="176" fontId="14" fillId="0" borderId="4" xfId="0" applyFont="true" applyBorder="true" applyAlignment="true" applyProtection="false">
      <alignment horizontal="center" vertical="center" textRotation="0" wrapText="false" indent="0" shrinkToFit="false"/>
      <protection locked="true" hidden="false"/>
    </xf>
    <xf numFmtId="179" fontId="0" fillId="0" borderId="0" xfId="22" applyFont="true" applyBorder="true" applyAlignment="true" applyProtection="true">
      <alignment horizontal="general" vertical="bottom" textRotation="0" wrapText="false" indent="0" shrinkToFit="false"/>
      <protection locked="true" hidden="false"/>
    </xf>
    <xf numFmtId="173" fontId="0" fillId="0" borderId="0" xfId="22" applyFont="true" applyBorder="true" applyAlignment="true" applyProtection="tru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9" fillId="4" borderId="4" xfId="0" applyFont="true" applyBorder="true" applyAlignment="true" applyProtection="true">
      <alignment horizontal="center" vertical="bottom" textRotation="0" wrapText="false" indent="0" shrinkToFit="false"/>
      <protection locked="fals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7" fontId="11" fillId="0" borderId="4"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false" applyProtection="true">
      <alignment horizontal="general" vertical="bottom" textRotation="0" wrapText="false" indent="0" shrinkToFit="false"/>
      <protection locked="false" hidden="false"/>
    </xf>
    <xf numFmtId="164" fontId="11" fillId="0" borderId="2" xfId="0" applyFont="true" applyBorder="true" applyAlignment="true" applyProtection="true">
      <alignment horizontal="center" vertical="center" textRotation="0" wrapText="false" indent="0" shrinkToFit="false"/>
      <protection locked="false" hidden="false"/>
    </xf>
    <xf numFmtId="164" fontId="14" fillId="0" borderId="3" xfId="0" applyFont="true" applyBorder="true" applyAlignment="true" applyProtection="true">
      <alignment horizontal="general" vertical="center" textRotation="0" wrapText="false" indent="0" shrinkToFit="false"/>
      <protection locked="false" hidden="false"/>
    </xf>
    <xf numFmtId="164" fontId="11" fillId="0" borderId="4" xfId="0" applyFont="true" applyBorder="true" applyAlignment="false" applyProtection="true">
      <alignment horizontal="general" vertical="bottom" textRotation="0" wrapText="false" indent="0" shrinkToFit="false"/>
      <protection locked="fals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1" shrinkToFit="false"/>
      <protection locked="true" hidden="false"/>
    </xf>
    <xf numFmtId="164" fontId="14" fillId="0" borderId="2" xfId="0" applyFont="true" applyBorder="true" applyAlignment="true" applyProtection="true">
      <alignment horizontal="general" vertical="center" textRotation="0" wrapText="false" indent="0" shrinkToFit="false"/>
      <protection locked="false" hidden="false"/>
    </xf>
    <xf numFmtId="170" fontId="14" fillId="0" borderId="4" xfId="19" applyFont="true" applyBorder="true" applyAlignment="true" applyProtection="true">
      <alignment horizontal="center" vertical="bottom" textRotation="0" wrapText="false" indent="0" shrinkToFit="false"/>
      <protection locked="false" hidden="false"/>
    </xf>
    <xf numFmtId="164" fontId="19" fillId="4" borderId="4" xfId="0" applyFont="true" applyBorder="true" applyAlignment="true" applyProtection="true">
      <alignment horizontal="center" vertical="center" textRotation="0" wrapText="false" indent="0" shrinkToFit="false"/>
      <protection locked="false" hidden="false"/>
    </xf>
    <xf numFmtId="167" fontId="14" fillId="0" borderId="4" xfId="0" applyFont="true" applyBorder="true" applyAlignment="true" applyProtection="false">
      <alignment horizontal="center" vertical="center" textRotation="0" wrapText="false" indent="0" shrinkToFit="false"/>
      <protection locked="true" hidden="false"/>
    </xf>
    <xf numFmtId="167" fontId="11" fillId="0" borderId="2" xfId="0" applyFont="true" applyBorder="true" applyAlignment="true" applyProtection="true">
      <alignment horizontal="center" vertical="center" textRotation="0" wrapText="false" indent="0" shrinkToFit="false"/>
      <protection locked="false" hidden="false"/>
    </xf>
    <xf numFmtId="167" fontId="11" fillId="0" borderId="2" xfId="0" applyFont="true" applyBorder="true" applyAlignment="true" applyProtection="false">
      <alignment horizontal="center" vertical="center" textRotation="0" wrapText="false" indent="0" shrinkToFit="false"/>
      <protection locked="true" hidden="false"/>
    </xf>
    <xf numFmtId="167" fontId="11" fillId="0" borderId="3" xfId="0" applyFont="true" applyBorder="true" applyAlignment="true" applyProtection="true">
      <alignment horizontal="center" vertical="center" textRotation="0" wrapText="false" indent="0" shrinkToFit="false"/>
      <protection locked="false" hidden="false"/>
    </xf>
    <xf numFmtId="169" fontId="11" fillId="0" borderId="4" xfId="19" applyFont="true" applyBorder="true" applyAlignment="true" applyProtection="true">
      <alignment horizontal="center" vertical="bottom" textRotation="0" wrapText="false" indent="0" shrinkToFit="false"/>
      <protection locked="fals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0" fillId="4" borderId="4" xfId="0" applyFont="true" applyBorder="true" applyAlignment="true" applyProtection="false">
      <alignment horizontal="left" vertical="bottom" textRotation="0" wrapText="false" indent="0" shrinkToFit="false"/>
      <protection locked="true" hidden="false"/>
    </xf>
    <xf numFmtId="167" fontId="12" fillId="0" borderId="4"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7" fontId="16" fillId="5" borderId="4" xfId="0" applyFont="true" applyBorder="true" applyAlignment="true" applyProtection="false">
      <alignment horizontal="left" vertical="bottom" textRotation="0" wrapText="false" indent="0" shrinkToFit="false"/>
      <protection locked="true" hidden="false"/>
    </xf>
    <xf numFmtId="167" fontId="16" fillId="0" borderId="4"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true">
      <alignment horizontal="general" vertical="bottom" textRotation="0" wrapText="false" indent="0" shrinkToFit="false"/>
      <protection locked="false" hidden="false"/>
    </xf>
    <xf numFmtId="170" fontId="11" fillId="0" borderId="4" xfId="19" applyFont="true" applyBorder="true" applyAlignment="true" applyProtection="true">
      <alignment horizontal="center" vertical="bottom" textRotation="0" wrapText="false" indent="0" shrinkToFit="false"/>
      <protection locked="false" hidden="false"/>
    </xf>
    <xf numFmtId="170" fontId="13" fillId="0" borderId="11" xfId="0" applyFont="true" applyBorder="true" applyAlignment="true" applyProtection="true">
      <alignment horizontal="center" vertical="bottom" textRotation="0" wrapText="false" indent="0" shrinkToFit="false"/>
      <protection locked="false" hidden="false"/>
    </xf>
    <xf numFmtId="164" fontId="22" fillId="0" borderId="0" xfId="0" applyFont="true" applyBorder="true" applyAlignment="true" applyProtection="true">
      <alignment horizontal="left" vertical="bottom" textRotation="0" wrapText="true" indent="0" shrinkToFit="false"/>
      <protection locked="false" hidden="false"/>
    </xf>
    <xf numFmtId="164" fontId="22" fillId="0" borderId="0" xfId="0" applyFont="true" applyBorder="false" applyAlignment="true" applyProtection="true">
      <alignment horizontal="general" vertical="bottom" textRotation="0" wrapText="false" indent="0" shrinkToFit="false"/>
      <protection locked="false" hidden="false"/>
    </xf>
    <xf numFmtId="170" fontId="11" fillId="0" borderId="4" xfId="0" applyFont="true" applyBorder="true" applyAlignment="true" applyProtection="true">
      <alignment horizontal="center" vertical="bottom" textRotation="0" wrapText="false" indent="0" shrinkToFit="false"/>
      <protection locked="false" hidden="false"/>
    </xf>
    <xf numFmtId="170" fontId="11" fillId="0" borderId="4" xfId="19" applyFont="true" applyBorder="true" applyAlignment="true" applyProtection="true">
      <alignment horizontal="center" vertical="bottom" textRotation="0" wrapText="true" indent="0" shrinkToFit="false"/>
      <protection locked="false" hidden="false"/>
    </xf>
    <xf numFmtId="164" fontId="22" fillId="0" borderId="0" xfId="0" applyFont="true" applyBorder="false" applyAlignment="true" applyProtection="true">
      <alignment horizontal="general" vertical="top" textRotation="0" wrapText="false" indent="0" shrinkToFit="false"/>
      <protection locked="false" hidden="false"/>
    </xf>
    <xf numFmtId="168" fontId="10" fillId="4" borderId="4" xfId="0" applyFont="true" applyBorder="true" applyAlignment="true" applyProtection="true">
      <alignment horizontal="center" vertical="bottom" textRotation="0" wrapText="false" indent="0" shrinkToFit="false"/>
      <protection locked="false" hidden="false"/>
    </xf>
    <xf numFmtId="170" fontId="11" fillId="5" borderId="4" xfId="0" applyFont="true" applyBorder="true" applyAlignment="true" applyProtection="true">
      <alignment horizontal="center" vertical="bottom" textRotation="0" wrapText="false" indent="0" shrinkToFit="false"/>
      <protection locked="false" hidden="false"/>
    </xf>
    <xf numFmtId="164" fontId="14" fillId="0" borderId="4" xfId="0" applyFont="true" applyBorder="true" applyAlignment="false" applyProtection="true">
      <alignment horizontal="general" vertical="bottom" textRotation="0" wrapText="false" indent="0" shrinkToFit="false"/>
      <protection locked="false" hidden="false"/>
    </xf>
    <xf numFmtId="170" fontId="14" fillId="0" borderId="4" xfId="0" applyFont="true" applyBorder="true" applyAlignment="true" applyProtection="true">
      <alignment horizontal="center" vertical="bottom" textRotation="0" wrapText="false" indent="0" shrinkToFit="false"/>
      <protection locked="false" hidden="false"/>
    </xf>
    <xf numFmtId="167" fontId="12" fillId="0" borderId="0" xfId="0" applyFont="true" applyBorder="false" applyAlignment="true" applyProtection="false">
      <alignment horizontal="left" vertical="center" textRotation="0" wrapText="false" indent="0" shrinkToFit="false"/>
      <protection locked="true" hidden="false"/>
    </xf>
    <xf numFmtId="164" fontId="19" fillId="4" borderId="4" xfId="0" applyFont="true" applyBorder="true" applyAlignment="false" applyProtection="false">
      <alignment horizontal="general" vertical="bottom" textRotation="0" wrapText="false" indent="0" shrinkToFit="false"/>
      <protection locked="true" hidden="false"/>
    </xf>
    <xf numFmtId="164" fontId="19" fillId="6" borderId="4" xfId="0" applyFont="true" applyBorder="true" applyAlignment="false" applyProtection="false">
      <alignment horizontal="general" vertical="bottom" textRotation="0" wrapText="false" indent="0" shrinkToFit="false"/>
      <protection locked="true" hidden="false"/>
    </xf>
    <xf numFmtId="164" fontId="19" fillId="4" borderId="4" xfId="0" applyFont="true" applyBorder="true" applyAlignment="true" applyProtection="false">
      <alignment horizontal="center" vertical="center" textRotation="0" wrapText="true" indent="0" shrinkToFit="false"/>
      <protection locked="true" hidden="false"/>
    </xf>
    <xf numFmtId="168" fontId="11" fillId="0" borderId="4" xfId="0" applyFont="true" applyBorder="true" applyAlignment="true" applyProtection="false">
      <alignment horizontal="center" vertical="bottom" textRotation="0" wrapText="false" indent="0" shrinkToFit="false"/>
      <protection locked="true" hidden="false"/>
    </xf>
    <xf numFmtId="181" fontId="11" fillId="0" borderId="4" xfId="0" applyFont="true" applyBorder="true" applyAlignment="true" applyProtection="false">
      <alignment horizontal="center" vertical="bottom" textRotation="0" wrapText="false" indent="0" shrinkToFit="false"/>
      <protection locked="true" hidden="false"/>
    </xf>
    <xf numFmtId="164" fontId="10" fillId="4" borderId="0" xfId="0" applyFont="true" applyBorder="false" applyAlignment="true" applyProtection="false">
      <alignment horizontal="center" vertical="bottom" textRotation="0" wrapText="false" indent="0" shrinkToFit="false"/>
      <protection locked="true" hidden="false"/>
    </xf>
    <xf numFmtId="182" fontId="10" fillId="4" borderId="4" xfId="0" applyFont="true" applyBorder="true" applyAlignment="true" applyProtection="false">
      <alignment horizontal="center" vertical="bottom" textRotation="0" wrapText="false" indent="0" shrinkToFit="false"/>
      <protection locked="true" hidden="false"/>
    </xf>
    <xf numFmtId="170" fontId="15" fillId="0" borderId="4" xfId="19" applyFont="true" applyBorder="true" applyAlignment="true" applyProtection="true">
      <alignment horizontal="center" vertical="center" textRotation="0" wrapText="false" indent="0" shrinkToFit="false"/>
      <protection locked="true" hidden="false"/>
    </xf>
    <xf numFmtId="170" fontId="23" fillId="0" borderId="4" xfId="19" applyFont="true" applyBorder="true" applyAlignment="true" applyProtection="true">
      <alignment horizontal="center" vertical="center" textRotation="0" wrapText="false" indent="0" shrinkToFit="false"/>
      <protection locked="true" hidden="false"/>
    </xf>
    <xf numFmtId="170" fontId="12" fillId="0" borderId="4" xfId="0" applyFont="true" applyBorder="true" applyAlignment="true" applyProtection="false">
      <alignment horizontal="center" vertical="center" textRotation="0" wrapText="false" indent="0" shrinkToFit="false"/>
      <protection locked="true" hidden="false"/>
    </xf>
    <xf numFmtId="170" fontId="23" fillId="0" borderId="4" xfId="19" applyFont="true" applyBorder="true" applyAlignment="true" applyProtection="true">
      <alignment horizontal="center" vertical="center" textRotation="0" wrapText="true" indent="0" shrinkToFit="false"/>
      <protection locked="true" hidden="false"/>
    </xf>
    <xf numFmtId="170" fontId="15" fillId="0" borderId="4" xfId="19"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8" fontId="24" fillId="6" borderId="0" xfId="0" applyFont="true" applyBorder="false" applyAlignment="true" applyProtection="false">
      <alignment horizontal="center" vertical="bottom" textRotation="0" wrapText="false" indent="0" shrinkToFit="false"/>
      <protection locked="true" hidden="false"/>
    </xf>
    <xf numFmtId="164" fontId="11" fillId="0" borderId="4" xfId="0" applyFont="true" applyBorder="true" applyAlignment="true" applyProtection="false">
      <alignment horizontal="left" vertical="bottom" textRotation="0" wrapText="false" indent="0" shrinkToFit="false"/>
      <protection locked="true" hidden="false"/>
    </xf>
    <xf numFmtId="183" fontId="11" fillId="0" borderId="4"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0" fillId="6" borderId="12" xfId="0" applyFont="true" applyBorder="true" applyAlignment="true" applyProtection="false">
      <alignment horizontal="center" vertical="center" textRotation="0" wrapText="true" indent="0" shrinkToFit="false"/>
      <protection locked="true" hidden="false"/>
    </xf>
    <xf numFmtId="168" fontId="10" fillId="6" borderId="4" xfId="0" applyFont="true" applyBorder="true" applyAlignment="true" applyProtection="false">
      <alignment horizontal="center" vertical="center" textRotation="0" wrapText="false" indent="0" shrinkToFit="false"/>
      <protection locked="true" hidden="false"/>
    </xf>
    <xf numFmtId="164" fontId="12" fillId="7" borderId="4" xfId="0" applyFont="true" applyBorder="true" applyAlignment="true" applyProtection="false">
      <alignment horizontal="general" vertical="center" textRotation="0" wrapText="false" indent="0" shrinkToFit="false"/>
      <protection locked="true" hidden="false"/>
    </xf>
    <xf numFmtId="169" fontId="12" fillId="7" borderId="4"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9" fontId="12" fillId="0" borderId="4"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0" fillId="6" borderId="4" xfId="0" applyFont="true" applyBorder="true" applyAlignment="true" applyProtection="false">
      <alignment horizontal="center" vertical="center" textRotation="0" wrapText="false" indent="0" shrinkToFit="false"/>
      <protection locked="true" hidden="false"/>
    </xf>
    <xf numFmtId="164" fontId="10" fillId="6" borderId="12" xfId="0" applyFont="true" applyBorder="true" applyAlignment="true" applyProtection="false">
      <alignment horizontal="center" vertical="center" textRotation="0" wrapText="false" indent="0" shrinkToFit="false"/>
      <protection locked="true" hidden="false"/>
    </xf>
    <xf numFmtId="169" fontId="12" fillId="0" borderId="4" xfId="19" applyFont="true" applyBorder="true" applyAlignment="true" applyProtection="true">
      <alignment horizontal="center" vertical="center" textRotation="0" wrapText="false" indent="0" shrinkToFit="false"/>
      <protection locked="true" hidden="false"/>
    </xf>
    <xf numFmtId="164" fontId="12" fillId="0" borderId="5" xfId="0" applyFont="true" applyBorder="true" applyAlignment="true" applyProtection="false">
      <alignment horizontal="general" vertical="center" textRotation="0" wrapText="false" indent="0" shrinkToFit="false"/>
      <protection locked="true" hidden="false"/>
    </xf>
    <xf numFmtId="169" fontId="12" fillId="0" borderId="5" xfId="19" applyFont="true" applyBorder="true" applyAlignment="true" applyProtection="true">
      <alignment horizontal="center" vertical="center" textRotation="0" wrapText="false" indent="0" shrinkToFit="false"/>
      <protection locked="true" hidden="false"/>
    </xf>
    <xf numFmtId="164" fontId="12" fillId="0" borderId="13" xfId="0" applyFont="true" applyBorder="true" applyAlignment="true" applyProtection="false">
      <alignment horizontal="general" vertical="center" textRotation="0" wrapText="false" indent="0" shrinkToFit="false"/>
      <protection locked="true" hidden="false"/>
    </xf>
    <xf numFmtId="169" fontId="12" fillId="0" borderId="13" xfId="19" applyFont="true" applyBorder="true" applyAlignment="true" applyProtection="true">
      <alignment horizontal="center" vertical="center" textRotation="0" wrapText="false" indent="0" shrinkToFit="false"/>
      <protection locked="true" hidden="false"/>
    </xf>
    <xf numFmtId="164" fontId="10" fillId="6" borderId="4" xfId="0" applyFont="true" applyBorder="true" applyAlignment="true" applyProtection="false">
      <alignment horizontal="center" vertical="center" textRotation="0" wrapText="true" indent="0" shrinkToFit="false"/>
      <protection locked="true" hidden="false"/>
    </xf>
    <xf numFmtId="164" fontId="26" fillId="4" borderId="4"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center" vertical="bottom" textRotation="0" wrapText="false" indent="0" shrinkToFit="false"/>
      <protection locked="true" hidden="false"/>
    </xf>
    <xf numFmtId="171" fontId="12" fillId="0" borderId="4" xfId="19" applyFont="true" applyBorder="true" applyAlignment="true" applyProtection="true">
      <alignment horizontal="center" vertical="bottom" textRotation="0" wrapText="false" indent="0" shrinkToFit="false"/>
      <protection locked="true" hidden="false"/>
    </xf>
    <xf numFmtId="183" fontId="27" fillId="0" borderId="4" xfId="0" applyFont="true" applyBorder="true" applyAlignment="true" applyProtection="false">
      <alignment horizontal="center" vertical="center" textRotation="0" wrapText="false" indent="0" shrinkToFit="false"/>
      <protection locked="true" hidden="false"/>
    </xf>
    <xf numFmtId="175" fontId="27" fillId="0" borderId="4"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left" vertical="center" textRotation="0" wrapText="true" indent="0" shrinkToFit="false"/>
      <protection locked="true" hidden="false"/>
    </xf>
    <xf numFmtId="164" fontId="16" fillId="5" borderId="5" xfId="0" applyFont="true" applyBorder="true" applyAlignment="true" applyProtection="false">
      <alignment horizontal="center"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4" fillId="6" borderId="4" xfId="0" applyFont="true" applyBorder="true" applyAlignment="true" applyProtection="false">
      <alignment horizontal="center" vertical="center" textRotation="0" wrapText="true" indent="0" shrinkToFit="false"/>
      <protection locked="true" hidden="false"/>
    </xf>
    <xf numFmtId="164" fontId="24" fillId="6" borderId="3"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7" fontId="15" fillId="5" borderId="4" xfId="0" applyFont="true" applyBorder="true" applyAlignment="true" applyProtection="false">
      <alignment horizontal="center" vertical="center" textRotation="0" wrapText="false" indent="0" shrinkToFit="false"/>
      <protection locked="true" hidden="false"/>
    </xf>
    <xf numFmtId="164" fontId="15" fillId="5" borderId="4" xfId="0" applyFont="true" applyBorder="true" applyAlignment="true" applyProtection="false">
      <alignment horizontal="center" vertical="center" textRotation="0" wrapText="false" indent="0" shrinkToFit="false"/>
      <protection locked="true" hidden="false"/>
    </xf>
    <xf numFmtId="170" fontId="15" fillId="5" borderId="4" xfId="0" applyFont="true" applyBorder="true" applyAlignment="true" applyProtection="false">
      <alignment horizontal="center" vertical="center" textRotation="0" wrapText="false" indent="0" shrinkToFit="false"/>
      <protection locked="true" hidden="false"/>
    </xf>
    <xf numFmtId="164" fontId="15" fillId="5" borderId="3" xfId="0" applyFont="true" applyBorder="true" applyAlignment="true" applyProtection="false">
      <alignment horizontal="center" vertical="center" textRotation="0" wrapText="false" indent="0" shrinkToFit="false"/>
      <protection locked="true" hidden="false"/>
    </xf>
    <xf numFmtId="164" fontId="15" fillId="5" borderId="10" xfId="0" applyFont="true" applyBorder="true" applyAlignment="true" applyProtection="false">
      <alignment horizontal="center" vertical="bottom" textRotation="0" wrapText="false" indent="0" shrinkToFit="false"/>
      <protection locked="true" hidden="false"/>
    </xf>
    <xf numFmtId="164" fontId="5" fillId="5" borderId="4"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84" fontId="1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0" fontId="11" fillId="0" borderId="4"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center" vertical="center"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83"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9" fillId="0" borderId="14" xfId="0" applyFont="true" applyBorder="true" applyAlignment="true" applyProtection="false">
      <alignment horizontal="center" vertical="center" textRotation="0" wrapText="false" indent="0" shrinkToFit="false"/>
      <protection locked="true" hidden="false"/>
    </xf>
    <xf numFmtId="164" fontId="28" fillId="4" borderId="4" xfId="0" applyFont="true" applyBorder="true" applyAlignment="true" applyProtection="false">
      <alignment horizontal="general" vertical="bottom" textRotation="0" wrapText="false" indent="0" shrinkToFit="false"/>
      <protection locked="true" hidden="false"/>
    </xf>
    <xf numFmtId="164" fontId="28" fillId="4" borderId="4" xfId="0" applyFont="true" applyBorder="true" applyAlignment="true" applyProtection="false">
      <alignment horizontal="center" vertical="bottom" textRotation="0" wrapText="false" indent="0" shrinkToFit="false"/>
      <protection locked="true" hidden="false"/>
    </xf>
    <xf numFmtId="164" fontId="29" fillId="4" borderId="4" xfId="0" applyFont="true" applyBorder="true" applyAlignment="true" applyProtection="false">
      <alignment horizontal="center"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7" fontId="18" fillId="0" borderId="4"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8" fontId="11" fillId="0" borderId="4" xfId="0" applyFont="true" applyBorder="true" applyAlignment="true" applyProtection="true">
      <alignment horizontal="center" vertical="center" textRotation="0" wrapText="false" indent="0" shrinkToFit="false"/>
      <protection locked="false" hidden="false"/>
    </xf>
    <xf numFmtId="173" fontId="11" fillId="0" borderId="4" xfId="22" applyFont="true" applyBorder="true" applyAlignment="true" applyProtection="true">
      <alignment horizontal="center" vertical="center" textRotation="0" wrapText="false" indent="0" shrinkToFit="false"/>
      <protection locked="false" hidden="false"/>
    </xf>
    <xf numFmtId="167" fontId="12" fillId="0" borderId="0" xfId="0" applyFont="true" applyBorder="false" applyAlignment="true" applyProtection="false">
      <alignment horizontal="center" vertical="bottom" textRotation="0" wrapText="false" indent="0" shrinkToFit="false"/>
      <protection locked="true" hidden="false"/>
    </xf>
    <xf numFmtId="167" fontId="12" fillId="0" borderId="0" xfId="0" applyFont="true" applyBorder="false" applyAlignment="true" applyProtection="false">
      <alignment horizontal="center" vertical="center" textRotation="0" wrapText="false" indent="0" shrinkToFit="false"/>
      <protection locked="true" hidden="false"/>
    </xf>
    <xf numFmtId="168" fontId="14" fillId="0" borderId="4" xfId="0" applyFont="true" applyBorder="true" applyAlignment="true" applyProtection="true">
      <alignment horizontal="center" vertical="center" textRotation="0" wrapText="true" indent="0" shrinkToFit="false"/>
      <protection locked="false" hidden="false"/>
    </xf>
    <xf numFmtId="173" fontId="14" fillId="0" borderId="4" xfId="22" applyFont="true" applyBorder="true" applyAlignment="true" applyProtection="true">
      <alignment horizontal="center" vertical="center" textRotation="0" wrapText="false" indent="0" shrinkToFit="false"/>
      <protection locked="fals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8" fillId="5" borderId="0" xfId="0" applyFont="true" applyBorder="false" applyAlignment="true" applyProtection="false">
      <alignment horizontal="general" vertical="center" textRotation="0" wrapText="false" indent="0" shrinkToFit="false"/>
      <protection locked="true" hidden="false"/>
    </xf>
    <xf numFmtId="164" fontId="19" fillId="4" borderId="5" xfId="0" applyFont="true" applyBorder="true" applyAlignment="true" applyProtection="false">
      <alignment horizontal="center" vertical="center" textRotation="0" wrapText="true" indent="0" shrinkToFit="false"/>
      <protection locked="true" hidden="false"/>
    </xf>
    <xf numFmtId="168" fontId="0" fillId="0" borderId="4" xfId="0" applyFont="false" applyBorder="true" applyAlignment="true" applyProtection="true">
      <alignment horizontal="center" vertical="bottom" textRotation="0" wrapText="false" indent="0" shrinkToFit="false"/>
      <protection locked="false" hidden="false"/>
    </xf>
    <xf numFmtId="173" fontId="0" fillId="0" borderId="4" xfId="22" applyFont="true" applyBorder="true" applyAlignment="true" applyProtection="true">
      <alignment horizontal="center" vertical="bottom" textRotation="0" wrapText="false" indent="0" shrinkToFit="false"/>
      <protection locked="false" hidden="false"/>
    </xf>
    <xf numFmtId="168" fontId="13" fillId="0" borderId="4" xfId="0" applyFont="true" applyBorder="true" applyAlignment="true" applyProtection="true">
      <alignment horizontal="center" vertical="bottom" textRotation="0" wrapText="true" indent="0" shrinkToFit="false"/>
      <protection locked="false" hidden="false"/>
    </xf>
    <xf numFmtId="173" fontId="13" fillId="0" borderId="4" xfId="22" applyFont="true" applyBorder="true" applyAlignment="true" applyProtection="true">
      <alignment horizontal="center" vertical="bottom" textRotation="0" wrapText="false" indent="0" shrinkToFit="false"/>
      <protection locked="false" hidden="false"/>
    </xf>
    <xf numFmtId="164" fontId="10" fillId="6" borderId="5" xfId="0" applyFont="true" applyBorder="true" applyAlignment="true" applyProtection="false">
      <alignment horizontal="center" vertical="center" textRotation="0" wrapText="true" indent="0" shrinkToFit="false"/>
      <protection locked="true" hidden="false"/>
    </xf>
    <xf numFmtId="164" fontId="10" fillId="6" borderId="0" xfId="0" applyFont="true" applyBorder="false" applyAlignment="true" applyProtection="false">
      <alignment horizontal="center"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Millares 2" xfId="21"/>
    <cellStyle name="*unknown*" xfId="20" builtinId="8"/>
    <cellStyle name="Excel Built-in Comma [0]" xfId="22"/>
  </cellStyles>
  <dxfs count="21">
    <dxf>
      <fill>
        <patternFill>
          <bgColor theme="5" tint="0.7999"/>
        </patternFill>
      </fill>
    </dxf>
    <dxf>
      <fill>
        <patternFill>
          <bgColor theme="5" tint="0.7999"/>
        </patternFill>
      </fill>
    </dxf>
    <dxf>
      <fill>
        <patternFill>
          <bgColor theme="5" tint="0.7999"/>
        </patternFill>
      </fill>
    </dxf>
    <dxf>
      <fill>
        <patternFill>
          <bgColor theme="5" tint="0.7999"/>
        </patternFill>
      </fill>
    </dxf>
    <dxf>
      <fill>
        <patternFill>
          <bgColor theme="6" tint="0.5999"/>
        </patternFill>
      </fill>
    </dxf>
    <dxf>
      <fill>
        <patternFill>
          <bgColor theme="5" tint="0.7999"/>
        </patternFill>
      </fill>
    </dxf>
    <dxf>
      <fill>
        <patternFill>
          <bgColor theme="5" tint="0.7999"/>
        </patternFill>
      </fill>
    </dxf>
    <dxf>
      <fill>
        <patternFill>
          <bgColor theme="5" tint="0.7999"/>
        </patternFill>
      </fill>
    </dxf>
    <dxf>
      <fill>
        <patternFill>
          <bgColor theme="5" tint="0.7999"/>
        </patternFill>
      </fill>
    </dxf>
    <dxf>
      <fill>
        <patternFill>
          <bgColor theme="5" tint="0.7999"/>
        </patternFill>
      </fill>
    </dxf>
    <dxf>
      <fill>
        <patternFill>
          <bgColor theme="5" tint="0.7999"/>
        </patternFill>
      </fill>
    </dxf>
    <dxf>
      <fill>
        <patternFill>
          <bgColor theme="5" tint="0.7999"/>
        </patternFill>
      </fill>
    </dxf>
    <dxf>
      <fill>
        <patternFill>
          <bgColor theme="5" tint="0.7999"/>
        </patternFill>
      </fill>
    </dxf>
    <dxf>
      <fill>
        <patternFill>
          <bgColor theme="5" tint="0.7999"/>
        </patternFill>
      </fill>
    </dxf>
    <dxf>
      <fill>
        <patternFill>
          <bgColor theme="5" tint="0.7999"/>
        </patternFill>
      </fill>
    </dxf>
    <dxf>
      <fill>
        <patternFill>
          <bgColor theme="5" tint="0.7999"/>
        </patternFill>
      </fill>
    </dxf>
    <dxf>
      <fill>
        <patternFill>
          <bgColor theme="9" tint="0.5999"/>
        </patternFill>
      </fill>
    </dxf>
    <dxf>
      <fill>
        <patternFill>
          <bgColor theme="9" tint="0.5999"/>
        </patternFill>
      </fill>
    </dxf>
    <dxf>
      <fill>
        <patternFill>
          <bgColor theme="9" tint="0.5999"/>
        </patternFill>
      </fill>
    </dxf>
    <dxf>
      <fill>
        <patternFill>
          <bgColor theme="9" tint="0.5999"/>
        </patternFill>
      </fill>
    </dxf>
    <dxf>
      <fill>
        <patternFill>
          <bgColor theme="5" tint="0.7999"/>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5E0B4"/>
      <rgbColor rgb="FF808080"/>
      <rgbColor rgb="FF9999FF"/>
      <rgbColor rgb="FF993366"/>
      <rgbColor rgb="FFFFFFD7"/>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DBDBDB"/>
      <rgbColor rgb="FFFFFF99"/>
      <rgbColor rgb="FF99CCFF"/>
      <rgbColor rgb="FFFF99CC"/>
      <rgbColor rgb="FFCC99FF"/>
      <rgbColor rgb="FFFBE5D6"/>
      <rgbColor rgb="FF3366FF"/>
      <rgbColor rgb="FF33CCCC"/>
      <rgbColor rgb="FF99CC00"/>
      <rgbColor rgb="FFFFC000"/>
      <rgbColor rgb="FFFF9900"/>
      <rgbColor rgb="FFFF6600"/>
      <rgbColor rgb="FF666699"/>
      <rgbColor rgb="FF7F7F7F"/>
      <rgbColor rgb="FF003366"/>
      <rgbColor rgb="FF339966"/>
      <rgbColor rgb="FF003300"/>
      <rgbColor rgb="FF333300"/>
      <rgbColor rgb="FFDE173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externalLink" Target="externalLinks/externalLink1.xml"/><Relationship Id="rId37" Type="http://schemas.openxmlformats.org/officeDocument/2006/relationships/externalLink" Target="externalLinks/externalLink2.xml"/><Relationship Id="rId38" Type="http://schemas.openxmlformats.org/officeDocument/2006/relationships/externalLink" Target="externalLinks/externalLink3.xml"/><Relationship Id="rId39" Type="http://schemas.openxmlformats.org/officeDocument/2006/relationships/externalLink" Target="externalLinks/externalLink4.xml"/><Relationship Id="rId40" Type="http://schemas.openxmlformats.org/officeDocument/2006/relationships/externalLink" Target="externalLinks/externalLink5.xml"/><Relationship Id="rId41" Type="http://schemas.openxmlformats.org/officeDocument/2006/relationships/externalLink" Target="externalLinks/externalLink6.xml"/><Relationship Id="rId42" Type="http://schemas.openxmlformats.org/officeDocument/2006/relationships/externalLink" Target="externalLinks/externalLink7.xml"/><Relationship Id="rId4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668160</xdr:colOff>
      <xdr:row>4</xdr:row>
      <xdr:rowOff>40680</xdr:rowOff>
    </xdr:from>
    <xdr:to>
      <xdr:col>8</xdr:col>
      <xdr:colOff>673920</xdr:colOff>
      <xdr:row>43</xdr:row>
      <xdr:rowOff>100080</xdr:rowOff>
    </xdr:to>
    <xdr:pic>
      <xdr:nvPicPr>
        <xdr:cNvPr id="0" name="Imagen 1" descr="Mapa&#10;&#10;Descripción generada automáticamente"/>
        <xdr:cNvPicPr/>
      </xdr:nvPicPr>
      <xdr:blipFill>
        <a:blip r:embed="rId1"/>
        <a:stretch/>
      </xdr:blipFill>
      <xdr:spPr>
        <a:xfrm>
          <a:off x="668160" y="900000"/>
          <a:ext cx="7336080" cy="6374160"/>
        </a:xfrm>
        <a:prstGeom prst="rect">
          <a:avLst/>
        </a:prstGeom>
        <a:ln w="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I-Reporte%20Subsidio%203b%20Tarapaca-Jul2011.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SUBSIDIO%20LICITADOS/Fiscalizaci&#243;n/Fiscaliazci&#243;n%20en%20Terreno/A&#241;o%202011/An&#225;lisis%20Mensual/Junio%202011/Tarifas/Informe%20subsidio%203b%20B&#237;o%20B&#237;o%20junio%202011%20Tarifas-Corregido.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Users/ecarrasco/Desktop/FORMULARIO%20H/Fiscaliazci&#243;n%20en%20Terreno/A&#241;o%202011/An&#225;lisis%20Mensual/Noviembre%202011/Tarifas/RV-Reporte%20subsidio%203b%20Valparaiso-Nov2011%20OK.xls"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file://BACKUP/Documents%20and%20Settings/aldo.cattaneo/Configuraci&#243;n%20local/Archivos%20temporales%20de%20Internet/Content.Outlook/KSJLVA5B/Ajuste%20Metro%20OT%20-%20Marzo%202008.xlsx"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VI-Reporte%20subsidio%203b%20O&#180;Higgins-Julio%202011.xls"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II-Reporte%20Subsidio%203b%20Antofagasta-Junio%202011.xls"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V-Reporte%20subsidio%203b%20Valparaiso-Julio%202011.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unio"/>
      <sheetName val="PARÁMETROS"/>
      <sheetName val="Formato para el oficio"/>
      <sheetName val="RESUMEN"/>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Valparaíso"/>
      <sheetName val="PARÁMETROS"/>
      <sheetName val="RESUMEN"/>
    </sheetNames>
    <sheetDataSet>
      <sheetData sheetId="0"/>
      <sheetData sheetId="1"/>
      <sheetData sheetId="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sumen pago Marzo 2008"/>
      <sheetName val="Trx febrero 2008"/>
      <sheetName val="Trx marzo 2008"/>
      <sheetName val="DATA METRO"/>
      <sheetName val="PPT"/>
      <sheetName val="TRX"/>
      <sheetName val="DMI 2008"/>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Antofagasta"/>
      <sheetName val="PARÁMETROS"/>
      <sheetName val="RESUMEN"/>
    </sheetNames>
    <sheetDataSet>
      <sheetData sheetId="0"/>
      <sheetData sheetId="1"/>
      <sheetData sheetId="2"/>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8.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H33"/>
  <sheetViews>
    <sheetView showFormulas="false" showGridLines="false" showRowColHeaders="true" showZeros="true" rightToLeft="false" tabSelected="true" showOutlineSymbols="true" defaultGridColor="true" view="normal" topLeftCell="A1" colorId="64" zoomScale="181" zoomScaleNormal="181" zoomScalePageLayoutView="100" workbookViewId="0">
      <pane xSplit="0" ySplit="3" topLeftCell="A4" activePane="bottomLeft" state="frozen"/>
      <selection pane="topLeft" activeCell="A1" activeCellId="0" sqref="A1"/>
      <selection pane="bottomLeft" activeCell="B11" activeCellId="0" sqref="B11"/>
    </sheetView>
  </sheetViews>
  <sheetFormatPr defaultColWidth="11.453125" defaultRowHeight="14.25" zeroHeight="false" outlineLevelRow="0" outlineLevelCol="0"/>
  <cols>
    <col collapsed="false" customWidth="false" hidden="false" outlineLevel="0" max="1" min="1" style="1" width="11.45"/>
    <col collapsed="false" customWidth="true" hidden="false" outlineLevel="0" max="2" min="2" style="1" width="82.26"/>
    <col collapsed="false" customWidth="false" hidden="false" outlineLevel="0" max="6" min="3" style="1" width="11.45"/>
    <col collapsed="false" customWidth="true" hidden="false" outlineLevel="0" max="7" min="7" style="1" width="33.18"/>
    <col collapsed="false" customWidth="false" hidden="false" outlineLevel="0" max="16384" min="8" style="1" width="11.45"/>
  </cols>
  <sheetData>
    <row r="2" customFormat="false" ht="14.25" hidden="false" customHeight="false" outlineLevel="0" collapsed="false">
      <c r="B2" s="2" t="s">
        <v>0</v>
      </c>
    </row>
    <row r="3" customFormat="false" ht="14.25" hidden="false" customHeight="false" outlineLevel="0" collapsed="false">
      <c r="B3" s="2" t="s">
        <v>1</v>
      </c>
    </row>
    <row r="4" s="3" customFormat="true" ht="14.25" hidden="false" customHeight="false" outlineLevel="0" collapsed="false">
      <c r="B4" s="4" t="str">
        <f aca="false">A1!$B$2</f>
        <v>Tabla A1 | Número de usuarios que utilizan el Sistema | 2007 - 2022</v>
      </c>
    </row>
    <row r="5" customFormat="false" ht="14.25" hidden="false" customHeight="false" outlineLevel="0" collapsed="false">
      <c r="B5" s="5" t="str">
        <f aca="false">A2!$B$2</f>
        <v>Tabla A2 | Transacciones según tipo de tarifa y modo de transporte | 2010 - 2022</v>
      </c>
    </row>
    <row r="6" customFormat="false" ht="14.25" hidden="false" customHeight="false" outlineLevel="0" collapsed="false">
      <c r="B6" s="4" t="str">
        <f aca="false">A3!$B$2</f>
        <v>Tabla A3 | Transacciones por proveedor de servicios de transporte | 2022</v>
      </c>
    </row>
    <row r="7" customFormat="false" ht="14.25" hidden="false" customHeight="false" outlineLevel="0" collapsed="false">
      <c r="B7" s="6" t="str">
        <f aca="false">A4!$B$2</f>
        <v>Tabla A4 | Total viajes en el Sistema | 2009 - 2022</v>
      </c>
    </row>
    <row r="8" customFormat="false" ht="14.25" hidden="false" customHeight="false" outlineLevel="0" collapsed="false">
      <c r="B8" s="6" t="str">
        <f aca="false">A5!$B$2</f>
        <v>Tabla A5 | Promedio de transacciones (etapas) por viaje | 2009 - 2022</v>
      </c>
    </row>
    <row r="9" customFormat="false" ht="14.25" hidden="false" customHeight="false" outlineLevel="0" collapsed="false">
      <c r="B9" s="4" t="str">
        <f aca="false">A6!$B$2</f>
        <v>Tabla A6 | Afluencia de pasajeros en Metro, por línea (millones de viajes por año) | 1990 - 2022</v>
      </c>
    </row>
    <row r="10" customFormat="false" ht="14.25" hidden="false" customHeight="false" outlineLevel="0" collapsed="false">
      <c r="B10" s="6" t="str">
        <f aca="false">A7!$B$2</f>
        <v>Tabla A7 | Características de la flota por Unidad de Negocio | 2022</v>
      </c>
    </row>
    <row r="11" customFormat="false" ht="14.25" hidden="false" customHeight="false" outlineLevel="0" collapsed="false">
      <c r="B11" s="6" t="str">
        <f aca="false">A8!$B$2</f>
        <v>Tabla A8 | Evolución de la flota | 2006 - 2022</v>
      </c>
    </row>
    <row r="12" customFormat="false" ht="14.25" hidden="false" customHeight="false" outlineLevel="0" collapsed="false">
      <c r="B12" s="6" t="str">
        <f aca="false">A9!$B$2</f>
        <v>Tabla A9 | Kilómetros comerciales según programas de operación base y especiales | 2022</v>
      </c>
    </row>
    <row r="13" customFormat="false" ht="14.25" hidden="false" customHeight="false" outlineLevel="0" collapsed="false">
      <c r="B13" s="6" t="str">
        <f aca="false">A10!$B$2</f>
        <v>Tabla A10 | Indicador de Cumplimiento de Frecuencia ICF | 2009 - 2022</v>
      </c>
    </row>
    <row r="14" customFormat="false" ht="14.25" hidden="false" customHeight="false" outlineLevel="0" collapsed="false">
      <c r="B14" s="6" t="str">
        <f aca="false">A11!$B$2</f>
        <v>Tabla A11 | Indicador de Cumplimiento de Regularidad ICR | 2009 - 2022</v>
      </c>
    </row>
    <row r="15" customFormat="false" ht="14.25" hidden="false" customHeight="false" outlineLevel="0" collapsed="false">
      <c r="B15" s="6" t="str">
        <f aca="false">A12!$B$2</f>
        <v>Tabla A12 | Indicador de Cumplimiento de Frecuencia ICF por Unidad de Negocio | 2022</v>
      </c>
    </row>
    <row r="16" customFormat="false" ht="14.25" hidden="false" customHeight="false" outlineLevel="0" collapsed="false">
      <c r="B16" s="6" t="str">
        <f aca="false">A13!$B$2</f>
        <v>Tabla A13 | Indicador de Cumplimiento de Regularidad ICR por Unidad de Negocio | 2022</v>
      </c>
    </row>
    <row r="17" customFormat="false" ht="14.25" hidden="false" customHeight="false" outlineLevel="0" collapsed="false">
      <c r="B17" s="6" t="str">
        <f aca="false">A14!$B$2</f>
        <v>Tabla A14 | Atributos para evaluar la calidad de atención al usuario en ruta (ICA)</v>
      </c>
    </row>
    <row r="18" customFormat="false" ht="15.75" hidden="false" customHeight="true" outlineLevel="0" collapsed="false">
      <c r="B18" s="6" t="str">
        <f aca="false">A15!$B$2</f>
        <v>Tabla A15-a | Atributos para evaluar la calidad de los vehículos (ICV)</v>
      </c>
    </row>
    <row r="19" customFormat="false" ht="15.75" hidden="false" customHeight="true" outlineLevel="0" collapsed="false">
      <c r="B19" s="6" t="str">
        <f aca="false">A15!$B$28</f>
        <v>Tabla A15-b | Nuevos atributos para evaluar la calidad de los vehículos (ICV)</v>
      </c>
    </row>
    <row r="20" customFormat="false" ht="14.25" hidden="false" customHeight="false" outlineLevel="0" collapsed="false">
      <c r="B20" s="6" t="str">
        <f aca="false">A16!$B$2</f>
        <v>Tabla A16 | Evolución de las tarifas | 2007 - 2022</v>
      </c>
    </row>
    <row r="21" customFormat="false" ht="14.25" hidden="false" customHeight="false" outlineLevel="0" collapsed="false">
      <c r="B21" s="6" t="str">
        <f aca="false">A17!$B$2</f>
        <v>Tabla A17 | Evasión en buses | 2007 - 2022</v>
      </c>
    </row>
    <row r="22" customFormat="false" ht="14.25" hidden="false" customHeight="false" outlineLevel="0" collapsed="false">
      <c r="B22" s="6" t="str">
        <f aca="false">A18!$B$2</f>
        <v>Tabla A18 | Resultados de la evaluación del Sistema y los recorridos | 2013 - 2022</v>
      </c>
    </row>
    <row r="23" customFormat="false" ht="14.25" hidden="false" customHeight="false" outlineLevel="0" collapsed="false">
      <c r="B23" s="6" t="str">
        <f aca="false">A19!$B$2</f>
        <v>Tabla A19 | Desglose de la evaluación del Sistema y los recorridos | 2022</v>
      </c>
    </row>
    <row r="24" customFormat="false" ht="14.25" hidden="false" customHeight="false" outlineLevel="0" collapsed="false">
      <c r="B24" s="6" t="str">
        <f aca="false">A20!$B$2</f>
        <v>Tabla A20 | Resultados del modelo de ecuación estructural | 2022</v>
      </c>
    </row>
    <row r="25" customFormat="false" ht="14.25" hidden="false" customHeight="false" outlineLevel="0" collapsed="false">
      <c r="B25" s="6" t="str">
        <f aca="false">A21!$B$2</f>
        <v>Tabla A21| Resultado de indicadores del Ranking de operadores 2022</v>
      </c>
    </row>
    <row r="26" customFormat="false" ht="14.25" hidden="false" customHeight="false" outlineLevel="0" collapsed="false">
      <c r="B26" s="6" t="str">
        <f aca="false">A22!B2</f>
        <v>Tabla A22-a| Estadísticas de uso de la cuenta Twitter @Transantiago | 2022</v>
      </c>
      <c r="H26" s="7"/>
    </row>
    <row r="27" customFormat="false" ht="14.25" hidden="false" customHeight="false" outlineLevel="0" collapsed="false">
      <c r="B27" s="6" t="str">
        <f aca="false">A22!B21</f>
        <v>Tabla A22-b| Estadísticas de uso de la cuenta Twitter @Red_Movilidad | 2022</v>
      </c>
      <c r="H27" s="7"/>
    </row>
    <row r="28" customFormat="false" ht="14.25" hidden="false" customHeight="false" outlineLevel="0" collapsed="false">
      <c r="B28" s="6" t="str">
        <f aca="false">A23!B2</f>
        <v>Tabla A23-a| Estadísticas de uso de la cuenta Facebook Transantiago | 2022</v>
      </c>
      <c r="H28" s="7"/>
    </row>
    <row r="29" customFormat="false" ht="14.25" hidden="false" customHeight="false" outlineLevel="0" collapsed="false">
      <c r="B29" s="6" t="str">
        <f aca="false">A23!B20</f>
        <v>Tabla A23-b| Estadísticas de uso de la cuenta Facebook RED_movilidad | 2022</v>
      </c>
      <c r="H29" s="7"/>
    </row>
    <row r="30" customFormat="false" ht="14.25" hidden="false" customHeight="false" outlineLevel="0" collapsed="false">
      <c r="B30" s="6" t="str">
        <f aca="false">A24!B1</f>
        <v>Tabla A24 | Consultas servicio SMS BUS | 2012 - 2022</v>
      </c>
    </row>
    <row r="31" customFormat="false" ht="14.25" hidden="false" customHeight="false" outlineLevel="0" collapsed="false">
      <c r="B31" s="6" t="str">
        <f aca="false">'A25(a)'!B1</f>
        <v>Tabla A25a | Estadisticas de Uso Pasaje QR | 2022</v>
      </c>
    </row>
    <row r="32" customFormat="false" ht="14.25" hidden="false" customHeight="false" outlineLevel="0" collapsed="false">
      <c r="B32" s="6" t="str">
        <f aca="false">'A25(b)'!B1</f>
        <v>Tabla A25b | Estadisticas de Uso Bip!QR | 2022</v>
      </c>
    </row>
    <row r="33" customFormat="false" ht="14.25" hidden="false" customHeight="false" outlineLevel="0" collapsed="false">
      <c r="B33" s="6" t="str">
        <f aca="false">A26!K1</f>
        <v>Tabla A26 | Distribución de Puntos de Parada | 2022</v>
      </c>
    </row>
  </sheetData>
  <hyperlinks>
    <hyperlink ref="B4" location="'A1'!B2" display="#'A1'.B2"/>
    <hyperlink ref="B5" location="'A2'!B2" display="#'A2'.B2"/>
    <hyperlink ref="B6" location="'A3'!B2" display="#'A3'.B2"/>
    <hyperlink ref="B7" location="'A4'!B2" display="#'A4'.B2"/>
    <hyperlink ref="B8" location="'A5'!B2" display="#'A5'.B2"/>
    <hyperlink ref="B9" location="'A6'!B2" display="#'A6'.B2"/>
    <hyperlink ref="B10" location="'A7'!B2" display="#'A7'.B2"/>
    <hyperlink ref="B11" location="'A8'!B2" display="#'A8'.B2"/>
    <hyperlink ref="B12" location="'A9'!B2" display="#'A9'.B2"/>
    <hyperlink ref="B13" location="'A10'!B2" display="#'A10'.B2"/>
    <hyperlink ref="B14" location="'A11'!B2" display="#'A11'.B2"/>
    <hyperlink ref="B15" location="'A12'!B2" display="#'A12'.B2"/>
    <hyperlink ref="B16" location="'A13'!B2" display="#'A13'.B2"/>
    <hyperlink ref="B17" location="'A13'!B2" display="#'A13'.B2"/>
    <hyperlink ref="B18" location="'A15'!B2" display="#'A15'.B2"/>
    <hyperlink ref="B19" location="'A15'!B28" display="#'A15'.B28"/>
    <hyperlink ref="B20" location="'A16'!B2" display="#'A16'.B2"/>
    <hyperlink ref="B21" location="'A17'!B2" display="#'A17'.B2"/>
    <hyperlink ref="B22" location="'A18'!A1" display="#'A18'.A1"/>
    <hyperlink ref="B23" location="'A19'!B2" display="#'A19'.B2"/>
    <hyperlink ref="B24" location="'A20'!B2" display="#'A20'.B2"/>
    <hyperlink ref="B25" location="'A21'!B2" display="#'A21'.B2"/>
    <hyperlink ref="B26" location="'A22'!B2" display="#'A22'.B2"/>
    <hyperlink ref="B27" location="'A22'!B21" display="#'A22'.B21"/>
    <hyperlink ref="B28" location="'A23'!B2" display="#'A23'.B2"/>
    <hyperlink ref="B29" location="'A23'!B20" display="#'A23'.B20"/>
    <hyperlink ref="B30" location="'A24'!A1" display="#'A24'.A1"/>
    <hyperlink ref="B31" location="'A25(a)'!A1" display="#'A25(a)'.A1"/>
    <hyperlink ref="B32" location="'A25(b)'!A1" display="#'A25(b)'.A1"/>
    <hyperlink ref="B33" location="'A26'!A1" display="#'A26'.A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B2:O24"/>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M32" activeCellId="0" sqref="M32"/>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16.18"/>
    <col collapsed="false" customWidth="true" hidden="false" outlineLevel="0" max="15" min="15" style="0" width="13.18"/>
  </cols>
  <sheetData>
    <row r="2" customFormat="false" ht="14.25" hidden="false" customHeight="false" outlineLevel="0" collapsed="false">
      <c r="B2" s="9" t="s">
        <v>90</v>
      </c>
    </row>
    <row r="3" customFormat="false" ht="14.25" hidden="false" customHeight="false" outlineLevel="0" collapsed="false">
      <c r="B3" s="2"/>
    </row>
    <row r="4" customFormat="false" ht="14.25" hidden="false" customHeight="false" outlineLevel="0" collapsed="false">
      <c r="B4" s="117" t="n">
        <v>2022</v>
      </c>
    </row>
    <row r="5" customFormat="false" ht="14.25" hidden="false" customHeight="false" outlineLevel="0" collapsed="false">
      <c r="B5" s="118" t="s">
        <v>91</v>
      </c>
      <c r="C5" s="45" t="s">
        <v>3</v>
      </c>
      <c r="D5" s="45" t="s">
        <v>4</v>
      </c>
      <c r="E5" s="45" t="s">
        <v>5</v>
      </c>
      <c r="F5" s="45" t="s">
        <v>6</v>
      </c>
      <c r="G5" s="45" t="s">
        <v>7</v>
      </c>
      <c r="H5" s="45" t="s">
        <v>8</v>
      </c>
      <c r="I5" s="45" t="s">
        <v>9</v>
      </c>
      <c r="J5" s="45" t="s">
        <v>10</v>
      </c>
      <c r="K5" s="45" t="s">
        <v>11</v>
      </c>
      <c r="L5" s="45" t="s">
        <v>12</v>
      </c>
      <c r="M5" s="45" t="s">
        <v>13</v>
      </c>
      <c r="N5" s="45" t="s">
        <v>14</v>
      </c>
      <c r="O5" s="45" t="s">
        <v>25</v>
      </c>
    </row>
    <row r="6" customFormat="false" ht="14.25" hidden="false" customHeight="false" outlineLevel="0" collapsed="false">
      <c r="B6" s="119" t="s">
        <v>32</v>
      </c>
      <c r="C6" s="52" t="n">
        <v>5827501.82</v>
      </c>
      <c r="D6" s="52" t="n">
        <v>5202782.3</v>
      </c>
      <c r="E6" s="52" t="n">
        <v>6873358.92000001</v>
      </c>
      <c r="F6" s="52" t="n">
        <v>6421484.91</v>
      </c>
      <c r="G6" s="52" t="n">
        <v>6756793.99</v>
      </c>
      <c r="H6" s="52" t="n">
        <v>6408359.13</v>
      </c>
      <c r="I6" s="52" t="n">
        <v>6676196.79</v>
      </c>
      <c r="J6" s="52" t="n">
        <v>6790170.64</v>
      </c>
      <c r="K6" s="52" t="n">
        <v>6492738.05</v>
      </c>
      <c r="L6" s="52" t="n">
        <v>6437359.52</v>
      </c>
      <c r="M6" s="52" t="n">
        <v>5981306.73</v>
      </c>
      <c r="N6" s="52" t="n">
        <v>5614677.33</v>
      </c>
      <c r="O6" s="59" t="n">
        <v>75482730.13</v>
      </c>
    </row>
    <row r="7" customFormat="false" ht="14.25" hidden="false" customHeight="false" outlineLevel="0" collapsed="false">
      <c r="B7" s="119" t="s">
        <v>33</v>
      </c>
      <c r="C7" s="52" t="n">
        <v>6069104.18</v>
      </c>
      <c r="D7" s="52" t="n">
        <v>5369177.34</v>
      </c>
      <c r="E7" s="52" t="n">
        <v>7140811.04</v>
      </c>
      <c r="F7" s="52" t="n">
        <v>6633806.24</v>
      </c>
      <c r="G7" s="52" t="n">
        <v>6996732.97</v>
      </c>
      <c r="H7" s="52" t="n">
        <v>6625225.55</v>
      </c>
      <c r="I7" s="52" t="n">
        <v>6892049.95</v>
      </c>
      <c r="J7" s="52" t="n">
        <v>7017074.1</v>
      </c>
      <c r="K7" s="52" t="n">
        <v>6680573.54</v>
      </c>
      <c r="L7" s="52" t="n">
        <v>6661739.24</v>
      </c>
      <c r="M7" s="52" t="n">
        <v>6875609.37</v>
      </c>
      <c r="N7" s="52" t="n">
        <v>7101789.13</v>
      </c>
      <c r="O7" s="59" t="n">
        <v>80063692.65</v>
      </c>
    </row>
    <row r="8" customFormat="false" ht="14.25" hidden="false" customHeight="false" outlineLevel="0" collapsed="false">
      <c r="B8" s="119" t="s">
        <v>34</v>
      </c>
      <c r="C8" s="52" t="n">
        <v>3050213.17</v>
      </c>
      <c r="D8" s="52" t="n">
        <v>2693714.85</v>
      </c>
      <c r="E8" s="52" t="n">
        <v>3638813.05</v>
      </c>
      <c r="F8" s="52" t="n">
        <v>3362420.15</v>
      </c>
      <c r="G8" s="52" t="n">
        <v>3559053.49</v>
      </c>
      <c r="H8" s="52" t="n">
        <v>3356761.96</v>
      </c>
      <c r="I8" s="52" t="n">
        <v>3495138.36</v>
      </c>
      <c r="J8" s="52" t="n">
        <v>3567965.41</v>
      </c>
      <c r="K8" s="52" t="n">
        <v>3400578.3</v>
      </c>
      <c r="L8" s="52" t="n">
        <v>3436496</v>
      </c>
      <c r="M8" s="52" t="n">
        <v>4028167.12</v>
      </c>
      <c r="N8" s="52" t="n">
        <v>4630200.22</v>
      </c>
      <c r="O8" s="59" t="n">
        <v>42219522.08</v>
      </c>
    </row>
    <row r="9" customFormat="false" ht="14.25" hidden="false" customHeight="false" outlineLevel="0" collapsed="false">
      <c r="B9" s="119" t="s">
        <v>35</v>
      </c>
      <c r="C9" s="52" t="n">
        <v>6800810.40999999</v>
      </c>
      <c r="D9" s="52" t="n">
        <v>5982016.35</v>
      </c>
      <c r="E9" s="52" t="n">
        <v>8061786.67</v>
      </c>
      <c r="F9" s="52" t="n">
        <v>7509723.64</v>
      </c>
      <c r="G9" s="52" t="n">
        <v>7910311.48</v>
      </c>
      <c r="H9" s="52" t="n">
        <v>7495116.78</v>
      </c>
      <c r="I9" s="52" t="n">
        <v>7797335.45</v>
      </c>
      <c r="J9" s="52" t="n">
        <v>7929717.34</v>
      </c>
      <c r="K9" s="52" t="n">
        <v>7574097.92</v>
      </c>
      <c r="L9" s="52" t="n">
        <v>7549247.81</v>
      </c>
      <c r="M9" s="52" t="n">
        <v>7646191.23</v>
      </c>
      <c r="N9" s="52" t="n">
        <v>7835594.45</v>
      </c>
      <c r="O9" s="59" t="n">
        <v>90091949.53</v>
      </c>
    </row>
    <row r="10" customFormat="false" ht="14.25" hidden="false" customHeight="false" outlineLevel="0" collapsed="false">
      <c r="B10" s="119" t="s">
        <v>36</v>
      </c>
      <c r="C10" s="52" t="n">
        <v>3683672.14</v>
      </c>
      <c r="D10" s="52" t="n">
        <v>3226583.15</v>
      </c>
      <c r="E10" s="52" t="n">
        <v>4263856.25</v>
      </c>
      <c r="F10" s="52" t="n">
        <v>3981582.37</v>
      </c>
      <c r="G10" s="52" t="n">
        <v>4182178.14</v>
      </c>
      <c r="H10" s="52" t="n">
        <v>3974935.99</v>
      </c>
      <c r="I10" s="52" t="n">
        <v>4132849.47</v>
      </c>
      <c r="J10" s="52" t="n">
        <v>4200973.35</v>
      </c>
      <c r="K10" s="52" t="n">
        <v>3998055.76</v>
      </c>
      <c r="L10" s="52" t="n">
        <v>4013228.58</v>
      </c>
      <c r="M10" s="52" t="n">
        <v>4050407.62</v>
      </c>
      <c r="N10" s="52" t="n">
        <v>3806175.77</v>
      </c>
      <c r="O10" s="59" t="n">
        <v>47514498.59</v>
      </c>
    </row>
    <row r="11" customFormat="false" ht="14.25" hidden="false" customHeight="false" outlineLevel="0" collapsed="false">
      <c r="B11" s="119" t="s">
        <v>37</v>
      </c>
      <c r="C11" s="52" t="n">
        <v>4195740.12</v>
      </c>
      <c r="D11" s="52" t="n">
        <v>3611293.98</v>
      </c>
      <c r="E11" s="52" t="n">
        <v>4870574.65000001</v>
      </c>
      <c r="F11" s="52" t="n">
        <v>4544861.92</v>
      </c>
      <c r="G11" s="52" t="n">
        <v>4784715.62</v>
      </c>
      <c r="H11" s="52" t="n">
        <v>4537643.53</v>
      </c>
      <c r="I11" s="52" t="n">
        <v>4716467.22</v>
      </c>
      <c r="J11" s="52" t="n">
        <v>4794657.97</v>
      </c>
      <c r="K11" s="52" t="n">
        <v>4570615.85</v>
      </c>
      <c r="L11" s="52" t="n">
        <v>4573672.56</v>
      </c>
      <c r="M11" s="52" t="n">
        <v>4625202.23</v>
      </c>
      <c r="N11" s="52" t="n">
        <v>4614044.63</v>
      </c>
      <c r="O11" s="59" t="n">
        <v>54439490.28</v>
      </c>
    </row>
    <row r="12" customFormat="false" ht="14.25" hidden="false" customHeight="false" outlineLevel="0" collapsed="false">
      <c r="B12" s="120" t="s">
        <v>92</v>
      </c>
      <c r="C12" s="52"/>
      <c r="D12" s="52"/>
      <c r="E12" s="52"/>
      <c r="F12" s="52"/>
      <c r="G12" s="52"/>
      <c r="H12" s="52"/>
      <c r="I12" s="52"/>
      <c r="J12" s="52"/>
      <c r="K12" s="52"/>
      <c r="L12" s="52"/>
      <c r="M12" s="52"/>
      <c r="N12" s="52" t="n">
        <v>136216.84</v>
      </c>
      <c r="O12" s="59" t="n">
        <v>136216.84</v>
      </c>
    </row>
    <row r="13" customFormat="false" ht="14.25" hidden="false" customHeight="false" outlineLevel="0" collapsed="false">
      <c r="B13" s="120" t="s">
        <v>93</v>
      </c>
      <c r="C13" s="52"/>
      <c r="D13" s="52"/>
      <c r="E13" s="52"/>
      <c r="F13" s="52"/>
      <c r="G13" s="52"/>
      <c r="H13" s="52"/>
      <c r="I13" s="52"/>
      <c r="J13" s="52"/>
      <c r="K13" s="52"/>
      <c r="L13" s="52"/>
      <c r="M13" s="52"/>
      <c r="N13" s="52" t="n">
        <v>243388.51</v>
      </c>
      <c r="O13" s="59" t="n">
        <v>243388.51</v>
      </c>
    </row>
    <row r="14" customFormat="false" ht="14.25" hidden="false" customHeight="false" outlineLevel="0" collapsed="false">
      <c r="B14" s="120" t="s">
        <v>94</v>
      </c>
      <c r="C14" s="52"/>
      <c r="D14" s="52"/>
      <c r="E14" s="52"/>
      <c r="F14" s="52"/>
      <c r="G14" s="52"/>
      <c r="H14" s="52"/>
      <c r="I14" s="52"/>
      <c r="J14" s="52"/>
      <c r="K14" s="52"/>
      <c r="L14" s="52"/>
      <c r="M14" s="52"/>
      <c r="N14" s="52" t="n">
        <v>85945.06</v>
      </c>
      <c r="O14" s="59" t="n">
        <v>85945.06</v>
      </c>
    </row>
    <row r="15" customFormat="false" ht="14.25" hidden="false" customHeight="false" outlineLevel="0" collapsed="false">
      <c r="B15" s="121" t="s">
        <v>25</v>
      </c>
      <c r="C15" s="122" t="n">
        <f aca="false">SUM(C6:C14)</f>
        <v>29627041.84</v>
      </c>
      <c r="D15" s="122" t="n">
        <f aca="false">SUM(D6:D14)</f>
        <v>26085567.97</v>
      </c>
      <c r="E15" s="122" t="n">
        <f aca="false">SUM(E6:E14)</f>
        <v>34849200.58</v>
      </c>
      <c r="F15" s="122" t="n">
        <f aca="false">SUM(F6:F14)</f>
        <v>32453879.23</v>
      </c>
      <c r="G15" s="122" t="n">
        <f aca="false">SUM(G6:G14)</f>
        <v>34189785.69</v>
      </c>
      <c r="H15" s="122" t="n">
        <f aca="false">SUM(H6:H14)</f>
        <v>32398042.94</v>
      </c>
      <c r="I15" s="122" t="n">
        <f aca="false">SUM(I6:I14)</f>
        <v>33710037.24</v>
      </c>
      <c r="J15" s="122" t="n">
        <f aca="false">SUM(J6:J14)</f>
        <v>34300558.81</v>
      </c>
      <c r="K15" s="122" t="n">
        <f aca="false">SUM(K6:K14)</f>
        <v>32716659.42</v>
      </c>
      <c r="L15" s="122" t="n">
        <f aca="false">SUM(L6:L14)</f>
        <v>32671743.71</v>
      </c>
      <c r="M15" s="122" t="n">
        <f aca="false">SUM(M6:M14)</f>
        <v>33206884.3</v>
      </c>
      <c r="N15" s="122" t="n">
        <f aca="false">SUM(N6:N14)</f>
        <v>34068031.94</v>
      </c>
      <c r="O15" s="122" t="n">
        <f aca="false">SUM(O6:O14)</f>
        <v>390277433.67</v>
      </c>
    </row>
    <row r="16" customFormat="false" ht="14.25" hidden="false" customHeight="false" outlineLevel="0" collapsed="false">
      <c r="C16" s="122" t="n">
        <v>29627041.84</v>
      </c>
      <c r="D16" s="122" t="n">
        <v>26085590.23</v>
      </c>
      <c r="E16" s="122" t="n">
        <v>34851441.67</v>
      </c>
      <c r="F16" s="122" t="n">
        <v>32454383.45</v>
      </c>
      <c r="G16" s="122" t="n">
        <v>34190002.09</v>
      </c>
      <c r="H16" s="122" t="n">
        <v>16798664.48</v>
      </c>
      <c r="I16" s="122" t="n">
        <v>33710058.84</v>
      </c>
      <c r="J16" s="122" t="n">
        <v>34300594.03</v>
      </c>
      <c r="K16" s="122" t="n">
        <v>32719864.15</v>
      </c>
      <c r="L16" s="122" t="n">
        <v>32673018.2</v>
      </c>
      <c r="M16" s="122" t="n">
        <v>33210859.34</v>
      </c>
      <c r="N16" s="122" t="n">
        <v>33603088.59</v>
      </c>
    </row>
    <row r="17" customFormat="false" ht="14.25" hidden="false" customHeight="false" outlineLevel="0" collapsed="false">
      <c r="B17" s="0" t="s">
        <v>95</v>
      </c>
    </row>
    <row r="19" customFormat="false" ht="14.25" hidden="false" customHeight="false" outlineLevel="0" collapsed="false">
      <c r="C19" s="75" t="n">
        <f aca="false">C16-C15</f>
        <v>0</v>
      </c>
      <c r="D19" s="75" t="n">
        <f aca="false">D16-D15</f>
        <v>22.2599999979138</v>
      </c>
      <c r="E19" s="75" t="n">
        <f aca="false">E16-E15</f>
        <v>2241.08999999613</v>
      </c>
      <c r="F19" s="75" t="n">
        <f aca="false">F16-F15</f>
        <v>504.219999995083</v>
      </c>
      <c r="G19" s="75" t="n">
        <f aca="false">G16-G15</f>
        <v>216.40000000596</v>
      </c>
      <c r="H19" s="75" t="n">
        <f aca="false">H16-H15</f>
        <v>-15599378.46</v>
      </c>
      <c r="I19" s="75" t="n">
        <f aca="false">I16-I15</f>
        <v>21.6000000014901</v>
      </c>
      <c r="J19" s="75" t="n">
        <f aca="false">J16-J15</f>
        <v>35.2200000062585</v>
      </c>
      <c r="K19" s="75" t="n">
        <f aca="false">K16-K15</f>
        <v>3204.72999999672</v>
      </c>
      <c r="L19" s="75" t="n">
        <f aca="false">L16-L15</f>
        <v>1274.49000000209</v>
      </c>
      <c r="M19" s="75" t="n">
        <f aca="false">M16-M15</f>
        <v>3975.03999999911</v>
      </c>
      <c r="N19" s="75" t="n">
        <f aca="false">N16-N15</f>
        <v>-464943.350000002</v>
      </c>
    </row>
    <row r="22" customFormat="false" ht="14.25" hidden="false" customHeight="false" outlineLevel="0" collapsed="false">
      <c r="F22" s="123"/>
      <c r="G22" s="123"/>
    </row>
    <row r="24" customFormat="false" ht="14.25" hidden="false" customHeight="false" outlineLevel="0" collapsed="false">
      <c r="G24" s="123"/>
    </row>
  </sheetData>
  <conditionalFormatting sqref="B6:O6 B7:N11 O7:O14 C12:N14">
    <cfRule type="cellIs" priority="2" operator="equal" aboveAverage="0" equalAverage="0" bottom="0" percent="0" rank="0" text="" dxfId="10">
      <formula>""</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P21"/>
  <sheetViews>
    <sheetView showFormulas="false" showGridLines="false" showRowColHeaders="true" showZeros="true" rightToLeft="false" tabSelected="false" showOutlineSymbols="true" defaultGridColor="true" view="normal" topLeftCell="A2" colorId="64" zoomScale="181" zoomScaleNormal="181" zoomScalePageLayoutView="100" workbookViewId="0">
      <selection pane="topLeft" activeCell="L21" activeCellId="0" sqref="L21"/>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11" min="11" style="0" width="12.82"/>
  </cols>
  <sheetData>
    <row r="2" customFormat="false" ht="15" hidden="false" customHeight="false" outlineLevel="0" collapsed="false">
      <c r="B2" s="9" t="s">
        <v>96</v>
      </c>
      <c r="C2" s="124"/>
      <c r="D2" s="124"/>
      <c r="E2" s="124"/>
      <c r="H2" s="19"/>
      <c r="I2" s="19"/>
      <c r="J2" s="19"/>
      <c r="K2" s="19"/>
    </row>
    <row r="3" customFormat="false" ht="14.25" hidden="false" customHeight="false" outlineLevel="0" collapsed="false">
      <c r="B3" s="19"/>
      <c r="C3" s="19"/>
      <c r="D3" s="19"/>
      <c r="E3" s="19"/>
      <c r="F3" s="19"/>
      <c r="G3" s="19"/>
      <c r="H3" s="19"/>
      <c r="I3" s="19"/>
      <c r="J3" s="19"/>
      <c r="K3" s="19"/>
    </row>
    <row r="4" customFormat="false" ht="14.25" hidden="false" customHeight="false" outlineLevel="0" collapsed="false">
      <c r="B4" s="99"/>
      <c r="C4" s="99" t="n">
        <v>2009</v>
      </c>
      <c r="D4" s="99" t="n">
        <v>2010</v>
      </c>
      <c r="E4" s="99" t="n">
        <v>2011</v>
      </c>
      <c r="F4" s="99" t="n">
        <v>2012</v>
      </c>
      <c r="G4" s="99" t="n">
        <v>2013</v>
      </c>
      <c r="H4" s="99" t="n">
        <v>2014</v>
      </c>
      <c r="I4" s="99" t="n">
        <v>2015</v>
      </c>
      <c r="J4" s="99" t="n">
        <v>2016</v>
      </c>
      <c r="K4" s="99" t="n">
        <v>2017</v>
      </c>
      <c r="L4" s="99" t="n">
        <v>2018</v>
      </c>
      <c r="M4" s="99" t="n">
        <v>2019</v>
      </c>
      <c r="N4" s="99" t="n">
        <v>2020</v>
      </c>
      <c r="O4" s="99" t="n">
        <v>2021</v>
      </c>
      <c r="P4" s="99" t="n">
        <v>2022</v>
      </c>
    </row>
    <row r="5" customFormat="false" ht="14.25" hidden="false" customHeight="false" outlineLevel="0" collapsed="false">
      <c r="B5" s="105" t="s">
        <v>3</v>
      </c>
      <c r="C5" s="125" t="n">
        <v>0.78305</v>
      </c>
      <c r="D5" s="125" t="n">
        <v>0.904686666666667</v>
      </c>
      <c r="E5" s="125" t="n">
        <v>0.936614760845059</v>
      </c>
      <c r="F5" s="125" t="n">
        <v>0.930830769230769</v>
      </c>
      <c r="G5" s="125" t="n">
        <v>0.960445461429194</v>
      </c>
      <c r="H5" s="125" t="n">
        <v>0.969653555580984</v>
      </c>
      <c r="I5" s="125" t="n">
        <v>0.956955902244948</v>
      </c>
      <c r="J5" s="125" t="n">
        <v>0.962410785858424</v>
      </c>
      <c r="K5" s="125" t="n">
        <v>0.927169479880017</v>
      </c>
      <c r="L5" s="125" t="n">
        <v>0.966305008948653</v>
      </c>
      <c r="M5" s="125" t="n">
        <v>0.960345801815338</v>
      </c>
      <c r="N5" s="125" t="n">
        <v>0.976511144441067</v>
      </c>
      <c r="O5" s="125" t="n">
        <v>0.962934069902927</v>
      </c>
      <c r="P5" s="125" t="n">
        <v>0.91782207162824</v>
      </c>
    </row>
    <row r="6" customFormat="false" ht="14.25" hidden="false" customHeight="false" outlineLevel="0" collapsed="false">
      <c r="B6" s="105" t="s">
        <v>4</v>
      </c>
      <c r="C6" s="125" t="n">
        <v>0.810914285714286</v>
      </c>
      <c r="D6" s="125" t="n">
        <v>0.910113333333333</v>
      </c>
      <c r="E6" s="125" t="n">
        <v>0.945435382007794</v>
      </c>
      <c r="F6" s="125" t="n">
        <v>0.928846153846154</v>
      </c>
      <c r="G6" s="125" t="n">
        <v>0.963319579944713</v>
      </c>
      <c r="H6" s="125" t="n">
        <v>0.972673021438271</v>
      </c>
      <c r="I6" s="125" t="n">
        <v>0.960589069799196</v>
      </c>
      <c r="J6" s="125" t="n">
        <v>0.961182544461354</v>
      </c>
      <c r="K6" s="125" t="n">
        <v>0.945728381572036</v>
      </c>
      <c r="L6" s="125" t="n">
        <v>0.960315538837985</v>
      </c>
      <c r="M6" s="125" t="n">
        <v>0.97010698669069</v>
      </c>
      <c r="N6" s="125" t="n">
        <v>0.979901295811203</v>
      </c>
      <c r="O6" s="125" t="n">
        <v>0.954063325303095</v>
      </c>
      <c r="P6" s="125" t="n">
        <v>0.914382420675448</v>
      </c>
    </row>
    <row r="7" customFormat="false" ht="14.25" hidden="false" customHeight="false" outlineLevel="0" collapsed="false">
      <c r="B7" s="105" t="s">
        <v>5</v>
      </c>
      <c r="C7" s="125" t="n">
        <v>0.826464285714286</v>
      </c>
      <c r="D7" s="125" t="n">
        <v>0.894493333333333</v>
      </c>
      <c r="E7" s="125" t="n">
        <v>0.953899589203339</v>
      </c>
      <c r="F7" s="125" t="n">
        <v>0.922215384615385</v>
      </c>
      <c r="G7" s="125" t="n">
        <v>0.964117575839158</v>
      </c>
      <c r="H7" s="125" t="n">
        <v>0.956500704154327</v>
      </c>
      <c r="I7" s="125" t="n">
        <v>0.945134004981247</v>
      </c>
      <c r="J7" s="125" t="n">
        <v>0.943543777710403</v>
      </c>
      <c r="K7" s="125" t="n">
        <v>0.944409920692492</v>
      </c>
      <c r="L7" s="125" t="n">
        <v>0.948014712663245</v>
      </c>
      <c r="M7" s="125" t="n">
        <v>0.963878294604132</v>
      </c>
      <c r="N7" s="125" t="n">
        <v>0.967422946853665</v>
      </c>
      <c r="O7" s="125" t="n">
        <v>0.964300227788766</v>
      </c>
      <c r="P7" s="125" t="n">
        <v>0.892110144466162</v>
      </c>
    </row>
    <row r="8" customFormat="false" ht="14.25" hidden="false" customHeight="false" outlineLevel="0" collapsed="false">
      <c r="B8" s="105" t="s">
        <v>6</v>
      </c>
      <c r="C8" s="125" t="n">
        <v>0.849964285714286</v>
      </c>
      <c r="D8" s="125" t="n">
        <v>0.928826666666667</v>
      </c>
      <c r="E8" s="125" t="n">
        <v>0.944912844566461</v>
      </c>
      <c r="F8" s="125" t="n">
        <v>0.948265028570917</v>
      </c>
      <c r="G8" s="125" t="n">
        <v>0.962720038155148</v>
      </c>
      <c r="H8" s="125" t="n">
        <v>0.959038040321613</v>
      </c>
      <c r="I8" s="125" t="n">
        <v>0.954157873093868</v>
      </c>
      <c r="J8" s="125" t="n">
        <v>0.950381140669335</v>
      </c>
      <c r="K8" s="125" t="n">
        <v>0.95027642145289</v>
      </c>
      <c r="L8" s="125" t="n">
        <v>0.952564613345839</v>
      </c>
      <c r="M8" s="125" t="n">
        <v>0.971572781900237</v>
      </c>
      <c r="N8" s="125" t="n">
        <v>0.974474024237227</v>
      </c>
      <c r="O8" s="125" t="n">
        <v>0.979531099901139</v>
      </c>
      <c r="P8" s="125" t="n">
        <v>0.91475756043673</v>
      </c>
    </row>
    <row r="9" customFormat="false" ht="14.25" hidden="false" customHeight="false" outlineLevel="0" collapsed="false">
      <c r="B9" s="105" t="s">
        <v>7</v>
      </c>
      <c r="C9" s="125" t="n">
        <v>0.8636</v>
      </c>
      <c r="D9" s="125" t="n">
        <v>0.928426666666667</v>
      </c>
      <c r="E9" s="125" t="n">
        <v>0.951032034162496</v>
      </c>
      <c r="F9" s="125" t="n">
        <v>0.944614072277091</v>
      </c>
      <c r="G9" s="125" t="n">
        <v>0.959682541892457</v>
      </c>
      <c r="H9" s="125" t="n">
        <v>0.960387547815614</v>
      </c>
      <c r="I9" s="125" t="n">
        <v>0.957207925328238</v>
      </c>
      <c r="J9" s="125" t="n">
        <v>0.958214124259098</v>
      </c>
      <c r="K9" s="125" t="n">
        <v>0.953506507462888</v>
      </c>
      <c r="L9" s="125" t="n">
        <v>0.954740975642699</v>
      </c>
      <c r="M9" s="125" t="n">
        <v>0.974567236227792</v>
      </c>
      <c r="N9" s="125" t="n">
        <v>0.976495317078107</v>
      </c>
      <c r="O9" s="125" t="n">
        <v>0.970618222207715</v>
      </c>
      <c r="P9" s="125" t="n">
        <v>0.92390926808878</v>
      </c>
    </row>
    <row r="10" customFormat="false" ht="14.25" hidden="false" customHeight="false" outlineLevel="0" collapsed="false">
      <c r="B10" s="105" t="s">
        <v>8</v>
      </c>
      <c r="C10" s="125" t="n">
        <v>0.872292857142857</v>
      </c>
      <c r="D10" s="125" t="n">
        <v>0.931946666666667</v>
      </c>
      <c r="E10" s="125" t="n">
        <v>0.955429018619308</v>
      </c>
      <c r="F10" s="125" t="n">
        <v>0.936602373221519</v>
      </c>
      <c r="G10" s="125" t="n">
        <v>0.96431692710291</v>
      </c>
      <c r="H10" s="125" t="n">
        <v>0.951985565691958</v>
      </c>
      <c r="I10" s="125" t="n">
        <v>0.953426275453891</v>
      </c>
      <c r="J10" s="125" t="n">
        <v>0.954755870377872</v>
      </c>
      <c r="K10" s="125" t="n">
        <v>0.955706903872433</v>
      </c>
      <c r="L10" s="125" t="n">
        <v>0.944170680574134</v>
      </c>
      <c r="M10" s="125" t="n">
        <v>0.970029357540294</v>
      </c>
      <c r="N10" s="125" t="n">
        <v>0.964288120169921</v>
      </c>
      <c r="O10" s="125" t="n">
        <v>0.970609148231974</v>
      </c>
      <c r="P10" s="125" t="n">
        <v>0.922255698257731</v>
      </c>
    </row>
    <row r="11" customFormat="false" ht="14.25" hidden="false" customHeight="false" outlineLevel="0" collapsed="false">
      <c r="B11" s="105" t="s">
        <v>9</v>
      </c>
      <c r="C11" s="125" t="n">
        <v>0.892407142857143</v>
      </c>
      <c r="D11" s="125" t="n">
        <v>0.948421428571429</v>
      </c>
      <c r="E11" s="125" t="n">
        <v>0.955622360429065</v>
      </c>
      <c r="F11" s="125" t="n">
        <v>0.950490748154876</v>
      </c>
      <c r="G11" s="125" t="n">
        <v>0.972462165276123</v>
      </c>
      <c r="H11" s="125" t="n">
        <v>0.967192318115873</v>
      </c>
      <c r="I11" s="125" t="n">
        <v>0.957253423787184</v>
      </c>
      <c r="J11" s="125" t="n">
        <v>0.954439895350158</v>
      </c>
      <c r="K11" s="125" t="n">
        <v>0.959070022197062</v>
      </c>
      <c r="L11" s="125" t="n">
        <v>0.955085074508514</v>
      </c>
      <c r="M11" s="125" t="n">
        <v>0.976512527745181</v>
      </c>
      <c r="N11" s="125" t="n">
        <v>0.960418818179357</v>
      </c>
      <c r="O11" s="125" t="n">
        <v>0.953361238497676</v>
      </c>
      <c r="P11" s="125" t="n">
        <v>0.933059217670534</v>
      </c>
    </row>
    <row r="12" customFormat="false" ht="14.25" hidden="false" customHeight="false" outlineLevel="0" collapsed="false">
      <c r="B12" s="105" t="s">
        <v>10</v>
      </c>
      <c r="C12" s="125" t="n">
        <v>0.877964285714286</v>
      </c>
      <c r="D12" s="125" t="n">
        <v>0.930771428571429</v>
      </c>
      <c r="E12" s="125" t="n">
        <v>0.95546406503308</v>
      </c>
      <c r="F12" s="125" t="n">
        <v>0.942621357130569</v>
      </c>
      <c r="G12" s="125" t="n">
        <v>0.970845748486057</v>
      </c>
      <c r="H12" s="125" t="n">
        <v>0.965919672259577</v>
      </c>
      <c r="I12" s="125" t="n">
        <v>0.951755527555165</v>
      </c>
      <c r="J12" s="125" t="n">
        <v>0.955840356664845</v>
      </c>
      <c r="K12" s="125" t="n">
        <v>0.964609379302969</v>
      </c>
      <c r="L12" s="125" t="n">
        <v>0.956043581576696</v>
      </c>
      <c r="M12" s="125" t="n">
        <v>0.975587077817078</v>
      </c>
      <c r="N12" s="125" t="n">
        <v>0.961743158514045</v>
      </c>
      <c r="O12" s="125" t="n">
        <v>0.951717666444063</v>
      </c>
      <c r="P12" s="125" t="n">
        <v>0.936541707839738</v>
      </c>
    </row>
    <row r="13" customFormat="false" ht="14.25" hidden="false" customHeight="false" outlineLevel="0" collapsed="false">
      <c r="B13" s="105" t="s">
        <v>11</v>
      </c>
      <c r="C13" s="125" t="n">
        <v>0.882192857142857</v>
      </c>
      <c r="D13" s="125" t="n">
        <v>0.939323740816141</v>
      </c>
      <c r="E13" s="125" t="n">
        <v>0.948037922156196</v>
      </c>
      <c r="F13" s="125" t="n">
        <v>0.930012547597771</v>
      </c>
      <c r="G13" s="125" t="n">
        <v>0.96680096459513</v>
      </c>
      <c r="H13" s="125" t="n">
        <v>0.962463477329781</v>
      </c>
      <c r="I13" s="125" t="n">
        <v>0.94412285424925</v>
      </c>
      <c r="J13" s="125" t="n">
        <v>0.945951936440411</v>
      </c>
      <c r="K13" s="125" t="n">
        <v>0.958019940026462</v>
      </c>
      <c r="L13" s="125" t="n">
        <v>0.95046214906979</v>
      </c>
      <c r="M13" s="125" t="n">
        <v>0.975263373206521</v>
      </c>
      <c r="N13" s="125" t="n">
        <v>0.969373856774731</v>
      </c>
      <c r="O13" s="125" t="n">
        <v>0.921489330286693</v>
      </c>
      <c r="P13" s="125" t="n">
        <v>0.931990568837164</v>
      </c>
    </row>
    <row r="14" customFormat="false" ht="14.25" hidden="false" customHeight="false" outlineLevel="0" collapsed="false">
      <c r="B14" s="105" t="s">
        <v>12</v>
      </c>
      <c r="C14" s="125" t="n">
        <v>0.91095</v>
      </c>
      <c r="D14" s="125" t="n">
        <v>0.945255371698957</v>
      </c>
      <c r="E14" s="125" t="n">
        <v>0.940587537987148</v>
      </c>
      <c r="F14" s="125" t="n">
        <v>0.941169284128599</v>
      </c>
      <c r="G14" s="125" t="n">
        <v>0.96416156588861</v>
      </c>
      <c r="H14" s="125" t="n">
        <v>0.958512676549502</v>
      </c>
      <c r="I14" s="125" t="n">
        <v>0.948911675092938</v>
      </c>
      <c r="J14" s="125" t="n">
        <v>0.951609915114063</v>
      </c>
      <c r="K14" s="125" t="n">
        <v>0.966614960845544</v>
      </c>
      <c r="L14" s="125" t="n">
        <v>0.951197448852307</v>
      </c>
      <c r="M14" s="125" t="n">
        <v>0.976779445621811</v>
      </c>
      <c r="N14" s="125" t="n">
        <v>0.96996044018852</v>
      </c>
      <c r="O14" s="125" t="n">
        <v>0.913518126136173</v>
      </c>
      <c r="P14" s="125" t="n">
        <v>0.942364308439725</v>
      </c>
    </row>
    <row r="15" customFormat="false" ht="14.25" hidden="false" customHeight="false" outlineLevel="0" collapsed="false">
      <c r="B15" s="105" t="s">
        <v>13</v>
      </c>
      <c r="C15" s="125" t="n">
        <v>0.906026666666667</v>
      </c>
      <c r="D15" s="125" t="n">
        <v>0.943583013327226</v>
      </c>
      <c r="E15" s="125" t="n">
        <v>0.94123652114362</v>
      </c>
      <c r="F15" s="125" t="n">
        <v>0.944671393938646</v>
      </c>
      <c r="G15" s="125" t="n">
        <v>0.961342795280921</v>
      </c>
      <c r="H15" s="125" t="n">
        <v>0.960498997144299</v>
      </c>
      <c r="I15" s="125" t="n">
        <v>0.954590192973477</v>
      </c>
      <c r="J15" s="125" t="n">
        <v>0.953762625235436</v>
      </c>
      <c r="K15" s="125" t="n">
        <v>0.962672146821812</v>
      </c>
      <c r="L15" s="125" t="n">
        <v>0.948114345535324</v>
      </c>
      <c r="M15" s="125" t="s">
        <v>97</v>
      </c>
      <c r="N15" s="125" t="n">
        <v>0.970807397578299</v>
      </c>
      <c r="O15" s="125" t="n">
        <v>0.907393018944713</v>
      </c>
      <c r="P15" s="125" t="n">
        <v>0.946933164405672</v>
      </c>
    </row>
    <row r="16" customFormat="false" ht="14.25" hidden="false" customHeight="false" outlineLevel="0" collapsed="false">
      <c r="B16" s="105" t="s">
        <v>14</v>
      </c>
      <c r="C16" s="125" t="n">
        <v>0.869573333333333</v>
      </c>
      <c r="D16" s="125" t="n">
        <v>0.945997099440988</v>
      </c>
      <c r="E16" s="125" t="n">
        <v>0.923631583197711</v>
      </c>
      <c r="F16" s="125" t="n">
        <v>0.950142857142857</v>
      </c>
      <c r="G16" s="125" t="n">
        <v>0.953515400002355</v>
      </c>
      <c r="H16" s="125" t="n">
        <v>0.949920057664168</v>
      </c>
      <c r="I16" s="125" t="n">
        <v>0.944606037454881</v>
      </c>
      <c r="J16" s="125" t="n">
        <v>0.935375787238249</v>
      </c>
      <c r="K16" s="125" t="n">
        <v>0.951683543349441</v>
      </c>
      <c r="L16" s="125" t="n">
        <v>0.941650260738596</v>
      </c>
      <c r="M16" s="125" t="s">
        <v>97</v>
      </c>
      <c r="N16" s="125" t="n">
        <v>0.958232412619174</v>
      </c>
      <c r="O16" s="125" t="n">
        <v>0.855107955917819</v>
      </c>
      <c r="P16" s="125" t="n">
        <v>0.938381640483159</v>
      </c>
    </row>
    <row r="17" customFormat="false" ht="14.25" hidden="false" customHeight="false" outlineLevel="0" collapsed="false">
      <c r="B17" s="19"/>
      <c r="C17" s="19"/>
      <c r="D17" s="19"/>
      <c r="E17" s="19"/>
      <c r="F17" s="19"/>
      <c r="G17" s="19"/>
      <c r="H17" s="19"/>
      <c r="I17" s="19"/>
      <c r="J17" s="19"/>
      <c r="K17" s="19"/>
      <c r="M17" s="126"/>
    </row>
    <row r="18" customFormat="false" ht="14.25" hidden="false" customHeight="false" outlineLevel="0" collapsed="false">
      <c r="B18" s="19"/>
      <c r="C18" s="19"/>
      <c r="D18" s="19"/>
      <c r="E18" s="19"/>
      <c r="F18" s="19"/>
      <c r="G18" s="19"/>
      <c r="H18" s="19"/>
      <c r="I18" s="19"/>
      <c r="J18" s="19"/>
      <c r="K18" s="19"/>
    </row>
    <row r="19" customFormat="false" ht="19.5" hidden="false" customHeight="true" outlineLevel="0" collapsed="false">
      <c r="B19" s="127" t="s">
        <v>98</v>
      </c>
      <c r="C19" s="127"/>
      <c r="D19" s="127"/>
      <c r="E19" s="127"/>
      <c r="F19" s="127"/>
      <c r="G19" s="127"/>
      <c r="H19" s="127"/>
      <c r="I19" s="127"/>
      <c r="J19" s="127"/>
      <c r="K19" s="128"/>
    </row>
    <row r="20" customFormat="false" ht="19.5" hidden="false" customHeight="true" outlineLevel="0" collapsed="false">
      <c r="B20" s="127"/>
      <c r="C20" s="127"/>
      <c r="D20" s="127"/>
      <c r="E20" s="127"/>
      <c r="F20" s="127"/>
      <c r="G20" s="127"/>
      <c r="H20" s="127"/>
      <c r="I20" s="127"/>
      <c r="J20" s="127"/>
      <c r="K20" s="128"/>
    </row>
    <row r="21" customFormat="false" ht="15" hidden="false" customHeight="true" outlineLevel="0" collapsed="false">
      <c r="B21" s="127" t="s">
        <v>99</v>
      </c>
      <c r="C21" s="127"/>
      <c r="D21" s="127"/>
      <c r="E21" s="127"/>
      <c r="F21" s="127"/>
      <c r="G21" s="127"/>
      <c r="H21" s="127"/>
      <c r="I21" s="127"/>
      <c r="J21" s="127"/>
      <c r="K21" s="128"/>
    </row>
  </sheetData>
  <mergeCells count="2">
    <mergeCell ref="B19:J20"/>
    <mergeCell ref="B21:J2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P22"/>
  <sheetViews>
    <sheetView showFormulas="false" showGridLines="false" showRowColHeaders="true" showZeros="true" rightToLeft="false" tabSelected="false" showOutlineSymbols="true" defaultGridColor="true" view="normal" topLeftCell="A2" colorId="64" zoomScale="181" zoomScaleNormal="181" zoomScalePageLayoutView="100" workbookViewId="0">
      <selection pane="topLeft" activeCell="O29" activeCellId="0" sqref="O29"/>
    </sheetView>
  </sheetViews>
  <sheetFormatPr defaultColWidth="11.453125" defaultRowHeight="14.25" zeroHeight="false" outlineLevelRow="0" outlineLevelCol="0"/>
  <cols>
    <col collapsed="false" customWidth="true" hidden="false" outlineLevel="0" max="1" min="1" style="0" width="7.54"/>
  </cols>
  <sheetData>
    <row r="2" customFormat="false" ht="15" hidden="false" customHeight="false" outlineLevel="0" collapsed="false">
      <c r="B2" s="9" t="s">
        <v>100</v>
      </c>
      <c r="D2" s="124"/>
      <c r="E2" s="124"/>
      <c r="F2" s="124"/>
      <c r="G2" s="19"/>
      <c r="H2" s="19"/>
    </row>
    <row r="3" customFormat="false" ht="14.25" hidden="false" customHeight="false" outlineLevel="0" collapsed="false">
      <c r="B3" s="19"/>
      <c r="C3" s="19"/>
      <c r="D3" s="19"/>
      <c r="E3" s="19"/>
      <c r="F3" s="19"/>
      <c r="G3" s="19"/>
      <c r="H3" s="19"/>
    </row>
    <row r="4" customFormat="false" ht="14.25" hidden="false" customHeight="false" outlineLevel="0" collapsed="false">
      <c r="B4" s="99"/>
      <c r="C4" s="99" t="n">
        <v>2009</v>
      </c>
      <c r="D4" s="99" t="n">
        <v>2010</v>
      </c>
      <c r="E4" s="99" t="n">
        <v>2011</v>
      </c>
      <c r="F4" s="99" t="n">
        <v>2012</v>
      </c>
      <c r="G4" s="99" t="n">
        <v>2013</v>
      </c>
      <c r="H4" s="99" t="n">
        <v>2014</v>
      </c>
      <c r="I4" s="99" t="n">
        <v>2015</v>
      </c>
      <c r="J4" s="99" t="n">
        <v>2016</v>
      </c>
      <c r="K4" s="99" t="n">
        <v>2017</v>
      </c>
      <c r="L4" s="99" t="n">
        <v>2018</v>
      </c>
      <c r="M4" s="99" t="n">
        <v>2019</v>
      </c>
      <c r="N4" s="99" t="n">
        <v>2020</v>
      </c>
      <c r="O4" s="99" t="n">
        <v>2021</v>
      </c>
      <c r="P4" s="99" t="n">
        <v>2022</v>
      </c>
    </row>
    <row r="5" customFormat="false" ht="14.25" hidden="false" customHeight="false" outlineLevel="0" collapsed="false">
      <c r="B5" s="105" t="s">
        <v>3</v>
      </c>
      <c r="C5" s="125" t="n">
        <v>0.779857142857143</v>
      </c>
      <c r="D5" s="125" t="n">
        <v>0.846608133333333</v>
      </c>
      <c r="E5" s="125" t="n">
        <v>0.890151944972665</v>
      </c>
      <c r="F5" s="125" t="n">
        <v>0.897576923076923</v>
      </c>
      <c r="G5" s="125" t="n">
        <v>0.836745006142857</v>
      </c>
      <c r="H5" s="129" t="n">
        <v>0.831416952534945</v>
      </c>
      <c r="I5" s="129" t="n">
        <v>0.822409812631088</v>
      </c>
      <c r="J5" s="129" t="n">
        <v>0.832514101390219</v>
      </c>
      <c r="K5" s="129" t="n">
        <v>0.81278955597452</v>
      </c>
      <c r="L5" s="129" t="n">
        <v>0.841951806711919</v>
      </c>
      <c r="M5" s="129" t="n">
        <v>0.839469362493816</v>
      </c>
      <c r="N5" s="129" t="n">
        <v>0.8586622075509</v>
      </c>
      <c r="O5" s="129" t="n">
        <v>0.863507026933721</v>
      </c>
      <c r="P5" s="129" t="n">
        <v>0.824713141893252</v>
      </c>
    </row>
    <row r="6" customFormat="false" ht="14.25" hidden="false" customHeight="false" outlineLevel="0" collapsed="false">
      <c r="B6" s="105" t="s">
        <v>4</v>
      </c>
      <c r="C6" s="125" t="n">
        <v>0.785357142857143</v>
      </c>
      <c r="D6" s="125" t="n">
        <v>0.860437</v>
      </c>
      <c r="E6" s="125" t="n">
        <v>0.897389095126901</v>
      </c>
      <c r="F6" s="125" t="n">
        <v>0.902676923076923</v>
      </c>
      <c r="G6" s="125" t="n">
        <v>0.85107890431885</v>
      </c>
      <c r="H6" s="129" t="n">
        <v>0.836849314655185</v>
      </c>
      <c r="I6" s="129" t="n">
        <v>0.823787163357816</v>
      </c>
      <c r="J6" s="129" t="n">
        <v>0.830705444009562</v>
      </c>
      <c r="K6" s="129" t="n">
        <v>0.81791134461654</v>
      </c>
      <c r="L6" s="129" t="n">
        <v>0.837064041690402</v>
      </c>
      <c r="M6" s="129" t="n">
        <v>0.847243743091625</v>
      </c>
      <c r="N6" s="129" t="n">
        <v>0.866578146567903</v>
      </c>
      <c r="O6" s="129" t="n">
        <v>0.852640929588147</v>
      </c>
      <c r="P6" s="129" t="n">
        <v>0.823645265559149</v>
      </c>
    </row>
    <row r="7" customFormat="false" ht="14.25" hidden="false" customHeight="false" outlineLevel="0" collapsed="false">
      <c r="B7" s="105" t="s">
        <v>5</v>
      </c>
      <c r="C7" s="125" t="n">
        <v>0.7955</v>
      </c>
      <c r="D7" s="125" t="n">
        <v>0.817813333333333</v>
      </c>
      <c r="E7" s="125" t="n">
        <v>0.875967623338395</v>
      </c>
      <c r="F7" s="125" t="n">
        <v>0.883123076923077</v>
      </c>
      <c r="G7" s="125" t="n">
        <v>0.847484881844183</v>
      </c>
      <c r="H7" s="129" t="n">
        <v>0.8230117973981</v>
      </c>
      <c r="I7" s="129" t="n">
        <v>0.818954592175299</v>
      </c>
      <c r="J7" s="129" t="n">
        <v>0.82138624226871</v>
      </c>
      <c r="K7" s="129" t="n">
        <v>0.815233120663589</v>
      </c>
      <c r="L7" s="129" t="n">
        <v>0.824607428670903</v>
      </c>
      <c r="M7" s="129" t="n">
        <v>0.84535795924139</v>
      </c>
      <c r="N7" s="129" t="n">
        <v>0.863364533609451</v>
      </c>
      <c r="O7" s="129" t="n">
        <v>0.860441911273606</v>
      </c>
      <c r="P7" s="129" t="n">
        <v>0.800836335366925</v>
      </c>
    </row>
    <row r="8" customFormat="false" ht="14.25" hidden="false" customHeight="false" outlineLevel="0" collapsed="false">
      <c r="B8" s="105" t="s">
        <v>6</v>
      </c>
      <c r="C8" s="125" t="n">
        <v>0.806571428571429</v>
      </c>
      <c r="D8" s="125" t="n">
        <v>0.828504266666667</v>
      </c>
      <c r="E8" s="125" t="n">
        <v>0.877388282962829</v>
      </c>
      <c r="F8" s="130" t="s">
        <v>29</v>
      </c>
      <c r="G8" s="125" t="n">
        <v>0.843084668447724</v>
      </c>
      <c r="H8" s="129" t="n">
        <v>0.826426215759162</v>
      </c>
      <c r="I8" s="129" t="n">
        <v>0.824111521310434</v>
      </c>
      <c r="J8" s="129" t="n">
        <v>0.821532203389831</v>
      </c>
      <c r="K8" s="129" t="n">
        <v>0.824332962724748</v>
      </c>
      <c r="L8" s="129" t="n">
        <v>0.825481629324928</v>
      </c>
      <c r="M8" s="129" t="n">
        <v>0.849126468963904</v>
      </c>
      <c r="N8" s="129" t="n">
        <v>0.878824835420163</v>
      </c>
      <c r="O8" s="129" t="n">
        <v>0.886906742277904</v>
      </c>
      <c r="P8" s="129" t="n">
        <v>0.817758278657042</v>
      </c>
    </row>
    <row r="9" customFormat="false" ht="14.25" hidden="false" customHeight="false" outlineLevel="0" collapsed="false">
      <c r="B9" s="105" t="s">
        <v>7</v>
      </c>
      <c r="C9" s="125" t="n">
        <v>0.827571428571429</v>
      </c>
      <c r="D9" s="125" t="n">
        <v>0.832096666666667</v>
      </c>
      <c r="E9" s="125" t="n">
        <v>0.872782088123699</v>
      </c>
      <c r="F9" s="130" t="s">
        <v>29</v>
      </c>
      <c r="G9" s="125" t="n">
        <v>0.839097034887454</v>
      </c>
      <c r="H9" s="129" t="n">
        <v>0.829191010429328</v>
      </c>
      <c r="I9" s="129" t="n">
        <v>0.830280328824153</v>
      </c>
      <c r="J9" s="129" t="n">
        <v>0.827921423832236</v>
      </c>
      <c r="K9" s="129" t="n">
        <v>0.829538429036479</v>
      </c>
      <c r="L9" s="129" t="n">
        <v>0.828221790771844</v>
      </c>
      <c r="M9" s="129" t="n">
        <v>0.852860970035052</v>
      </c>
      <c r="N9" s="129" t="n">
        <v>0.888211584333867</v>
      </c>
      <c r="O9" s="129" t="n">
        <v>0.869290921756633</v>
      </c>
      <c r="P9" s="129" t="n">
        <v>0.824066104909825</v>
      </c>
    </row>
    <row r="10" customFormat="false" ht="14.25" hidden="false" customHeight="false" outlineLevel="0" collapsed="false">
      <c r="B10" s="105" t="s">
        <v>8</v>
      </c>
      <c r="C10" s="125" t="n">
        <v>0.836</v>
      </c>
      <c r="D10" s="125" t="n">
        <v>0.841086733333333</v>
      </c>
      <c r="E10" s="125" t="n">
        <v>0.875323879115393</v>
      </c>
      <c r="F10" s="125" t="n">
        <v>0.8447</v>
      </c>
      <c r="G10" s="125" t="n">
        <v>0.844852304796832</v>
      </c>
      <c r="H10" s="129" t="n">
        <v>0.825612308700696</v>
      </c>
      <c r="I10" s="129" t="n">
        <v>0.830256434813351</v>
      </c>
      <c r="J10" s="129" t="n">
        <v>0.828529699409054</v>
      </c>
      <c r="K10" s="129" t="n">
        <v>0.833148565382655</v>
      </c>
      <c r="L10" s="129" t="n">
        <v>0.821173323542711</v>
      </c>
      <c r="M10" s="129" t="n">
        <v>0.851154658728281</v>
      </c>
      <c r="N10" s="129" t="n">
        <v>0.880608691242332</v>
      </c>
      <c r="O10" s="129" t="n">
        <v>0.866022549274077</v>
      </c>
      <c r="P10" s="129" t="n">
        <v>0.833533681544753</v>
      </c>
    </row>
    <row r="11" customFormat="false" ht="14.25" hidden="false" customHeight="false" outlineLevel="0" collapsed="false">
      <c r="B11" s="105" t="s">
        <v>9</v>
      </c>
      <c r="C11" s="125" t="n">
        <v>0.8535</v>
      </c>
      <c r="D11" s="125" t="n">
        <v>0.859046571428571</v>
      </c>
      <c r="E11" s="125" t="n">
        <v>0.882630707306262</v>
      </c>
      <c r="F11" s="125" t="n">
        <v>0.834385714285714</v>
      </c>
      <c r="G11" s="125" t="n">
        <v>0.852914691231473</v>
      </c>
      <c r="H11" s="129" t="n">
        <v>0.840607623204492</v>
      </c>
      <c r="I11" s="129" t="n">
        <v>0.830050288949332</v>
      </c>
      <c r="J11" s="129" t="n">
        <v>0.827789147369827</v>
      </c>
      <c r="K11" s="129" t="n">
        <v>0.835281346627312</v>
      </c>
      <c r="L11" s="129" t="n">
        <v>0.832664767968763</v>
      </c>
      <c r="M11" s="129" t="n">
        <v>0.856476947178747</v>
      </c>
      <c r="N11" s="129" t="n">
        <v>0.887627637387179</v>
      </c>
      <c r="O11" s="129" t="n">
        <v>0.848494298544163</v>
      </c>
      <c r="P11" s="129" t="n">
        <v>0.832824886519643</v>
      </c>
    </row>
    <row r="12" customFormat="false" ht="14.25" hidden="false" customHeight="false" outlineLevel="0" collapsed="false">
      <c r="B12" s="105" t="s">
        <v>10</v>
      </c>
      <c r="C12" s="125" t="n">
        <v>0.841642857142857</v>
      </c>
      <c r="D12" s="125" t="n">
        <v>0.848760428571429</v>
      </c>
      <c r="E12" s="125" t="n">
        <v>0.882231331303293</v>
      </c>
      <c r="F12" s="125" t="n">
        <v>0.825232819571429</v>
      </c>
      <c r="G12" s="125" t="n">
        <v>0.849491027742467</v>
      </c>
      <c r="H12" s="129" t="n">
        <v>0.837831335451374</v>
      </c>
      <c r="I12" s="129" t="n">
        <v>0.822465686778394</v>
      </c>
      <c r="J12" s="129" t="n">
        <v>0.825762801179711</v>
      </c>
      <c r="K12" s="129" t="n">
        <v>0.84167382382694</v>
      </c>
      <c r="L12" s="129" t="n">
        <v>0.829038054021173</v>
      </c>
      <c r="M12" s="129" t="n">
        <v>0.855526162637996</v>
      </c>
      <c r="N12" s="129" t="n">
        <v>0.880887352005814</v>
      </c>
      <c r="O12" s="129" t="n">
        <v>0.848015287022943</v>
      </c>
      <c r="P12" s="129" t="n">
        <v>0.834733860054812</v>
      </c>
    </row>
    <row r="13" customFormat="false" ht="14.25" hidden="false" customHeight="false" outlineLevel="0" collapsed="false">
      <c r="B13" s="105" t="s">
        <v>11</v>
      </c>
      <c r="C13" s="125" t="n">
        <v>0.835142857142857</v>
      </c>
      <c r="D13" s="125" t="n">
        <v>0.8618592692558</v>
      </c>
      <c r="E13" s="125" t="n">
        <v>0.886475984274231</v>
      </c>
      <c r="F13" s="125" t="n">
        <v>0.816071324</v>
      </c>
      <c r="G13" s="125" t="n">
        <v>0.84898636068452</v>
      </c>
      <c r="H13" s="129" t="n">
        <v>0.834570946417045</v>
      </c>
      <c r="I13" s="129" t="n">
        <v>0.818168564818092</v>
      </c>
      <c r="J13" s="129" t="n">
        <v>0.81960136569966</v>
      </c>
      <c r="K13" s="129" t="n">
        <v>0.838240109552041</v>
      </c>
      <c r="L13" s="129" t="n">
        <v>0.829480569993446</v>
      </c>
      <c r="M13" s="129" t="n">
        <v>0.858948487656887</v>
      </c>
      <c r="N13" s="129" t="n">
        <v>0.870239536938519</v>
      </c>
      <c r="O13" s="129" t="n">
        <v>0.826199770043314</v>
      </c>
      <c r="P13" s="129" t="n">
        <v>0.832547453037757</v>
      </c>
    </row>
    <row r="14" customFormat="false" ht="14.25" hidden="false" customHeight="false" outlineLevel="0" collapsed="false">
      <c r="B14" s="105" t="s">
        <v>12</v>
      </c>
      <c r="C14" s="125" t="n">
        <v>0.835285714285714</v>
      </c>
      <c r="D14" s="125" t="n">
        <v>0.882935816101679</v>
      </c>
      <c r="E14" s="125" t="n">
        <v>0.884715565888091</v>
      </c>
      <c r="F14" s="125" t="n">
        <v>0.8207126</v>
      </c>
      <c r="G14" s="125" t="n">
        <v>0.842807801229354</v>
      </c>
      <c r="H14" s="129" t="n">
        <v>0.828756272796151</v>
      </c>
      <c r="I14" s="129" t="n">
        <v>0.821573181503137</v>
      </c>
      <c r="J14" s="129" t="n">
        <v>0.823803365417184</v>
      </c>
      <c r="K14" s="129" t="n">
        <v>0.846426127037389</v>
      </c>
      <c r="L14" s="129" t="n">
        <v>0.829467891950079</v>
      </c>
      <c r="M14" s="129" t="n">
        <v>0.85505904032823</v>
      </c>
      <c r="N14" s="129" t="n">
        <v>0.869618900962247</v>
      </c>
      <c r="O14" s="129" t="n">
        <v>0.820603779819832</v>
      </c>
      <c r="P14" s="129" t="n">
        <v>0.839675733619188</v>
      </c>
    </row>
    <row r="15" customFormat="false" ht="14.25" hidden="false" customHeight="false" outlineLevel="0" collapsed="false">
      <c r="B15" s="105" t="s">
        <v>13</v>
      </c>
      <c r="C15" s="125" t="n">
        <v>0.828933333333333</v>
      </c>
      <c r="D15" s="125" t="n">
        <v>0.886381508493479</v>
      </c>
      <c r="E15" s="125" t="n">
        <v>0.886513805527935</v>
      </c>
      <c r="F15" s="125" t="n">
        <v>0.823417515285714</v>
      </c>
      <c r="G15" s="125" t="n">
        <v>0.836006592034009</v>
      </c>
      <c r="H15" s="129" t="n">
        <v>0.828580032330278</v>
      </c>
      <c r="I15" s="129" t="n">
        <v>0.824090647397976</v>
      </c>
      <c r="J15" s="129" t="n">
        <v>0.821329679895849</v>
      </c>
      <c r="K15" s="129" t="n">
        <v>0.838184449416381</v>
      </c>
      <c r="L15" s="129" t="n">
        <v>0.826157911771662</v>
      </c>
      <c r="M15" s="129" t="s">
        <v>97</v>
      </c>
      <c r="N15" s="129" t="n">
        <v>0.868698651165496</v>
      </c>
      <c r="O15" s="129" t="n">
        <v>0.814945773353915</v>
      </c>
      <c r="P15" s="129" t="n">
        <v>0.838982717911393</v>
      </c>
    </row>
    <row r="16" customFormat="false" ht="14.25" hidden="false" customHeight="false" outlineLevel="0" collapsed="false">
      <c r="B16" s="105" t="s">
        <v>14</v>
      </c>
      <c r="C16" s="125" t="n">
        <v>0.810666666666667</v>
      </c>
      <c r="D16" s="125" t="n">
        <v>0.88800821978208</v>
      </c>
      <c r="E16" s="125" t="n">
        <v>0.879902400512493</v>
      </c>
      <c r="F16" s="125" t="n">
        <v>0.832314285714286</v>
      </c>
      <c r="G16" s="125" t="n">
        <v>0.830711459299442</v>
      </c>
      <c r="H16" s="125" t="n">
        <v>0.820910009338681</v>
      </c>
      <c r="I16" s="125" t="n">
        <v>0.820019785776225</v>
      </c>
      <c r="J16" s="125" t="n">
        <v>0.810764456087993</v>
      </c>
      <c r="K16" s="125" t="n">
        <v>0.83269086626936</v>
      </c>
      <c r="L16" s="125" t="n">
        <v>0.825248727537536</v>
      </c>
      <c r="M16" s="130" t="s">
        <v>97</v>
      </c>
      <c r="N16" s="125" t="n">
        <v>0.858287043336723</v>
      </c>
      <c r="O16" s="125" t="n">
        <v>0.785005495951809</v>
      </c>
      <c r="P16" s="125" t="n">
        <v>0.831321410103008</v>
      </c>
    </row>
    <row r="19" customFormat="false" ht="21.75" hidden="false" customHeight="true" outlineLevel="0" collapsed="false">
      <c r="B19" s="127" t="s">
        <v>98</v>
      </c>
      <c r="C19" s="127"/>
      <c r="D19" s="127"/>
      <c r="E19" s="127"/>
      <c r="F19" s="127"/>
      <c r="G19" s="127"/>
      <c r="H19" s="127"/>
      <c r="I19" s="127"/>
      <c r="J19" s="127"/>
    </row>
    <row r="20" customFormat="false" ht="14.25" hidden="false" customHeight="false" outlineLevel="0" collapsed="false">
      <c r="B20" s="127"/>
      <c r="C20" s="127"/>
      <c r="D20" s="127"/>
      <c r="E20" s="127"/>
      <c r="F20" s="127"/>
      <c r="G20" s="127"/>
      <c r="H20" s="127"/>
      <c r="I20" s="127"/>
      <c r="J20" s="127"/>
    </row>
    <row r="21" customFormat="false" ht="15" hidden="false" customHeight="true" outlineLevel="0" collapsed="false">
      <c r="B21" s="127" t="s">
        <v>99</v>
      </c>
      <c r="C21" s="127"/>
      <c r="D21" s="127"/>
      <c r="E21" s="127"/>
      <c r="F21" s="127"/>
      <c r="G21" s="127"/>
      <c r="H21" s="127"/>
      <c r="I21" s="127"/>
      <c r="J21" s="127"/>
    </row>
    <row r="22" customFormat="false" ht="14.25" hidden="false" customHeight="false" outlineLevel="0" collapsed="false">
      <c r="B22" s="131"/>
      <c r="C22" s="131"/>
      <c r="D22" s="131"/>
      <c r="E22" s="131"/>
      <c r="F22" s="131"/>
      <c r="G22" s="131"/>
      <c r="H22" s="131"/>
      <c r="I22" s="131"/>
      <c r="J22" s="131"/>
    </row>
  </sheetData>
  <mergeCells count="2">
    <mergeCell ref="B19:J20"/>
    <mergeCell ref="B21:J2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O14"/>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C17" activeCellId="0" sqref="C17"/>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17.82"/>
    <col collapsed="false" customWidth="true" hidden="false" outlineLevel="0" max="12" min="12" style="0" width="12.18"/>
    <col collapsed="false" customWidth="true" hidden="false" outlineLevel="0" max="15" min="15" style="0" width="19.82"/>
  </cols>
  <sheetData>
    <row r="2" customFormat="false" ht="14.25" hidden="false" customHeight="false" outlineLevel="0" collapsed="false">
      <c r="B2" s="9" t="s">
        <v>101</v>
      </c>
    </row>
    <row r="4" customFormat="false" ht="14.25" hidden="false" customHeight="false" outlineLevel="0" collapsed="false">
      <c r="B4" s="132" t="s">
        <v>91</v>
      </c>
      <c r="C4" s="132" t="n">
        <v>44562</v>
      </c>
      <c r="D4" s="132" t="n">
        <v>44593</v>
      </c>
      <c r="E4" s="132" t="n">
        <v>44621</v>
      </c>
      <c r="F4" s="132" t="n">
        <v>44652</v>
      </c>
      <c r="G4" s="132" t="n">
        <v>44682</v>
      </c>
      <c r="H4" s="132" t="n">
        <v>44713</v>
      </c>
      <c r="I4" s="132" t="n">
        <v>44743</v>
      </c>
      <c r="J4" s="132" t="n">
        <v>44774</v>
      </c>
      <c r="K4" s="132" t="n">
        <v>44805</v>
      </c>
      <c r="L4" s="132" t="n">
        <v>44835</v>
      </c>
      <c r="M4" s="132" t="n">
        <v>44866</v>
      </c>
      <c r="N4" s="132" t="n">
        <v>44896</v>
      </c>
      <c r="O4" s="132" t="s">
        <v>102</v>
      </c>
    </row>
    <row r="5" customFormat="false" ht="14.25" hidden="false" customHeight="false" outlineLevel="0" collapsed="false">
      <c r="B5" s="119" t="s">
        <v>32</v>
      </c>
      <c r="C5" s="129" t="n">
        <v>0.87960441777439</v>
      </c>
      <c r="D5" s="129" t="n">
        <v>0.862637454374443</v>
      </c>
      <c r="E5" s="129" t="n">
        <v>0.845194317717222</v>
      </c>
      <c r="F5" s="129" t="n">
        <v>0.878091315070125</v>
      </c>
      <c r="G5" s="129" t="n">
        <v>0.880883868726574</v>
      </c>
      <c r="H5" s="129" t="n">
        <v>0.888396951854165</v>
      </c>
      <c r="I5" s="129" t="n">
        <v>0.881379712564161</v>
      </c>
      <c r="J5" s="129" t="n">
        <v>0.887428174108344</v>
      </c>
      <c r="K5" s="129" t="n">
        <v>0.874043635231731</v>
      </c>
      <c r="L5" s="129" t="n">
        <v>0.871625425566208</v>
      </c>
      <c r="M5" s="129" t="n">
        <v>0.901894917417189</v>
      </c>
      <c r="N5" s="129" t="n">
        <v>0.928153537773184</v>
      </c>
      <c r="O5" s="133" t="n">
        <v>0.880859741215717</v>
      </c>
    </row>
    <row r="6" customFormat="false" ht="14.25" hidden="false" customHeight="false" outlineLevel="0" collapsed="false">
      <c r="B6" s="119" t="s">
        <v>33</v>
      </c>
      <c r="C6" s="129" t="n">
        <v>0.940817663619063</v>
      </c>
      <c r="D6" s="129" t="n">
        <v>0.9285812080649</v>
      </c>
      <c r="E6" s="129" t="n">
        <v>0.913396995268548</v>
      </c>
      <c r="F6" s="129" t="n">
        <v>0.937127111100227</v>
      </c>
      <c r="G6" s="129" t="n">
        <v>0.949257388406522</v>
      </c>
      <c r="H6" s="129" t="n">
        <v>0.934770696079185</v>
      </c>
      <c r="I6" s="129" t="n">
        <v>0.951271795440531</v>
      </c>
      <c r="J6" s="129" t="n">
        <v>0.94843700812191</v>
      </c>
      <c r="K6" s="129" t="n">
        <v>0.946179506056897</v>
      </c>
      <c r="L6" s="129" t="n">
        <v>0.966683221863241</v>
      </c>
      <c r="M6" s="129" t="n">
        <v>0.971981666278429</v>
      </c>
      <c r="N6" s="129" t="n">
        <v>0.954345624748656</v>
      </c>
      <c r="O6" s="133" t="n">
        <v>0.945562184160337</v>
      </c>
    </row>
    <row r="7" customFormat="false" ht="14.25" hidden="false" customHeight="false" outlineLevel="0" collapsed="false">
      <c r="B7" s="119" t="s">
        <v>34</v>
      </c>
      <c r="C7" s="129" t="n">
        <v>0.951819580999194</v>
      </c>
      <c r="D7" s="129" t="n">
        <v>0.95503057302573</v>
      </c>
      <c r="E7" s="129" t="n">
        <v>0.923682168448993</v>
      </c>
      <c r="F7" s="129" t="n">
        <v>0.921909534656608</v>
      </c>
      <c r="G7" s="129" t="n">
        <v>0.926235027990899</v>
      </c>
      <c r="H7" s="129" t="n">
        <v>0.943520733872919</v>
      </c>
      <c r="I7" s="129" t="n">
        <v>0.953735733363943</v>
      </c>
      <c r="J7" s="129" t="n">
        <v>0.953441787768024</v>
      </c>
      <c r="K7" s="129" t="n">
        <v>0.960881503195153</v>
      </c>
      <c r="L7" s="129" t="n">
        <v>0.975745490660442</v>
      </c>
      <c r="M7" s="129" t="n">
        <v>0.958440427659063</v>
      </c>
      <c r="N7" s="129" t="n">
        <v>0.928837798604482</v>
      </c>
      <c r="O7" s="133" t="n">
        <v>0.945323450158614</v>
      </c>
    </row>
    <row r="8" customFormat="false" ht="14.25" hidden="false" customHeight="false" outlineLevel="0" collapsed="false">
      <c r="B8" s="119" t="s">
        <v>35</v>
      </c>
      <c r="C8" s="129" t="n">
        <v>0.958616195300268</v>
      </c>
      <c r="D8" s="129" t="n">
        <v>0.95472635630438</v>
      </c>
      <c r="E8" s="129" t="n">
        <v>0.916739391465795</v>
      </c>
      <c r="F8" s="129" t="n">
        <v>0.948205899124875</v>
      </c>
      <c r="G8" s="129" t="n">
        <v>0.951145209760836</v>
      </c>
      <c r="H8" s="129" t="n">
        <v>0.948841075430014</v>
      </c>
      <c r="I8" s="129" t="n">
        <v>0.959087822411156</v>
      </c>
      <c r="J8" s="129" t="n">
        <v>0.96544588334276</v>
      </c>
      <c r="K8" s="129" t="n">
        <v>0.956294468681796</v>
      </c>
      <c r="L8" s="129" t="n">
        <v>0.970889045671482</v>
      </c>
      <c r="M8" s="129" t="n">
        <v>0.973781722420294</v>
      </c>
      <c r="N8" s="129" t="n">
        <v>0.963582653291286</v>
      </c>
      <c r="O8" s="133" t="n">
        <v>0.95576816194254</v>
      </c>
    </row>
    <row r="9" customFormat="false" ht="14.25" hidden="false" customHeight="false" outlineLevel="0" collapsed="false">
      <c r="B9" s="119" t="s">
        <v>36</v>
      </c>
      <c r="C9" s="129" t="n">
        <v>0.910314345003604</v>
      </c>
      <c r="D9" s="129" t="n">
        <v>0.927176453432367</v>
      </c>
      <c r="E9" s="129" t="n">
        <v>0.910671442282206</v>
      </c>
      <c r="F9" s="129" t="n">
        <v>0.929844715933443</v>
      </c>
      <c r="G9" s="129" t="n">
        <v>0.947355027772003</v>
      </c>
      <c r="H9" s="129" t="n">
        <v>0.955479239154124</v>
      </c>
      <c r="I9" s="129" t="n">
        <v>0.957479062429655</v>
      </c>
      <c r="J9" s="129" t="n">
        <v>0.955661888468502</v>
      </c>
      <c r="K9" s="129" t="n">
        <v>0.953120702223679</v>
      </c>
      <c r="L9" s="129" t="n">
        <v>0.9626275926074</v>
      </c>
      <c r="M9" s="129" t="n">
        <v>0.959123106365084</v>
      </c>
      <c r="N9" s="129" t="n">
        <v>0.934855573466376</v>
      </c>
      <c r="O9" s="133" t="n">
        <v>0.942493344978336</v>
      </c>
    </row>
    <row r="10" customFormat="false" ht="14.25" hidden="false" customHeight="false" outlineLevel="0" collapsed="false">
      <c r="B10" s="119" t="s">
        <v>37</v>
      </c>
      <c r="C10" s="129" t="n">
        <v>0.857650857782141</v>
      </c>
      <c r="D10" s="129" t="n">
        <v>0.859032048640843</v>
      </c>
      <c r="E10" s="129" t="n">
        <v>0.833602629447099</v>
      </c>
      <c r="F10" s="129" t="n">
        <v>0.854679241777352</v>
      </c>
      <c r="G10" s="129" t="n">
        <v>0.868172809071798</v>
      </c>
      <c r="H10" s="129" t="n">
        <v>0.849170658425163</v>
      </c>
      <c r="I10" s="129" t="n">
        <v>0.889075281407897</v>
      </c>
      <c r="J10" s="129" t="n">
        <v>0.906141159582774</v>
      </c>
      <c r="K10" s="129" t="n">
        <v>0.89459336728856</v>
      </c>
      <c r="L10" s="129" t="n">
        <v>0.901490477816213</v>
      </c>
      <c r="M10" s="129" t="n">
        <v>0.888868387773284</v>
      </c>
      <c r="N10" s="129" t="n">
        <v>0.89395089076629</v>
      </c>
      <c r="O10" s="133" t="n">
        <v>0.874982456083496</v>
      </c>
    </row>
    <row r="11" customFormat="false" ht="14.25" hidden="false" customHeight="false" outlineLevel="0" collapsed="false">
      <c r="B11" s="134" t="s">
        <v>103</v>
      </c>
      <c r="C11" s="135" t="n">
        <v>0.91782207162824</v>
      </c>
      <c r="D11" s="135" t="n">
        <v>0.914382420675448</v>
      </c>
      <c r="E11" s="135" t="n">
        <v>0.892110144466162</v>
      </c>
      <c r="F11" s="135" t="n">
        <v>0.91475756043673</v>
      </c>
      <c r="G11" s="135" t="n">
        <v>0.92390926808878</v>
      </c>
      <c r="H11" s="135" t="n">
        <v>0.922255698257731</v>
      </c>
      <c r="I11" s="135" t="n">
        <v>0.933059217670534</v>
      </c>
      <c r="J11" s="135" t="n">
        <v>0.936541707839738</v>
      </c>
      <c r="K11" s="135" t="n">
        <v>0.931990568837164</v>
      </c>
      <c r="L11" s="135" t="n">
        <v>0.942364308439725</v>
      </c>
      <c r="M11" s="135" t="n">
        <v>0.946933164405672</v>
      </c>
      <c r="N11" s="135" t="n">
        <v>0.938381640483159</v>
      </c>
      <c r="O11" s="135" t="n">
        <v>0.926457724036747</v>
      </c>
    </row>
    <row r="13" customFormat="false" ht="14.25" hidden="false" customHeight="false" outlineLevel="0" collapsed="false">
      <c r="B13" s="136" t="s">
        <v>104</v>
      </c>
    </row>
    <row r="14" customFormat="false" ht="14.25" hidden="false" customHeight="false" outlineLevel="0" collapsed="false">
      <c r="D14" s="24"/>
    </row>
  </sheetData>
  <conditionalFormatting sqref="B13">
    <cfRule type="cellIs" priority="2" operator="equal" aboveAverage="0" equalAverage="0" bottom="0" percent="0" rank="0" text="" dxfId="11">
      <formula>""</formula>
    </cfRule>
  </conditionalFormatting>
  <conditionalFormatting sqref="B5:B10">
    <cfRule type="cellIs" priority="3" operator="equal" aboveAverage="0" equalAverage="0" bottom="0" percent="0" rank="0" text="" dxfId="12">
      <formula>""</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O13"/>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B14" activeCellId="0" sqref="B14"/>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17.82"/>
    <col collapsed="false" customWidth="true" hidden="false" outlineLevel="0" max="15" min="15" style="0" width="19.82"/>
  </cols>
  <sheetData>
    <row r="2" customFormat="false" ht="14.25" hidden="false" customHeight="false" outlineLevel="0" collapsed="false">
      <c r="B2" s="9" t="s">
        <v>105</v>
      </c>
    </row>
    <row r="3" customFormat="false" ht="14.25" hidden="false" customHeight="false" outlineLevel="0" collapsed="false">
      <c r="B3" s="18"/>
    </row>
    <row r="4" customFormat="false" ht="14.25" hidden="false" customHeight="false" outlineLevel="0" collapsed="false">
      <c r="B4" s="132" t="s">
        <v>91</v>
      </c>
      <c r="C4" s="132" t="n">
        <v>44562</v>
      </c>
      <c r="D4" s="132" t="n">
        <v>44593</v>
      </c>
      <c r="E4" s="132" t="n">
        <v>44621</v>
      </c>
      <c r="F4" s="132" t="n">
        <v>44652</v>
      </c>
      <c r="G4" s="132" t="n">
        <v>44682</v>
      </c>
      <c r="H4" s="132" t="n">
        <v>44713</v>
      </c>
      <c r="I4" s="132" t="n">
        <v>44743</v>
      </c>
      <c r="J4" s="132" t="n">
        <v>44774</v>
      </c>
      <c r="K4" s="132" t="n">
        <v>44805</v>
      </c>
      <c r="L4" s="132" t="n">
        <v>44835</v>
      </c>
      <c r="M4" s="132" t="n">
        <v>44866</v>
      </c>
      <c r="N4" s="132" t="n">
        <v>44896</v>
      </c>
      <c r="O4" s="132" t="s">
        <v>102</v>
      </c>
    </row>
    <row r="5" customFormat="false" ht="14.25" hidden="false" customHeight="false" outlineLevel="0" collapsed="false">
      <c r="B5" s="119" t="s">
        <v>32</v>
      </c>
      <c r="C5" s="129" t="n">
        <v>0.806238591375673</v>
      </c>
      <c r="D5" s="129" t="n">
        <v>0.799005025209943</v>
      </c>
      <c r="E5" s="129" t="n">
        <v>0.788222320185679</v>
      </c>
      <c r="F5" s="129" t="n">
        <v>0.809696901755812</v>
      </c>
      <c r="G5" s="129" t="n">
        <v>0.809800950838514</v>
      </c>
      <c r="H5" s="129" t="n">
        <v>0.818253363530184</v>
      </c>
      <c r="I5" s="129" t="n">
        <v>0.809721350746477</v>
      </c>
      <c r="J5" s="129" t="n">
        <v>0.811988831251668</v>
      </c>
      <c r="K5" s="129" t="n">
        <v>0.805468463439917</v>
      </c>
      <c r="L5" s="129" t="n">
        <v>0.801170579545883</v>
      </c>
      <c r="M5" s="129" t="n">
        <v>0.814131066823656</v>
      </c>
      <c r="N5" s="129" t="n">
        <v>0.829370886938269</v>
      </c>
      <c r="O5" s="129" t="n">
        <v>0.808580386772376</v>
      </c>
    </row>
    <row r="6" customFormat="false" ht="14.25" hidden="false" customHeight="false" outlineLevel="0" collapsed="false">
      <c r="B6" s="119" t="s">
        <v>33</v>
      </c>
      <c r="C6" s="129" t="n">
        <v>0.85079618526018</v>
      </c>
      <c r="D6" s="129" t="n">
        <v>0.841066000174373</v>
      </c>
      <c r="E6" s="129" t="n">
        <v>0.82092515644742</v>
      </c>
      <c r="F6" s="129" t="n">
        <v>0.83848847010628</v>
      </c>
      <c r="G6" s="129" t="n">
        <v>0.849148390128248</v>
      </c>
      <c r="H6" s="129" t="n">
        <v>0.848271989902927</v>
      </c>
      <c r="I6" s="129" t="n">
        <v>0.8527190043466</v>
      </c>
      <c r="J6" s="129" t="n">
        <v>0.850179461694854</v>
      </c>
      <c r="K6" s="129" t="n">
        <v>0.85028765368804</v>
      </c>
      <c r="L6" s="129" t="n">
        <v>0.865191146881288</v>
      </c>
      <c r="M6" s="129" t="n">
        <v>0.868984622216332</v>
      </c>
      <c r="N6" s="129" t="n">
        <v>0.85363409815745</v>
      </c>
      <c r="O6" s="129" t="n">
        <v>0.849478650356026</v>
      </c>
    </row>
    <row r="7" customFormat="false" ht="14.25" hidden="false" customHeight="false" outlineLevel="0" collapsed="false">
      <c r="B7" s="119" t="s">
        <v>34</v>
      </c>
      <c r="C7" s="129" t="n">
        <v>0.858137832025507</v>
      </c>
      <c r="D7" s="129" t="n">
        <v>0.867195722841628</v>
      </c>
      <c r="E7" s="129" t="n">
        <v>0.831494929863733</v>
      </c>
      <c r="F7" s="129" t="n">
        <v>0.830781775446489</v>
      </c>
      <c r="G7" s="129" t="n">
        <v>0.832872941827598</v>
      </c>
      <c r="H7" s="129" t="n">
        <v>0.855549886060969</v>
      </c>
      <c r="I7" s="129" t="n">
        <v>0.854094805849723</v>
      </c>
      <c r="J7" s="129" t="n">
        <v>0.849141262559851</v>
      </c>
      <c r="K7" s="129" t="n">
        <v>0.856768679702282</v>
      </c>
      <c r="L7" s="129" t="n">
        <v>0.869215321461268</v>
      </c>
      <c r="M7" s="129" t="n">
        <v>0.848418498512378</v>
      </c>
      <c r="N7" s="129" t="n">
        <v>0.82589668812014</v>
      </c>
      <c r="O7" s="129" t="n">
        <v>0.847062525503316</v>
      </c>
    </row>
    <row r="8" customFormat="false" ht="14.25" hidden="false" customHeight="false" outlineLevel="0" collapsed="false">
      <c r="B8" s="119" t="s">
        <v>35</v>
      </c>
      <c r="C8" s="129" t="n">
        <v>0.843610631621502</v>
      </c>
      <c r="D8" s="129" t="n">
        <v>0.842784268260055</v>
      </c>
      <c r="E8" s="129" t="n">
        <v>0.807339023590254</v>
      </c>
      <c r="F8" s="129" t="n">
        <v>0.82931881779439</v>
      </c>
      <c r="G8" s="129" t="n">
        <v>0.829421791621885</v>
      </c>
      <c r="H8" s="129" t="n">
        <v>0.839226889692534</v>
      </c>
      <c r="I8" s="129" t="n">
        <v>0.840046387606926</v>
      </c>
      <c r="J8" s="129" t="n">
        <v>0.846420276669764</v>
      </c>
      <c r="K8" s="129" t="n">
        <v>0.840118749485994</v>
      </c>
      <c r="L8" s="129" t="n">
        <v>0.848736321941472</v>
      </c>
      <c r="M8" s="129" t="n">
        <v>0.848337355148365</v>
      </c>
      <c r="N8" s="129" t="n">
        <v>0.839260447616985</v>
      </c>
      <c r="O8" s="129" t="n">
        <v>0.838068023815067</v>
      </c>
    </row>
    <row r="9" customFormat="false" ht="14.25" hidden="false" customHeight="false" outlineLevel="0" collapsed="false">
      <c r="B9" s="119" t="s">
        <v>36</v>
      </c>
      <c r="C9" s="129" t="n">
        <v>0.794587133191309</v>
      </c>
      <c r="D9" s="129" t="n">
        <v>0.808909808018411</v>
      </c>
      <c r="E9" s="129" t="n">
        <v>0.78581709852965</v>
      </c>
      <c r="F9" s="129" t="n">
        <v>0.804442856140037</v>
      </c>
      <c r="G9" s="129" t="n">
        <v>0.816757401595752</v>
      </c>
      <c r="H9" s="129" t="n">
        <v>0.835023684986668</v>
      </c>
      <c r="I9" s="129" t="n">
        <v>0.829849827150189</v>
      </c>
      <c r="J9" s="129" t="n">
        <v>0.825733239196305</v>
      </c>
      <c r="K9" s="129" t="n">
        <v>0.82677213971013</v>
      </c>
      <c r="L9" s="129" t="n">
        <v>0.832316219949265</v>
      </c>
      <c r="M9" s="129" t="n">
        <v>0.825106357758153</v>
      </c>
      <c r="N9" s="129" t="n">
        <v>0.809256605209675</v>
      </c>
      <c r="O9" s="129" t="n">
        <v>0.816789526700276</v>
      </c>
    </row>
    <row r="10" customFormat="false" ht="14.25" hidden="false" customHeight="false" outlineLevel="0" collapsed="false">
      <c r="B10" s="119" t="s">
        <v>37</v>
      </c>
      <c r="C10" s="129" t="n">
        <v>0.777028850749188</v>
      </c>
      <c r="D10" s="129" t="n">
        <v>0.775717195486761</v>
      </c>
      <c r="E10" s="129" t="n">
        <v>0.758193221899853</v>
      </c>
      <c r="F10" s="129" t="n">
        <v>0.773170263855475</v>
      </c>
      <c r="G10" s="129" t="n">
        <v>0.783738683443302</v>
      </c>
      <c r="H10" s="129" t="n">
        <v>0.79413859475931</v>
      </c>
      <c r="I10" s="129" t="n">
        <v>0.799517597542749</v>
      </c>
      <c r="J10" s="129" t="n">
        <v>0.818565839768615</v>
      </c>
      <c r="K10" s="129" t="n">
        <v>0.806191983099198</v>
      </c>
      <c r="L10" s="129" t="n">
        <v>0.810512512052083</v>
      </c>
      <c r="M10" s="129" t="n">
        <v>0.797507865540652</v>
      </c>
      <c r="N10" s="129" t="n">
        <v>0.802090758396375</v>
      </c>
      <c r="O10" s="129" t="n">
        <v>0.792146473778379</v>
      </c>
    </row>
    <row r="11" customFormat="false" ht="14.25" hidden="false" customHeight="false" outlineLevel="0" collapsed="false">
      <c r="B11" s="134" t="s">
        <v>103</v>
      </c>
      <c r="C11" s="135" t="n">
        <v>0.824713141893252</v>
      </c>
      <c r="D11" s="135" t="n">
        <v>0.823645265559149</v>
      </c>
      <c r="E11" s="135" t="n">
        <v>0.800836335366925</v>
      </c>
      <c r="F11" s="135" t="n">
        <v>0.817758278657042</v>
      </c>
      <c r="G11" s="135" t="n">
        <v>0.824066104909825</v>
      </c>
      <c r="H11" s="135" t="n">
        <v>0.833533681544753</v>
      </c>
      <c r="I11" s="135" t="n">
        <v>0.832824886519643</v>
      </c>
      <c r="J11" s="135" t="n">
        <v>0.834733860054812</v>
      </c>
      <c r="K11" s="135" t="n">
        <v>0.832547453037757</v>
      </c>
      <c r="L11" s="135" t="n">
        <v>0.839675733619188</v>
      </c>
      <c r="M11" s="135" t="n">
        <v>0.838982717911393</v>
      </c>
      <c r="N11" s="135" t="n">
        <v>0.831321410103008</v>
      </c>
      <c r="O11" s="135" t="n">
        <v>0.828141207618025</v>
      </c>
    </row>
    <row r="13" customFormat="false" ht="14.25" hidden="false" customHeight="false" outlineLevel="0" collapsed="false">
      <c r="B13" s="136" t="s">
        <v>104</v>
      </c>
    </row>
  </sheetData>
  <conditionalFormatting sqref="B13">
    <cfRule type="cellIs" priority="2" operator="equal" aboveAverage="0" equalAverage="0" bottom="0" percent="0" rank="0" text="" dxfId="13">
      <formula>""</formula>
    </cfRule>
  </conditionalFormatting>
  <conditionalFormatting sqref="B5:B10">
    <cfRule type="cellIs" priority="3" operator="equal" aboveAverage="0" equalAverage="0" bottom="0" percent="0" rank="0" text="" dxfId="14">
      <formula>""</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C18"/>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D2" activeCellId="0" sqref="D2"/>
    </sheetView>
  </sheetViews>
  <sheetFormatPr defaultColWidth="11.453125" defaultRowHeight="14.25" zeroHeight="false" outlineLevelRow="0" outlineLevelCol="0"/>
  <cols>
    <col collapsed="false" customWidth="true" hidden="false" outlineLevel="0" max="1" min="1" style="1" width="7.54"/>
    <col collapsed="false" customWidth="true" hidden="false" outlineLevel="0" max="2" min="2" style="1" width="9.82"/>
    <col collapsed="false" customWidth="true" hidden="false" outlineLevel="0" max="3" min="3" style="1" width="132.82"/>
    <col collapsed="false" customWidth="false" hidden="false" outlineLevel="0" max="16384" min="4" style="1" width="11.45"/>
  </cols>
  <sheetData>
    <row r="2" customFormat="false" ht="14.25" hidden="false" customHeight="false" outlineLevel="0" collapsed="false">
      <c r="B2" s="9" t="s">
        <v>106</v>
      </c>
    </row>
    <row r="4" customFormat="false" ht="14.25" hidden="false" customHeight="false" outlineLevel="0" collapsed="false">
      <c r="B4" s="137" t="s">
        <v>107</v>
      </c>
      <c r="C4" s="137" t="s">
        <v>108</v>
      </c>
    </row>
    <row r="5" customFormat="false" ht="14.25" hidden="false" customHeight="false" outlineLevel="0" collapsed="false">
      <c r="B5" s="51" t="s">
        <v>109</v>
      </c>
      <c r="C5" s="51" t="s">
        <v>110</v>
      </c>
    </row>
    <row r="6" customFormat="false" ht="14.25" hidden="false" customHeight="false" outlineLevel="0" collapsed="false">
      <c r="B6" s="51" t="s">
        <v>111</v>
      </c>
      <c r="C6" s="51" t="s">
        <v>112</v>
      </c>
    </row>
    <row r="7" customFormat="false" ht="14.25" hidden="false" customHeight="false" outlineLevel="0" collapsed="false">
      <c r="B7" s="51" t="s">
        <v>113</v>
      </c>
      <c r="C7" s="51" t="s">
        <v>114</v>
      </c>
    </row>
    <row r="8" customFormat="false" ht="14.25" hidden="false" customHeight="false" outlineLevel="0" collapsed="false">
      <c r="B8" s="51" t="s">
        <v>115</v>
      </c>
      <c r="C8" s="51" t="s">
        <v>116</v>
      </c>
    </row>
    <row r="9" customFormat="false" ht="14.25" hidden="false" customHeight="false" outlineLevel="0" collapsed="false">
      <c r="B9" s="51" t="s">
        <v>117</v>
      </c>
      <c r="C9" s="51" t="s">
        <v>118</v>
      </c>
    </row>
    <row r="10" customFormat="false" ht="14.25" hidden="false" customHeight="false" outlineLevel="0" collapsed="false">
      <c r="B10" s="51" t="s">
        <v>119</v>
      </c>
      <c r="C10" s="51" t="s">
        <v>120</v>
      </c>
    </row>
    <row r="11" customFormat="false" ht="14.25" hidden="false" customHeight="false" outlineLevel="0" collapsed="false">
      <c r="B11" s="51" t="s">
        <v>121</v>
      </c>
      <c r="C11" s="51" t="s">
        <v>122</v>
      </c>
    </row>
    <row r="12" customFormat="false" ht="14.25" hidden="false" customHeight="false" outlineLevel="0" collapsed="false">
      <c r="B12" s="51" t="s">
        <v>123</v>
      </c>
      <c r="C12" s="51" t="s">
        <v>124</v>
      </c>
    </row>
    <row r="13" customFormat="false" ht="14.25" hidden="false" customHeight="false" outlineLevel="0" collapsed="false">
      <c r="B13" s="51" t="s">
        <v>125</v>
      </c>
      <c r="C13" s="51" t="s">
        <v>126</v>
      </c>
    </row>
    <row r="14" customFormat="false" ht="14.25" hidden="false" customHeight="false" outlineLevel="0" collapsed="false">
      <c r="B14" s="51" t="s">
        <v>127</v>
      </c>
      <c r="C14" s="51" t="s">
        <v>128</v>
      </c>
    </row>
    <row r="15" customFormat="false" ht="14.25" hidden="false" customHeight="false" outlineLevel="0" collapsed="false">
      <c r="B15" s="51" t="s">
        <v>129</v>
      </c>
      <c r="C15" s="51" t="s">
        <v>130</v>
      </c>
    </row>
    <row r="16" customFormat="false" ht="14.25" hidden="false" customHeight="false" outlineLevel="0" collapsed="false">
      <c r="B16" s="51" t="s">
        <v>131</v>
      </c>
      <c r="C16" s="51" t="s">
        <v>132</v>
      </c>
    </row>
    <row r="17" customFormat="false" ht="14.25" hidden="false" customHeight="false" outlineLevel="0" collapsed="false">
      <c r="B17" s="51" t="s">
        <v>133</v>
      </c>
      <c r="C17" s="51" t="s">
        <v>134</v>
      </c>
    </row>
    <row r="18" customFormat="false" ht="14.25" hidden="false" customHeight="false" outlineLevel="0" collapsed="false">
      <c r="B18" s="51" t="s">
        <v>135</v>
      </c>
      <c r="C18" s="51" t="s">
        <v>136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C53"/>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E5" activeCellId="0" sqref="E5"/>
    </sheetView>
  </sheetViews>
  <sheetFormatPr defaultColWidth="11.453125" defaultRowHeight="14.25" zeroHeight="false" outlineLevelRow="0" outlineLevelCol="0"/>
  <cols>
    <col collapsed="false" customWidth="true" hidden="false" outlineLevel="0" max="1" min="1" style="1" width="7.54"/>
    <col collapsed="false" customWidth="true" hidden="false" outlineLevel="0" max="2" min="2" style="1" width="9.82"/>
    <col collapsed="false" customWidth="true" hidden="false" outlineLevel="0" max="3" min="3" style="1" width="132.82"/>
    <col collapsed="false" customWidth="false" hidden="false" outlineLevel="0" max="4" min="4" style="1" width="11.45"/>
    <col collapsed="false" customWidth="true" hidden="false" outlineLevel="0" max="5" min="5" style="1" width="19"/>
    <col collapsed="false" customWidth="false" hidden="false" outlineLevel="0" max="16384" min="6" style="1" width="11.45"/>
  </cols>
  <sheetData>
    <row r="2" customFormat="false" ht="14.25" hidden="false" customHeight="false" outlineLevel="0" collapsed="false">
      <c r="B2" s="9" t="s">
        <v>137</v>
      </c>
    </row>
    <row r="5" customFormat="false" ht="14.25" hidden="false" customHeight="false" outlineLevel="0" collapsed="false">
      <c r="B5" s="137" t="s">
        <v>107</v>
      </c>
      <c r="C5" s="137" t="s">
        <v>108</v>
      </c>
    </row>
    <row r="6" customFormat="false" ht="14.25" hidden="false" customHeight="false" outlineLevel="0" collapsed="false">
      <c r="B6" s="51" t="s">
        <v>109</v>
      </c>
      <c r="C6" s="51" t="s">
        <v>138</v>
      </c>
    </row>
    <row r="7" customFormat="false" ht="14.25" hidden="false" customHeight="false" outlineLevel="0" collapsed="false">
      <c r="B7" s="51" t="s">
        <v>111</v>
      </c>
      <c r="C7" s="51" t="s">
        <v>139</v>
      </c>
    </row>
    <row r="8" customFormat="false" ht="14.25" hidden="false" customHeight="false" outlineLevel="0" collapsed="false">
      <c r="B8" s="51" t="s">
        <v>113</v>
      </c>
      <c r="C8" s="51" t="s">
        <v>140</v>
      </c>
    </row>
    <row r="9" customFormat="false" ht="14.25" hidden="false" customHeight="false" outlineLevel="0" collapsed="false">
      <c r="B9" s="51" t="s">
        <v>115</v>
      </c>
      <c r="C9" s="51" t="s">
        <v>141</v>
      </c>
    </row>
    <row r="10" customFormat="false" ht="14.25" hidden="false" customHeight="false" outlineLevel="0" collapsed="false">
      <c r="B10" s="51" t="s">
        <v>117</v>
      </c>
      <c r="C10" s="51" t="s">
        <v>142</v>
      </c>
    </row>
    <row r="11" customFormat="false" ht="14.25" hidden="false" customHeight="false" outlineLevel="0" collapsed="false">
      <c r="B11" s="51" t="s">
        <v>119</v>
      </c>
      <c r="C11" s="51" t="s">
        <v>143</v>
      </c>
    </row>
    <row r="12" customFormat="false" ht="14.25" hidden="false" customHeight="false" outlineLevel="0" collapsed="false">
      <c r="B12" s="51" t="s">
        <v>121</v>
      </c>
      <c r="C12" s="51" t="s">
        <v>144</v>
      </c>
    </row>
    <row r="13" customFormat="false" ht="14.25" hidden="false" customHeight="false" outlineLevel="0" collapsed="false">
      <c r="B13" s="51" t="s">
        <v>123</v>
      </c>
      <c r="C13" s="51" t="s">
        <v>145</v>
      </c>
    </row>
    <row r="14" customFormat="false" ht="14.25" hidden="false" customHeight="false" outlineLevel="0" collapsed="false">
      <c r="B14" s="51" t="s">
        <v>125</v>
      </c>
      <c r="C14" s="51" t="s">
        <v>146</v>
      </c>
    </row>
    <row r="15" customFormat="false" ht="14.25" hidden="false" customHeight="false" outlineLevel="0" collapsed="false">
      <c r="B15" s="51" t="s">
        <v>127</v>
      </c>
      <c r="C15" s="51" t="s">
        <v>147</v>
      </c>
    </row>
    <row r="16" customFormat="false" ht="14.25" hidden="false" customHeight="false" outlineLevel="0" collapsed="false">
      <c r="B16" s="51" t="s">
        <v>129</v>
      </c>
      <c r="C16" s="51" t="s">
        <v>148</v>
      </c>
    </row>
    <row r="17" customFormat="false" ht="14.25" hidden="false" customHeight="false" outlineLevel="0" collapsed="false">
      <c r="B17" s="51" t="s">
        <v>131</v>
      </c>
      <c r="C17" s="51" t="s">
        <v>149</v>
      </c>
    </row>
    <row r="18" customFormat="false" ht="14.25" hidden="false" customHeight="false" outlineLevel="0" collapsed="false">
      <c r="B18" s="51" t="s">
        <v>133</v>
      </c>
      <c r="C18" s="51" t="s">
        <v>150</v>
      </c>
    </row>
    <row r="19" customFormat="false" ht="14.25" hidden="false" customHeight="false" outlineLevel="0" collapsed="false">
      <c r="B19" s="51" t="s">
        <v>135</v>
      </c>
      <c r="C19" s="51" t="s">
        <v>151</v>
      </c>
    </row>
    <row r="20" customFormat="false" ht="14.25" hidden="false" customHeight="false" outlineLevel="0" collapsed="false">
      <c r="B20" s="51" t="s">
        <v>152</v>
      </c>
      <c r="C20" s="51" t="s">
        <v>153</v>
      </c>
    </row>
    <row r="21" customFormat="false" ht="14.25" hidden="false" customHeight="false" outlineLevel="0" collapsed="false">
      <c r="B21" s="51" t="s">
        <v>154</v>
      </c>
      <c r="C21" s="51" t="s">
        <v>155</v>
      </c>
    </row>
    <row r="22" customFormat="false" ht="14.25" hidden="false" customHeight="false" outlineLevel="0" collapsed="false">
      <c r="B22" s="51" t="s">
        <v>156</v>
      </c>
      <c r="C22" s="51" t="s">
        <v>157</v>
      </c>
    </row>
    <row r="23" customFormat="false" ht="14.25" hidden="false" customHeight="false" outlineLevel="0" collapsed="false">
      <c r="B23" s="51" t="s">
        <v>158</v>
      </c>
      <c r="C23" s="51" t="s">
        <v>159</v>
      </c>
    </row>
    <row r="24" customFormat="false" ht="14.25" hidden="false" customHeight="false" outlineLevel="0" collapsed="false">
      <c r="B24" s="51" t="s">
        <v>160</v>
      </c>
      <c r="C24" s="51" t="s">
        <v>161</v>
      </c>
    </row>
    <row r="25" customFormat="false" ht="14.25" hidden="false" customHeight="false" outlineLevel="0" collapsed="false">
      <c r="B25" s="51" t="s">
        <v>162</v>
      </c>
      <c r="C25" s="51" t="s">
        <v>163</v>
      </c>
    </row>
    <row r="26" customFormat="false" ht="14.25" hidden="false" customHeight="false" outlineLevel="0" collapsed="false">
      <c r="B26" s="51" t="s">
        <v>164</v>
      </c>
      <c r="C26" s="51" t="s">
        <v>165</v>
      </c>
    </row>
    <row r="28" customFormat="false" ht="14.25" hidden="false" customHeight="false" outlineLevel="0" collapsed="false">
      <c r="B28" s="2" t="s">
        <v>166</v>
      </c>
    </row>
    <row r="29" customFormat="false" ht="14.25" hidden="false" customHeight="false" outlineLevel="0" collapsed="false">
      <c r="B29" s="2"/>
    </row>
    <row r="30" customFormat="false" ht="14.25" hidden="false" customHeight="false" outlineLevel="0" collapsed="false">
      <c r="B30" s="138" t="s">
        <v>107</v>
      </c>
      <c r="C30" s="138" t="s">
        <v>108</v>
      </c>
    </row>
    <row r="31" customFormat="false" ht="14.25" hidden="false" customHeight="false" outlineLevel="0" collapsed="false">
      <c r="B31" s="51" t="s">
        <v>109</v>
      </c>
      <c r="C31" s="51" t="s">
        <v>138</v>
      </c>
    </row>
    <row r="32" customFormat="false" ht="14.25" hidden="false" customHeight="false" outlineLevel="0" collapsed="false">
      <c r="B32" s="51" t="s">
        <v>111</v>
      </c>
      <c r="C32" s="51" t="s">
        <v>167</v>
      </c>
    </row>
    <row r="33" customFormat="false" ht="14.25" hidden="false" customHeight="false" outlineLevel="0" collapsed="false">
      <c r="B33" s="51" t="s">
        <v>113</v>
      </c>
      <c r="C33" s="51" t="s">
        <v>168</v>
      </c>
    </row>
    <row r="34" customFormat="false" ht="14.25" hidden="false" customHeight="false" outlineLevel="0" collapsed="false">
      <c r="B34" s="51" t="s">
        <v>115</v>
      </c>
      <c r="C34" s="51" t="s">
        <v>169</v>
      </c>
    </row>
    <row r="35" customFormat="false" ht="14.25" hidden="false" customHeight="false" outlineLevel="0" collapsed="false">
      <c r="B35" s="51" t="s">
        <v>117</v>
      </c>
      <c r="C35" s="51" t="s">
        <v>170</v>
      </c>
    </row>
    <row r="36" customFormat="false" ht="14.25" hidden="false" customHeight="false" outlineLevel="0" collapsed="false">
      <c r="B36" s="51" t="s">
        <v>119</v>
      </c>
      <c r="C36" s="51" t="s">
        <v>171</v>
      </c>
    </row>
    <row r="37" customFormat="false" ht="14.25" hidden="false" customHeight="false" outlineLevel="0" collapsed="false">
      <c r="B37" s="51" t="s">
        <v>121</v>
      </c>
      <c r="C37" s="51" t="s">
        <v>172</v>
      </c>
    </row>
    <row r="38" customFormat="false" ht="14.25" hidden="false" customHeight="false" outlineLevel="0" collapsed="false">
      <c r="B38" s="51" t="s">
        <v>123</v>
      </c>
      <c r="C38" s="51" t="s">
        <v>173</v>
      </c>
    </row>
    <row r="39" customFormat="false" ht="14.25" hidden="false" customHeight="false" outlineLevel="0" collapsed="false">
      <c r="B39" s="51" t="s">
        <v>125</v>
      </c>
      <c r="C39" s="51" t="s">
        <v>174</v>
      </c>
    </row>
    <row r="40" customFormat="false" ht="14.25" hidden="false" customHeight="false" outlineLevel="0" collapsed="false">
      <c r="B40" s="51" t="s">
        <v>127</v>
      </c>
      <c r="C40" s="51" t="s">
        <v>175</v>
      </c>
    </row>
    <row r="41" customFormat="false" ht="14.25" hidden="false" customHeight="false" outlineLevel="0" collapsed="false">
      <c r="B41" s="51" t="s">
        <v>129</v>
      </c>
      <c r="C41" s="51" t="s">
        <v>176</v>
      </c>
    </row>
    <row r="42" customFormat="false" ht="14.25" hidden="false" customHeight="false" outlineLevel="0" collapsed="false">
      <c r="B42" s="51" t="s">
        <v>131</v>
      </c>
      <c r="C42" s="51" t="s">
        <v>177</v>
      </c>
    </row>
    <row r="43" customFormat="false" ht="14.25" hidden="false" customHeight="false" outlineLevel="0" collapsed="false">
      <c r="B43" s="51" t="s">
        <v>133</v>
      </c>
      <c r="C43" s="51" t="s">
        <v>178</v>
      </c>
    </row>
    <row r="44" customFormat="false" ht="14.25" hidden="false" customHeight="false" outlineLevel="0" collapsed="false">
      <c r="B44" s="51" t="s">
        <v>135</v>
      </c>
      <c r="C44" s="51" t="s">
        <v>179</v>
      </c>
    </row>
    <row r="45" customFormat="false" ht="14.25" hidden="false" customHeight="false" outlineLevel="0" collapsed="false">
      <c r="B45" s="51" t="s">
        <v>152</v>
      </c>
      <c r="C45" s="51" t="s">
        <v>180</v>
      </c>
    </row>
    <row r="46" customFormat="false" ht="14.25" hidden="false" customHeight="false" outlineLevel="0" collapsed="false">
      <c r="B46" s="51" t="s">
        <v>154</v>
      </c>
      <c r="C46" s="51" t="s">
        <v>181</v>
      </c>
    </row>
    <row r="47" customFormat="false" ht="14.25" hidden="false" customHeight="false" outlineLevel="0" collapsed="false">
      <c r="B47" s="51" t="s">
        <v>156</v>
      </c>
      <c r="C47" s="51" t="s">
        <v>182</v>
      </c>
    </row>
    <row r="48" customFormat="false" ht="14.25" hidden="false" customHeight="false" outlineLevel="0" collapsed="false">
      <c r="B48" s="51" t="s">
        <v>158</v>
      </c>
      <c r="C48" s="51" t="s">
        <v>183</v>
      </c>
    </row>
    <row r="49" customFormat="false" ht="14.25" hidden="false" customHeight="false" outlineLevel="0" collapsed="false">
      <c r="B49" s="51" t="s">
        <v>160</v>
      </c>
      <c r="C49" s="51" t="s">
        <v>184</v>
      </c>
    </row>
    <row r="50" customFormat="false" ht="14.25" hidden="false" customHeight="false" outlineLevel="0" collapsed="false">
      <c r="B50" s="51" t="s">
        <v>162</v>
      </c>
      <c r="C50" s="51" t="s">
        <v>185</v>
      </c>
    </row>
    <row r="51" customFormat="false" ht="14.25" hidden="false" customHeight="false" outlineLevel="0" collapsed="false">
      <c r="B51" s="51" t="s">
        <v>164</v>
      </c>
      <c r="C51" s="51" t="s">
        <v>186</v>
      </c>
    </row>
    <row r="53" customFormat="false" ht="14.25" hidden="false" customHeight="false" outlineLevel="0" collapsed="false">
      <c r="C53" s="82" t="s">
        <v>187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I198"/>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K13" activeCellId="0" sqref="K13"/>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7" min="7" style="0" width="15.82"/>
  </cols>
  <sheetData>
    <row r="2" customFormat="false" ht="14.25" hidden="false" customHeight="false" outlineLevel="0" collapsed="false">
      <c r="B2" s="9" t="s">
        <v>188</v>
      </c>
    </row>
    <row r="4" customFormat="false" ht="46.25" hidden="false" customHeight="false" outlineLevel="0" collapsed="false">
      <c r="B4" s="139" t="s">
        <v>189</v>
      </c>
      <c r="C4" s="139" t="s">
        <v>190</v>
      </c>
      <c r="D4" s="139" t="s">
        <v>191</v>
      </c>
      <c r="E4" s="139" t="s">
        <v>192</v>
      </c>
      <c r="F4" s="139" t="s">
        <v>193</v>
      </c>
      <c r="G4" s="139" t="s">
        <v>194</v>
      </c>
      <c r="H4" s="139" t="s">
        <v>195</v>
      </c>
      <c r="I4" s="139" t="s">
        <v>196</v>
      </c>
    </row>
    <row r="5" customFormat="false" ht="14.25" hidden="false" customHeight="false" outlineLevel="0" collapsed="false">
      <c r="B5" s="140" t="n">
        <v>39114</v>
      </c>
      <c r="C5" s="141" t="n">
        <v>380</v>
      </c>
      <c r="D5" s="141" t="n">
        <v>440</v>
      </c>
      <c r="E5" s="141" t="n">
        <v>380</v>
      </c>
      <c r="F5" s="141" t="n">
        <v>360</v>
      </c>
      <c r="G5" s="141" t="n">
        <v>130</v>
      </c>
      <c r="H5" s="141" t="n">
        <v>0</v>
      </c>
      <c r="I5" s="141"/>
    </row>
    <row r="6" customFormat="false" ht="14.25" hidden="false" customHeight="false" outlineLevel="0" collapsed="false">
      <c r="B6" s="140" t="n">
        <v>39142</v>
      </c>
      <c r="C6" s="141" t="n">
        <v>380</v>
      </c>
      <c r="D6" s="141" t="n">
        <v>440</v>
      </c>
      <c r="E6" s="141" t="n">
        <v>380</v>
      </c>
      <c r="F6" s="141" t="n">
        <v>360</v>
      </c>
      <c r="G6" s="141" t="n">
        <v>130</v>
      </c>
      <c r="H6" s="141" t="n">
        <v>0</v>
      </c>
      <c r="I6" s="141"/>
    </row>
    <row r="7" customFormat="false" ht="14.25" hidden="false" customHeight="false" outlineLevel="0" collapsed="false">
      <c r="B7" s="140" t="n">
        <v>39173</v>
      </c>
      <c r="C7" s="141" t="n">
        <v>380</v>
      </c>
      <c r="D7" s="141" t="n">
        <v>440</v>
      </c>
      <c r="E7" s="141" t="n">
        <v>380</v>
      </c>
      <c r="F7" s="141" t="n">
        <v>360</v>
      </c>
      <c r="G7" s="141" t="n">
        <v>130</v>
      </c>
      <c r="H7" s="141" t="n">
        <v>0</v>
      </c>
      <c r="I7" s="141"/>
    </row>
    <row r="8" customFormat="false" ht="14.25" hidden="false" customHeight="false" outlineLevel="0" collapsed="false">
      <c r="B8" s="140" t="n">
        <v>39203</v>
      </c>
      <c r="C8" s="141" t="n">
        <v>380</v>
      </c>
      <c r="D8" s="141" t="n">
        <v>440</v>
      </c>
      <c r="E8" s="141" t="n">
        <v>380</v>
      </c>
      <c r="F8" s="141" t="n">
        <v>360</v>
      </c>
      <c r="G8" s="141" t="n">
        <v>130</v>
      </c>
      <c r="H8" s="141" t="n">
        <v>0</v>
      </c>
      <c r="I8" s="141"/>
    </row>
    <row r="9" customFormat="false" ht="14.25" hidden="false" customHeight="false" outlineLevel="0" collapsed="false">
      <c r="B9" s="140" t="n">
        <v>39234</v>
      </c>
      <c r="C9" s="141" t="n">
        <v>380</v>
      </c>
      <c r="D9" s="141" t="n">
        <v>440</v>
      </c>
      <c r="E9" s="141" t="n">
        <v>380</v>
      </c>
      <c r="F9" s="141" t="n">
        <v>360</v>
      </c>
      <c r="G9" s="141" t="n">
        <v>130</v>
      </c>
      <c r="H9" s="141" t="n">
        <v>0</v>
      </c>
      <c r="I9" s="141"/>
    </row>
    <row r="10" customFormat="false" ht="14.25" hidden="false" customHeight="false" outlineLevel="0" collapsed="false">
      <c r="B10" s="140" t="n">
        <v>39264</v>
      </c>
      <c r="C10" s="141" t="n">
        <v>380</v>
      </c>
      <c r="D10" s="141" t="n">
        <v>440</v>
      </c>
      <c r="E10" s="141" t="n">
        <v>380</v>
      </c>
      <c r="F10" s="141" t="n">
        <v>360</v>
      </c>
      <c r="G10" s="141" t="n">
        <v>130</v>
      </c>
      <c r="H10" s="141" t="n">
        <v>0</v>
      </c>
      <c r="I10" s="141"/>
    </row>
    <row r="11" customFormat="false" ht="14.25" hidden="false" customHeight="false" outlineLevel="0" collapsed="false">
      <c r="B11" s="140" t="n">
        <v>39295</v>
      </c>
      <c r="C11" s="141" t="n">
        <v>380</v>
      </c>
      <c r="D11" s="141" t="n">
        <v>440</v>
      </c>
      <c r="E11" s="141" t="n">
        <v>380</v>
      </c>
      <c r="F11" s="141" t="n">
        <v>360</v>
      </c>
      <c r="G11" s="141" t="n">
        <v>130</v>
      </c>
      <c r="H11" s="141" t="n">
        <v>0</v>
      </c>
      <c r="I11" s="141"/>
    </row>
    <row r="12" customFormat="false" ht="14.25" hidden="false" customHeight="false" outlineLevel="0" collapsed="false">
      <c r="B12" s="140" t="n">
        <v>39326</v>
      </c>
      <c r="C12" s="141" t="n">
        <v>380</v>
      </c>
      <c r="D12" s="141" t="n">
        <v>440</v>
      </c>
      <c r="E12" s="141" t="n">
        <v>380</v>
      </c>
      <c r="F12" s="141" t="n">
        <v>360</v>
      </c>
      <c r="G12" s="141" t="n">
        <v>130</v>
      </c>
      <c r="H12" s="141" t="n">
        <v>0</v>
      </c>
      <c r="I12" s="141"/>
    </row>
    <row r="13" customFormat="false" ht="14.25" hidden="false" customHeight="false" outlineLevel="0" collapsed="false">
      <c r="B13" s="140" t="n">
        <v>39356</v>
      </c>
      <c r="C13" s="141" t="n">
        <v>380</v>
      </c>
      <c r="D13" s="141" t="n">
        <v>440</v>
      </c>
      <c r="E13" s="141" t="n">
        <v>380</v>
      </c>
      <c r="F13" s="141" t="n">
        <v>360</v>
      </c>
      <c r="G13" s="141" t="n">
        <v>130</v>
      </c>
      <c r="H13" s="141" t="n">
        <v>0</v>
      </c>
      <c r="I13" s="141"/>
    </row>
    <row r="14" customFormat="false" ht="14.25" hidden="false" customHeight="false" outlineLevel="0" collapsed="false">
      <c r="B14" s="140" t="n">
        <v>39387</v>
      </c>
      <c r="C14" s="141" t="n">
        <v>380</v>
      </c>
      <c r="D14" s="141" t="n">
        <v>440</v>
      </c>
      <c r="E14" s="141" t="n">
        <v>380</v>
      </c>
      <c r="F14" s="141" t="n">
        <v>360</v>
      </c>
      <c r="G14" s="141" t="n">
        <v>130</v>
      </c>
      <c r="H14" s="141" t="n">
        <v>0</v>
      </c>
      <c r="I14" s="141"/>
    </row>
    <row r="15" customFormat="false" ht="14.25" hidden="false" customHeight="false" outlineLevel="0" collapsed="false">
      <c r="B15" s="140" t="n">
        <v>39417</v>
      </c>
      <c r="C15" s="141" t="n">
        <v>380</v>
      </c>
      <c r="D15" s="141" t="n">
        <v>440</v>
      </c>
      <c r="E15" s="141" t="n">
        <v>380</v>
      </c>
      <c r="F15" s="141" t="n">
        <v>360</v>
      </c>
      <c r="G15" s="141" t="n">
        <v>130</v>
      </c>
      <c r="H15" s="141" t="n">
        <v>0</v>
      </c>
      <c r="I15" s="141"/>
    </row>
    <row r="16" customFormat="false" ht="14.25" hidden="false" customHeight="false" outlineLevel="0" collapsed="false">
      <c r="B16" s="140" t="n">
        <v>39448</v>
      </c>
      <c r="C16" s="141" t="n">
        <v>380</v>
      </c>
      <c r="D16" s="141" t="n">
        <v>440</v>
      </c>
      <c r="E16" s="141" t="n">
        <v>380</v>
      </c>
      <c r="F16" s="141" t="n">
        <v>360</v>
      </c>
      <c r="G16" s="141" t="n">
        <v>130</v>
      </c>
      <c r="H16" s="141" t="n">
        <v>0</v>
      </c>
      <c r="I16" s="141"/>
    </row>
    <row r="17" customFormat="false" ht="14.25" hidden="false" customHeight="false" outlineLevel="0" collapsed="false">
      <c r="B17" s="140" t="n">
        <v>39479</v>
      </c>
      <c r="C17" s="141" t="n">
        <v>380</v>
      </c>
      <c r="D17" s="141" t="n">
        <v>440</v>
      </c>
      <c r="E17" s="141" t="n">
        <v>380</v>
      </c>
      <c r="F17" s="141" t="n">
        <v>360</v>
      </c>
      <c r="G17" s="141" t="n">
        <v>130</v>
      </c>
      <c r="H17" s="141" t="n">
        <v>0</v>
      </c>
      <c r="I17" s="141"/>
    </row>
    <row r="18" customFormat="false" ht="14.25" hidden="false" customHeight="false" outlineLevel="0" collapsed="false">
      <c r="B18" s="140" t="n">
        <v>39508</v>
      </c>
      <c r="C18" s="141" t="n">
        <v>380</v>
      </c>
      <c r="D18" s="141" t="n">
        <v>440</v>
      </c>
      <c r="E18" s="141" t="n">
        <v>380</v>
      </c>
      <c r="F18" s="141" t="n">
        <v>360</v>
      </c>
      <c r="G18" s="141" t="n">
        <v>130</v>
      </c>
      <c r="H18" s="141" t="n">
        <v>0</v>
      </c>
      <c r="I18" s="141"/>
    </row>
    <row r="19" customFormat="false" ht="14.25" hidden="false" customHeight="false" outlineLevel="0" collapsed="false">
      <c r="B19" s="140" t="n">
        <v>39539</v>
      </c>
      <c r="C19" s="141" t="n">
        <v>380</v>
      </c>
      <c r="D19" s="141" t="n">
        <v>440</v>
      </c>
      <c r="E19" s="141" t="n">
        <v>380</v>
      </c>
      <c r="F19" s="141" t="n">
        <v>360</v>
      </c>
      <c r="G19" s="141" t="n">
        <v>130</v>
      </c>
      <c r="H19" s="141" t="n">
        <v>0</v>
      </c>
      <c r="I19" s="141"/>
    </row>
    <row r="20" customFormat="false" ht="14.25" hidden="false" customHeight="false" outlineLevel="0" collapsed="false">
      <c r="B20" s="140" t="n">
        <v>39569</v>
      </c>
      <c r="C20" s="141" t="n">
        <v>380</v>
      </c>
      <c r="D20" s="141" t="n">
        <v>440</v>
      </c>
      <c r="E20" s="141" t="n">
        <v>380</v>
      </c>
      <c r="F20" s="141" t="n">
        <v>360</v>
      </c>
      <c r="G20" s="141" t="n">
        <v>130</v>
      </c>
      <c r="H20" s="141" t="n">
        <v>0</v>
      </c>
      <c r="I20" s="141"/>
    </row>
    <row r="21" customFormat="false" ht="14.25" hidden="false" customHeight="false" outlineLevel="0" collapsed="false">
      <c r="B21" s="140" t="n">
        <v>39600</v>
      </c>
      <c r="C21" s="141" t="n">
        <v>380</v>
      </c>
      <c r="D21" s="141" t="n">
        <v>440</v>
      </c>
      <c r="E21" s="141" t="n">
        <v>380</v>
      </c>
      <c r="F21" s="141" t="n">
        <v>360</v>
      </c>
      <c r="G21" s="141" t="n">
        <v>130</v>
      </c>
      <c r="H21" s="141" t="n">
        <v>0</v>
      </c>
      <c r="I21" s="141"/>
    </row>
    <row r="22" customFormat="false" ht="14.25" hidden="false" customHeight="false" outlineLevel="0" collapsed="false">
      <c r="B22" s="140" t="n">
        <v>39630</v>
      </c>
      <c r="C22" s="141" t="n">
        <v>380</v>
      </c>
      <c r="D22" s="141" t="n">
        <v>440</v>
      </c>
      <c r="E22" s="141" t="n">
        <v>380</v>
      </c>
      <c r="F22" s="141" t="n">
        <v>360</v>
      </c>
      <c r="G22" s="141" t="n">
        <v>130</v>
      </c>
      <c r="H22" s="141" t="n">
        <v>0</v>
      </c>
      <c r="I22" s="141"/>
    </row>
    <row r="23" customFormat="false" ht="14.25" hidden="false" customHeight="false" outlineLevel="0" collapsed="false">
      <c r="B23" s="140" t="n">
        <v>39661</v>
      </c>
      <c r="C23" s="141" t="n">
        <v>380</v>
      </c>
      <c r="D23" s="141" t="n">
        <v>440</v>
      </c>
      <c r="E23" s="141" t="n">
        <v>380</v>
      </c>
      <c r="F23" s="141" t="n">
        <v>360</v>
      </c>
      <c r="G23" s="141" t="n">
        <v>130</v>
      </c>
      <c r="H23" s="141" t="n">
        <v>0</v>
      </c>
      <c r="I23" s="141"/>
    </row>
    <row r="24" customFormat="false" ht="14.25" hidden="false" customHeight="false" outlineLevel="0" collapsed="false">
      <c r="B24" s="140" t="n">
        <v>39692</v>
      </c>
      <c r="C24" s="141" t="n">
        <v>380</v>
      </c>
      <c r="D24" s="141" t="n">
        <v>440</v>
      </c>
      <c r="E24" s="141" t="n">
        <v>380</v>
      </c>
      <c r="F24" s="141" t="n">
        <v>360</v>
      </c>
      <c r="G24" s="141" t="n">
        <v>130</v>
      </c>
      <c r="H24" s="141" t="n">
        <v>0</v>
      </c>
      <c r="I24" s="141"/>
    </row>
    <row r="25" customFormat="false" ht="14.25" hidden="false" customHeight="false" outlineLevel="0" collapsed="false">
      <c r="B25" s="140" t="n">
        <v>39722</v>
      </c>
      <c r="C25" s="141" t="n">
        <v>380</v>
      </c>
      <c r="D25" s="141" t="n">
        <v>440</v>
      </c>
      <c r="E25" s="141" t="n">
        <v>380</v>
      </c>
      <c r="F25" s="141" t="n">
        <v>360</v>
      </c>
      <c r="G25" s="141" t="n">
        <v>130</v>
      </c>
      <c r="H25" s="141" t="n">
        <v>0</v>
      </c>
      <c r="I25" s="141"/>
    </row>
    <row r="26" customFormat="false" ht="14.25" hidden="false" customHeight="false" outlineLevel="0" collapsed="false">
      <c r="B26" s="140" t="n">
        <v>39753</v>
      </c>
      <c r="C26" s="141" t="n">
        <v>380</v>
      </c>
      <c r="D26" s="141" t="n">
        <v>440</v>
      </c>
      <c r="E26" s="141" t="n">
        <v>380</v>
      </c>
      <c r="F26" s="141" t="n">
        <v>360</v>
      </c>
      <c r="G26" s="141" t="n">
        <v>130</v>
      </c>
      <c r="H26" s="141" t="n">
        <v>0</v>
      </c>
      <c r="I26" s="141"/>
    </row>
    <row r="27" customFormat="false" ht="14.25" hidden="false" customHeight="false" outlineLevel="0" collapsed="false">
      <c r="B27" s="140" t="n">
        <v>39783</v>
      </c>
      <c r="C27" s="141" t="n">
        <v>380</v>
      </c>
      <c r="D27" s="141" t="n">
        <v>440</v>
      </c>
      <c r="E27" s="141" t="n">
        <v>380</v>
      </c>
      <c r="F27" s="141" t="n">
        <v>360</v>
      </c>
      <c r="G27" s="141" t="n">
        <v>130</v>
      </c>
      <c r="H27" s="141" t="n">
        <v>0</v>
      </c>
      <c r="I27" s="141"/>
    </row>
    <row r="28" customFormat="false" ht="14.25" hidden="false" customHeight="false" outlineLevel="0" collapsed="false">
      <c r="B28" s="140" t="n">
        <v>39814</v>
      </c>
      <c r="C28" s="141" t="n">
        <v>380</v>
      </c>
      <c r="D28" s="141" t="n">
        <v>440</v>
      </c>
      <c r="E28" s="141" t="n">
        <v>380</v>
      </c>
      <c r="F28" s="141" t="n">
        <v>360</v>
      </c>
      <c r="G28" s="141" t="n">
        <v>130</v>
      </c>
      <c r="H28" s="141" t="n">
        <v>0</v>
      </c>
      <c r="I28" s="141"/>
    </row>
    <row r="29" customFormat="false" ht="14.25" hidden="false" customHeight="false" outlineLevel="0" collapsed="false">
      <c r="B29" s="140" t="n">
        <v>39845</v>
      </c>
      <c r="C29" s="141" t="n">
        <v>400</v>
      </c>
      <c r="D29" s="141" t="n">
        <v>460</v>
      </c>
      <c r="E29" s="141" t="n">
        <v>400</v>
      </c>
      <c r="F29" s="141" t="n">
        <v>380</v>
      </c>
      <c r="G29" s="141" t="n">
        <v>130</v>
      </c>
      <c r="H29" s="141" t="n">
        <v>0</v>
      </c>
      <c r="I29" s="141"/>
    </row>
    <row r="30" customFormat="false" ht="14.25" hidden="false" customHeight="false" outlineLevel="0" collapsed="false">
      <c r="B30" s="140" t="n">
        <v>39873</v>
      </c>
      <c r="C30" s="141" t="n">
        <v>400</v>
      </c>
      <c r="D30" s="141" t="n">
        <v>460</v>
      </c>
      <c r="E30" s="141" t="n">
        <v>400</v>
      </c>
      <c r="F30" s="141" t="n">
        <v>380</v>
      </c>
      <c r="G30" s="141" t="n">
        <v>130</v>
      </c>
      <c r="H30" s="141" t="n">
        <v>0</v>
      </c>
      <c r="I30" s="141"/>
    </row>
    <row r="31" customFormat="false" ht="14.25" hidden="false" customHeight="false" outlineLevel="0" collapsed="false">
      <c r="B31" s="140" t="n">
        <v>39904</v>
      </c>
      <c r="C31" s="141" t="n">
        <v>400</v>
      </c>
      <c r="D31" s="141" t="n">
        <v>460</v>
      </c>
      <c r="E31" s="141" t="n">
        <v>400</v>
      </c>
      <c r="F31" s="141" t="n">
        <v>380</v>
      </c>
      <c r="G31" s="141" t="n">
        <v>130</v>
      </c>
      <c r="H31" s="141" t="n">
        <v>0</v>
      </c>
      <c r="I31" s="141"/>
    </row>
    <row r="32" customFormat="false" ht="14.25" hidden="false" customHeight="false" outlineLevel="0" collapsed="false">
      <c r="B32" s="140" t="n">
        <v>39934</v>
      </c>
      <c r="C32" s="141" t="n">
        <v>400</v>
      </c>
      <c r="D32" s="141" t="n">
        <v>460</v>
      </c>
      <c r="E32" s="141" t="n">
        <v>400</v>
      </c>
      <c r="F32" s="141" t="n">
        <v>380</v>
      </c>
      <c r="G32" s="141" t="n">
        <v>130</v>
      </c>
      <c r="H32" s="141" t="n">
        <v>0</v>
      </c>
      <c r="I32" s="141"/>
    </row>
    <row r="33" customFormat="false" ht="14.25" hidden="false" customHeight="false" outlineLevel="0" collapsed="false">
      <c r="B33" s="140" t="n">
        <v>39965</v>
      </c>
      <c r="C33" s="141" t="n">
        <v>400</v>
      </c>
      <c r="D33" s="141" t="n">
        <v>460</v>
      </c>
      <c r="E33" s="141" t="n">
        <v>400</v>
      </c>
      <c r="F33" s="141" t="n">
        <v>380</v>
      </c>
      <c r="G33" s="141" t="n">
        <v>130</v>
      </c>
      <c r="H33" s="141" t="n">
        <v>0</v>
      </c>
      <c r="I33" s="141"/>
    </row>
    <row r="34" customFormat="false" ht="14.25" hidden="false" customHeight="false" outlineLevel="0" collapsed="false">
      <c r="B34" s="140" t="n">
        <v>39995</v>
      </c>
      <c r="C34" s="141" t="n">
        <v>400</v>
      </c>
      <c r="D34" s="141" t="n">
        <v>460</v>
      </c>
      <c r="E34" s="141" t="n">
        <v>400</v>
      </c>
      <c r="F34" s="141" t="n">
        <v>380</v>
      </c>
      <c r="G34" s="141" t="n">
        <v>130</v>
      </c>
      <c r="H34" s="141" t="n">
        <v>0</v>
      </c>
      <c r="I34" s="141"/>
    </row>
    <row r="35" customFormat="false" ht="14.25" hidden="false" customHeight="false" outlineLevel="0" collapsed="false">
      <c r="B35" s="140" t="n">
        <v>40026</v>
      </c>
      <c r="C35" s="141" t="n">
        <v>400</v>
      </c>
      <c r="D35" s="141" t="n">
        <v>460</v>
      </c>
      <c r="E35" s="141" t="n">
        <v>400</v>
      </c>
      <c r="F35" s="141" t="n">
        <v>380</v>
      </c>
      <c r="G35" s="141" t="n">
        <v>130</v>
      </c>
      <c r="H35" s="141" t="n">
        <v>0</v>
      </c>
      <c r="I35" s="141"/>
    </row>
    <row r="36" customFormat="false" ht="14.25" hidden="false" customHeight="false" outlineLevel="0" collapsed="false">
      <c r="B36" s="140" t="n">
        <v>40057</v>
      </c>
      <c r="C36" s="141" t="n">
        <v>400</v>
      </c>
      <c r="D36" s="141" t="n">
        <v>460</v>
      </c>
      <c r="E36" s="141" t="n">
        <v>400</v>
      </c>
      <c r="F36" s="141" t="n">
        <v>380</v>
      </c>
      <c r="G36" s="141" t="n">
        <v>130</v>
      </c>
      <c r="H36" s="141" t="n">
        <v>0</v>
      </c>
      <c r="I36" s="141"/>
    </row>
    <row r="37" customFormat="false" ht="14.25" hidden="false" customHeight="false" outlineLevel="0" collapsed="false">
      <c r="B37" s="140" t="n">
        <v>40087</v>
      </c>
      <c r="C37" s="141" t="n">
        <v>400</v>
      </c>
      <c r="D37" s="141" t="n">
        <v>460</v>
      </c>
      <c r="E37" s="141" t="n">
        <v>400</v>
      </c>
      <c r="F37" s="141" t="n">
        <v>380</v>
      </c>
      <c r="G37" s="141" t="n">
        <v>130</v>
      </c>
      <c r="H37" s="141" t="n">
        <v>0</v>
      </c>
      <c r="I37" s="141"/>
    </row>
    <row r="38" customFormat="false" ht="14.25" hidden="false" customHeight="false" outlineLevel="0" collapsed="false">
      <c r="B38" s="140" t="n">
        <v>40118</v>
      </c>
      <c r="C38" s="141" t="n">
        <v>400</v>
      </c>
      <c r="D38" s="141" t="n">
        <v>460</v>
      </c>
      <c r="E38" s="141" t="n">
        <v>400</v>
      </c>
      <c r="F38" s="141" t="n">
        <v>380</v>
      </c>
      <c r="G38" s="141" t="n">
        <v>130</v>
      </c>
      <c r="H38" s="141" t="n">
        <v>0</v>
      </c>
      <c r="I38" s="141"/>
    </row>
    <row r="39" customFormat="false" ht="14.25" hidden="false" customHeight="false" outlineLevel="0" collapsed="false">
      <c r="B39" s="140" t="n">
        <v>40148</v>
      </c>
      <c r="C39" s="141" t="n">
        <v>400</v>
      </c>
      <c r="D39" s="141" t="n">
        <v>460</v>
      </c>
      <c r="E39" s="141" t="n">
        <v>400</v>
      </c>
      <c r="F39" s="141" t="n">
        <v>380</v>
      </c>
      <c r="G39" s="141" t="n">
        <v>130</v>
      </c>
      <c r="H39" s="141" t="n">
        <v>0</v>
      </c>
      <c r="I39" s="141"/>
    </row>
    <row r="40" customFormat="false" ht="14.25" hidden="false" customHeight="false" outlineLevel="0" collapsed="false">
      <c r="B40" s="140" t="n">
        <v>40179</v>
      </c>
      <c r="C40" s="141" t="n">
        <v>400</v>
      </c>
      <c r="D40" s="141" t="n">
        <v>460</v>
      </c>
      <c r="E40" s="141" t="n">
        <v>400</v>
      </c>
      <c r="F40" s="141" t="n">
        <v>380</v>
      </c>
      <c r="G40" s="141" t="n">
        <v>130</v>
      </c>
      <c r="H40" s="141" t="n">
        <v>0</v>
      </c>
      <c r="I40" s="141"/>
    </row>
    <row r="41" customFormat="false" ht="14.25" hidden="false" customHeight="false" outlineLevel="0" collapsed="false">
      <c r="B41" s="140" t="n">
        <v>40210</v>
      </c>
      <c r="C41" s="141" t="n">
        <v>400</v>
      </c>
      <c r="D41" s="141" t="n">
        <v>460</v>
      </c>
      <c r="E41" s="141" t="n">
        <v>400</v>
      </c>
      <c r="F41" s="141" t="n">
        <v>380</v>
      </c>
      <c r="G41" s="141" t="n">
        <v>130</v>
      </c>
      <c r="H41" s="141" t="n">
        <v>0</v>
      </c>
      <c r="I41" s="141"/>
    </row>
    <row r="42" customFormat="false" ht="14.25" hidden="false" customHeight="false" outlineLevel="0" collapsed="false">
      <c r="B42" s="140" t="n">
        <v>40238</v>
      </c>
      <c r="C42" s="141" t="n">
        <v>410</v>
      </c>
      <c r="D42" s="141" t="n">
        <v>470</v>
      </c>
      <c r="E42" s="141" t="n">
        <v>410</v>
      </c>
      <c r="F42" s="141" t="n">
        <v>390</v>
      </c>
      <c r="G42" s="141" t="n">
        <v>130</v>
      </c>
      <c r="H42" s="141" t="n">
        <v>0</v>
      </c>
      <c r="I42" s="141"/>
    </row>
    <row r="43" customFormat="false" ht="14.25" hidden="false" customHeight="false" outlineLevel="0" collapsed="false">
      <c r="B43" s="140" t="n">
        <v>40269</v>
      </c>
      <c r="C43" s="141" t="n">
        <v>430</v>
      </c>
      <c r="D43" s="141" t="n">
        <v>490</v>
      </c>
      <c r="E43" s="141" t="n">
        <v>430</v>
      </c>
      <c r="F43" s="141" t="n">
        <v>410</v>
      </c>
      <c r="G43" s="141" t="n">
        <v>140</v>
      </c>
      <c r="H43" s="141" t="n">
        <v>0</v>
      </c>
      <c r="I43" s="141"/>
    </row>
    <row r="44" customFormat="false" ht="14.25" hidden="false" customHeight="false" outlineLevel="0" collapsed="false">
      <c r="B44" s="140" t="n">
        <v>40299</v>
      </c>
      <c r="C44" s="141" t="n">
        <v>450</v>
      </c>
      <c r="D44" s="141" t="n">
        <v>510</v>
      </c>
      <c r="E44" s="141" t="n">
        <v>450</v>
      </c>
      <c r="F44" s="141" t="n">
        <v>430</v>
      </c>
      <c r="G44" s="141" t="n">
        <v>150</v>
      </c>
      <c r="H44" s="141" t="n">
        <v>0</v>
      </c>
      <c r="I44" s="141"/>
    </row>
    <row r="45" customFormat="false" ht="14.25" hidden="false" customHeight="false" outlineLevel="0" collapsed="false">
      <c r="B45" s="140" t="n">
        <v>40330</v>
      </c>
      <c r="C45" s="141" t="n">
        <v>480</v>
      </c>
      <c r="D45" s="141" t="n">
        <v>560</v>
      </c>
      <c r="E45" s="141" t="n">
        <v>500</v>
      </c>
      <c r="F45" s="141" t="n">
        <v>460</v>
      </c>
      <c r="G45" s="141" t="n">
        <v>160</v>
      </c>
      <c r="H45" s="141" t="n">
        <v>0</v>
      </c>
      <c r="I45" s="141"/>
    </row>
    <row r="46" customFormat="false" ht="14.25" hidden="false" customHeight="false" outlineLevel="0" collapsed="false">
      <c r="B46" s="140" t="n">
        <v>40360</v>
      </c>
      <c r="C46" s="141" t="n">
        <v>500</v>
      </c>
      <c r="D46" s="141" t="n">
        <v>580</v>
      </c>
      <c r="E46" s="141" t="n">
        <v>520</v>
      </c>
      <c r="F46" s="141" t="n">
        <v>480</v>
      </c>
      <c r="G46" s="141" t="n">
        <v>160</v>
      </c>
      <c r="H46" s="141" t="n">
        <v>0</v>
      </c>
      <c r="I46" s="141"/>
    </row>
    <row r="47" customFormat="false" ht="14.25" hidden="false" customHeight="false" outlineLevel="0" collapsed="false">
      <c r="B47" s="140" t="n">
        <v>40391</v>
      </c>
      <c r="C47" s="141" t="n">
        <v>500</v>
      </c>
      <c r="D47" s="141" t="n">
        <v>580</v>
      </c>
      <c r="E47" s="141" t="n">
        <v>520</v>
      </c>
      <c r="F47" s="141" t="n">
        <v>480</v>
      </c>
      <c r="G47" s="141" t="n">
        <v>160</v>
      </c>
      <c r="H47" s="141" t="n">
        <v>0</v>
      </c>
      <c r="I47" s="141"/>
    </row>
    <row r="48" customFormat="false" ht="14.25" hidden="false" customHeight="false" outlineLevel="0" collapsed="false">
      <c r="B48" s="140" t="n">
        <v>40422</v>
      </c>
      <c r="C48" s="141" t="n">
        <v>500</v>
      </c>
      <c r="D48" s="141" t="n">
        <v>580</v>
      </c>
      <c r="E48" s="141" t="n">
        <v>520</v>
      </c>
      <c r="F48" s="141" t="n">
        <v>480</v>
      </c>
      <c r="G48" s="141" t="n">
        <v>160</v>
      </c>
      <c r="H48" s="141" t="n">
        <v>0</v>
      </c>
      <c r="I48" s="141"/>
    </row>
    <row r="49" customFormat="false" ht="14.25" hidden="false" customHeight="false" outlineLevel="0" collapsed="false">
      <c r="B49" s="140" t="n">
        <v>40452</v>
      </c>
      <c r="C49" s="141" t="n">
        <v>500</v>
      </c>
      <c r="D49" s="141" t="n">
        <v>580</v>
      </c>
      <c r="E49" s="141" t="n">
        <v>520</v>
      </c>
      <c r="F49" s="141" t="n">
        <v>480</v>
      </c>
      <c r="G49" s="141" t="n">
        <v>160</v>
      </c>
      <c r="H49" s="141" t="n">
        <v>0</v>
      </c>
      <c r="I49" s="141"/>
    </row>
    <row r="50" customFormat="false" ht="14.25" hidden="false" customHeight="false" outlineLevel="0" collapsed="false">
      <c r="B50" s="140" t="n">
        <v>40483</v>
      </c>
      <c r="C50" s="141" t="n">
        <v>500</v>
      </c>
      <c r="D50" s="141" t="n">
        <v>580</v>
      </c>
      <c r="E50" s="141" t="n">
        <v>520</v>
      </c>
      <c r="F50" s="141" t="n">
        <v>480</v>
      </c>
      <c r="G50" s="141" t="n">
        <v>160</v>
      </c>
      <c r="H50" s="141" t="n">
        <v>0</v>
      </c>
      <c r="I50" s="141"/>
    </row>
    <row r="51" customFormat="false" ht="14.25" hidden="false" customHeight="false" outlineLevel="0" collapsed="false">
      <c r="B51" s="140" t="n">
        <v>40513</v>
      </c>
      <c r="C51" s="141" t="n">
        <v>500</v>
      </c>
      <c r="D51" s="141" t="n">
        <v>580</v>
      </c>
      <c r="E51" s="141" t="n">
        <v>520</v>
      </c>
      <c r="F51" s="141" t="n">
        <v>480</v>
      </c>
      <c r="G51" s="141" t="n">
        <v>160</v>
      </c>
      <c r="H51" s="141" t="n">
        <v>0</v>
      </c>
      <c r="I51" s="141"/>
    </row>
    <row r="52" customFormat="false" ht="14.25" hidden="false" customHeight="false" outlineLevel="0" collapsed="false">
      <c r="B52" s="140" t="n">
        <v>40544</v>
      </c>
      <c r="C52" s="141" t="n">
        <v>520</v>
      </c>
      <c r="D52" s="141" t="n">
        <v>600</v>
      </c>
      <c r="E52" s="141" t="n">
        <v>540</v>
      </c>
      <c r="F52" s="141" t="n">
        <v>490</v>
      </c>
      <c r="G52" s="141" t="n">
        <v>170</v>
      </c>
      <c r="H52" s="141" t="n">
        <v>0</v>
      </c>
      <c r="I52" s="141"/>
    </row>
    <row r="53" customFormat="false" ht="14.25" hidden="false" customHeight="false" outlineLevel="0" collapsed="false">
      <c r="B53" s="140" t="n">
        <v>40575</v>
      </c>
      <c r="C53" s="141" t="n">
        <v>540</v>
      </c>
      <c r="D53" s="141" t="n">
        <v>620</v>
      </c>
      <c r="E53" s="141" t="n">
        <v>560</v>
      </c>
      <c r="F53" s="141" t="n">
        <v>510</v>
      </c>
      <c r="G53" s="141" t="n">
        <v>180</v>
      </c>
      <c r="H53" s="141" t="n">
        <v>0</v>
      </c>
      <c r="I53" s="141"/>
    </row>
    <row r="54" customFormat="false" ht="14.25" hidden="false" customHeight="false" outlineLevel="0" collapsed="false">
      <c r="B54" s="140" t="n">
        <v>40603</v>
      </c>
      <c r="C54" s="141" t="n">
        <v>540</v>
      </c>
      <c r="D54" s="141" t="n">
        <v>620</v>
      </c>
      <c r="E54" s="141" t="n">
        <v>560</v>
      </c>
      <c r="F54" s="141" t="n">
        <v>510</v>
      </c>
      <c r="G54" s="141" t="n">
        <v>180</v>
      </c>
      <c r="H54" s="141" t="n">
        <v>0</v>
      </c>
      <c r="I54" s="141"/>
    </row>
    <row r="55" customFormat="false" ht="14.25" hidden="false" customHeight="false" outlineLevel="0" collapsed="false">
      <c r="B55" s="140" t="n">
        <v>40634</v>
      </c>
      <c r="C55" s="141" t="n">
        <v>540</v>
      </c>
      <c r="D55" s="141" t="n">
        <v>620</v>
      </c>
      <c r="E55" s="141" t="n">
        <v>560</v>
      </c>
      <c r="F55" s="141" t="n">
        <v>510</v>
      </c>
      <c r="G55" s="141" t="n">
        <v>180</v>
      </c>
      <c r="H55" s="141" t="n">
        <v>0</v>
      </c>
      <c r="I55" s="141"/>
    </row>
    <row r="56" customFormat="false" ht="14.25" hidden="false" customHeight="false" outlineLevel="0" collapsed="false">
      <c r="B56" s="140" t="n">
        <v>40664</v>
      </c>
      <c r="C56" s="141" t="n">
        <v>540</v>
      </c>
      <c r="D56" s="141" t="n">
        <v>620</v>
      </c>
      <c r="E56" s="141" t="n">
        <v>560</v>
      </c>
      <c r="F56" s="141" t="n">
        <v>510</v>
      </c>
      <c r="G56" s="141" t="n">
        <v>180</v>
      </c>
      <c r="H56" s="141" t="n">
        <v>0</v>
      </c>
      <c r="I56" s="141"/>
    </row>
    <row r="57" customFormat="false" ht="14.25" hidden="false" customHeight="false" outlineLevel="0" collapsed="false">
      <c r="B57" s="140" t="n">
        <v>40695</v>
      </c>
      <c r="C57" s="141" t="n">
        <v>540</v>
      </c>
      <c r="D57" s="141" t="n">
        <v>620</v>
      </c>
      <c r="E57" s="141" t="n">
        <v>560</v>
      </c>
      <c r="F57" s="141" t="n">
        <v>510</v>
      </c>
      <c r="G57" s="141" t="n">
        <v>180</v>
      </c>
      <c r="H57" s="141" t="n">
        <v>0</v>
      </c>
      <c r="I57" s="141"/>
    </row>
    <row r="58" customFormat="false" ht="14.25" hidden="false" customHeight="false" outlineLevel="0" collapsed="false">
      <c r="B58" s="140" t="n">
        <v>40725</v>
      </c>
      <c r="C58" s="141" t="n">
        <v>550</v>
      </c>
      <c r="D58" s="141" t="n">
        <v>630</v>
      </c>
      <c r="E58" s="141" t="n">
        <v>570</v>
      </c>
      <c r="F58" s="141" t="n">
        <v>520</v>
      </c>
      <c r="G58" s="141" t="n">
        <v>180</v>
      </c>
      <c r="H58" s="141" t="n">
        <v>0</v>
      </c>
      <c r="I58" s="141"/>
    </row>
    <row r="59" customFormat="false" ht="14.25" hidden="false" customHeight="false" outlineLevel="0" collapsed="false">
      <c r="B59" s="140" t="n">
        <v>40756</v>
      </c>
      <c r="C59" s="141" t="n">
        <v>550</v>
      </c>
      <c r="D59" s="141" t="n">
        <v>630</v>
      </c>
      <c r="E59" s="141" t="n">
        <v>570</v>
      </c>
      <c r="F59" s="141" t="n">
        <v>520</v>
      </c>
      <c r="G59" s="141" t="n">
        <v>180</v>
      </c>
      <c r="H59" s="141" t="n">
        <v>0</v>
      </c>
      <c r="I59" s="141"/>
    </row>
    <row r="60" customFormat="false" ht="14.25" hidden="false" customHeight="false" outlineLevel="0" collapsed="false">
      <c r="B60" s="140" t="n">
        <v>40787</v>
      </c>
      <c r="C60" s="141" t="n">
        <v>550</v>
      </c>
      <c r="D60" s="141" t="n">
        <v>630</v>
      </c>
      <c r="E60" s="141" t="n">
        <v>570</v>
      </c>
      <c r="F60" s="141" t="n">
        <v>520</v>
      </c>
      <c r="G60" s="141" t="n">
        <v>180</v>
      </c>
      <c r="H60" s="141" t="n">
        <v>0</v>
      </c>
      <c r="I60" s="141"/>
    </row>
    <row r="61" customFormat="false" ht="14.25" hidden="false" customHeight="false" outlineLevel="0" collapsed="false">
      <c r="B61" s="140" t="n">
        <v>40817</v>
      </c>
      <c r="C61" s="141" t="n">
        <v>550</v>
      </c>
      <c r="D61" s="141" t="n">
        <v>630</v>
      </c>
      <c r="E61" s="141" t="n">
        <v>570</v>
      </c>
      <c r="F61" s="141" t="n">
        <v>520</v>
      </c>
      <c r="G61" s="141" t="n">
        <v>180</v>
      </c>
      <c r="H61" s="141" t="n">
        <v>0</v>
      </c>
      <c r="I61" s="141"/>
    </row>
    <row r="62" customFormat="false" ht="14.25" hidden="false" customHeight="false" outlineLevel="0" collapsed="false">
      <c r="B62" s="140" t="n">
        <v>40848</v>
      </c>
      <c r="C62" s="141" t="n">
        <v>560</v>
      </c>
      <c r="D62" s="141" t="n">
        <v>640</v>
      </c>
      <c r="E62" s="141" t="n">
        <v>580</v>
      </c>
      <c r="F62" s="141" t="n">
        <v>530</v>
      </c>
      <c r="G62" s="141" t="n">
        <v>180</v>
      </c>
      <c r="H62" s="141" t="n">
        <v>0</v>
      </c>
      <c r="I62" s="141"/>
    </row>
    <row r="63" customFormat="false" ht="14.25" hidden="false" customHeight="false" outlineLevel="0" collapsed="false">
      <c r="B63" s="140" t="n">
        <v>40878</v>
      </c>
      <c r="C63" s="141" t="n">
        <v>560</v>
      </c>
      <c r="D63" s="141" t="n">
        <v>640</v>
      </c>
      <c r="E63" s="141" t="n">
        <v>580</v>
      </c>
      <c r="F63" s="141" t="n">
        <v>530</v>
      </c>
      <c r="G63" s="141" t="n">
        <v>180</v>
      </c>
      <c r="H63" s="141" t="n">
        <v>0</v>
      </c>
      <c r="I63" s="141"/>
    </row>
    <row r="64" customFormat="false" ht="14.25" hidden="false" customHeight="false" outlineLevel="0" collapsed="false">
      <c r="B64" s="140" t="n">
        <v>40909</v>
      </c>
      <c r="C64" s="141" t="n">
        <v>560</v>
      </c>
      <c r="D64" s="141" t="n">
        <v>640</v>
      </c>
      <c r="E64" s="141" t="n">
        <v>580</v>
      </c>
      <c r="F64" s="141" t="n">
        <v>530</v>
      </c>
      <c r="G64" s="141" t="n">
        <v>180</v>
      </c>
      <c r="H64" s="141" t="n">
        <v>0</v>
      </c>
      <c r="I64" s="141"/>
    </row>
    <row r="65" customFormat="false" ht="14.25" hidden="false" customHeight="false" outlineLevel="0" collapsed="false">
      <c r="B65" s="140" t="n">
        <v>40940</v>
      </c>
      <c r="C65" s="141" t="n">
        <v>580</v>
      </c>
      <c r="D65" s="141" t="n">
        <v>660</v>
      </c>
      <c r="E65" s="141" t="n">
        <v>600</v>
      </c>
      <c r="F65" s="141" t="n">
        <v>550</v>
      </c>
      <c r="G65" s="141" t="n">
        <v>190</v>
      </c>
      <c r="H65" s="141" t="n">
        <v>0</v>
      </c>
      <c r="I65" s="141"/>
    </row>
    <row r="66" customFormat="false" ht="14.25" hidden="false" customHeight="false" outlineLevel="0" collapsed="false">
      <c r="B66" s="140" t="n">
        <v>40969</v>
      </c>
      <c r="C66" s="141" t="n">
        <v>580</v>
      </c>
      <c r="D66" s="141" t="n">
        <v>660</v>
      </c>
      <c r="E66" s="141" t="n">
        <v>600</v>
      </c>
      <c r="F66" s="141" t="n">
        <v>550</v>
      </c>
      <c r="G66" s="141" t="n">
        <v>190</v>
      </c>
      <c r="H66" s="141" t="n">
        <v>0</v>
      </c>
      <c r="I66" s="141"/>
    </row>
    <row r="67" customFormat="false" ht="14.25" hidden="false" customHeight="false" outlineLevel="0" collapsed="false">
      <c r="B67" s="140" t="n">
        <v>41000</v>
      </c>
      <c r="C67" s="141" t="n">
        <v>580</v>
      </c>
      <c r="D67" s="141" t="n">
        <v>660</v>
      </c>
      <c r="E67" s="141" t="n">
        <v>600</v>
      </c>
      <c r="F67" s="141" t="n">
        <v>550</v>
      </c>
      <c r="G67" s="141" t="n">
        <v>190</v>
      </c>
      <c r="H67" s="141" t="n">
        <v>0</v>
      </c>
      <c r="I67" s="141"/>
    </row>
    <row r="68" customFormat="false" ht="14.25" hidden="false" customHeight="false" outlineLevel="0" collapsed="false">
      <c r="B68" s="140" t="n">
        <v>41030</v>
      </c>
      <c r="C68" s="141" t="n">
        <v>580</v>
      </c>
      <c r="D68" s="141" t="n">
        <v>660</v>
      </c>
      <c r="E68" s="141" t="n">
        <v>600</v>
      </c>
      <c r="F68" s="141" t="n">
        <v>550</v>
      </c>
      <c r="G68" s="141" t="n">
        <v>190</v>
      </c>
      <c r="H68" s="141" t="n">
        <v>0</v>
      </c>
      <c r="I68" s="141"/>
    </row>
    <row r="69" customFormat="false" ht="14.25" hidden="false" customHeight="false" outlineLevel="0" collapsed="false">
      <c r="B69" s="140" t="n">
        <v>41061</v>
      </c>
      <c r="C69" s="141" t="n">
        <v>590</v>
      </c>
      <c r="D69" s="141" t="n">
        <v>670</v>
      </c>
      <c r="E69" s="141" t="n">
        <v>610</v>
      </c>
      <c r="F69" s="141" t="n">
        <v>560</v>
      </c>
      <c r="G69" s="141" t="n">
        <v>190</v>
      </c>
      <c r="H69" s="141" t="n">
        <v>0</v>
      </c>
      <c r="I69" s="141"/>
    </row>
    <row r="70" customFormat="false" ht="14.25" hidden="false" customHeight="false" outlineLevel="0" collapsed="false">
      <c r="B70" s="140" t="n">
        <v>41091</v>
      </c>
      <c r="C70" s="141" t="n">
        <v>590</v>
      </c>
      <c r="D70" s="141" t="n">
        <v>670</v>
      </c>
      <c r="E70" s="141" t="n">
        <v>610</v>
      </c>
      <c r="F70" s="141" t="n">
        <v>560</v>
      </c>
      <c r="G70" s="141" t="n">
        <v>190</v>
      </c>
      <c r="H70" s="141" t="n">
        <v>0</v>
      </c>
      <c r="I70" s="141"/>
    </row>
    <row r="71" customFormat="false" ht="14.25" hidden="false" customHeight="false" outlineLevel="0" collapsed="false">
      <c r="B71" s="140" t="n">
        <v>41122</v>
      </c>
      <c r="C71" s="141" t="n">
        <v>590</v>
      </c>
      <c r="D71" s="141" t="n">
        <v>670</v>
      </c>
      <c r="E71" s="141" t="n">
        <v>610</v>
      </c>
      <c r="F71" s="141" t="n">
        <v>560</v>
      </c>
      <c r="G71" s="141" t="n">
        <v>190</v>
      </c>
      <c r="H71" s="141" t="n">
        <v>0</v>
      </c>
      <c r="I71" s="141"/>
    </row>
    <row r="72" customFormat="false" ht="14.25" hidden="false" customHeight="false" outlineLevel="0" collapsed="false">
      <c r="B72" s="140" t="n">
        <v>41153</v>
      </c>
      <c r="C72" s="141" t="n">
        <v>590</v>
      </c>
      <c r="D72" s="141" t="n">
        <v>670</v>
      </c>
      <c r="E72" s="141" t="n">
        <v>610</v>
      </c>
      <c r="F72" s="141" t="n">
        <v>560</v>
      </c>
      <c r="G72" s="141" t="n">
        <v>190</v>
      </c>
      <c r="H72" s="141" t="n">
        <v>0</v>
      </c>
      <c r="I72" s="141"/>
    </row>
    <row r="73" customFormat="false" ht="14.25" hidden="false" customHeight="false" outlineLevel="0" collapsed="false">
      <c r="B73" s="140" t="n">
        <v>41183</v>
      </c>
      <c r="C73" s="141" t="n">
        <v>590</v>
      </c>
      <c r="D73" s="141" t="n">
        <v>670</v>
      </c>
      <c r="E73" s="141" t="n">
        <v>610</v>
      </c>
      <c r="F73" s="141" t="n">
        <v>560</v>
      </c>
      <c r="G73" s="141" t="n">
        <v>190</v>
      </c>
      <c r="H73" s="141" t="n">
        <v>0</v>
      </c>
      <c r="I73" s="141"/>
    </row>
    <row r="74" customFormat="false" ht="14.25" hidden="false" customHeight="false" outlineLevel="0" collapsed="false">
      <c r="B74" s="140" t="n">
        <v>41214</v>
      </c>
      <c r="C74" s="141" t="n">
        <v>590</v>
      </c>
      <c r="D74" s="141" t="n">
        <v>670</v>
      </c>
      <c r="E74" s="141" t="n">
        <v>610</v>
      </c>
      <c r="F74" s="141" t="n">
        <v>560</v>
      </c>
      <c r="G74" s="141" t="n">
        <v>190</v>
      </c>
      <c r="H74" s="141" t="n">
        <v>0</v>
      </c>
      <c r="I74" s="141"/>
    </row>
    <row r="75" customFormat="false" ht="14.25" hidden="false" customHeight="false" outlineLevel="0" collapsed="false">
      <c r="B75" s="140" t="n">
        <v>41244</v>
      </c>
      <c r="C75" s="141" t="n">
        <v>590</v>
      </c>
      <c r="D75" s="141" t="n">
        <v>670</v>
      </c>
      <c r="E75" s="141" t="n">
        <v>610</v>
      </c>
      <c r="F75" s="141" t="n">
        <v>560</v>
      </c>
      <c r="G75" s="141" t="n">
        <v>190</v>
      </c>
      <c r="H75" s="141" t="n">
        <v>0</v>
      </c>
      <c r="I75" s="141"/>
    </row>
    <row r="76" customFormat="false" ht="14.25" hidden="false" customHeight="false" outlineLevel="0" collapsed="false">
      <c r="B76" s="140" t="n">
        <v>41275</v>
      </c>
      <c r="C76" s="141" t="n">
        <v>590</v>
      </c>
      <c r="D76" s="141" t="n">
        <v>670</v>
      </c>
      <c r="E76" s="141" t="n">
        <v>610</v>
      </c>
      <c r="F76" s="141" t="n">
        <v>560</v>
      </c>
      <c r="G76" s="141" t="n">
        <v>190</v>
      </c>
      <c r="H76" s="141" t="n">
        <v>0</v>
      </c>
      <c r="I76" s="141"/>
    </row>
    <row r="77" customFormat="false" ht="14.25" hidden="false" customHeight="false" outlineLevel="0" collapsed="false">
      <c r="B77" s="140" t="n">
        <v>41306</v>
      </c>
      <c r="C77" s="141" t="n">
        <v>590</v>
      </c>
      <c r="D77" s="141" t="n">
        <v>670</v>
      </c>
      <c r="E77" s="141" t="n">
        <v>610</v>
      </c>
      <c r="F77" s="141" t="n">
        <v>560</v>
      </c>
      <c r="G77" s="141" t="n">
        <v>190</v>
      </c>
      <c r="H77" s="141" t="n">
        <v>0</v>
      </c>
      <c r="I77" s="141"/>
    </row>
    <row r="78" customFormat="false" ht="14.25" hidden="false" customHeight="false" outlineLevel="0" collapsed="false">
      <c r="B78" s="140" t="n">
        <v>41334</v>
      </c>
      <c r="C78" s="141" t="n">
        <v>590</v>
      </c>
      <c r="D78" s="141" t="n">
        <v>670</v>
      </c>
      <c r="E78" s="141" t="n">
        <v>610</v>
      </c>
      <c r="F78" s="141" t="n">
        <v>560</v>
      </c>
      <c r="G78" s="141" t="n">
        <v>190</v>
      </c>
      <c r="H78" s="141" t="n">
        <v>0</v>
      </c>
      <c r="I78" s="141"/>
    </row>
    <row r="79" customFormat="false" ht="14.25" hidden="false" customHeight="false" outlineLevel="0" collapsed="false">
      <c r="B79" s="140" t="n">
        <v>41365</v>
      </c>
      <c r="C79" s="141" t="n">
        <v>590</v>
      </c>
      <c r="D79" s="141" t="n">
        <v>670</v>
      </c>
      <c r="E79" s="141" t="n">
        <v>610</v>
      </c>
      <c r="F79" s="141" t="n">
        <v>560</v>
      </c>
      <c r="G79" s="141" t="n">
        <v>190</v>
      </c>
      <c r="H79" s="141" t="n">
        <v>0</v>
      </c>
      <c r="I79" s="141"/>
    </row>
    <row r="80" customFormat="false" ht="14.25" hidden="false" customHeight="false" outlineLevel="0" collapsed="false">
      <c r="B80" s="140" t="n">
        <v>41395</v>
      </c>
      <c r="C80" s="141" t="n">
        <v>590</v>
      </c>
      <c r="D80" s="141" t="n">
        <v>670</v>
      </c>
      <c r="E80" s="141" t="n">
        <v>610</v>
      </c>
      <c r="F80" s="141" t="n">
        <v>560</v>
      </c>
      <c r="G80" s="141" t="n">
        <v>190</v>
      </c>
      <c r="H80" s="141" t="n">
        <v>0</v>
      </c>
      <c r="I80" s="141"/>
    </row>
    <row r="81" customFormat="false" ht="14.25" hidden="false" customHeight="false" outlineLevel="0" collapsed="false">
      <c r="B81" s="140" t="n">
        <v>41426</v>
      </c>
      <c r="C81" s="141" t="n">
        <v>590</v>
      </c>
      <c r="D81" s="141" t="n">
        <v>670</v>
      </c>
      <c r="E81" s="141" t="n">
        <v>610</v>
      </c>
      <c r="F81" s="141" t="n">
        <v>560</v>
      </c>
      <c r="G81" s="141" t="n">
        <v>190</v>
      </c>
      <c r="H81" s="141" t="n">
        <v>0</v>
      </c>
      <c r="I81" s="141"/>
    </row>
    <row r="82" customFormat="false" ht="14.25" hidden="false" customHeight="false" outlineLevel="0" collapsed="false">
      <c r="B82" s="140" t="n">
        <v>41456</v>
      </c>
      <c r="C82" s="141" t="n">
        <v>590</v>
      </c>
      <c r="D82" s="141" t="n">
        <v>670</v>
      </c>
      <c r="E82" s="141" t="n">
        <v>610</v>
      </c>
      <c r="F82" s="141" t="n">
        <v>560</v>
      </c>
      <c r="G82" s="141" t="n">
        <v>190</v>
      </c>
      <c r="H82" s="141" t="n">
        <v>0</v>
      </c>
      <c r="I82" s="141"/>
    </row>
    <row r="83" customFormat="false" ht="14.25" hidden="false" customHeight="false" outlineLevel="0" collapsed="false">
      <c r="B83" s="140" t="n">
        <v>41487</v>
      </c>
      <c r="C83" s="141" t="n">
        <v>590</v>
      </c>
      <c r="D83" s="141" t="n">
        <v>670</v>
      </c>
      <c r="E83" s="141" t="n">
        <v>610</v>
      </c>
      <c r="F83" s="141" t="n">
        <v>560</v>
      </c>
      <c r="G83" s="141" t="n">
        <v>190</v>
      </c>
      <c r="H83" s="141" t="n">
        <v>0</v>
      </c>
      <c r="I83" s="141"/>
    </row>
    <row r="84" customFormat="false" ht="14.25" hidden="false" customHeight="false" outlineLevel="0" collapsed="false">
      <c r="B84" s="140" t="n">
        <v>41518</v>
      </c>
      <c r="C84" s="141" t="n">
        <v>590</v>
      </c>
      <c r="D84" s="141" t="n">
        <v>670</v>
      </c>
      <c r="E84" s="141" t="n">
        <v>610</v>
      </c>
      <c r="F84" s="141" t="n">
        <v>560</v>
      </c>
      <c r="G84" s="141" t="n">
        <v>190</v>
      </c>
      <c r="H84" s="141" t="n">
        <v>0</v>
      </c>
      <c r="I84" s="141"/>
    </row>
    <row r="85" customFormat="false" ht="14.25" hidden="false" customHeight="false" outlineLevel="0" collapsed="false">
      <c r="B85" s="140" t="n">
        <v>41548</v>
      </c>
      <c r="C85" s="141" t="n">
        <v>590</v>
      </c>
      <c r="D85" s="141" t="n">
        <v>670</v>
      </c>
      <c r="E85" s="141" t="n">
        <v>610</v>
      </c>
      <c r="F85" s="141" t="n">
        <v>560</v>
      </c>
      <c r="G85" s="141" t="n">
        <v>190</v>
      </c>
      <c r="H85" s="141" t="n">
        <v>0</v>
      </c>
      <c r="I85" s="141"/>
    </row>
    <row r="86" customFormat="false" ht="14.25" hidden="false" customHeight="false" outlineLevel="0" collapsed="false">
      <c r="B86" s="140" t="n">
        <v>41579</v>
      </c>
      <c r="C86" s="141" t="n">
        <v>590</v>
      </c>
      <c r="D86" s="141" t="n">
        <v>670</v>
      </c>
      <c r="E86" s="141" t="n">
        <v>610</v>
      </c>
      <c r="F86" s="141" t="n">
        <v>560</v>
      </c>
      <c r="G86" s="141" t="n">
        <v>190</v>
      </c>
      <c r="H86" s="141" t="n">
        <v>0</v>
      </c>
      <c r="I86" s="141"/>
    </row>
    <row r="87" customFormat="false" ht="14.25" hidden="false" customHeight="false" outlineLevel="0" collapsed="false">
      <c r="B87" s="140" t="n">
        <v>41609</v>
      </c>
      <c r="C87" s="141" t="n">
        <v>600</v>
      </c>
      <c r="D87" s="141" t="n">
        <v>680</v>
      </c>
      <c r="E87" s="141" t="n">
        <v>620</v>
      </c>
      <c r="F87" s="141" t="n">
        <v>570</v>
      </c>
      <c r="G87" s="141" t="n">
        <v>200</v>
      </c>
      <c r="H87" s="141" t="n">
        <v>0</v>
      </c>
      <c r="I87" s="141"/>
    </row>
    <row r="88" customFormat="false" ht="14.25" hidden="false" customHeight="false" outlineLevel="0" collapsed="false">
      <c r="B88" s="140" t="n">
        <v>41640</v>
      </c>
      <c r="C88" s="141" t="n">
        <v>600</v>
      </c>
      <c r="D88" s="141" t="n">
        <v>680</v>
      </c>
      <c r="E88" s="141" t="n">
        <v>620</v>
      </c>
      <c r="F88" s="141" t="n">
        <v>570</v>
      </c>
      <c r="G88" s="141" t="n">
        <v>200</v>
      </c>
      <c r="H88" s="141" t="n">
        <v>0</v>
      </c>
      <c r="I88" s="141"/>
    </row>
    <row r="89" customFormat="false" ht="14.25" hidden="false" customHeight="false" outlineLevel="0" collapsed="false">
      <c r="B89" s="140" t="n">
        <v>41671</v>
      </c>
      <c r="C89" s="141" t="n">
        <v>600</v>
      </c>
      <c r="D89" s="141" t="n">
        <v>680</v>
      </c>
      <c r="E89" s="141" t="n">
        <v>620</v>
      </c>
      <c r="F89" s="141" t="n">
        <v>570</v>
      </c>
      <c r="G89" s="141" t="n">
        <v>200</v>
      </c>
      <c r="H89" s="141" t="n">
        <v>0</v>
      </c>
      <c r="I89" s="141"/>
    </row>
    <row r="90" customFormat="false" ht="14.25" hidden="false" customHeight="false" outlineLevel="0" collapsed="false">
      <c r="B90" s="140" t="n">
        <v>41699</v>
      </c>
      <c r="C90" s="141" t="n">
        <v>600</v>
      </c>
      <c r="D90" s="141" t="n">
        <v>680</v>
      </c>
      <c r="E90" s="141" t="n">
        <v>620</v>
      </c>
      <c r="F90" s="141" t="n">
        <v>570</v>
      </c>
      <c r="G90" s="141" t="n">
        <v>200</v>
      </c>
      <c r="H90" s="141" t="n">
        <v>0</v>
      </c>
      <c r="I90" s="141"/>
    </row>
    <row r="91" customFormat="false" ht="14.25" hidden="false" customHeight="false" outlineLevel="0" collapsed="false">
      <c r="B91" s="140" t="n">
        <v>41730</v>
      </c>
      <c r="C91" s="141" t="n">
        <v>600</v>
      </c>
      <c r="D91" s="141" t="n">
        <v>680</v>
      </c>
      <c r="E91" s="141" t="n">
        <v>620</v>
      </c>
      <c r="F91" s="141" t="n">
        <v>570</v>
      </c>
      <c r="G91" s="141" t="n">
        <v>200</v>
      </c>
      <c r="H91" s="141" t="n">
        <v>0</v>
      </c>
      <c r="I91" s="141"/>
    </row>
    <row r="92" customFormat="false" ht="14.25" hidden="false" customHeight="false" outlineLevel="0" collapsed="false">
      <c r="B92" s="140" t="n">
        <v>41760</v>
      </c>
      <c r="C92" s="141" t="n">
        <v>610</v>
      </c>
      <c r="D92" s="141" t="n">
        <v>690</v>
      </c>
      <c r="E92" s="141" t="n">
        <v>630</v>
      </c>
      <c r="F92" s="141" t="n">
        <v>580</v>
      </c>
      <c r="G92" s="141" t="n">
        <v>200</v>
      </c>
      <c r="H92" s="141" t="n">
        <v>0</v>
      </c>
      <c r="I92" s="141"/>
    </row>
    <row r="93" customFormat="false" ht="14.25" hidden="false" customHeight="false" outlineLevel="0" collapsed="false">
      <c r="B93" s="140" t="n">
        <v>41791</v>
      </c>
      <c r="C93" s="141" t="n">
        <v>610</v>
      </c>
      <c r="D93" s="141" t="n">
        <v>690</v>
      </c>
      <c r="E93" s="141" t="n">
        <v>630</v>
      </c>
      <c r="F93" s="141" t="n">
        <v>580</v>
      </c>
      <c r="G93" s="141" t="n">
        <v>200</v>
      </c>
      <c r="H93" s="141" t="n">
        <v>0</v>
      </c>
      <c r="I93" s="141"/>
    </row>
    <row r="94" customFormat="false" ht="14.25" hidden="false" customHeight="false" outlineLevel="0" collapsed="false">
      <c r="B94" s="140" t="n">
        <v>41821</v>
      </c>
      <c r="C94" s="141" t="n">
        <v>610</v>
      </c>
      <c r="D94" s="141" t="n">
        <v>690</v>
      </c>
      <c r="E94" s="141" t="n">
        <v>630</v>
      </c>
      <c r="F94" s="141" t="n">
        <v>580</v>
      </c>
      <c r="G94" s="141" t="n">
        <v>200</v>
      </c>
      <c r="H94" s="141" t="n">
        <v>0</v>
      </c>
      <c r="I94" s="141"/>
    </row>
    <row r="95" customFormat="false" ht="14.25" hidden="false" customHeight="false" outlineLevel="0" collapsed="false">
      <c r="B95" s="140" t="n">
        <v>41852</v>
      </c>
      <c r="C95" s="141" t="n">
        <v>610</v>
      </c>
      <c r="D95" s="141" t="n">
        <v>690</v>
      </c>
      <c r="E95" s="141" t="n">
        <v>630</v>
      </c>
      <c r="F95" s="141" t="n">
        <v>580</v>
      </c>
      <c r="G95" s="141" t="n">
        <v>200</v>
      </c>
      <c r="H95" s="141" t="n">
        <v>0</v>
      </c>
      <c r="I95" s="141"/>
    </row>
    <row r="96" customFormat="false" ht="14.25" hidden="false" customHeight="false" outlineLevel="0" collapsed="false">
      <c r="B96" s="140" t="n">
        <v>41883</v>
      </c>
      <c r="C96" s="141" t="n">
        <v>620</v>
      </c>
      <c r="D96" s="141" t="n">
        <v>700</v>
      </c>
      <c r="E96" s="141" t="n">
        <v>640</v>
      </c>
      <c r="F96" s="141" t="n">
        <v>590</v>
      </c>
      <c r="G96" s="141" t="n">
        <v>200</v>
      </c>
      <c r="H96" s="141" t="n">
        <v>0</v>
      </c>
      <c r="I96" s="141"/>
    </row>
    <row r="97" customFormat="false" ht="14.25" hidden="false" customHeight="false" outlineLevel="0" collapsed="false">
      <c r="B97" s="140" t="n">
        <v>41913</v>
      </c>
      <c r="C97" s="141" t="n">
        <v>620</v>
      </c>
      <c r="D97" s="141" t="n">
        <v>700</v>
      </c>
      <c r="E97" s="141" t="n">
        <v>640</v>
      </c>
      <c r="F97" s="141" t="n">
        <v>590</v>
      </c>
      <c r="G97" s="141" t="n">
        <v>200</v>
      </c>
      <c r="H97" s="141" t="n">
        <v>0</v>
      </c>
      <c r="I97" s="141"/>
    </row>
    <row r="98" customFormat="false" ht="14.25" hidden="false" customHeight="false" outlineLevel="0" collapsed="false">
      <c r="B98" s="140" t="n">
        <v>41944</v>
      </c>
      <c r="C98" s="141" t="n">
        <v>620</v>
      </c>
      <c r="D98" s="141" t="n">
        <v>700</v>
      </c>
      <c r="E98" s="141" t="n">
        <v>640</v>
      </c>
      <c r="F98" s="141" t="n">
        <v>590</v>
      </c>
      <c r="G98" s="141" t="n">
        <v>200</v>
      </c>
      <c r="H98" s="141" t="n">
        <v>0</v>
      </c>
      <c r="I98" s="141"/>
    </row>
    <row r="99" customFormat="false" ht="14.25" hidden="false" customHeight="false" outlineLevel="0" collapsed="false">
      <c r="B99" s="140" t="n">
        <v>41974</v>
      </c>
      <c r="C99" s="141" t="n">
        <v>620</v>
      </c>
      <c r="D99" s="141" t="n">
        <v>700</v>
      </c>
      <c r="E99" s="141" t="n">
        <v>640</v>
      </c>
      <c r="F99" s="141" t="n">
        <v>590</v>
      </c>
      <c r="G99" s="141" t="n">
        <v>200</v>
      </c>
      <c r="H99" s="141" t="n">
        <v>0</v>
      </c>
      <c r="I99" s="141"/>
    </row>
    <row r="100" customFormat="false" ht="14.25" hidden="false" customHeight="false" outlineLevel="0" collapsed="false">
      <c r="B100" s="140" t="n">
        <v>42005</v>
      </c>
      <c r="C100" s="141" t="n">
        <v>640</v>
      </c>
      <c r="D100" s="141" t="n">
        <v>720</v>
      </c>
      <c r="E100" s="141" t="n">
        <v>660</v>
      </c>
      <c r="F100" s="141" t="n">
        <v>610</v>
      </c>
      <c r="G100" s="141" t="n">
        <v>210</v>
      </c>
      <c r="H100" s="141" t="n">
        <v>0</v>
      </c>
      <c r="I100" s="141"/>
    </row>
    <row r="101" customFormat="false" ht="14.25" hidden="false" customHeight="false" outlineLevel="0" collapsed="false">
      <c r="B101" s="140" t="n">
        <v>42036</v>
      </c>
      <c r="C101" s="141" t="n">
        <v>640</v>
      </c>
      <c r="D101" s="141" t="n">
        <v>720</v>
      </c>
      <c r="E101" s="141" t="n">
        <v>660</v>
      </c>
      <c r="F101" s="141" t="n">
        <v>610</v>
      </c>
      <c r="G101" s="141" t="n">
        <v>210</v>
      </c>
      <c r="H101" s="141" t="n">
        <v>0</v>
      </c>
      <c r="I101" s="141"/>
    </row>
    <row r="102" customFormat="false" ht="14.25" hidden="false" customHeight="false" outlineLevel="0" collapsed="false">
      <c r="B102" s="140" t="n">
        <v>42064</v>
      </c>
      <c r="C102" s="141" t="n">
        <v>640</v>
      </c>
      <c r="D102" s="141" t="n">
        <v>720</v>
      </c>
      <c r="E102" s="141" t="n">
        <v>660</v>
      </c>
      <c r="F102" s="141" t="n">
        <v>610</v>
      </c>
      <c r="G102" s="141" t="n">
        <v>210</v>
      </c>
      <c r="H102" s="141" t="n">
        <v>0</v>
      </c>
      <c r="I102" s="141"/>
    </row>
    <row r="103" customFormat="false" ht="14.25" hidden="false" customHeight="false" outlineLevel="0" collapsed="false">
      <c r="B103" s="140" t="n">
        <v>42095</v>
      </c>
      <c r="C103" s="141" t="n">
        <v>640</v>
      </c>
      <c r="D103" s="141" t="n">
        <v>720</v>
      </c>
      <c r="E103" s="141" t="n">
        <v>660</v>
      </c>
      <c r="F103" s="141" t="n">
        <v>610</v>
      </c>
      <c r="G103" s="141" t="n">
        <v>210</v>
      </c>
      <c r="H103" s="141" t="n">
        <v>0</v>
      </c>
      <c r="I103" s="141"/>
    </row>
    <row r="104" customFormat="false" ht="14.25" hidden="false" customHeight="false" outlineLevel="0" collapsed="false">
      <c r="B104" s="140" t="n">
        <v>42125</v>
      </c>
      <c r="C104" s="141" t="n">
        <v>640</v>
      </c>
      <c r="D104" s="141" t="n">
        <v>720</v>
      </c>
      <c r="E104" s="141" t="n">
        <v>660</v>
      </c>
      <c r="F104" s="141" t="n">
        <v>610</v>
      </c>
      <c r="G104" s="141" t="n">
        <v>210</v>
      </c>
      <c r="H104" s="141" t="n">
        <v>0</v>
      </c>
      <c r="I104" s="141"/>
    </row>
    <row r="105" customFormat="false" ht="14.25" hidden="false" customHeight="false" outlineLevel="0" collapsed="false">
      <c r="B105" s="140" t="n">
        <v>42156</v>
      </c>
      <c r="C105" s="141" t="n">
        <v>640</v>
      </c>
      <c r="D105" s="141" t="n">
        <v>720</v>
      </c>
      <c r="E105" s="141" t="n">
        <v>660</v>
      </c>
      <c r="F105" s="141" t="n">
        <v>610</v>
      </c>
      <c r="G105" s="141" t="n">
        <v>210</v>
      </c>
      <c r="H105" s="141" t="n">
        <v>0</v>
      </c>
      <c r="I105" s="141"/>
    </row>
    <row r="106" customFormat="false" ht="14.25" hidden="false" customHeight="false" outlineLevel="0" collapsed="false">
      <c r="B106" s="140" t="n">
        <v>42186</v>
      </c>
      <c r="C106" s="141" t="n">
        <v>640</v>
      </c>
      <c r="D106" s="141" t="n">
        <v>720</v>
      </c>
      <c r="E106" s="141" t="n">
        <v>660</v>
      </c>
      <c r="F106" s="141" t="n">
        <v>610</v>
      </c>
      <c r="G106" s="141" t="n">
        <v>210</v>
      </c>
      <c r="H106" s="141" t="n">
        <v>0</v>
      </c>
      <c r="I106" s="141"/>
    </row>
    <row r="107" customFormat="false" ht="14.25" hidden="false" customHeight="false" outlineLevel="0" collapsed="false">
      <c r="B107" s="140" t="n">
        <v>42217</v>
      </c>
      <c r="C107" s="141" t="n">
        <v>640</v>
      </c>
      <c r="D107" s="141" t="n">
        <v>720</v>
      </c>
      <c r="E107" s="141" t="n">
        <v>660</v>
      </c>
      <c r="F107" s="141" t="n">
        <v>610</v>
      </c>
      <c r="G107" s="141" t="n">
        <v>210</v>
      </c>
      <c r="H107" s="141" t="n">
        <v>0</v>
      </c>
      <c r="I107" s="141"/>
    </row>
    <row r="108" customFormat="false" ht="14.25" hidden="false" customHeight="false" outlineLevel="0" collapsed="false">
      <c r="B108" s="140" t="n">
        <v>42248</v>
      </c>
      <c r="C108" s="141" t="n">
        <v>640</v>
      </c>
      <c r="D108" s="141" t="n">
        <v>720</v>
      </c>
      <c r="E108" s="141" t="n">
        <v>660</v>
      </c>
      <c r="F108" s="141" t="n">
        <v>610</v>
      </c>
      <c r="G108" s="141" t="n">
        <v>210</v>
      </c>
      <c r="H108" s="141" t="n">
        <v>0</v>
      </c>
      <c r="I108" s="141"/>
    </row>
    <row r="109" customFormat="false" ht="14.25" hidden="false" customHeight="false" outlineLevel="0" collapsed="false">
      <c r="B109" s="140" t="n">
        <v>42278</v>
      </c>
      <c r="C109" s="141" t="n">
        <v>640</v>
      </c>
      <c r="D109" s="141" t="n">
        <v>720</v>
      </c>
      <c r="E109" s="141" t="n">
        <v>660</v>
      </c>
      <c r="F109" s="141" t="n">
        <v>610</v>
      </c>
      <c r="G109" s="141" t="n">
        <v>210</v>
      </c>
      <c r="H109" s="141" t="n">
        <v>0</v>
      </c>
      <c r="I109" s="141"/>
    </row>
    <row r="110" customFormat="false" ht="14.25" hidden="false" customHeight="false" outlineLevel="0" collapsed="false">
      <c r="B110" s="140" t="n">
        <v>42309</v>
      </c>
      <c r="C110" s="141" t="n">
        <v>640</v>
      </c>
      <c r="D110" s="141" t="n">
        <v>720</v>
      </c>
      <c r="E110" s="141" t="n">
        <v>660</v>
      </c>
      <c r="F110" s="141" t="n">
        <v>610</v>
      </c>
      <c r="G110" s="141" t="n">
        <v>210</v>
      </c>
      <c r="H110" s="141" t="n">
        <v>0</v>
      </c>
      <c r="I110" s="141"/>
    </row>
    <row r="111" customFormat="false" ht="14.25" hidden="false" customHeight="false" outlineLevel="0" collapsed="false">
      <c r="B111" s="140" t="n">
        <v>42339</v>
      </c>
      <c r="C111" s="141" t="n">
        <v>640</v>
      </c>
      <c r="D111" s="141" t="n">
        <v>720</v>
      </c>
      <c r="E111" s="141" t="n">
        <v>660</v>
      </c>
      <c r="F111" s="141" t="n">
        <v>610</v>
      </c>
      <c r="G111" s="141" t="n">
        <v>210</v>
      </c>
      <c r="H111" s="141" t="n">
        <v>0</v>
      </c>
      <c r="I111" s="141"/>
    </row>
    <row r="112" customFormat="false" ht="14.25" hidden="false" customHeight="false" outlineLevel="0" collapsed="false">
      <c r="B112" s="140" t="n">
        <v>42370</v>
      </c>
      <c r="C112" s="141" t="n">
        <v>640</v>
      </c>
      <c r="D112" s="141" t="n">
        <v>720</v>
      </c>
      <c r="E112" s="141" t="n">
        <v>660</v>
      </c>
      <c r="F112" s="141" t="n">
        <v>610</v>
      </c>
      <c r="G112" s="141" t="n">
        <v>210</v>
      </c>
      <c r="H112" s="141" t="n">
        <v>0</v>
      </c>
      <c r="I112" s="141"/>
    </row>
    <row r="113" customFormat="false" ht="14.25" hidden="false" customHeight="false" outlineLevel="0" collapsed="false">
      <c r="B113" s="140" t="n">
        <v>42401</v>
      </c>
      <c r="C113" s="141" t="n">
        <v>640</v>
      </c>
      <c r="D113" s="141" t="n">
        <v>740</v>
      </c>
      <c r="E113" s="141" t="n">
        <v>660</v>
      </c>
      <c r="F113" s="141" t="n">
        <v>610</v>
      </c>
      <c r="G113" s="141" t="n">
        <v>210</v>
      </c>
      <c r="H113" s="141" t="n">
        <v>0</v>
      </c>
      <c r="I113" s="141"/>
    </row>
    <row r="114" customFormat="false" ht="14.25" hidden="false" customHeight="false" outlineLevel="0" collapsed="false">
      <c r="B114" s="140" t="n">
        <v>42430</v>
      </c>
      <c r="C114" s="141" t="n">
        <v>640</v>
      </c>
      <c r="D114" s="141" t="n">
        <v>740</v>
      </c>
      <c r="E114" s="141" t="n">
        <v>660</v>
      </c>
      <c r="F114" s="141" t="n">
        <v>610</v>
      </c>
      <c r="G114" s="141" t="n">
        <v>210</v>
      </c>
      <c r="H114" s="141" t="n">
        <v>0</v>
      </c>
      <c r="I114" s="141"/>
    </row>
    <row r="115" customFormat="false" ht="14.25" hidden="false" customHeight="false" outlineLevel="0" collapsed="false">
      <c r="B115" s="140" t="n">
        <v>42461</v>
      </c>
      <c r="C115" s="141" t="n">
        <v>640</v>
      </c>
      <c r="D115" s="141" t="n">
        <v>740</v>
      </c>
      <c r="E115" s="141" t="n">
        <v>660</v>
      </c>
      <c r="F115" s="141" t="n">
        <v>610</v>
      </c>
      <c r="G115" s="141" t="n">
        <v>210</v>
      </c>
      <c r="H115" s="141" t="n">
        <v>0</v>
      </c>
      <c r="I115" s="141"/>
    </row>
    <row r="116" customFormat="false" ht="14.25" hidden="false" customHeight="false" outlineLevel="0" collapsed="false">
      <c r="B116" s="140" t="n">
        <v>42491</v>
      </c>
      <c r="C116" s="141" t="n">
        <v>640</v>
      </c>
      <c r="D116" s="141" t="n">
        <v>740</v>
      </c>
      <c r="E116" s="141" t="n">
        <v>660</v>
      </c>
      <c r="F116" s="141" t="n">
        <v>610</v>
      </c>
      <c r="G116" s="141" t="n">
        <v>210</v>
      </c>
      <c r="H116" s="141" t="n">
        <v>0</v>
      </c>
      <c r="I116" s="141"/>
    </row>
    <row r="117" customFormat="false" ht="14.25" hidden="false" customHeight="false" outlineLevel="0" collapsed="false">
      <c r="B117" s="140" t="n">
        <v>42522</v>
      </c>
      <c r="C117" s="141" t="n">
        <v>640</v>
      </c>
      <c r="D117" s="141" t="n">
        <v>740</v>
      </c>
      <c r="E117" s="141" t="n">
        <v>660</v>
      </c>
      <c r="F117" s="141" t="n">
        <v>610</v>
      </c>
      <c r="G117" s="141" t="n">
        <v>210</v>
      </c>
      <c r="H117" s="141" t="n">
        <v>0</v>
      </c>
      <c r="I117" s="141"/>
    </row>
    <row r="118" customFormat="false" ht="14.25" hidden="false" customHeight="false" outlineLevel="0" collapsed="false">
      <c r="B118" s="140" t="n">
        <v>42552</v>
      </c>
      <c r="C118" s="141" t="n">
        <v>640</v>
      </c>
      <c r="D118" s="141" t="n">
        <v>740</v>
      </c>
      <c r="E118" s="141" t="n">
        <v>660</v>
      </c>
      <c r="F118" s="141" t="n">
        <v>610</v>
      </c>
      <c r="G118" s="141" t="n">
        <v>210</v>
      </c>
      <c r="H118" s="141" t="n">
        <v>0</v>
      </c>
      <c r="I118" s="141"/>
    </row>
    <row r="119" customFormat="false" ht="14.25" hidden="false" customHeight="false" outlineLevel="0" collapsed="false">
      <c r="B119" s="140" t="n">
        <v>42583</v>
      </c>
      <c r="C119" s="141" t="n">
        <v>640</v>
      </c>
      <c r="D119" s="141" t="n">
        <v>740</v>
      </c>
      <c r="E119" s="141" t="n">
        <v>660</v>
      </c>
      <c r="F119" s="141" t="n">
        <v>610</v>
      </c>
      <c r="G119" s="141" t="n">
        <v>210</v>
      </c>
      <c r="H119" s="141" t="n">
        <v>0</v>
      </c>
      <c r="I119" s="141"/>
    </row>
    <row r="120" customFormat="false" ht="14.25" hidden="false" customHeight="false" outlineLevel="0" collapsed="false">
      <c r="B120" s="140" t="n">
        <v>42614</v>
      </c>
      <c r="C120" s="141" t="n">
        <v>640</v>
      </c>
      <c r="D120" s="141" t="n">
        <v>740</v>
      </c>
      <c r="E120" s="141" t="n">
        <v>660</v>
      </c>
      <c r="F120" s="141" t="n">
        <v>610</v>
      </c>
      <c r="G120" s="141" t="n">
        <v>210</v>
      </c>
      <c r="H120" s="141" t="n">
        <v>0</v>
      </c>
      <c r="I120" s="141"/>
    </row>
    <row r="121" customFormat="false" ht="14.25" hidden="false" customHeight="false" outlineLevel="0" collapsed="false">
      <c r="B121" s="140" t="n">
        <v>42644</v>
      </c>
      <c r="C121" s="141" t="n">
        <v>640</v>
      </c>
      <c r="D121" s="141" t="n">
        <v>740</v>
      </c>
      <c r="E121" s="141" t="n">
        <v>660</v>
      </c>
      <c r="F121" s="141" t="n">
        <v>610</v>
      </c>
      <c r="G121" s="141" t="n">
        <v>210</v>
      </c>
      <c r="H121" s="141" t="n">
        <v>0</v>
      </c>
      <c r="I121" s="141"/>
    </row>
    <row r="122" customFormat="false" ht="14.25" hidden="false" customHeight="false" outlineLevel="0" collapsed="false">
      <c r="B122" s="140" t="n">
        <v>42675</v>
      </c>
      <c r="C122" s="141" t="n">
        <v>640</v>
      </c>
      <c r="D122" s="141" t="n">
        <v>740</v>
      </c>
      <c r="E122" s="141" t="n">
        <v>660</v>
      </c>
      <c r="F122" s="141" t="n">
        <v>610</v>
      </c>
      <c r="G122" s="141" t="n">
        <v>210</v>
      </c>
      <c r="H122" s="141" t="n">
        <v>0</v>
      </c>
      <c r="I122" s="141"/>
    </row>
    <row r="123" customFormat="false" ht="14.25" hidden="false" customHeight="false" outlineLevel="0" collapsed="false">
      <c r="B123" s="140" t="n">
        <v>42705</v>
      </c>
      <c r="C123" s="141" t="n">
        <v>640</v>
      </c>
      <c r="D123" s="141" t="n">
        <v>740</v>
      </c>
      <c r="E123" s="141" t="n">
        <v>660</v>
      </c>
      <c r="F123" s="141" t="n">
        <v>610</v>
      </c>
      <c r="G123" s="141" t="n">
        <v>210</v>
      </c>
      <c r="H123" s="141" t="n">
        <v>0</v>
      </c>
      <c r="I123" s="141"/>
    </row>
    <row r="124" customFormat="false" ht="14.25" hidden="false" customHeight="false" outlineLevel="0" collapsed="false">
      <c r="B124" s="140" t="n">
        <v>42736</v>
      </c>
      <c r="C124" s="141" t="n">
        <v>640</v>
      </c>
      <c r="D124" s="141" t="n">
        <v>740</v>
      </c>
      <c r="E124" s="141" t="n">
        <v>660</v>
      </c>
      <c r="F124" s="141" t="n">
        <v>610</v>
      </c>
      <c r="G124" s="141" t="n">
        <v>210</v>
      </c>
      <c r="H124" s="141" t="n">
        <v>0</v>
      </c>
      <c r="I124" s="141"/>
    </row>
    <row r="125" customFormat="false" ht="14.25" hidden="false" customHeight="false" outlineLevel="0" collapsed="false">
      <c r="B125" s="140" t="n">
        <v>42767</v>
      </c>
      <c r="C125" s="141" t="n">
        <v>640</v>
      </c>
      <c r="D125" s="141" t="n">
        <v>740</v>
      </c>
      <c r="E125" s="141" t="n">
        <v>660</v>
      </c>
      <c r="F125" s="141" t="n">
        <v>610</v>
      </c>
      <c r="G125" s="141" t="n">
        <v>210</v>
      </c>
      <c r="H125" s="141" t="n">
        <v>0</v>
      </c>
      <c r="I125" s="141"/>
    </row>
    <row r="126" customFormat="false" ht="14.25" hidden="false" customHeight="false" outlineLevel="0" collapsed="false">
      <c r="B126" s="140" t="n">
        <v>42795</v>
      </c>
      <c r="C126" s="141" t="n">
        <v>640</v>
      </c>
      <c r="D126" s="141" t="n">
        <v>740</v>
      </c>
      <c r="E126" s="141" t="n">
        <v>660</v>
      </c>
      <c r="F126" s="141" t="n">
        <v>610</v>
      </c>
      <c r="G126" s="141" t="n">
        <v>210</v>
      </c>
      <c r="H126" s="141" t="n">
        <v>0</v>
      </c>
      <c r="I126" s="141"/>
    </row>
    <row r="127" customFormat="false" ht="14.25" hidden="false" customHeight="false" outlineLevel="0" collapsed="false">
      <c r="B127" s="140" t="n">
        <v>42826</v>
      </c>
      <c r="C127" s="141" t="n">
        <v>640</v>
      </c>
      <c r="D127" s="141" t="n">
        <v>740</v>
      </c>
      <c r="E127" s="141" t="n">
        <v>660</v>
      </c>
      <c r="F127" s="141" t="n">
        <v>610</v>
      </c>
      <c r="G127" s="141" t="n">
        <v>210</v>
      </c>
      <c r="H127" s="141" t="n">
        <v>0</v>
      </c>
      <c r="I127" s="141"/>
    </row>
    <row r="128" customFormat="false" ht="14.25" hidden="false" customHeight="false" outlineLevel="0" collapsed="false">
      <c r="B128" s="140" t="n">
        <v>42856</v>
      </c>
      <c r="C128" s="141" t="n">
        <v>640</v>
      </c>
      <c r="D128" s="141" t="n">
        <v>740</v>
      </c>
      <c r="E128" s="141" t="n">
        <v>660</v>
      </c>
      <c r="F128" s="141" t="n">
        <v>610</v>
      </c>
      <c r="G128" s="141" t="n">
        <v>210</v>
      </c>
      <c r="H128" s="141" t="n">
        <v>0</v>
      </c>
      <c r="I128" s="141"/>
    </row>
    <row r="129" customFormat="false" ht="14.25" hidden="false" customHeight="false" outlineLevel="0" collapsed="false">
      <c r="B129" s="140" t="n">
        <v>42887</v>
      </c>
      <c r="C129" s="141" t="n">
        <v>640</v>
      </c>
      <c r="D129" s="141" t="n">
        <v>740</v>
      </c>
      <c r="E129" s="141" t="n">
        <v>660</v>
      </c>
      <c r="F129" s="141" t="n">
        <v>610</v>
      </c>
      <c r="G129" s="141" t="n">
        <v>210</v>
      </c>
      <c r="H129" s="141" t="n">
        <v>0</v>
      </c>
      <c r="I129" s="141"/>
    </row>
    <row r="130" customFormat="false" ht="14.25" hidden="false" customHeight="false" outlineLevel="0" collapsed="false">
      <c r="B130" s="140" t="n">
        <v>42917</v>
      </c>
      <c r="C130" s="141" t="n">
        <v>640</v>
      </c>
      <c r="D130" s="141" t="n">
        <v>740</v>
      </c>
      <c r="E130" s="141" t="n">
        <v>660</v>
      </c>
      <c r="F130" s="141" t="n">
        <v>610</v>
      </c>
      <c r="G130" s="141" t="n">
        <v>210</v>
      </c>
      <c r="H130" s="141" t="n">
        <v>0</v>
      </c>
      <c r="I130" s="141"/>
    </row>
    <row r="131" customFormat="false" ht="14.25" hidden="false" customHeight="false" outlineLevel="0" collapsed="false">
      <c r="B131" s="140" t="n">
        <v>42948</v>
      </c>
      <c r="C131" s="141" t="n">
        <v>640</v>
      </c>
      <c r="D131" s="141" t="n">
        <v>740</v>
      </c>
      <c r="E131" s="141" t="n">
        <v>660</v>
      </c>
      <c r="F131" s="141" t="n">
        <v>610</v>
      </c>
      <c r="G131" s="141" t="n">
        <v>210</v>
      </c>
      <c r="H131" s="141" t="n">
        <v>0</v>
      </c>
      <c r="I131" s="141"/>
    </row>
    <row r="132" customFormat="false" ht="14.25" hidden="false" customHeight="false" outlineLevel="0" collapsed="false">
      <c r="B132" s="140" t="n">
        <v>42979</v>
      </c>
      <c r="C132" s="141" t="n">
        <v>640</v>
      </c>
      <c r="D132" s="141" t="n">
        <v>740</v>
      </c>
      <c r="E132" s="141" t="n">
        <v>660</v>
      </c>
      <c r="F132" s="141" t="n">
        <v>610</v>
      </c>
      <c r="G132" s="141" t="n">
        <v>210</v>
      </c>
      <c r="H132" s="141" t="n">
        <v>0</v>
      </c>
      <c r="I132" s="141"/>
    </row>
    <row r="133" customFormat="false" ht="14.25" hidden="false" customHeight="false" outlineLevel="0" collapsed="false">
      <c r="B133" s="140" t="n">
        <v>43009</v>
      </c>
      <c r="C133" s="141" t="n">
        <v>640</v>
      </c>
      <c r="D133" s="141" t="n">
        <v>740</v>
      </c>
      <c r="E133" s="141" t="n">
        <v>660</v>
      </c>
      <c r="F133" s="141" t="n">
        <v>610</v>
      </c>
      <c r="G133" s="141" t="n">
        <v>210</v>
      </c>
      <c r="H133" s="141" t="n">
        <v>0</v>
      </c>
      <c r="I133" s="141"/>
    </row>
    <row r="134" customFormat="false" ht="14.25" hidden="false" customHeight="false" outlineLevel="0" collapsed="false">
      <c r="B134" s="140" t="n">
        <v>43040</v>
      </c>
      <c r="C134" s="141" t="n">
        <v>640</v>
      </c>
      <c r="D134" s="141" t="n">
        <v>740</v>
      </c>
      <c r="E134" s="141" t="n">
        <v>660</v>
      </c>
      <c r="F134" s="141" t="n">
        <v>610</v>
      </c>
      <c r="G134" s="141" t="n">
        <v>210</v>
      </c>
      <c r="H134" s="141" t="n">
        <v>0</v>
      </c>
      <c r="I134" s="141"/>
    </row>
    <row r="135" customFormat="false" ht="14.25" hidden="false" customHeight="false" outlineLevel="0" collapsed="false">
      <c r="B135" s="140" t="n">
        <v>43070</v>
      </c>
      <c r="C135" s="141" t="n">
        <v>640</v>
      </c>
      <c r="D135" s="141" t="n">
        <v>740</v>
      </c>
      <c r="E135" s="141" t="n">
        <v>660</v>
      </c>
      <c r="F135" s="141" t="n">
        <v>610</v>
      </c>
      <c r="G135" s="141" t="n">
        <v>210</v>
      </c>
      <c r="H135" s="141" t="n">
        <v>0</v>
      </c>
      <c r="I135" s="141"/>
    </row>
    <row r="136" customFormat="false" ht="14.25" hidden="false" customHeight="false" outlineLevel="0" collapsed="false">
      <c r="B136" s="140" t="n">
        <v>43101</v>
      </c>
      <c r="C136" s="141" t="n">
        <v>640</v>
      </c>
      <c r="D136" s="141" t="n">
        <v>740</v>
      </c>
      <c r="E136" s="141" t="n">
        <v>660</v>
      </c>
      <c r="F136" s="141" t="n">
        <v>610</v>
      </c>
      <c r="G136" s="141" t="n">
        <v>210</v>
      </c>
      <c r="H136" s="141" t="n">
        <v>0</v>
      </c>
      <c r="I136" s="141"/>
    </row>
    <row r="137" customFormat="false" ht="14.25" hidden="false" customHeight="false" outlineLevel="0" collapsed="false">
      <c r="B137" s="140" t="n">
        <v>43132</v>
      </c>
      <c r="C137" s="141" t="n">
        <v>660</v>
      </c>
      <c r="D137" s="141" t="n">
        <v>760</v>
      </c>
      <c r="E137" s="141" t="n">
        <v>680</v>
      </c>
      <c r="F137" s="141" t="n">
        <v>630</v>
      </c>
      <c r="G137" s="141" t="n">
        <v>220</v>
      </c>
      <c r="H137" s="141" t="n">
        <v>0</v>
      </c>
      <c r="I137" s="141"/>
    </row>
    <row r="138" customFormat="false" ht="14.25" hidden="false" customHeight="false" outlineLevel="0" collapsed="false">
      <c r="B138" s="140" t="n">
        <v>43160</v>
      </c>
      <c r="C138" s="141" t="n">
        <v>660</v>
      </c>
      <c r="D138" s="141" t="n">
        <v>760</v>
      </c>
      <c r="E138" s="141" t="n">
        <v>680</v>
      </c>
      <c r="F138" s="141" t="n">
        <v>630</v>
      </c>
      <c r="G138" s="141" t="n">
        <v>220</v>
      </c>
      <c r="H138" s="141" t="n">
        <v>0</v>
      </c>
      <c r="I138" s="141"/>
    </row>
    <row r="139" customFormat="false" ht="14.25" hidden="false" customHeight="false" outlineLevel="0" collapsed="false">
      <c r="B139" s="140" t="n">
        <v>43191</v>
      </c>
      <c r="C139" s="141" t="n">
        <v>660</v>
      </c>
      <c r="D139" s="141" t="n">
        <v>760</v>
      </c>
      <c r="E139" s="141" t="n">
        <v>680</v>
      </c>
      <c r="F139" s="141" t="n">
        <v>630</v>
      </c>
      <c r="G139" s="141" t="n">
        <v>220</v>
      </c>
      <c r="H139" s="141" t="n">
        <v>0</v>
      </c>
      <c r="I139" s="141"/>
    </row>
    <row r="140" customFormat="false" ht="14.25" hidden="false" customHeight="false" outlineLevel="0" collapsed="false">
      <c r="B140" s="140" t="n">
        <v>43221</v>
      </c>
      <c r="C140" s="141" t="n">
        <v>660</v>
      </c>
      <c r="D140" s="141" t="n">
        <v>760</v>
      </c>
      <c r="E140" s="141" t="n">
        <v>680</v>
      </c>
      <c r="F140" s="141" t="n">
        <v>630</v>
      </c>
      <c r="G140" s="141" t="n">
        <v>220</v>
      </c>
      <c r="H140" s="141" t="n">
        <v>0</v>
      </c>
      <c r="I140" s="141"/>
    </row>
    <row r="141" customFormat="false" ht="14.25" hidden="false" customHeight="false" outlineLevel="0" collapsed="false">
      <c r="B141" s="140" t="n">
        <v>43252</v>
      </c>
      <c r="C141" s="141" t="n">
        <v>660</v>
      </c>
      <c r="D141" s="141" t="n">
        <v>760</v>
      </c>
      <c r="E141" s="141" t="n">
        <v>680</v>
      </c>
      <c r="F141" s="141" t="n">
        <v>630</v>
      </c>
      <c r="G141" s="141" t="n">
        <v>220</v>
      </c>
      <c r="H141" s="141" t="n">
        <v>0</v>
      </c>
      <c r="I141" s="141"/>
    </row>
    <row r="142" customFormat="false" ht="14.25" hidden="false" customHeight="false" outlineLevel="0" collapsed="false">
      <c r="B142" s="140" t="n">
        <v>43282</v>
      </c>
      <c r="C142" s="141" t="n">
        <v>660</v>
      </c>
      <c r="D142" s="141" t="n">
        <v>760</v>
      </c>
      <c r="E142" s="141" t="n">
        <v>680</v>
      </c>
      <c r="F142" s="141" t="n">
        <v>630</v>
      </c>
      <c r="G142" s="141" t="n">
        <v>220</v>
      </c>
      <c r="H142" s="141" t="n">
        <v>0</v>
      </c>
      <c r="I142" s="141"/>
    </row>
    <row r="143" customFormat="false" ht="14.25" hidden="false" customHeight="false" outlineLevel="0" collapsed="false">
      <c r="B143" s="140" t="n">
        <v>43313</v>
      </c>
      <c r="C143" s="141" t="n">
        <v>660</v>
      </c>
      <c r="D143" s="141" t="n">
        <v>760</v>
      </c>
      <c r="E143" s="141" t="n">
        <v>680</v>
      </c>
      <c r="F143" s="141" t="n">
        <v>630</v>
      </c>
      <c r="G143" s="141" t="n">
        <v>220</v>
      </c>
      <c r="H143" s="141" t="n">
        <v>0</v>
      </c>
      <c r="I143" s="141"/>
    </row>
    <row r="144" customFormat="false" ht="14.25" hidden="false" customHeight="false" outlineLevel="0" collapsed="false">
      <c r="B144" s="140" t="n">
        <v>43344</v>
      </c>
      <c r="C144" s="141" t="n">
        <v>660</v>
      </c>
      <c r="D144" s="141" t="n">
        <v>760</v>
      </c>
      <c r="E144" s="141" t="n">
        <v>680</v>
      </c>
      <c r="F144" s="141" t="n">
        <v>630</v>
      </c>
      <c r="G144" s="141" t="n">
        <v>220</v>
      </c>
      <c r="H144" s="141" t="n">
        <v>0</v>
      </c>
      <c r="I144" s="141"/>
    </row>
    <row r="145" customFormat="false" ht="14.25" hidden="false" customHeight="false" outlineLevel="0" collapsed="false">
      <c r="B145" s="140" t="n">
        <v>43374</v>
      </c>
      <c r="C145" s="141" t="n">
        <v>680</v>
      </c>
      <c r="D145" s="141" t="n">
        <v>780</v>
      </c>
      <c r="E145" s="141" t="n">
        <v>700</v>
      </c>
      <c r="F145" s="141" t="n">
        <v>650</v>
      </c>
      <c r="G145" s="141" t="n">
        <v>220</v>
      </c>
      <c r="H145" s="141" t="n">
        <v>0</v>
      </c>
      <c r="I145" s="141"/>
    </row>
    <row r="146" customFormat="false" ht="14.25" hidden="false" customHeight="false" outlineLevel="0" collapsed="false">
      <c r="B146" s="140" t="n">
        <v>43405</v>
      </c>
      <c r="C146" s="141" t="n">
        <v>680</v>
      </c>
      <c r="D146" s="141" t="n">
        <v>780</v>
      </c>
      <c r="E146" s="141" t="n">
        <v>700</v>
      </c>
      <c r="F146" s="141" t="n">
        <v>650</v>
      </c>
      <c r="G146" s="141" t="n">
        <v>220</v>
      </c>
      <c r="H146" s="141" t="n">
        <v>0</v>
      </c>
      <c r="I146" s="141"/>
    </row>
    <row r="147" customFormat="false" ht="14.25" hidden="false" customHeight="false" outlineLevel="0" collapsed="false">
      <c r="B147" s="140" t="n">
        <v>43435</v>
      </c>
      <c r="C147" s="141" t="n">
        <v>680</v>
      </c>
      <c r="D147" s="141" t="n">
        <v>780</v>
      </c>
      <c r="E147" s="141" t="n">
        <v>700</v>
      </c>
      <c r="F147" s="141" t="n">
        <v>650</v>
      </c>
      <c r="G147" s="141" t="n">
        <v>220</v>
      </c>
      <c r="H147" s="141" t="n">
        <v>0</v>
      </c>
      <c r="I147" s="141"/>
    </row>
    <row r="148" customFormat="false" ht="14.25" hidden="false" customHeight="false" outlineLevel="0" collapsed="false">
      <c r="B148" s="140" t="n">
        <v>43466</v>
      </c>
      <c r="C148" s="141" t="n">
        <v>700</v>
      </c>
      <c r="D148" s="141" t="n">
        <v>800</v>
      </c>
      <c r="E148" s="141" t="n">
        <v>720</v>
      </c>
      <c r="F148" s="141" t="n">
        <v>670</v>
      </c>
      <c r="G148" s="141" t="n">
        <v>230</v>
      </c>
      <c r="H148" s="141" t="n">
        <v>0</v>
      </c>
      <c r="I148" s="141"/>
    </row>
    <row r="149" customFormat="false" ht="14.25" hidden="false" customHeight="false" outlineLevel="0" collapsed="false">
      <c r="B149" s="140" t="n">
        <v>43497</v>
      </c>
      <c r="C149" s="141" t="n">
        <v>700</v>
      </c>
      <c r="D149" s="141" t="n">
        <v>800</v>
      </c>
      <c r="E149" s="141" t="n">
        <v>720</v>
      </c>
      <c r="F149" s="141" t="n">
        <v>670</v>
      </c>
      <c r="G149" s="141" t="n">
        <v>230</v>
      </c>
      <c r="H149" s="141" t="n">
        <v>0</v>
      </c>
      <c r="I149" s="141"/>
    </row>
    <row r="150" customFormat="false" ht="14.25" hidden="false" customHeight="false" outlineLevel="0" collapsed="false">
      <c r="B150" s="140" t="n">
        <v>43525</v>
      </c>
      <c r="C150" s="141" t="n">
        <v>700</v>
      </c>
      <c r="D150" s="141" t="n">
        <v>800</v>
      </c>
      <c r="E150" s="141" t="n">
        <v>720</v>
      </c>
      <c r="F150" s="141" t="n">
        <v>670</v>
      </c>
      <c r="G150" s="141" t="n">
        <v>230</v>
      </c>
      <c r="H150" s="141" t="n">
        <v>0</v>
      </c>
      <c r="I150" s="141"/>
    </row>
    <row r="151" customFormat="false" ht="14.25" hidden="false" customHeight="false" outlineLevel="0" collapsed="false">
      <c r="B151" s="140" t="n">
        <v>43556</v>
      </c>
      <c r="C151" s="141" t="n">
        <v>700</v>
      </c>
      <c r="D151" s="141" t="n">
        <v>800</v>
      </c>
      <c r="E151" s="141" t="n">
        <v>720</v>
      </c>
      <c r="F151" s="141" t="n">
        <v>670</v>
      </c>
      <c r="G151" s="141" t="n">
        <v>230</v>
      </c>
      <c r="H151" s="141" t="n">
        <v>0</v>
      </c>
      <c r="I151" s="141"/>
    </row>
    <row r="152" customFormat="false" ht="14.25" hidden="false" customHeight="false" outlineLevel="0" collapsed="false">
      <c r="B152" s="140" t="n">
        <v>43586</v>
      </c>
      <c r="C152" s="141" t="n">
        <v>700</v>
      </c>
      <c r="D152" s="141" t="n">
        <v>800</v>
      </c>
      <c r="E152" s="141" t="n">
        <v>720</v>
      </c>
      <c r="F152" s="141" t="n">
        <v>670</v>
      </c>
      <c r="G152" s="141" t="n">
        <v>230</v>
      </c>
      <c r="H152" s="141" t="n">
        <v>0</v>
      </c>
      <c r="I152" s="141"/>
    </row>
    <row r="153" customFormat="false" ht="14.25" hidden="false" customHeight="false" outlineLevel="0" collapsed="false">
      <c r="B153" s="140" t="n">
        <v>43617</v>
      </c>
      <c r="C153" s="141" t="n">
        <v>700</v>
      </c>
      <c r="D153" s="141" t="n">
        <v>800</v>
      </c>
      <c r="E153" s="141" t="n">
        <v>720</v>
      </c>
      <c r="F153" s="141" t="n">
        <v>670</v>
      </c>
      <c r="G153" s="141" t="n">
        <v>230</v>
      </c>
      <c r="H153" s="141" t="n">
        <v>0</v>
      </c>
      <c r="I153" s="141"/>
    </row>
    <row r="154" customFormat="false" ht="14.25" hidden="false" customHeight="false" outlineLevel="0" collapsed="false">
      <c r="B154" s="140" t="n">
        <v>43647</v>
      </c>
      <c r="C154" s="141" t="n">
        <v>700</v>
      </c>
      <c r="D154" s="141" t="n">
        <v>800</v>
      </c>
      <c r="E154" s="141" t="n">
        <v>720</v>
      </c>
      <c r="F154" s="141" t="n">
        <v>670</v>
      </c>
      <c r="G154" s="141" t="n">
        <v>230</v>
      </c>
      <c r="H154" s="141" t="n">
        <v>0</v>
      </c>
      <c r="I154" s="141"/>
    </row>
    <row r="155" customFormat="false" ht="14.25" hidden="false" customHeight="false" outlineLevel="0" collapsed="false">
      <c r="B155" s="140" t="n">
        <v>43678</v>
      </c>
      <c r="C155" s="141" t="n">
        <v>700</v>
      </c>
      <c r="D155" s="141" t="n">
        <v>800</v>
      </c>
      <c r="E155" s="141" t="n">
        <v>720</v>
      </c>
      <c r="F155" s="141" t="n">
        <v>670</v>
      </c>
      <c r="G155" s="141" t="n">
        <v>230</v>
      </c>
      <c r="H155" s="141" t="n">
        <v>0</v>
      </c>
      <c r="I155" s="141"/>
    </row>
    <row r="156" customFormat="false" ht="14.25" hidden="false" customHeight="false" outlineLevel="0" collapsed="false">
      <c r="B156" s="140" t="n">
        <v>43709</v>
      </c>
      <c r="C156" s="141" t="n">
        <v>700</v>
      </c>
      <c r="D156" s="141" t="n">
        <v>800</v>
      </c>
      <c r="E156" s="141" t="n">
        <v>720</v>
      </c>
      <c r="F156" s="141" t="n">
        <v>670</v>
      </c>
      <c r="G156" s="141" t="n">
        <v>230</v>
      </c>
      <c r="H156" s="141" t="n">
        <v>0</v>
      </c>
      <c r="I156" s="141"/>
    </row>
    <row r="157" customFormat="false" ht="14.25" hidden="false" customHeight="false" outlineLevel="0" collapsed="false">
      <c r="B157" s="140" t="n">
        <v>43739</v>
      </c>
      <c r="C157" s="141" t="n">
        <v>700</v>
      </c>
      <c r="D157" s="141" t="n">
        <v>800</v>
      </c>
      <c r="E157" s="141" t="n">
        <v>720</v>
      </c>
      <c r="F157" s="141" t="n">
        <v>640</v>
      </c>
      <c r="G157" s="141" t="n">
        <v>230</v>
      </c>
      <c r="H157" s="141" t="n">
        <v>0</v>
      </c>
      <c r="I157" s="141"/>
    </row>
    <row r="158" customFormat="false" ht="14.25" hidden="false" customHeight="false" outlineLevel="0" collapsed="false">
      <c r="B158" s="140" t="n">
        <v>43770</v>
      </c>
      <c r="C158" s="141" t="n">
        <v>700</v>
      </c>
      <c r="D158" s="141" t="n">
        <v>800</v>
      </c>
      <c r="E158" s="141" t="n">
        <v>720</v>
      </c>
      <c r="F158" s="141" t="n">
        <v>640</v>
      </c>
      <c r="G158" s="141" t="n">
        <v>230</v>
      </c>
      <c r="H158" s="141" t="n">
        <v>0</v>
      </c>
      <c r="I158" s="141"/>
    </row>
    <row r="159" customFormat="false" ht="14.25" hidden="false" customHeight="false" outlineLevel="0" collapsed="false">
      <c r="B159" s="140" t="n">
        <v>43800</v>
      </c>
      <c r="C159" s="141" t="n">
        <v>700</v>
      </c>
      <c r="D159" s="141" t="n">
        <v>800</v>
      </c>
      <c r="E159" s="141" t="n">
        <v>720</v>
      </c>
      <c r="F159" s="141" t="n">
        <v>640</v>
      </c>
      <c r="G159" s="141" t="n">
        <v>230</v>
      </c>
      <c r="H159" s="141" t="n">
        <v>0</v>
      </c>
      <c r="I159" s="141"/>
    </row>
    <row r="160" customFormat="false" ht="14.25" hidden="false" customHeight="false" outlineLevel="0" collapsed="false">
      <c r="B160" s="140" t="n">
        <v>43831</v>
      </c>
      <c r="C160" s="141" t="n">
        <v>700</v>
      </c>
      <c r="D160" s="141" t="n">
        <v>800</v>
      </c>
      <c r="E160" s="141" t="n">
        <v>720</v>
      </c>
      <c r="F160" s="141" t="n">
        <v>640</v>
      </c>
      <c r="G160" s="141" t="n">
        <v>230</v>
      </c>
      <c r="H160" s="141" t="n">
        <v>0</v>
      </c>
      <c r="I160" s="141"/>
    </row>
    <row r="161" customFormat="false" ht="14.25" hidden="false" customHeight="false" outlineLevel="0" collapsed="false">
      <c r="B161" s="140" t="n">
        <v>43862</v>
      </c>
      <c r="C161" s="141" t="n">
        <v>700</v>
      </c>
      <c r="D161" s="141" t="n">
        <v>800</v>
      </c>
      <c r="E161" s="141" t="n">
        <v>720</v>
      </c>
      <c r="F161" s="141" t="n">
        <v>640</v>
      </c>
      <c r="G161" s="141" t="n">
        <v>230</v>
      </c>
      <c r="H161" s="141" t="n">
        <v>0</v>
      </c>
      <c r="I161" s="141"/>
    </row>
    <row r="162" customFormat="false" ht="14.25" hidden="false" customHeight="false" outlineLevel="0" collapsed="false">
      <c r="B162" s="140" t="n">
        <v>43891</v>
      </c>
      <c r="C162" s="141" t="n">
        <v>700</v>
      </c>
      <c r="D162" s="141" t="n">
        <v>800</v>
      </c>
      <c r="E162" s="141" t="n">
        <v>720</v>
      </c>
      <c r="F162" s="141" t="n">
        <v>640</v>
      </c>
      <c r="G162" s="141" t="n">
        <v>230</v>
      </c>
      <c r="H162" s="141" t="n">
        <v>0</v>
      </c>
      <c r="I162" s="141"/>
    </row>
    <row r="163" customFormat="false" ht="14.25" hidden="false" customHeight="false" outlineLevel="0" collapsed="false">
      <c r="B163" s="140" t="n">
        <v>43922</v>
      </c>
      <c r="C163" s="141" t="n">
        <v>700</v>
      </c>
      <c r="D163" s="141" t="n">
        <v>800</v>
      </c>
      <c r="E163" s="141" t="n">
        <v>720</v>
      </c>
      <c r="F163" s="141" t="n">
        <v>640</v>
      </c>
      <c r="G163" s="141" t="n">
        <v>230</v>
      </c>
      <c r="H163" s="141" t="n">
        <v>0</v>
      </c>
      <c r="I163" s="141"/>
    </row>
    <row r="164" customFormat="false" ht="14.25" hidden="false" customHeight="false" outlineLevel="0" collapsed="false">
      <c r="B164" s="140" t="n">
        <v>43952</v>
      </c>
      <c r="C164" s="141" t="n">
        <v>700</v>
      </c>
      <c r="D164" s="141" t="n">
        <v>800</v>
      </c>
      <c r="E164" s="141" t="n">
        <v>720</v>
      </c>
      <c r="F164" s="141" t="n">
        <v>640</v>
      </c>
      <c r="G164" s="141" t="n">
        <v>230</v>
      </c>
      <c r="H164" s="141" t="n">
        <v>0</v>
      </c>
      <c r="I164" s="141"/>
    </row>
    <row r="165" customFormat="false" ht="14.25" hidden="false" customHeight="false" outlineLevel="0" collapsed="false">
      <c r="B165" s="140" t="n">
        <v>43983</v>
      </c>
      <c r="C165" s="141" t="n">
        <v>700</v>
      </c>
      <c r="D165" s="141" t="n">
        <v>800</v>
      </c>
      <c r="E165" s="141" t="n">
        <v>720</v>
      </c>
      <c r="F165" s="141" t="n">
        <v>640</v>
      </c>
      <c r="G165" s="141" t="n">
        <v>230</v>
      </c>
      <c r="H165" s="141" t="n">
        <v>0</v>
      </c>
      <c r="I165" s="141"/>
    </row>
    <row r="166" customFormat="false" ht="14.25" hidden="false" customHeight="false" outlineLevel="0" collapsed="false">
      <c r="B166" s="140" t="n">
        <v>44013</v>
      </c>
      <c r="C166" s="141" t="n">
        <v>700</v>
      </c>
      <c r="D166" s="141" t="n">
        <v>800</v>
      </c>
      <c r="E166" s="141" t="n">
        <v>720</v>
      </c>
      <c r="F166" s="141" t="n">
        <v>640</v>
      </c>
      <c r="G166" s="141" t="n">
        <v>230</v>
      </c>
      <c r="H166" s="141" t="n">
        <v>0</v>
      </c>
      <c r="I166" s="141" t="n">
        <v>350</v>
      </c>
    </row>
    <row r="167" customFormat="false" ht="14.25" hidden="false" customHeight="false" outlineLevel="0" collapsed="false">
      <c r="B167" s="140" t="n">
        <v>44044</v>
      </c>
      <c r="C167" s="141" t="n">
        <v>700</v>
      </c>
      <c r="D167" s="141" t="n">
        <v>800</v>
      </c>
      <c r="E167" s="141" t="n">
        <v>720</v>
      </c>
      <c r="F167" s="141" t="n">
        <v>640</v>
      </c>
      <c r="G167" s="141" t="n">
        <v>230</v>
      </c>
      <c r="H167" s="141" t="n">
        <v>0</v>
      </c>
      <c r="I167" s="141" t="n">
        <v>350</v>
      </c>
    </row>
    <row r="168" customFormat="false" ht="14.25" hidden="false" customHeight="false" outlineLevel="0" collapsed="false">
      <c r="B168" s="140" t="n">
        <v>44075</v>
      </c>
      <c r="C168" s="141" t="n">
        <v>700</v>
      </c>
      <c r="D168" s="141" t="n">
        <v>800</v>
      </c>
      <c r="E168" s="141" t="n">
        <v>720</v>
      </c>
      <c r="F168" s="141" t="n">
        <v>640</v>
      </c>
      <c r="G168" s="141" t="n">
        <v>230</v>
      </c>
      <c r="H168" s="141" t="n">
        <v>0</v>
      </c>
      <c r="I168" s="141" t="n">
        <v>350</v>
      </c>
    </row>
    <row r="169" customFormat="false" ht="14.25" hidden="false" customHeight="false" outlineLevel="0" collapsed="false">
      <c r="B169" s="140" t="n">
        <v>44105</v>
      </c>
      <c r="C169" s="141" t="n">
        <v>700</v>
      </c>
      <c r="D169" s="141" t="n">
        <v>800</v>
      </c>
      <c r="E169" s="141" t="n">
        <v>720</v>
      </c>
      <c r="F169" s="141" t="n">
        <v>640</v>
      </c>
      <c r="G169" s="141" t="n">
        <v>230</v>
      </c>
      <c r="H169" s="141" t="n">
        <v>0</v>
      </c>
      <c r="I169" s="141" t="n">
        <v>350</v>
      </c>
    </row>
    <row r="170" customFormat="false" ht="14.25" hidden="false" customHeight="false" outlineLevel="0" collapsed="false">
      <c r="B170" s="140" t="n">
        <v>44136</v>
      </c>
      <c r="C170" s="141" t="n">
        <v>700</v>
      </c>
      <c r="D170" s="141" t="n">
        <v>800</v>
      </c>
      <c r="E170" s="141" t="n">
        <v>720</v>
      </c>
      <c r="F170" s="141" t="n">
        <v>640</v>
      </c>
      <c r="G170" s="141" t="n">
        <v>230</v>
      </c>
      <c r="H170" s="141" t="n">
        <v>0</v>
      </c>
      <c r="I170" s="141" t="n">
        <v>350</v>
      </c>
    </row>
    <row r="171" customFormat="false" ht="14.25" hidden="false" customHeight="false" outlineLevel="0" collapsed="false">
      <c r="B171" s="140" t="n">
        <v>44166</v>
      </c>
      <c r="C171" s="141" t="n">
        <v>700</v>
      </c>
      <c r="D171" s="141" t="n">
        <v>800</v>
      </c>
      <c r="E171" s="141" t="n">
        <v>720</v>
      </c>
      <c r="F171" s="141" t="n">
        <v>640</v>
      </c>
      <c r="G171" s="141" t="n">
        <v>230</v>
      </c>
      <c r="H171" s="141" t="n">
        <v>0</v>
      </c>
      <c r="I171" s="141" t="n">
        <v>350</v>
      </c>
    </row>
    <row r="172" customFormat="false" ht="14.25" hidden="false" customHeight="false" outlineLevel="0" collapsed="false">
      <c r="B172" s="140" t="n">
        <v>44197</v>
      </c>
      <c r="C172" s="141" t="n">
        <v>700</v>
      </c>
      <c r="D172" s="141" t="n">
        <v>800</v>
      </c>
      <c r="E172" s="141" t="n">
        <v>720</v>
      </c>
      <c r="F172" s="141" t="n">
        <v>640</v>
      </c>
      <c r="G172" s="141" t="n">
        <v>230</v>
      </c>
      <c r="H172" s="141" t="n">
        <v>0</v>
      </c>
      <c r="I172" s="141" t="n">
        <v>350</v>
      </c>
    </row>
    <row r="173" customFormat="false" ht="14.25" hidden="false" customHeight="false" outlineLevel="0" collapsed="false">
      <c r="B173" s="140" t="n">
        <v>44228</v>
      </c>
      <c r="C173" s="141" t="n">
        <v>700</v>
      </c>
      <c r="D173" s="141" t="n">
        <v>800</v>
      </c>
      <c r="E173" s="141" t="n">
        <v>720</v>
      </c>
      <c r="F173" s="141" t="n">
        <v>640</v>
      </c>
      <c r="G173" s="141" t="n">
        <v>230</v>
      </c>
      <c r="H173" s="141" t="n">
        <v>0</v>
      </c>
      <c r="I173" s="141" t="n">
        <v>350</v>
      </c>
    </row>
    <row r="174" customFormat="false" ht="14.25" hidden="false" customHeight="false" outlineLevel="0" collapsed="false">
      <c r="B174" s="140" t="n">
        <v>44256</v>
      </c>
      <c r="C174" s="141" t="n">
        <v>700</v>
      </c>
      <c r="D174" s="141" t="n">
        <v>800</v>
      </c>
      <c r="E174" s="141" t="n">
        <v>720</v>
      </c>
      <c r="F174" s="141" t="n">
        <v>640</v>
      </c>
      <c r="G174" s="141" t="n">
        <v>230</v>
      </c>
      <c r="H174" s="141" t="n">
        <v>0</v>
      </c>
      <c r="I174" s="141" t="n">
        <v>350</v>
      </c>
    </row>
    <row r="175" customFormat="false" ht="14.25" hidden="false" customHeight="false" outlineLevel="0" collapsed="false">
      <c r="B175" s="140" t="n">
        <v>44287</v>
      </c>
      <c r="C175" s="141" t="n">
        <v>700</v>
      </c>
      <c r="D175" s="141" t="n">
        <v>800</v>
      </c>
      <c r="E175" s="141" t="n">
        <v>720</v>
      </c>
      <c r="F175" s="141" t="n">
        <v>640</v>
      </c>
      <c r="G175" s="141" t="n">
        <v>230</v>
      </c>
      <c r="H175" s="141" t="n">
        <v>0</v>
      </c>
      <c r="I175" s="141" t="n">
        <v>350</v>
      </c>
    </row>
    <row r="176" customFormat="false" ht="14.25" hidden="false" customHeight="false" outlineLevel="0" collapsed="false">
      <c r="B176" s="140" t="n">
        <v>44317</v>
      </c>
      <c r="C176" s="141" t="n">
        <v>700</v>
      </c>
      <c r="D176" s="141" t="n">
        <v>800</v>
      </c>
      <c r="E176" s="141" t="n">
        <v>720</v>
      </c>
      <c r="F176" s="141" t="n">
        <v>640</v>
      </c>
      <c r="G176" s="141" t="n">
        <v>230</v>
      </c>
      <c r="H176" s="141" t="n">
        <v>0</v>
      </c>
      <c r="I176" s="141" t="n">
        <v>350</v>
      </c>
    </row>
    <row r="177" customFormat="false" ht="14.25" hidden="false" customHeight="false" outlineLevel="0" collapsed="false">
      <c r="B177" s="140" t="n">
        <v>44348</v>
      </c>
      <c r="C177" s="141" t="n">
        <v>700</v>
      </c>
      <c r="D177" s="141" t="n">
        <v>800</v>
      </c>
      <c r="E177" s="141" t="n">
        <v>720</v>
      </c>
      <c r="F177" s="141" t="n">
        <v>640</v>
      </c>
      <c r="G177" s="141" t="n">
        <v>230</v>
      </c>
      <c r="H177" s="141" t="n">
        <v>0</v>
      </c>
      <c r="I177" s="141" t="n">
        <v>350</v>
      </c>
    </row>
    <row r="178" customFormat="false" ht="14.25" hidden="false" customHeight="false" outlineLevel="0" collapsed="false">
      <c r="B178" s="140" t="n">
        <v>44378</v>
      </c>
      <c r="C178" s="141" t="n">
        <v>700</v>
      </c>
      <c r="D178" s="141" t="n">
        <v>800</v>
      </c>
      <c r="E178" s="141" t="n">
        <v>720</v>
      </c>
      <c r="F178" s="141" t="n">
        <v>640</v>
      </c>
      <c r="G178" s="141" t="n">
        <v>230</v>
      </c>
      <c r="H178" s="141" t="n">
        <v>0</v>
      </c>
      <c r="I178" s="141" t="n">
        <v>350</v>
      </c>
    </row>
    <row r="179" customFormat="false" ht="14.25" hidden="false" customHeight="false" outlineLevel="0" collapsed="false">
      <c r="B179" s="140" t="n">
        <v>44409</v>
      </c>
      <c r="C179" s="141" t="n">
        <v>700</v>
      </c>
      <c r="D179" s="141" t="n">
        <v>800</v>
      </c>
      <c r="E179" s="141" t="n">
        <v>720</v>
      </c>
      <c r="F179" s="141" t="n">
        <v>640</v>
      </c>
      <c r="G179" s="141" t="n">
        <v>230</v>
      </c>
      <c r="H179" s="141" t="n">
        <v>0</v>
      </c>
      <c r="I179" s="141" t="n">
        <v>350</v>
      </c>
    </row>
    <row r="180" customFormat="false" ht="14.25" hidden="false" customHeight="false" outlineLevel="0" collapsed="false">
      <c r="B180" s="140" t="n">
        <v>44440</v>
      </c>
      <c r="C180" s="141" t="n">
        <v>700</v>
      </c>
      <c r="D180" s="141" t="n">
        <v>800</v>
      </c>
      <c r="E180" s="141" t="n">
        <v>720</v>
      </c>
      <c r="F180" s="141" t="n">
        <v>640</v>
      </c>
      <c r="G180" s="141" t="n">
        <v>230</v>
      </c>
      <c r="H180" s="141" t="n">
        <v>0</v>
      </c>
      <c r="I180" s="141" t="n">
        <v>350</v>
      </c>
    </row>
    <row r="181" customFormat="false" ht="14.25" hidden="false" customHeight="false" outlineLevel="0" collapsed="false">
      <c r="B181" s="140" t="n">
        <v>44470</v>
      </c>
      <c r="C181" s="141" t="n">
        <v>700</v>
      </c>
      <c r="D181" s="141" t="n">
        <v>800</v>
      </c>
      <c r="E181" s="141" t="n">
        <v>720</v>
      </c>
      <c r="F181" s="141" t="n">
        <v>640</v>
      </c>
      <c r="G181" s="141" t="n">
        <v>230</v>
      </c>
      <c r="H181" s="141" t="n">
        <v>0</v>
      </c>
      <c r="I181" s="141" t="n">
        <v>350</v>
      </c>
    </row>
    <row r="182" customFormat="false" ht="14.25" hidden="false" customHeight="false" outlineLevel="0" collapsed="false">
      <c r="B182" s="140" t="n">
        <v>44501</v>
      </c>
      <c r="C182" s="141" t="n">
        <v>700</v>
      </c>
      <c r="D182" s="141" t="n">
        <v>800</v>
      </c>
      <c r="E182" s="141" t="n">
        <v>720</v>
      </c>
      <c r="F182" s="141" t="n">
        <v>640</v>
      </c>
      <c r="G182" s="141" t="n">
        <v>230</v>
      </c>
      <c r="H182" s="141" t="n">
        <v>0</v>
      </c>
      <c r="I182" s="141" t="n">
        <v>350</v>
      </c>
    </row>
    <row r="183" customFormat="false" ht="14.25" hidden="false" customHeight="false" outlineLevel="0" collapsed="false">
      <c r="B183" s="140" t="n">
        <v>44531</v>
      </c>
      <c r="C183" s="141" t="n">
        <v>700</v>
      </c>
      <c r="D183" s="141" t="n">
        <v>800</v>
      </c>
      <c r="E183" s="141" t="n">
        <v>720</v>
      </c>
      <c r="F183" s="141" t="n">
        <v>640</v>
      </c>
      <c r="G183" s="141" t="n">
        <v>230</v>
      </c>
      <c r="H183" s="141" t="n">
        <v>0</v>
      </c>
      <c r="I183" s="141" t="n">
        <v>350</v>
      </c>
    </row>
    <row r="184" customFormat="false" ht="14.25" hidden="false" customHeight="false" outlineLevel="0" collapsed="false">
      <c r="B184" s="140" t="n">
        <v>44562</v>
      </c>
      <c r="C184" s="141" t="n">
        <v>700</v>
      </c>
      <c r="D184" s="141" t="n">
        <v>800</v>
      </c>
      <c r="E184" s="141" t="n">
        <v>720</v>
      </c>
      <c r="F184" s="141" t="n">
        <v>640</v>
      </c>
      <c r="G184" s="141" t="n">
        <v>230</v>
      </c>
      <c r="H184" s="141" t="n">
        <v>0</v>
      </c>
      <c r="I184" s="141" t="n">
        <v>350</v>
      </c>
    </row>
    <row r="185" customFormat="false" ht="14.25" hidden="false" customHeight="false" outlineLevel="0" collapsed="false">
      <c r="B185" s="140" t="n">
        <v>44593</v>
      </c>
      <c r="C185" s="141" t="n">
        <v>700</v>
      </c>
      <c r="D185" s="141" t="n">
        <v>800</v>
      </c>
      <c r="E185" s="141" t="n">
        <v>720</v>
      </c>
      <c r="F185" s="141" t="n">
        <v>640</v>
      </c>
      <c r="G185" s="141" t="n">
        <v>230</v>
      </c>
      <c r="H185" s="141" t="n">
        <v>0</v>
      </c>
      <c r="I185" s="141" t="n">
        <v>350</v>
      </c>
    </row>
    <row r="186" customFormat="false" ht="14.25" hidden="false" customHeight="false" outlineLevel="0" collapsed="false">
      <c r="B186" s="140" t="n">
        <v>44621</v>
      </c>
      <c r="C186" s="141" t="n">
        <v>700</v>
      </c>
      <c r="D186" s="141" t="n">
        <v>800</v>
      </c>
      <c r="E186" s="141" t="n">
        <v>720</v>
      </c>
      <c r="F186" s="141" t="n">
        <v>640</v>
      </c>
      <c r="G186" s="141" t="n">
        <v>230</v>
      </c>
      <c r="H186" s="141" t="n">
        <v>0</v>
      </c>
      <c r="I186" s="141" t="n">
        <v>350</v>
      </c>
    </row>
    <row r="187" customFormat="false" ht="14.25" hidden="false" customHeight="false" outlineLevel="0" collapsed="false">
      <c r="B187" s="140" t="n">
        <v>44652</v>
      </c>
      <c r="C187" s="141" t="n">
        <v>700</v>
      </c>
      <c r="D187" s="141" t="n">
        <v>800</v>
      </c>
      <c r="E187" s="141" t="n">
        <v>720</v>
      </c>
      <c r="F187" s="141" t="n">
        <v>640</v>
      </c>
      <c r="G187" s="141" t="n">
        <v>230</v>
      </c>
      <c r="H187" s="141" t="n">
        <v>0</v>
      </c>
      <c r="I187" s="141" t="n">
        <v>350</v>
      </c>
    </row>
    <row r="188" customFormat="false" ht="14.25" hidden="false" customHeight="false" outlineLevel="0" collapsed="false">
      <c r="B188" s="140" t="n">
        <v>44682</v>
      </c>
      <c r="C188" s="141" t="n">
        <v>700</v>
      </c>
      <c r="D188" s="141" t="n">
        <v>800</v>
      </c>
      <c r="E188" s="141" t="n">
        <v>720</v>
      </c>
      <c r="F188" s="141" t="n">
        <v>640</v>
      </c>
      <c r="G188" s="141" t="n">
        <v>230</v>
      </c>
      <c r="H188" s="141" t="n">
        <v>0</v>
      </c>
      <c r="I188" s="141" t="n">
        <v>350</v>
      </c>
    </row>
    <row r="189" customFormat="false" ht="14.25" hidden="false" customHeight="false" outlineLevel="0" collapsed="false">
      <c r="B189" s="140" t="n">
        <v>44713</v>
      </c>
      <c r="C189" s="141" t="n">
        <v>700</v>
      </c>
      <c r="D189" s="141" t="n">
        <v>800</v>
      </c>
      <c r="E189" s="141" t="n">
        <v>720</v>
      </c>
      <c r="F189" s="141" t="n">
        <v>640</v>
      </c>
      <c r="G189" s="141" t="n">
        <v>230</v>
      </c>
      <c r="H189" s="141" t="n">
        <v>0</v>
      </c>
      <c r="I189" s="141" t="n">
        <v>350</v>
      </c>
    </row>
    <row r="190" customFormat="false" ht="14.25" hidden="false" customHeight="false" outlineLevel="0" collapsed="false">
      <c r="B190" s="140" t="n">
        <v>44743</v>
      </c>
      <c r="C190" s="141" t="n">
        <v>700</v>
      </c>
      <c r="D190" s="141" t="n">
        <v>800</v>
      </c>
      <c r="E190" s="141" t="n">
        <v>720</v>
      </c>
      <c r="F190" s="141" t="n">
        <v>640</v>
      </c>
      <c r="G190" s="141" t="n">
        <v>230</v>
      </c>
      <c r="H190" s="141" t="n">
        <v>0</v>
      </c>
      <c r="I190" s="141" t="n">
        <v>350</v>
      </c>
    </row>
    <row r="191" customFormat="false" ht="14.25" hidden="false" customHeight="false" outlineLevel="0" collapsed="false">
      <c r="B191" s="140" t="n">
        <v>44774</v>
      </c>
      <c r="C191" s="141" t="n">
        <v>700</v>
      </c>
      <c r="D191" s="141" t="n">
        <v>800</v>
      </c>
      <c r="E191" s="141" t="n">
        <v>720</v>
      </c>
      <c r="F191" s="141" t="n">
        <v>640</v>
      </c>
      <c r="G191" s="141" t="n">
        <v>230</v>
      </c>
      <c r="H191" s="141" t="n">
        <v>0</v>
      </c>
      <c r="I191" s="141" t="n">
        <v>350</v>
      </c>
    </row>
    <row r="192" customFormat="false" ht="14.25" hidden="false" customHeight="false" outlineLevel="0" collapsed="false">
      <c r="B192" s="140" t="n">
        <v>44805</v>
      </c>
      <c r="C192" s="141" t="n">
        <v>700</v>
      </c>
      <c r="D192" s="141" t="n">
        <v>800</v>
      </c>
      <c r="E192" s="141" t="n">
        <v>720</v>
      </c>
      <c r="F192" s="141" t="n">
        <v>640</v>
      </c>
      <c r="G192" s="141" t="n">
        <v>230</v>
      </c>
      <c r="H192" s="141" t="n">
        <v>0</v>
      </c>
      <c r="I192" s="141" t="n">
        <v>350</v>
      </c>
    </row>
    <row r="193" customFormat="false" ht="14.25" hidden="false" customHeight="false" outlineLevel="0" collapsed="false">
      <c r="B193" s="140" t="n">
        <v>44835</v>
      </c>
      <c r="C193" s="141" t="n">
        <v>700</v>
      </c>
      <c r="D193" s="141" t="n">
        <v>800</v>
      </c>
      <c r="E193" s="141" t="n">
        <v>720</v>
      </c>
      <c r="F193" s="141" t="n">
        <v>640</v>
      </c>
      <c r="G193" s="141" t="n">
        <v>230</v>
      </c>
      <c r="H193" s="141" t="n">
        <v>0</v>
      </c>
      <c r="I193" s="141" t="n">
        <v>350</v>
      </c>
    </row>
    <row r="194" customFormat="false" ht="14.25" hidden="false" customHeight="false" outlineLevel="0" collapsed="false">
      <c r="B194" s="140" t="n">
        <v>44866</v>
      </c>
      <c r="C194" s="141" t="n">
        <v>700</v>
      </c>
      <c r="D194" s="141" t="n">
        <v>800</v>
      </c>
      <c r="E194" s="141" t="n">
        <v>720</v>
      </c>
      <c r="F194" s="141" t="n">
        <v>640</v>
      </c>
      <c r="G194" s="141" t="n">
        <v>230</v>
      </c>
      <c r="H194" s="141" t="n">
        <v>0</v>
      </c>
      <c r="I194" s="141" t="n">
        <v>350</v>
      </c>
    </row>
    <row r="195" customFormat="false" ht="14.25" hidden="false" customHeight="false" outlineLevel="0" collapsed="false">
      <c r="B195" s="140" t="n">
        <v>44896</v>
      </c>
      <c r="C195" s="141" t="n">
        <v>700</v>
      </c>
      <c r="D195" s="141" t="n">
        <v>800</v>
      </c>
      <c r="E195" s="141" t="n">
        <v>720</v>
      </c>
      <c r="F195" s="141" t="n">
        <v>640</v>
      </c>
      <c r="G195" s="141" t="n">
        <v>230</v>
      </c>
      <c r="H195" s="141" t="n">
        <v>0</v>
      </c>
      <c r="I195" s="141" t="n">
        <v>350</v>
      </c>
    </row>
    <row r="198" customFormat="false" ht="14.25" hidden="false" customHeight="false" outlineLevel="0" collapsed="false">
      <c r="B198" s="0" t="s">
        <v>197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N24"/>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Q21" activeCellId="0" sqref="Q21"/>
    </sheetView>
  </sheetViews>
  <sheetFormatPr defaultColWidth="11.453125" defaultRowHeight="14.25" zeroHeight="false" outlineLevelRow="0" outlineLevelCol="0"/>
  <cols>
    <col collapsed="false" customWidth="true" hidden="false" outlineLevel="0" max="1" min="1" style="0" width="7.54"/>
  </cols>
  <sheetData>
    <row r="2" customFormat="false" ht="14.25" hidden="false" customHeight="false" outlineLevel="0" collapsed="false">
      <c r="B2" s="9" t="s">
        <v>198</v>
      </c>
    </row>
    <row r="3" customFormat="false" ht="14.25" hidden="false" customHeight="false" outlineLevel="0" collapsed="false">
      <c r="B3" s="82" t="s">
        <v>199</v>
      </c>
    </row>
    <row r="5" customFormat="false" ht="14.25" hidden="false" customHeight="false" outlineLevel="0" collapsed="false">
      <c r="B5" s="142" t="s">
        <v>20</v>
      </c>
      <c r="C5" s="143" t="s">
        <v>3</v>
      </c>
      <c r="D5" s="143" t="s">
        <v>4</v>
      </c>
      <c r="E5" s="143" t="s">
        <v>5</v>
      </c>
      <c r="F5" s="143" t="s">
        <v>6</v>
      </c>
      <c r="G5" s="143" t="s">
        <v>7</v>
      </c>
      <c r="H5" s="143" t="s">
        <v>8</v>
      </c>
      <c r="I5" s="143" t="s">
        <v>9</v>
      </c>
      <c r="J5" s="143" t="s">
        <v>10</v>
      </c>
      <c r="K5" s="143" t="s">
        <v>11</v>
      </c>
      <c r="L5" s="143" t="s">
        <v>12</v>
      </c>
      <c r="M5" s="143" t="s">
        <v>13</v>
      </c>
      <c r="N5" s="143" t="s">
        <v>14</v>
      </c>
    </row>
    <row r="6" customFormat="false" ht="14.25" hidden="false" customHeight="false" outlineLevel="0" collapsed="false">
      <c r="B6" s="86" t="n">
        <v>2007</v>
      </c>
      <c r="C6" s="144"/>
      <c r="D6" s="144"/>
      <c r="E6" s="144"/>
      <c r="F6" s="144"/>
      <c r="G6" s="144" t="n">
        <v>0.162</v>
      </c>
      <c r="H6" s="144" t="n">
        <v>0.146</v>
      </c>
      <c r="I6" s="144" t="n">
        <v>0.13</v>
      </c>
      <c r="J6" s="144" t="n">
        <v>0.122</v>
      </c>
      <c r="K6" s="144" t="n">
        <v>0.113</v>
      </c>
      <c r="L6" s="144" t="n">
        <v>0.128</v>
      </c>
      <c r="M6" s="144" t="n">
        <v>0.143</v>
      </c>
      <c r="N6" s="144" t="n">
        <v>0.128</v>
      </c>
    </row>
    <row r="7" customFormat="false" ht="14.25" hidden="false" customHeight="false" outlineLevel="0" collapsed="false">
      <c r="B7" s="86" t="n">
        <v>2008</v>
      </c>
      <c r="C7" s="144" t="n">
        <v>0.126</v>
      </c>
      <c r="D7" s="144" t="n">
        <v>0.125</v>
      </c>
      <c r="E7" s="144" t="n">
        <v>0.122</v>
      </c>
      <c r="F7" s="144" t="n">
        <v>0.12</v>
      </c>
      <c r="G7" s="144" t="n">
        <v>0.156</v>
      </c>
      <c r="H7" s="144" t="n">
        <v>0.155</v>
      </c>
      <c r="I7" s="144" t="n">
        <v>0.153</v>
      </c>
      <c r="J7" s="144" t="n">
        <v>0.151</v>
      </c>
      <c r="K7" s="144" t="n">
        <v>0.165</v>
      </c>
      <c r="L7" s="144" t="n">
        <v>0.144</v>
      </c>
      <c r="M7" s="144" t="n">
        <v>0.119</v>
      </c>
      <c r="N7" s="144" t="n">
        <v>0.116</v>
      </c>
    </row>
    <row r="8" customFormat="false" ht="14.25" hidden="false" customHeight="false" outlineLevel="0" collapsed="false">
      <c r="B8" s="86" t="n">
        <v>2009</v>
      </c>
      <c r="C8" s="144" t="n">
        <v>0.131</v>
      </c>
      <c r="D8" s="144" t="n">
        <v>0.123</v>
      </c>
      <c r="E8" s="144" t="n">
        <v>0.137</v>
      </c>
      <c r="F8" s="144" t="n">
        <v>0.145</v>
      </c>
      <c r="G8" s="144" t="n">
        <v>0.152</v>
      </c>
      <c r="H8" s="144" t="n">
        <v>0.159</v>
      </c>
      <c r="I8" s="144" t="n">
        <v>0.165</v>
      </c>
      <c r="J8" s="144" t="n">
        <v>0.172</v>
      </c>
      <c r="K8" s="144" t="n">
        <v>0.169</v>
      </c>
      <c r="L8" s="144" t="n">
        <v>0.165</v>
      </c>
      <c r="M8" s="144" t="n">
        <v>0.169</v>
      </c>
      <c r="N8" s="144" t="n">
        <v>0.172</v>
      </c>
    </row>
    <row r="9" customFormat="false" ht="14.25" hidden="false" customHeight="false" outlineLevel="0" collapsed="false">
      <c r="B9" s="86" t="n">
        <v>2010</v>
      </c>
      <c r="C9" s="144" t="n">
        <v>0.175</v>
      </c>
      <c r="D9" s="144" t="n">
        <v>0.178</v>
      </c>
      <c r="E9" s="144" t="n">
        <v>0.177</v>
      </c>
      <c r="F9" s="144" t="n">
        <v>0.177</v>
      </c>
      <c r="G9" s="144" t="n">
        <v>0.163</v>
      </c>
      <c r="H9" s="144" t="n">
        <v>0.181</v>
      </c>
      <c r="I9" s="144" t="n">
        <v>0.195</v>
      </c>
      <c r="J9" s="144" t="n">
        <v>0.169</v>
      </c>
      <c r="K9" s="144" t="n">
        <v>0.185</v>
      </c>
      <c r="L9" s="144" t="n">
        <v>0.177</v>
      </c>
      <c r="M9" s="144" t="n">
        <v>0.196</v>
      </c>
      <c r="N9" s="144" t="n">
        <v>0.188</v>
      </c>
    </row>
    <row r="10" customFormat="false" ht="14.25" hidden="false" customHeight="false" outlineLevel="0" collapsed="false">
      <c r="B10" s="86" t="n">
        <v>2011</v>
      </c>
      <c r="C10" s="144" t="n">
        <v>0.205</v>
      </c>
      <c r="D10" s="144" t="n">
        <v>0.199</v>
      </c>
      <c r="E10" s="144" t="n">
        <v>0.194</v>
      </c>
      <c r="F10" s="144" t="n">
        <v>0.208</v>
      </c>
      <c r="G10" s="144" t="n">
        <v>0.203</v>
      </c>
      <c r="H10" s="144" t="n">
        <v>0.201</v>
      </c>
      <c r="I10" s="144" t="n">
        <v>0.199</v>
      </c>
      <c r="J10" s="144" t="n">
        <v>0.223</v>
      </c>
      <c r="K10" s="144" t="n">
        <v>0.222</v>
      </c>
      <c r="L10" s="144" t="n">
        <v>0.236</v>
      </c>
      <c r="M10" s="144" t="n">
        <v>0.223</v>
      </c>
      <c r="N10" s="144" t="n">
        <v>0.236</v>
      </c>
    </row>
    <row r="11" customFormat="false" ht="14.25" hidden="false" customHeight="false" outlineLevel="0" collapsed="false">
      <c r="B11" s="86" t="n">
        <v>2012</v>
      </c>
      <c r="C11" s="144" t="n">
        <v>0.233</v>
      </c>
      <c r="D11" s="144" t="n">
        <v>0.277</v>
      </c>
      <c r="E11" s="144" t="n">
        <v>0.227</v>
      </c>
      <c r="F11" s="144" t="n">
        <v>0.245</v>
      </c>
      <c r="G11" s="144" t="n">
        <v>0.239</v>
      </c>
      <c r="H11" s="144" t="n">
        <v>0.233</v>
      </c>
      <c r="I11" s="144" t="n">
        <v>0.218</v>
      </c>
      <c r="J11" s="144" t="n">
        <v>0.203</v>
      </c>
      <c r="K11" s="144" t="n">
        <v>0.2055</v>
      </c>
      <c r="L11" s="144" t="n">
        <v>0.208</v>
      </c>
      <c r="M11" s="144" t="n">
        <v>0.2035</v>
      </c>
      <c r="N11" s="144" t="n">
        <v>0.199</v>
      </c>
    </row>
    <row r="12" customFormat="false" ht="14.25" hidden="false" customHeight="false" outlineLevel="0" collapsed="false">
      <c r="B12" s="86" t="s">
        <v>200</v>
      </c>
      <c r="C12" s="145" t="n">
        <v>0.21</v>
      </c>
      <c r="D12" s="145" t="n">
        <v>0.21</v>
      </c>
      <c r="E12" s="144" t="n">
        <v>0.21</v>
      </c>
      <c r="F12" s="145" t="n">
        <v>0.192</v>
      </c>
      <c r="G12" s="145" t="n">
        <v>0.192</v>
      </c>
      <c r="H12" s="144" t="n">
        <v>0.192</v>
      </c>
      <c r="I12" s="145" t="n">
        <v>0.228</v>
      </c>
      <c r="J12" s="145" t="n">
        <v>0.228</v>
      </c>
      <c r="K12" s="144" t="n">
        <v>0.228</v>
      </c>
      <c r="L12" s="145" t="n">
        <v>0.238</v>
      </c>
      <c r="M12" s="145" t="n">
        <v>0.238</v>
      </c>
      <c r="N12" s="144" t="n">
        <v>0.238</v>
      </c>
    </row>
    <row r="13" customFormat="false" ht="14.25" hidden="false" customHeight="false" outlineLevel="0" collapsed="false">
      <c r="B13" s="86" t="s">
        <v>201</v>
      </c>
      <c r="C13" s="145" t="n">
        <v>0.235</v>
      </c>
      <c r="D13" s="145" t="n">
        <v>0.235</v>
      </c>
      <c r="E13" s="144" t="n">
        <v>0.235</v>
      </c>
      <c r="F13" s="145" t="n">
        <v>0.228</v>
      </c>
      <c r="G13" s="145" t="n">
        <v>0.228</v>
      </c>
      <c r="H13" s="144" t="n">
        <v>0.228</v>
      </c>
      <c r="I13" s="145" t="n">
        <v>0.234</v>
      </c>
      <c r="J13" s="145" t="n">
        <v>0.234</v>
      </c>
      <c r="K13" s="144" t="n">
        <v>0.234</v>
      </c>
      <c r="L13" s="145" t="n">
        <f aca="false">IF(N13="","",N13)</f>
        <v>0.272</v>
      </c>
      <c r="M13" s="145" t="n">
        <f aca="false">IF(N13="","",N13)</f>
        <v>0.272</v>
      </c>
      <c r="N13" s="146" t="n">
        <v>0.272</v>
      </c>
    </row>
    <row r="14" customFormat="false" ht="14.25" hidden="false" customHeight="false" outlineLevel="0" collapsed="false">
      <c r="B14" s="86" t="s">
        <v>202</v>
      </c>
      <c r="C14" s="145" t="n">
        <v>0.245</v>
      </c>
      <c r="D14" s="145" t="n">
        <v>0.245</v>
      </c>
      <c r="E14" s="144" t="n">
        <v>0.245</v>
      </c>
      <c r="F14" s="145" t="n">
        <v>0.267</v>
      </c>
      <c r="G14" s="145" t="n">
        <v>0.267</v>
      </c>
      <c r="H14" s="144" t="n">
        <v>0.267</v>
      </c>
      <c r="I14" s="145" t="n">
        <v>0.287</v>
      </c>
      <c r="J14" s="145" t="n">
        <v>0.287</v>
      </c>
      <c r="K14" s="144" t="n">
        <v>0.287</v>
      </c>
      <c r="L14" s="145" t="n">
        <v>0.276</v>
      </c>
      <c r="M14" s="145" t="n">
        <v>0.276</v>
      </c>
      <c r="N14" s="146" t="n">
        <v>0.276</v>
      </c>
    </row>
    <row r="15" customFormat="false" ht="14.25" hidden="false" customHeight="false" outlineLevel="0" collapsed="false">
      <c r="B15" s="86" t="s">
        <v>203</v>
      </c>
      <c r="C15" s="145" t="n">
        <v>0.28</v>
      </c>
      <c r="D15" s="145" t="n">
        <v>0.28</v>
      </c>
      <c r="E15" s="144" t="n">
        <v>0.28</v>
      </c>
      <c r="F15" s="145" t="n">
        <v>0.302</v>
      </c>
      <c r="G15" s="145" t="n">
        <v>0.302</v>
      </c>
      <c r="H15" s="144" t="n">
        <v>0.302</v>
      </c>
      <c r="I15" s="145" t="n">
        <v>0.284</v>
      </c>
      <c r="J15" s="145" t="n">
        <v>0.284</v>
      </c>
      <c r="K15" s="144" t="n">
        <v>0.284</v>
      </c>
      <c r="L15" s="145" t="n">
        <v>0.346</v>
      </c>
      <c r="M15" s="145" t="n">
        <v>0.346</v>
      </c>
      <c r="N15" s="146" t="n">
        <v>0.346</v>
      </c>
    </row>
    <row r="16" customFormat="false" ht="14.25" hidden="false" customHeight="false" outlineLevel="0" collapsed="false">
      <c r="B16" s="86" t="s">
        <v>204</v>
      </c>
      <c r="C16" s="145" t="n">
        <v>0.314</v>
      </c>
      <c r="D16" s="145" t="n">
        <v>0.314</v>
      </c>
      <c r="E16" s="144" t="n">
        <v>0.314</v>
      </c>
      <c r="F16" s="145" t="n">
        <v>0.303</v>
      </c>
      <c r="G16" s="145" t="n">
        <v>0.303</v>
      </c>
      <c r="H16" s="144" t="n">
        <v>0.303</v>
      </c>
      <c r="I16" s="145" t="n">
        <v>0.26</v>
      </c>
      <c r="J16" s="145" t="n">
        <v>0.26</v>
      </c>
      <c r="K16" s="144" t="n">
        <v>0.26</v>
      </c>
      <c r="L16" s="145" t="n">
        <v>0.237</v>
      </c>
      <c r="M16" s="145" t="n">
        <v>0.237</v>
      </c>
      <c r="N16" s="146" t="n">
        <v>0.237</v>
      </c>
    </row>
    <row r="17" customFormat="false" ht="14.25" hidden="false" customHeight="false" outlineLevel="0" collapsed="false">
      <c r="B17" s="86" t="s">
        <v>205</v>
      </c>
      <c r="C17" s="145" t="n">
        <v>0.285</v>
      </c>
      <c r="D17" s="145" t="n">
        <v>0.285</v>
      </c>
      <c r="E17" s="144" t="n">
        <v>0.285</v>
      </c>
      <c r="F17" s="145" t="n">
        <v>0.255</v>
      </c>
      <c r="G17" s="145" t="n">
        <v>0.255</v>
      </c>
      <c r="H17" s="144" t="n">
        <v>0.255</v>
      </c>
      <c r="I17" s="145" t="n">
        <v>0.258</v>
      </c>
      <c r="J17" s="145" t="n">
        <v>0.258</v>
      </c>
      <c r="K17" s="144" t="n">
        <v>0.258</v>
      </c>
      <c r="L17" s="145" t="n">
        <v>0.271</v>
      </c>
      <c r="M17" s="145" t="n">
        <v>0.271</v>
      </c>
      <c r="N17" s="146" t="n">
        <v>0.271</v>
      </c>
    </row>
    <row r="18" customFormat="false" ht="14.25" hidden="false" customHeight="false" outlineLevel="0" collapsed="false">
      <c r="B18" s="86" t="s">
        <v>206</v>
      </c>
      <c r="C18" s="145" t="n">
        <v>0.245</v>
      </c>
      <c r="D18" s="145" t="n">
        <v>0.245</v>
      </c>
      <c r="E18" s="144" t="n">
        <v>0.245</v>
      </c>
      <c r="F18" s="145" t="n">
        <v>0.257</v>
      </c>
      <c r="G18" s="145" t="n">
        <v>0.257</v>
      </c>
      <c r="H18" s="144" t="n">
        <v>0.257</v>
      </c>
      <c r="I18" s="145" t="n">
        <v>0.266</v>
      </c>
      <c r="J18" s="145" t="n">
        <v>0.266</v>
      </c>
      <c r="K18" s="144" t="n">
        <v>0.266</v>
      </c>
      <c r="L18" s="145" t="n">
        <v>0.327</v>
      </c>
      <c r="M18" s="145" t="n">
        <v>0.327</v>
      </c>
      <c r="N18" s="146" t="n">
        <v>0.327</v>
      </c>
    </row>
    <row r="19" customFormat="false" ht="28.5" hidden="false" customHeight="true" outlineLevel="0" collapsed="false">
      <c r="B19" s="86" t="s">
        <v>207</v>
      </c>
      <c r="C19" s="145" t="n">
        <v>0.352</v>
      </c>
      <c r="D19" s="145" t="n">
        <v>0.352</v>
      </c>
      <c r="E19" s="144" t="n">
        <v>0.352</v>
      </c>
      <c r="F19" s="147" t="s">
        <v>208</v>
      </c>
      <c r="G19" s="147" t="s">
        <v>208</v>
      </c>
      <c r="H19" s="148" t="s">
        <v>208</v>
      </c>
      <c r="I19" s="147" t="s">
        <v>208</v>
      </c>
      <c r="J19" s="147" t="s">
        <v>208</v>
      </c>
      <c r="K19" s="148" t="s">
        <v>208</v>
      </c>
      <c r="L19" s="145" t="n">
        <v>0.365</v>
      </c>
      <c r="M19" s="145" t="n">
        <v>0.365</v>
      </c>
      <c r="N19" s="146" t="n">
        <v>0.365</v>
      </c>
    </row>
    <row r="20" customFormat="false" ht="27.75" hidden="false" customHeight="true" outlineLevel="0" collapsed="false">
      <c r="B20" s="86" t="s">
        <v>209</v>
      </c>
      <c r="C20" s="145" t="n">
        <v>0.351</v>
      </c>
      <c r="D20" s="145" t="n">
        <v>0.351</v>
      </c>
      <c r="E20" s="144" t="n">
        <v>0.351</v>
      </c>
      <c r="F20" s="147" t="s">
        <v>208</v>
      </c>
      <c r="G20" s="147" t="s">
        <v>208</v>
      </c>
      <c r="H20" s="148" t="s">
        <v>208</v>
      </c>
      <c r="I20" s="145" t="n">
        <v>0.299</v>
      </c>
      <c r="J20" s="145" t="n">
        <v>0.299</v>
      </c>
      <c r="K20" s="144" t="n">
        <v>0.299</v>
      </c>
      <c r="L20" s="145" t="n">
        <v>0.312</v>
      </c>
      <c r="M20" s="145" t="n">
        <v>0.312</v>
      </c>
      <c r="N20" s="145" t="n">
        <v>0.312</v>
      </c>
    </row>
    <row r="21" customFormat="false" ht="22.5" hidden="false" customHeight="true" outlineLevel="0" collapsed="false">
      <c r="B21" s="86" t="s">
        <v>210</v>
      </c>
      <c r="C21" s="145" t="n">
        <v>0.403</v>
      </c>
      <c r="D21" s="145" t="n">
        <v>0.403</v>
      </c>
      <c r="E21" s="144" t="n">
        <v>0.403</v>
      </c>
      <c r="F21" s="145" t="n">
        <v>0.403</v>
      </c>
      <c r="G21" s="145" t="n">
        <v>0.403</v>
      </c>
      <c r="H21" s="144" t="n">
        <v>0.403</v>
      </c>
      <c r="I21" s="145" t="n">
        <v>0.44</v>
      </c>
      <c r="J21" s="145" t="n">
        <v>0.44</v>
      </c>
      <c r="K21" s="145" t="n">
        <v>0.44</v>
      </c>
      <c r="L21" s="145" t="n">
        <v>0.44</v>
      </c>
      <c r="M21" s="145" t="n">
        <v>0.44</v>
      </c>
      <c r="N21" s="145" t="n">
        <v>0.44</v>
      </c>
    </row>
    <row r="22" customFormat="false" ht="14.25" hidden="false" customHeight="false" outlineLevel="0" collapsed="false">
      <c r="B22" s="82" t="s">
        <v>211</v>
      </c>
    </row>
    <row r="23" customFormat="false" ht="14.25" hidden="false" customHeight="false" outlineLevel="0" collapsed="false">
      <c r="B23" s="82" t="s">
        <v>212</v>
      </c>
    </row>
    <row r="24" customFormat="false" ht="14.25" hidden="false" customHeight="false" outlineLevel="0" collapsed="false">
      <c r="B24" s="149" t="s">
        <v>213</v>
      </c>
    </row>
  </sheetData>
  <conditionalFormatting sqref="N13:N19">
    <cfRule type="cellIs" priority="2" operator="equal" aboveAverage="0" equalAverage="0" bottom="0" percent="0" rank="0" text="" dxfId="15">
      <formula>""</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R6"/>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G19" activeCellId="0" sqref="G19"/>
    </sheetView>
  </sheetViews>
  <sheetFormatPr defaultColWidth="11.453125" defaultRowHeight="14.25" zeroHeight="false" outlineLevelRow="0" outlineLevelCol="0"/>
  <cols>
    <col collapsed="false" customWidth="true" hidden="false" outlineLevel="0" max="1" min="1" style="1" width="7.54"/>
    <col collapsed="false" customWidth="true" hidden="false" outlineLevel="0" max="2" min="2" style="1" width="28.18"/>
    <col collapsed="false" customWidth="false" hidden="false" outlineLevel="0" max="16384" min="3" style="1" width="11.45"/>
  </cols>
  <sheetData>
    <row r="2" customFormat="false" ht="14.25" hidden="false" customHeight="false" outlineLevel="0" collapsed="false">
      <c r="B2" s="150" t="s">
        <v>214</v>
      </c>
    </row>
    <row r="4" customFormat="false" ht="14.25" hidden="false" customHeight="false" outlineLevel="0" collapsed="false">
      <c r="B4" s="82"/>
      <c r="C4" s="151" t="n">
        <v>41275</v>
      </c>
      <c r="D4" s="151" t="n">
        <v>41395</v>
      </c>
      <c r="E4" s="151" t="n">
        <v>41579</v>
      </c>
      <c r="F4" s="151" t="n">
        <v>41640</v>
      </c>
      <c r="G4" s="151" t="n">
        <v>41730</v>
      </c>
      <c r="H4" s="151" t="n">
        <v>41944</v>
      </c>
      <c r="I4" s="151" t="n">
        <v>42005</v>
      </c>
      <c r="J4" s="151" t="n">
        <v>42125</v>
      </c>
      <c r="K4" s="151" t="n">
        <v>42309</v>
      </c>
      <c r="L4" s="151" t="n">
        <v>42704</v>
      </c>
      <c r="M4" s="151" t="n">
        <v>43069</v>
      </c>
      <c r="N4" s="151" t="n">
        <v>43405</v>
      </c>
      <c r="O4" s="151" t="n">
        <v>43770</v>
      </c>
      <c r="P4" s="151" t="n">
        <v>44136</v>
      </c>
      <c r="Q4" s="151" t="n">
        <v>44501</v>
      </c>
      <c r="R4" s="151" t="n">
        <v>44866</v>
      </c>
    </row>
    <row r="5" customFormat="false" ht="14.25" hidden="false" customHeight="false" outlineLevel="0" collapsed="false">
      <c r="B5" s="152" t="s">
        <v>215</v>
      </c>
      <c r="C5" s="86" t="n">
        <v>4.4</v>
      </c>
      <c r="D5" s="86" t="n">
        <v>4.4</v>
      </c>
      <c r="E5" s="86" t="n">
        <v>4.4</v>
      </c>
      <c r="F5" s="86" t="n">
        <v>4.4</v>
      </c>
      <c r="G5" s="86" t="n">
        <v>4.4</v>
      </c>
      <c r="H5" s="86" t="n">
        <v>4.3</v>
      </c>
      <c r="I5" s="86" t="n">
        <v>4.3</v>
      </c>
      <c r="J5" s="86" t="n">
        <v>4.3</v>
      </c>
      <c r="K5" s="86" t="n">
        <v>4.4</v>
      </c>
      <c r="L5" s="86" t="n">
        <v>4.3</v>
      </c>
      <c r="M5" s="153" t="n">
        <v>4.5</v>
      </c>
      <c r="N5" s="153" t="n">
        <v>4.3</v>
      </c>
      <c r="O5" s="153" t="n">
        <v>4.6</v>
      </c>
      <c r="P5" s="153" t="n">
        <v>5</v>
      </c>
      <c r="Q5" s="153" t="n">
        <v>5.1</v>
      </c>
      <c r="R5" s="153" t="n">
        <v>5.2</v>
      </c>
    </row>
    <row r="6" customFormat="false" ht="14.25" hidden="false" customHeight="false" outlineLevel="0" collapsed="false">
      <c r="B6" s="152" t="s">
        <v>216</v>
      </c>
      <c r="C6" s="86" t="n">
        <v>4.7</v>
      </c>
      <c r="D6" s="86" t="n">
        <v>4.6</v>
      </c>
      <c r="E6" s="86" t="n">
        <v>4.6</v>
      </c>
      <c r="F6" s="86" t="n">
        <v>4.6</v>
      </c>
      <c r="G6" s="86" t="n">
        <v>4.7</v>
      </c>
      <c r="H6" s="86" t="n">
        <v>4.7</v>
      </c>
      <c r="I6" s="86" t="n">
        <v>4.6</v>
      </c>
      <c r="J6" s="86" t="n">
        <v>4.6</v>
      </c>
      <c r="K6" s="86" t="n">
        <v>4.7</v>
      </c>
      <c r="L6" s="86" t="n">
        <v>4.9</v>
      </c>
      <c r="M6" s="153" t="n">
        <v>4.9</v>
      </c>
      <c r="N6" s="153" t="n">
        <v>4.8</v>
      </c>
      <c r="O6" s="153" t="n">
        <v>5</v>
      </c>
      <c r="P6" s="153" t="n">
        <v>5.3</v>
      </c>
      <c r="Q6" s="153" t="n">
        <v>5.3</v>
      </c>
      <c r="R6" s="153" t="n">
        <v>5.4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B1:R19"/>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A8" activeCellId="0" sqref="A8"/>
    </sheetView>
  </sheetViews>
  <sheetFormatPr defaultColWidth="11.453125" defaultRowHeight="14.25" zeroHeight="false" outlineLevelRow="0" outlineLevelCol="0"/>
  <cols>
    <col collapsed="false" customWidth="true" hidden="false" outlineLevel="0" max="1" min="1" style="1" width="7.54"/>
    <col collapsed="false" customWidth="false" hidden="false" outlineLevel="0" max="16384" min="2" style="1" width="11.45"/>
  </cols>
  <sheetData>
    <row r="1" customFormat="false" ht="14.25" hidden="false" customHeight="false" outlineLevel="0" collapsed="false">
      <c r="K1" s="8"/>
    </row>
    <row r="2" customFormat="false" ht="14.25" hidden="false" customHeight="false" outlineLevel="0" collapsed="false">
      <c r="B2" s="9" t="s">
        <v>2</v>
      </c>
    </row>
    <row r="4" customFormat="false" ht="14.25" hidden="false" customHeight="false" outlineLevel="0" collapsed="false">
      <c r="B4" s="10"/>
      <c r="C4" s="11" t="n">
        <v>2007</v>
      </c>
      <c r="D4" s="11" t="n">
        <v>2008</v>
      </c>
      <c r="E4" s="11" t="n">
        <v>2009</v>
      </c>
      <c r="F4" s="11" t="n">
        <v>2010</v>
      </c>
      <c r="G4" s="11" t="n">
        <v>2011</v>
      </c>
      <c r="H4" s="11" t="n">
        <v>2012</v>
      </c>
      <c r="I4" s="11" t="n">
        <v>2013</v>
      </c>
      <c r="J4" s="12" t="n">
        <v>2014</v>
      </c>
      <c r="K4" s="12" t="n">
        <v>2015</v>
      </c>
      <c r="L4" s="12" t="n">
        <v>2016</v>
      </c>
      <c r="M4" s="12" t="n">
        <v>2017</v>
      </c>
      <c r="N4" s="12" t="n">
        <v>2018</v>
      </c>
      <c r="O4" s="12" t="n">
        <v>2019</v>
      </c>
      <c r="P4" s="12" t="n">
        <v>2020</v>
      </c>
      <c r="Q4" s="12" t="n">
        <v>2021</v>
      </c>
      <c r="R4" s="12" t="n">
        <v>2022</v>
      </c>
    </row>
    <row r="5" customFormat="false" ht="14.25" hidden="false" customHeight="false" outlineLevel="0" collapsed="false">
      <c r="B5" s="13" t="s">
        <v>3</v>
      </c>
      <c r="C5" s="14"/>
      <c r="D5" s="14" t="n">
        <v>4360868</v>
      </c>
      <c r="E5" s="14" t="n">
        <v>4464382</v>
      </c>
      <c r="F5" s="14" t="n">
        <v>4629028</v>
      </c>
      <c r="G5" s="14" t="n">
        <v>4681492</v>
      </c>
      <c r="H5" s="14" t="n">
        <v>4650632</v>
      </c>
      <c r="I5" s="14" t="n">
        <v>4717853</v>
      </c>
      <c r="J5" s="15" t="n">
        <v>4710384</v>
      </c>
      <c r="K5" s="15" t="n">
        <v>4696402</v>
      </c>
      <c r="L5" s="15" t="n">
        <v>4635271</v>
      </c>
      <c r="M5" s="15" t="n">
        <v>4688157</v>
      </c>
      <c r="N5" s="15" t="n">
        <v>4608201</v>
      </c>
      <c r="O5" s="15" t="n">
        <v>5930106</v>
      </c>
      <c r="P5" s="15" t="n">
        <v>5313710</v>
      </c>
      <c r="Q5" s="15" t="n">
        <v>3452821</v>
      </c>
      <c r="R5" s="15" t="n">
        <v>4317437</v>
      </c>
    </row>
    <row r="6" customFormat="false" ht="14.25" hidden="false" customHeight="false" outlineLevel="0" collapsed="false">
      <c r="B6" s="13" t="s">
        <v>4</v>
      </c>
      <c r="C6" s="14"/>
      <c r="D6" s="14" t="n">
        <v>4177085</v>
      </c>
      <c r="E6" s="14" t="n">
        <v>4140902</v>
      </c>
      <c r="F6" s="14" t="n">
        <v>4258127</v>
      </c>
      <c r="G6" s="14" t="n">
        <v>4388974</v>
      </c>
      <c r="H6" s="14" t="n">
        <v>4315468</v>
      </c>
      <c r="I6" s="14" t="n">
        <v>4354663</v>
      </c>
      <c r="J6" s="15" t="n">
        <v>4385191</v>
      </c>
      <c r="K6" s="15" t="n">
        <v>4405026</v>
      </c>
      <c r="L6" s="15" t="n">
        <v>4399329</v>
      </c>
      <c r="M6" s="15" t="n">
        <v>4436450</v>
      </c>
      <c r="N6" s="15" t="n">
        <v>4358303</v>
      </c>
      <c r="O6" s="15" t="n">
        <v>5483571</v>
      </c>
      <c r="P6" s="15" t="n">
        <v>5007151</v>
      </c>
      <c r="Q6" s="15" t="n">
        <v>3483768</v>
      </c>
      <c r="R6" s="15" t="n">
        <v>4414777</v>
      </c>
    </row>
    <row r="7" customFormat="false" ht="14.25" hidden="false" customHeight="false" outlineLevel="0" collapsed="false">
      <c r="B7" s="13" t="s">
        <v>5</v>
      </c>
      <c r="C7" s="14"/>
      <c r="D7" s="14" t="n">
        <v>4440112</v>
      </c>
      <c r="E7" s="14" t="n">
        <v>4616047</v>
      </c>
      <c r="F7" s="14" t="n">
        <v>4625034</v>
      </c>
      <c r="G7" s="14" t="n">
        <v>4815375</v>
      </c>
      <c r="H7" s="14" t="n">
        <v>4800178</v>
      </c>
      <c r="I7" s="14" t="n">
        <v>4837954</v>
      </c>
      <c r="J7" s="15" t="n">
        <v>4881917</v>
      </c>
      <c r="K7" s="15" t="n">
        <v>4842398</v>
      </c>
      <c r="L7" s="15" t="n">
        <v>4775596</v>
      </c>
      <c r="M7" s="15" t="n">
        <v>5045208</v>
      </c>
      <c r="N7" s="15" t="n">
        <v>5955232</v>
      </c>
      <c r="O7" s="15" t="n">
        <v>6066672</v>
      </c>
      <c r="P7" s="15" t="n">
        <v>4562926</v>
      </c>
      <c r="Q7" s="15" t="n">
        <v>3500633</v>
      </c>
      <c r="R7" s="15" t="n">
        <v>5086572</v>
      </c>
    </row>
    <row r="8" customFormat="false" ht="14.25" hidden="false" customHeight="false" outlineLevel="0" collapsed="false">
      <c r="B8" s="13" t="s">
        <v>6</v>
      </c>
      <c r="C8" s="14" t="n">
        <v>4169317</v>
      </c>
      <c r="D8" s="14" t="n">
        <v>4468988</v>
      </c>
      <c r="E8" s="14" t="n">
        <v>4548749</v>
      </c>
      <c r="F8" s="14" t="n">
        <v>4773320</v>
      </c>
      <c r="G8" s="14" t="n">
        <v>4832439</v>
      </c>
      <c r="H8" s="14" t="n">
        <v>4791477</v>
      </c>
      <c r="I8" s="14" t="n">
        <v>4915520</v>
      </c>
      <c r="J8" s="15" t="n">
        <v>4906450</v>
      </c>
      <c r="K8" s="15" t="n">
        <v>4867275</v>
      </c>
      <c r="L8" s="15" t="n">
        <v>4804782</v>
      </c>
      <c r="M8" s="15" t="n">
        <v>5074998</v>
      </c>
      <c r="N8" s="15" t="n">
        <v>6035199</v>
      </c>
      <c r="O8" s="15" t="n">
        <v>6106877</v>
      </c>
      <c r="P8" s="15" t="n">
        <v>1996548</v>
      </c>
      <c r="Q8" s="15" t="n">
        <v>2557460</v>
      </c>
      <c r="R8" s="15" t="n">
        <v>5483043</v>
      </c>
    </row>
    <row r="9" customFormat="false" ht="14.25" hidden="false" customHeight="false" outlineLevel="0" collapsed="false">
      <c r="B9" s="13" t="s">
        <v>7</v>
      </c>
      <c r="C9" s="14" t="n">
        <v>4143552</v>
      </c>
      <c r="D9" s="14" t="n">
        <v>4411497</v>
      </c>
      <c r="E9" s="14" t="n">
        <v>4604695</v>
      </c>
      <c r="F9" s="14" t="n">
        <v>4899142</v>
      </c>
      <c r="G9" s="14" t="n">
        <v>4899321</v>
      </c>
      <c r="H9" s="14" t="n">
        <v>4848235</v>
      </c>
      <c r="I9" s="14" t="n">
        <v>4898865</v>
      </c>
      <c r="J9" s="15" t="n">
        <v>4965486</v>
      </c>
      <c r="K9" s="15" t="n">
        <v>4331584</v>
      </c>
      <c r="L9" s="15" t="n">
        <v>4896687</v>
      </c>
      <c r="M9" s="15" t="n">
        <v>5105098</v>
      </c>
      <c r="N9" s="15" t="n">
        <v>6011283</v>
      </c>
      <c r="O9" s="15" t="n">
        <v>6256656</v>
      </c>
      <c r="P9" s="15" t="n">
        <v>1739178</v>
      </c>
      <c r="Q9" s="15" t="n">
        <v>3348064</v>
      </c>
      <c r="R9" s="15" t="n">
        <v>5571577</v>
      </c>
    </row>
    <row r="10" customFormat="false" ht="14.25" hidden="false" customHeight="false" outlineLevel="0" collapsed="false">
      <c r="B10" s="13" t="s">
        <v>8</v>
      </c>
      <c r="C10" s="14" t="n">
        <v>4135370</v>
      </c>
      <c r="D10" s="14" t="n">
        <v>4501699</v>
      </c>
      <c r="E10" s="14" t="n">
        <v>4547164</v>
      </c>
      <c r="F10" s="14" t="n">
        <v>4764592</v>
      </c>
      <c r="G10" s="14" t="n">
        <v>4809484</v>
      </c>
      <c r="H10" s="14" t="n">
        <v>4882780</v>
      </c>
      <c r="I10" s="14" t="n">
        <v>4856162</v>
      </c>
      <c r="J10" s="15" t="n">
        <v>4833603</v>
      </c>
      <c r="K10" s="15" t="n">
        <v>5071468</v>
      </c>
      <c r="L10" s="15" t="n">
        <v>4908933</v>
      </c>
      <c r="M10" s="15" t="n">
        <v>5072863</v>
      </c>
      <c r="N10" s="15" t="n">
        <v>5959171</v>
      </c>
      <c r="O10" s="15" t="n">
        <v>6033356</v>
      </c>
      <c r="P10" s="15" t="n">
        <v>1410456</v>
      </c>
      <c r="Q10" s="15" t="n">
        <v>3276182</v>
      </c>
      <c r="R10" s="15" t="n">
        <v>5223471</v>
      </c>
    </row>
    <row r="11" customFormat="false" ht="14.25" hidden="false" customHeight="false" outlineLevel="0" collapsed="false">
      <c r="B11" s="13" t="s">
        <v>9</v>
      </c>
      <c r="C11" s="14" t="n">
        <v>4236374</v>
      </c>
      <c r="D11" s="14" t="n">
        <v>4549934</v>
      </c>
      <c r="E11" s="14" t="n">
        <v>4591293</v>
      </c>
      <c r="F11" s="14" t="n">
        <v>4814497</v>
      </c>
      <c r="G11" s="14" t="n">
        <v>4838842</v>
      </c>
      <c r="H11" s="14" t="n">
        <v>4895873</v>
      </c>
      <c r="I11" s="14" t="n">
        <v>4931640</v>
      </c>
      <c r="J11" s="15" t="n">
        <v>4924108</v>
      </c>
      <c r="K11" s="15" t="n">
        <v>4994221</v>
      </c>
      <c r="L11" s="15" t="n">
        <v>4929445</v>
      </c>
      <c r="M11" s="15" t="n">
        <v>5203467</v>
      </c>
      <c r="N11" s="15" t="n">
        <v>5916436</v>
      </c>
      <c r="O11" s="15" t="n">
        <v>6093427</v>
      </c>
      <c r="P11" s="15" t="n">
        <v>1654744</v>
      </c>
      <c r="Q11" s="15" t="n">
        <v>3880986</v>
      </c>
      <c r="R11" s="15" t="n">
        <v>4930233</v>
      </c>
    </row>
    <row r="12" customFormat="false" ht="14.25" hidden="false" customHeight="false" outlineLevel="0" collapsed="false">
      <c r="B12" s="13" t="s">
        <v>10</v>
      </c>
      <c r="C12" s="14" t="n">
        <v>4301607</v>
      </c>
      <c r="D12" s="14" t="n">
        <v>4542309</v>
      </c>
      <c r="E12" s="14" t="n">
        <v>4627222</v>
      </c>
      <c r="F12" s="14" t="n">
        <v>4791566</v>
      </c>
      <c r="G12" s="14" t="n">
        <v>4731859</v>
      </c>
      <c r="H12" s="14" t="n">
        <v>4876828</v>
      </c>
      <c r="I12" s="14" t="n">
        <v>4915980</v>
      </c>
      <c r="J12" s="15" t="n">
        <v>4909040</v>
      </c>
      <c r="K12" s="15" t="n">
        <v>4791136</v>
      </c>
      <c r="L12" s="15" t="n">
        <v>4872617</v>
      </c>
      <c r="M12" s="15" t="n">
        <v>4265386</v>
      </c>
      <c r="N12" s="15" t="n">
        <v>6024665</v>
      </c>
      <c r="O12" s="15" t="n">
        <v>6107565</v>
      </c>
      <c r="P12" s="15" t="n">
        <v>2291731</v>
      </c>
      <c r="Q12" s="15" t="n">
        <v>4209536</v>
      </c>
      <c r="R12" s="15" t="n">
        <v>5264929</v>
      </c>
    </row>
    <row r="13" customFormat="false" ht="14.25" hidden="false" customHeight="false" outlineLevel="0" collapsed="false">
      <c r="B13" s="13" t="s">
        <v>11</v>
      </c>
      <c r="C13" s="14" t="n">
        <v>4294945</v>
      </c>
      <c r="D13" s="14" t="n">
        <v>4529028</v>
      </c>
      <c r="E13" s="14" t="n">
        <v>4622941</v>
      </c>
      <c r="F13" s="14" t="n">
        <v>4767144</v>
      </c>
      <c r="G13" s="14" t="n">
        <v>4760670</v>
      </c>
      <c r="H13" s="14" t="n">
        <v>4770297</v>
      </c>
      <c r="I13" s="14" t="n">
        <v>4775815</v>
      </c>
      <c r="J13" s="15" t="n">
        <v>4810412</v>
      </c>
      <c r="K13" s="15" t="n">
        <v>4762108</v>
      </c>
      <c r="L13" s="15" t="n">
        <v>4815789</v>
      </c>
      <c r="M13" s="15" t="n">
        <v>5246907</v>
      </c>
      <c r="N13" s="15" t="n">
        <v>5835144</v>
      </c>
      <c r="O13" s="15" t="n">
        <v>5878925</v>
      </c>
      <c r="P13" s="15" t="n">
        <v>2923895</v>
      </c>
      <c r="Q13" s="15" t="n">
        <v>4291512</v>
      </c>
      <c r="R13" s="15" t="n">
        <v>5291972</v>
      </c>
    </row>
    <row r="14" customFormat="false" ht="14.25" hidden="false" customHeight="false" outlineLevel="0" collapsed="false">
      <c r="B14" s="13" t="s">
        <v>12</v>
      </c>
      <c r="C14" s="14" t="n">
        <v>4402681</v>
      </c>
      <c r="D14" s="14" t="n">
        <v>4620704</v>
      </c>
      <c r="E14" s="14" t="n">
        <v>4696789</v>
      </c>
      <c r="F14" s="14" t="n">
        <v>4831509</v>
      </c>
      <c r="G14" s="14" t="n">
        <v>4780255</v>
      </c>
      <c r="H14" s="14" t="n">
        <v>4884740</v>
      </c>
      <c r="I14" s="14" t="n">
        <v>4927626</v>
      </c>
      <c r="J14" s="15" t="n">
        <v>5019657</v>
      </c>
      <c r="K14" s="15" t="n">
        <v>4861872</v>
      </c>
      <c r="L14" s="15" t="n">
        <v>4839856</v>
      </c>
      <c r="M14" s="15" t="n">
        <v>5310318</v>
      </c>
      <c r="N14" s="15" t="n">
        <v>6069805</v>
      </c>
      <c r="O14" s="15" t="n">
        <v>5609993</v>
      </c>
      <c r="P14" s="15" t="n">
        <v>3452820</v>
      </c>
      <c r="Q14" s="15" t="n">
        <v>4451474</v>
      </c>
      <c r="R14" s="15" t="n">
        <v>5184040</v>
      </c>
    </row>
    <row r="15" customFormat="false" ht="14.25" hidden="false" customHeight="false" outlineLevel="0" collapsed="false">
      <c r="B15" s="13" t="s">
        <v>13</v>
      </c>
      <c r="C15" s="14" t="n">
        <v>4370076</v>
      </c>
      <c r="D15" s="14" t="n">
        <v>4558134</v>
      </c>
      <c r="E15" s="14" t="n">
        <v>4690548</v>
      </c>
      <c r="F15" s="14" t="n">
        <v>4795778</v>
      </c>
      <c r="G15" s="14" t="n">
        <v>4779480</v>
      </c>
      <c r="H15" s="14" t="n">
        <v>4831016</v>
      </c>
      <c r="I15" s="14" t="n">
        <v>4870919</v>
      </c>
      <c r="J15" s="15" t="n">
        <v>4868479</v>
      </c>
      <c r="K15" s="15" t="n">
        <v>4838014</v>
      </c>
      <c r="L15" s="15" t="n">
        <v>4802394</v>
      </c>
      <c r="M15" s="15" t="n">
        <v>5338743</v>
      </c>
      <c r="N15" s="15" t="n">
        <v>5975833</v>
      </c>
      <c r="O15" s="15" t="n">
        <v>4890220</v>
      </c>
      <c r="P15" s="15" t="n">
        <v>3728620</v>
      </c>
      <c r="Q15" s="15" t="n">
        <v>4504765</v>
      </c>
      <c r="R15" s="15" t="n">
        <v>5247046</v>
      </c>
    </row>
    <row r="16" customFormat="false" ht="14.25" hidden="false" customHeight="false" outlineLevel="0" collapsed="false">
      <c r="B16" s="13" t="s">
        <v>14</v>
      </c>
      <c r="C16" s="14" t="n">
        <v>4473133</v>
      </c>
      <c r="D16" s="14" t="n">
        <v>4649603</v>
      </c>
      <c r="E16" s="14" t="n">
        <v>4737269</v>
      </c>
      <c r="F16" s="14" t="n">
        <v>4879318</v>
      </c>
      <c r="G16" s="14" t="n">
        <v>4838668</v>
      </c>
      <c r="H16" s="14" t="n">
        <v>4907924</v>
      </c>
      <c r="I16" s="14" t="n">
        <v>4966650</v>
      </c>
      <c r="J16" s="15" t="n">
        <v>4929106</v>
      </c>
      <c r="K16" s="15" t="n">
        <v>4903788</v>
      </c>
      <c r="L16" s="15" t="n">
        <v>4920348</v>
      </c>
      <c r="M16" s="15" t="n">
        <v>5385965</v>
      </c>
      <c r="N16" s="15" t="n">
        <v>6086721</v>
      </c>
      <c r="O16" s="15" t="n">
        <v>5413002</v>
      </c>
      <c r="P16" s="15" t="n">
        <v>3850865</v>
      </c>
      <c r="Q16" s="15" t="n">
        <v>4686788</v>
      </c>
      <c r="R16" s="15" t="n">
        <v>5349621</v>
      </c>
    </row>
    <row r="18" customFormat="false" ht="14.25" hidden="false" customHeight="false" outlineLevel="0" collapsed="false">
      <c r="C18" s="16"/>
      <c r="D18" s="16"/>
      <c r="E18" s="16"/>
      <c r="F18" s="16"/>
      <c r="G18" s="16"/>
      <c r="H18" s="16"/>
      <c r="I18" s="16"/>
      <c r="J18" s="16"/>
      <c r="K18" s="16"/>
      <c r="L18" s="16"/>
      <c r="M18" s="16"/>
      <c r="N18" s="16"/>
      <c r="O18" s="16"/>
      <c r="P18" s="16"/>
      <c r="Q18" s="16"/>
      <c r="R18" s="16"/>
    </row>
    <row r="19" customFormat="false" ht="14.25" hidden="false" customHeight="false" outlineLevel="0" collapsed="false">
      <c r="B19" s="17"/>
    </row>
  </sheetData>
  <conditionalFormatting sqref="J5:R16">
    <cfRule type="cellIs" priority="2" operator="equal" aboveAverage="0" equalAverage="0" bottom="0" percent="0" rank="0" text="" dxfId="0">
      <formula>""</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D10"/>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H13" activeCellId="0" sqref="H13"/>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13.18"/>
    <col collapsed="false" customWidth="true" hidden="false" outlineLevel="0" max="3" min="3" style="0" width="20"/>
    <col collapsed="false" customWidth="true" hidden="false" outlineLevel="0" max="4" min="4" style="0" width="22.45"/>
  </cols>
  <sheetData>
    <row r="2" customFormat="false" ht="14.25" hidden="false" customHeight="false" outlineLevel="0" collapsed="false">
      <c r="B2" s="154" t="s">
        <v>217</v>
      </c>
    </row>
    <row r="5" customFormat="false" ht="32.25" hidden="false" customHeight="true" outlineLevel="0" collapsed="false">
      <c r="B5" s="82"/>
      <c r="C5" s="155" t="s">
        <v>218</v>
      </c>
      <c r="D5" s="155" t="s">
        <v>219</v>
      </c>
    </row>
    <row r="6" customFormat="false" ht="14.25" hidden="false" customHeight="false" outlineLevel="0" collapsed="false">
      <c r="B6" s="82"/>
      <c r="C6" s="156" t="n">
        <v>44866</v>
      </c>
      <c r="D6" s="156" t="n">
        <v>44866</v>
      </c>
    </row>
    <row r="7" customFormat="false" ht="14.25" hidden="false" customHeight="false" outlineLevel="0" collapsed="false">
      <c r="B7" s="157" t="s">
        <v>220</v>
      </c>
      <c r="C7" s="158" t="n">
        <v>0.38</v>
      </c>
      <c r="D7" s="158" t="n">
        <v>0.5</v>
      </c>
    </row>
    <row r="8" customFormat="false" ht="14.25" hidden="false" customHeight="false" outlineLevel="0" collapsed="false">
      <c r="B8" s="157" t="s">
        <v>221</v>
      </c>
      <c r="C8" s="158" t="n">
        <v>0.4</v>
      </c>
      <c r="D8" s="158" t="n">
        <v>0.31</v>
      </c>
    </row>
    <row r="9" customFormat="false" ht="14.25" hidden="false" customHeight="false" outlineLevel="0" collapsed="false">
      <c r="B9" s="159" t="s">
        <v>222</v>
      </c>
      <c r="C9" s="160" t="n">
        <v>0.15</v>
      </c>
      <c r="D9" s="160" t="n">
        <v>0.12</v>
      </c>
    </row>
    <row r="10" customFormat="false" ht="14.25" hidden="false" customHeight="false" outlineLevel="0" collapsed="false">
      <c r="B10" s="159" t="s">
        <v>223</v>
      </c>
      <c r="C10" s="160" t="n">
        <v>0.07</v>
      </c>
      <c r="D10" s="160" t="n">
        <v>0.07</v>
      </c>
    </row>
  </sheetData>
  <conditionalFormatting sqref="C7:D10">
    <cfRule type="cellIs" priority="2" operator="equal" aboveAverage="0" equalAverage="0" bottom="0" percent="0" rank="0" text="" dxfId="16">
      <formula>""</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C11"/>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H16" activeCellId="0" sqref="H16"/>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27.18"/>
    <col collapsed="false" customWidth="true" hidden="false" outlineLevel="0" max="3" min="3" style="0" width="23"/>
  </cols>
  <sheetData>
    <row r="2" customFormat="false" ht="14.25" hidden="false" customHeight="false" outlineLevel="0" collapsed="false">
      <c r="B2" s="154" t="s">
        <v>224</v>
      </c>
    </row>
    <row r="3" customFormat="false" ht="14.25" hidden="false" customHeight="false" outlineLevel="0" collapsed="false">
      <c r="B3" s="161"/>
    </row>
    <row r="4" customFormat="false" ht="19.5" hidden="false" customHeight="true" outlineLevel="0" collapsed="false">
      <c r="B4" s="162" t="s">
        <v>225</v>
      </c>
      <c r="C4" s="163" t="s">
        <v>226</v>
      </c>
    </row>
    <row r="5" customFormat="false" ht="14.9" hidden="false" customHeight="false" outlineLevel="0" collapsed="false">
      <c r="B5" s="162"/>
      <c r="C5" s="156" t="n">
        <v>44866</v>
      </c>
    </row>
    <row r="6" customFormat="false" ht="14.9" hidden="false" customHeight="false" outlineLevel="0" collapsed="false">
      <c r="B6" s="159" t="s">
        <v>227</v>
      </c>
      <c r="C6" s="164" t="n">
        <v>0.667</v>
      </c>
    </row>
    <row r="7" customFormat="false" ht="14.9" hidden="false" customHeight="false" outlineLevel="0" collapsed="false">
      <c r="B7" s="159" t="s">
        <v>228</v>
      </c>
      <c r="C7" s="164" t="n">
        <v>0.291</v>
      </c>
    </row>
    <row r="8" customFormat="false" ht="14.9" hidden="false" customHeight="false" outlineLevel="0" collapsed="false">
      <c r="B8" s="165" t="s">
        <v>229</v>
      </c>
      <c r="C8" s="166" t="n">
        <v>0.042</v>
      </c>
    </row>
    <row r="9" customFormat="false" ht="14.9" hidden="false" customHeight="false" outlineLevel="0" collapsed="false">
      <c r="B9" s="167" t="s">
        <v>230</v>
      </c>
      <c r="C9" s="168" t="n">
        <v>0.00859</v>
      </c>
    </row>
    <row r="11" customFormat="false" ht="14.25" hidden="false" customHeight="false" outlineLevel="0" collapsed="false">
      <c r="B11" s="161"/>
    </row>
  </sheetData>
  <mergeCells count="1">
    <mergeCell ref="B4:B5"/>
  </mergeCells>
  <conditionalFormatting sqref="C6:C9">
    <cfRule type="cellIs" priority="2" operator="equal" aboveAverage="0" equalAverage="0" bottom="0" percent="0" rank="0" text="" dxfId="17">
      <formula>""</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L15"/>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L25" activeCellId="0" sqref="L25"/>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11.82"/>
    <col collapsed="false" customWidth="true" hidden="false" outlineLevel="0" max="3" min="3" style="0" width="12.45"/>
    <col collapsed="false" customWidth="true" hidden="false" outlineLevel="0" max="8" min="8" style="0" width="6.91"/>
  </cols>
  <sheetData>
    <row r="2" customFormat="false" ht="14.25" hidden="false" customHeight="false" outlineLevel="0" collapsed="false">
      <c r="B2" s="154" t="s">
        <v>231</v>
      </c>
    </row>
    <row r="4" customFormat="false" ht="14.25" hidden="false" customHeight="false" outlineLevel="0" collapsed="false">
      <c r="D4" s="2"/>
      <c r="E4" s="2"/>
    </row>
    <row r="5" customFormat="false" ht="14.25" hidden="false" customHeight="true" outlineLevel="0" collapsed="false">
      <c r="B5" s="169" t="s">
        <v>91</v>
      </c>
      <c r="C5" s="169" t="s">
        <v>232</v>
      </c>
      <c r="D5" s="162" t="s">
        <v>233</v>
      </c>
      <c r="E5" s="162"/>
      <c r="F5" s="162" t="s">
        <v>234</v>
      </c>
      <c r="G5" s="162"/>
      <c r="I5" s="170" t="s">
        <v>235</v>
      </c>
      <c r="J5" s="170"/>
      <c r="K5" s="170" t="s">
        <v>236</v>
      </c>
      <c r="L5" s="170"/>
    </row>
    <row r="6" customFormat="false" ht="14.25" hidden="false" customHeight="false" outlineLevel="0" collapsed="false">
      <c r="B6" s="169"/>
      <c r="C6" s="169"/>
      <c r="D6" s="162" t="s">
        <v>237</v>
      </c>
      <c r="E6" s="162" t="s">
        <v>238</v>
      </c>
      <c r="F6" s="162" t="s">
        <v>237</v>
      </c>
      <c r="G6" s="162" t="s">
        <v>238</v>
      </c>
      <c r="I6" s="170" t="s">
        <v>239</v>
      </c>
      <c r="J6" s="170" t="s">
        <v>240</v>
      </c>
      <c r="K6" s="170" t="s">
        <v>239</v>
      </c>
      <c r="L6" s="170" t="s">
        <v>240</v>
      </c>
    </row>
    <row r="7" customFormat="false" ht="14.25" hidden="false" customHeight="false" outlineLevel="0" collapsed="false">
      <c r="B7" s="171" t="s">
        <v>241</v>
      </c>
      <c r="C7" s="171" t="s">
        <v>242</v>
      </c>
      <c r="D7" s="172" t="n">
        <v>0.8809</v>
      </c>
      <c r="E7" s="171" t="n">
        <v>5</v>
      </c>
      <c r="F7" s="172" t="n">
        <v>0.8086</v>
      </c>
      <c r="G7" s="171" t="n">
        <v>5</v>
      </c>
      <c r="I7" s="173" t="s">
        <v>243</v>
      </c>
      <c r="J7" s="174" t="n">
        <v>95.58</v>
      </c>
      <c r="K7" s="173" t="s">
        <v>244</v>
      </c>
      <c r="L7" s="174" t="n">
        <v>84.95</v>
      </c>
    </row>
    <row r="8" customFormat="false" ht="14.25" hidden="false" customHeight="false" outlineLevel="0" collapsed="false">
      <c r="B8" s="171" t="s">
        <v>245</v>
      </c>
      <c r="C8" s="171" t="s">
        <v>246</v>
      </c>
      <c r="D8" s="172" t="n">
        <v>0.9456</v>
      </c>
      <c r="E8" s="171" t="n">
        <v>2</v>
      </c>
      <c r="F8" s="172" t="n">
        <v>0.8495</v>
      </c>
      <c r="G8" s="171" t="n">
        <v>1</v>
      </c>
      <c r="I8" s="173" t="s">
        <v>244</v>
      </c>
      <c r="J8" s="174" t="n">
        <v>94.56</v>
      </c>
      <c r="K8" s="173" t="s">
        <v>247</v>
      </c>
      <c r="L8" s="174" t="n">
        <v>84.71</v>
      </c>
    </row>
    <row r="9" customFormat="false" ht="14.25" hidden="false" customHeight="false" outlineLevel="0" collapsed="false">
      <c r="B9" s="171" t="s">
        <v>248</v>
      </c>
      <c r="C9" s="171" t="s">
        <v>249</v>
      </c>
      <c r="D9" s="172" t="n">
        <v>0.9453</v>
      </c>
      <c r="E9" s="171" t="n">
        <v>3</v>
      </c>
      <c r="F9" s="172" t="n">
        <v>0.8471</v>
      </c>
      <c r="G9" s="171" t="n">
        <v>2</v>
      </c>
      <c r="I9" s="173" t="s">
        <v>247</v>
      </c>
      <c r="J9" s="174" t="n">
        <v>94.53</v>
      </c>
      <c r="K9" s="173" t="s">
        <v>243</v>
      </c>
      <c r="L9" s="174" t="n">
        <v>83.81</v>
      </c>
    </row>
    <row r="10" customFormat="false" ht="14.25" hidden="false" customHeight="false" outlineLevel="0" collapsed="false">
      <c r="B10" s="171" t="s">
        <v>250</v>
      </c>
      <c r="C10" s="171" t="s">
        <v>251</v>
      </c>
      <c r="D10" s="172" t="n">
        <v>0.9558</v>
      </c>
      <c r="E10" s="171" t="n">
        <v>1</v>
      </c>
      <c r="F10" s="172" t="n">
        <v>0.8381</v>
      </c>
      <c r="G10" s="171" t="n">
        <v>3</v>
      </c>
      <c r="I10" s="173" t="s">
        <v>252</v>
      </c>
      <c r="J10" s="174" t="n">
        <v>94.25</v>
      </c>
      <c r="K10" s="173" t="s">
        <v>252</v>
      </c>
      <c r="L10" s="174" t="n">
        <v>81.68</v>
      </c>
    </row>
    <row r="11" customFormat="false" ht="14.25" hidden="false" customHeight="false" outlineLevel="0" collapsed="false">
      <c r="B11" s="171" t="s">
        <v>253</v>
      </c>
      <c r="C11" s="171" t="s">
        <v>254</v>
      </c>
      <c r="D11" s="172" t="n">
        <v>0.9425</v>
      </c>
      <c r="E11" s="171" t="n">
        <v>4</v>
      </c>
      <c r="F11" s="172" t="n">
        <v>0.8168</v>
      </c>
      <c r="G11" s="171" t="n">
        <v>4</v>
      </c>
      <c r="I11" s="173" t="s">
        <v>255</v>
      </c>
      <c r="J11" s="174" t="n">
        <v>88.09</v>
      </c>
      <c r="K11" s="173" t="s">
        <v>255</v>
      </c>
      <c r="L11" s="174" t="n">
        <v>80.86</v>
      </c>
    </row>
    <row r="12" customFormat="false" ht="14.25" hidden="false" customHeight="false" outlineLevel="0" collapsed="false">
      <c r="B12" s="171" t="s">
        <v>256</v>
      </c>
      <c r="C12" s="171" t="s">
        <v>257</v>
      </c>
      <c r="D12" s="172" t="n">
        <v>0.875</v>
      </c>
      <c r="E12" s="171" t="n">
        <v>6</v>
      </c>
      <c r="F12" s="172" t="n">
        <v>0.7921</v>
      </c>
      <c r="G12" s="171" t="n">
        <v>6</v>
      </c>
      <c r="I12" s="173" t="s">
        <v>257</v>
      </c>
      <c r="J12" s="174" t="n">
        <v>87.5</v>
      </c>
      <c r="K12" s="173" t="s">
        <v>257</v>
      </c>
      <c r="L12" s="174" t="n">
        <v>79.21</v>
      </c>
    </row>
    <row r="13" customFormat="false" ht="14.25" hidden="false" customHeight="true" outlineLevel="0" collapsed="false">
      <c r="B13" s="175"/>
      <c r="C13" s="176"/>
      <c r="I13" s="177" t="s">
        <v>258</v>
      </c>
      <c r="J13" s="177"/>
      <c r="K13" s="177"/>
      <c r="L13" s="177"/>
    </row>
    <row r="14" customFormat="false" ht="14.25" hidden="false" customHeight="false" outlineLevel="0" collapsed="false">
      <c r="I14" s="177"/>
      <c r="J14" s="177"/>
      <c r="K14" s="177"/>
      <c r="L14" s="177"/>
    </row>
    <row r="15" customFormat="false" ht="14.25" hidden="false" customHeight="false" outlineLevel="0" collapsed="false">
      <c r="I15" s="177"/>
      <c r="J15" s="177"/>
      <c r="K15" s="177"/>
      <c r="L15" s="177"/>
    </row>
  </sheetData>
  <mergeCells count="7">
    <mergeCell ref="B5:B6"/>
    <mergeCell ref="C5:C6"/>
    <mergeCell ref="D5:E5"/>
    <mergeCell ref="F5:G5"/>
    <mergeCell ref="I5:J5"/>
    <mergeCell ref="K5:L5"/>
    <mergeCell ref="I13:L15"/>
  </mergeCells>
  <conditionalFormatting sqref="D7:G12">
    <cfRule type="cellIs" priority="2" operator="equal" aboveAverage="0" equalAverage="0" bottom="0" percent="0" rank="0" text="" dxfId="18">
      <formula>""</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R38"/>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B2" activeCellId="0" sqref="B2"/>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12.54"/>
    <col collapsed="false" customWidth="true" hidden="false" outlineLevel="0" max="16" min="3" style="0" width="10.82"/>
  </cols>
  <sheetData>
    <row r="2" customFormat="false" ht="14.25" hidden="false" customHeight="false" outlineLevel="0" collapsed="false">
      <c r="B2" s="154" t="s">
        <v>259</v>
      </c>
      <c r="J2" s="7"/>
    </row>
    <row r="4" customFormat="false" ht="14.25" hidden="false" customHeight="false" outlineLevel="0" collapsed="false">
      <c r="G4" s="2"/>
      <c r="H4" s="2"/>
    </row>
    <row r="5" customFormat="false" ht="15" hidden="false" customHeight="true" outlineLevel="0" collapsed="false">
      <c r="B5" s="82"/>
      <c r="C5" s="178" t="s">
        <v>260</v>
      </c>
      <c r="D5" s="178"/>
      <c r="E5" s="178" t="s">
        <v>261</v>
      </c>
      <c r="F5" s="178" t="s">
        <v>262</v>
      </c>
      <c r="G5" s="178" t="s">
        <v>263</v>
      </c>
      <c r="H5" s="178"/>
      <c r="I5" s="178" t="s">
        <v>264</v>
      </c>
      <c r="J5" s="178"/>
      <c r="K5" s="178" t="s">
        <v>265</v>
      </c>
      <c r="L5" s="178"/>
      <c r="M5" s="178" t="s">
        <v>266</v>
      </c>
      <c r="N5" s="178"/>
      <c r="O5" s="178" t="s">
        <v>267</v>
      </c>
      <c r="P5" s="178"/>
      <c r="Q5" s="82"/>
    </row>
    <row r="6" customFormat="false" ht="28.35" hidden="false" customHeight="false" outlineLevel="0" collapsed="false">
      <c r="B6" s="179" t="s">
        <v>189</v>
      </c>
      <c r="C6" s="180" t="s">
        <v>260</v>
      </c>
      <c r="D6" s="180" t="s">
        <v>268</v>
      </c>
      <c r="E6" s="180" t="s">
        <v>269</v>
      </c>
      <c r="F6" s="180" t="s">
        <v>270</v>
      </c>
      <c r="G6" s="180" t="s">
        <v>271</v>
      </c>
      <c r="H6" s="180" t="s">
        <v>272</v>
      </c>
      <c r="I6" s="180" t="s">
        <v>271</v>
      </c>
      <c r="J6" s="180" t="s">
        <v>272</v>
      </c>
      <c r="K6" s="181" t="s">
        <v>271</v>
      </c>
      <c r="L6" s="180" t="s">
        <v>272</v>
      </c>
      <c r="M6" s="180" t="s">
        <v>271</v>
      </c>
      <c r="N6" s="180" t="s">
        <v>272</v>
      </c>
      <c r="O6" s="180" t="s">
        <v>271</v>
      </c>
      <c r="P6" s="180" t="s">
        <v>272</v>
      </c>
      <c r="Q6" s="82"/>
    </row>
    <row r="7" customFormat="false" ht="14.25" hidden="false" customHeight="false" outlineLevel="0" collapsed="false">
      <c r="B7" s="182" t="s">
        <v>3</v>
      </c>
      <c r="C7" s="183" t="s">
        <v>273</v>
      </c>
      <c r="D7" s="183" t="n">
        <v>1217</v>
      </c>
      <c r="E7" s="184" t="n">
        <v>802</v>
      </c>
      <c r="F7" s="185" t="s">
        <v>274</v>
      </c>
      <c r="G7" s="184" t="n">
        <v>785</v>
      </c>
      <c r="H7" s="184" t="n">
        <v>28</v>
      </c>
      <c r="I7" s="184" t="n">
        <v>530</v>
      </c>
      <c r="J7" s="184" t="n">
        <v>19</v>
      </c>
      <c r="K7" s="186" t="s">
        <v>275</v>
      </c>
      <c r="L7" s="184" t="n">
        <v>42</v>
      </c>
      <c r="M7" s="184" t="n">
        <v>390</v>
      </c>
      <c r="N7" s="184" t="n">
        <v>11</v>
      </c>
      <c r="O7" s="184" t="s">
        <v>276</v>
      </c>
      <c r="P7" s="184" t="s">
        <v>277</v>
      </c>
    </row>
    <row r="8" customFormat="false" ht="14.25" hidden="false" customHeight="false" outlineLevel="0" collapsed="false">
      <c r="B8" s="182" t="s">
        <v>4</v>
      </c>
      <c r="C8" s="183" t="s">
        <v>278</v>
      </c>
      <c r="D8" s="183" t="n">
        <v>1302</v>
      </c>
      <c r="E8" s="184" t="n">
        <v>674</v>
      </c>
      <c r="F8" s="185" t="s">
        <v>274</v>
      </c>
      <c r="G8" s="184" t="n">
        <v>34</v>
      </c>
      <c r="H8" s="184" t="n">
        <v>11</v>
      </c>
      <c r="I8" s="184" t="n">
        <v>295</v>
      </c>
      <c r="J8" s="184" t="n">
        <v>11</v>
      </c>
      <c r="K8" s="186" t="n">
        <v>47</v>
      </c>
      <c r="L8" s="184" t="n">
        <v>27</v>
      </c>
      <c r="M8" s="184" t="n">
        <v>291</v>
      </c>
      <c r="N8" s="184" t="n">
        <v>10</v>
      </c>
      <c r="O8" s="184" t="s">
        <v>279</v>
      </c>
      <c r="P8" s="184" t="s">
        <v>280</v>
      </c>
    </row>
    <row r="9" customFormat="false" ht="14.25" hidden="false" customHeight="false" outlineLevel="0" collapsed="false">
      <c r="B9" s="182" t="s">
        <v>5</v>
      </c>
      <c r="C9" s="183" t="s">
        <v>281</v>
      </c>
      <c r="D9" s="183" t="n">
        <v>2285</v>
      </c>
      <c r="E9" s="183" t="n">
        <v>1243</v>
      </c>
      <c r="F9" s="185" t="s">
        <v>282</v>
      </c>
      <c r="G9" s="184" t="n">
        <v>566</v>
      </c>
      <c r="H9" s="184" t="n">
        <v>18</v>
      </c>
      <c r="I9" s="184" t="n">
        <v>623</v>
      </c>
      <c r="J9" s="184" t="n">
        <v>202</v>
      </c>
      <c r="K9" s="186" t="s">
        <v>283</v>
      </c>
      <c r="L9" s="184" t="n">
        <v>38</v>
      </c>
      <c r="M9" s="184" t="n">
        <v>646</v>
      </c>
      <c r="N9" s="184" t="n">
        <v>21</v>
      </c>
      <c r="O9" s="184" t="s">
        <v>284</v>
      </c>
      <c r="P9" s="184" t="s">
        <v>285</v>
      </c>
      <c r="R9" s="75"/>
    </row>
    <row r="10" customFormat="false" ht="14.25" hidden="false" customHeight="false" outlineLevel="0" collapsed="false">
      <c r="B10" s="182" t="s">
        <v>6</v>
      </c>
      <c r="C10" s="183" t="s">
        <v>286</v>
      </c>
      <c r="D10" s="183" t="n">
        <v>9257</v>
      </c>
      <c r="E10" s="183" t="n">
        <v>1062</v>
      </c>
      <c r="F10" s="185" t="s">
        <v>287</v>
      </c>
      <c r="G10" s="184" t="n">
        <v>662</v>
      </c>
      <c r="H10" s="184" t="n">
        <v>22</v>
      </c>
      <c r="I10" s="184" t="n">
        <v>307</v>
      </c>
      <c r="J10" s="184" t="n">
        <v>10</v>
      </c>
      <c r="K10" s="186" t="n">
        <v>803</v>
      </c>
      <c r="L10" s="184" t="n">
        <v>27</v>
      </c>
      <c r="M10" s="184" t="n">
        <v>529</v>
      </c>
      <c r="N10" s="184" t="n">
        <v>18</v>
      </c>
      <c r="O10" s="184" t="s">
        <v>288</v>
      </c>
      <c r="P10" s="187" t="s">
        <v>289</v>
      </c>
    </row>
    <row r="11" customFormat="false" ht="14.25" hidden="false" customHeight="false" outlineLevel="0" collapsed="false">
      <c r="B11" s="182" t="s">
        <v>7</v>
      </c>
      <c r="C11" s="183" t="s">
        <v>290</v>
      </c>
      <c r="D11" s="183" t="n">
        <v>5062</v>
      </c>
      <c r="E11" s="183" t="n">
        <v>1138</v>
      </c>
      <c r="F11" s="185" t="s">
        <v>287</v>
      </c>
      <c r="G11" s="184" t="n">
        <v>677</v>
      </c>
      <c r="H11" s="184" t="n">
        <v>22</v>
      </c>
      <c r="I11" s="184" t="n">
        <v>310</v>
      </c>
      <c r="J11" s="184" t="n">
        <v>10</v>
      </c>
      <c r="K11" s="186" t="n">
        <v>691</v>
      </c>
      <c r="L11" s="184" t="n">
        <v>22</v>
      </c>
      <c r="M11" s="184" t="n">
        <v>697</v>
      </c>
      <c r="N11" s="184" t="n">
        <v>22</v>
      </c>
      <c r="O11" s="184" t="s">
        <v>291</v>
      </c>
      <c r="P11" s="184" t="s">
        <v>292</v>
      </c>
    </row>
    <row r="12" customFormat="false" ht="14.25" hidden="false" customHeight="false" outlineLevel="0" collapsed="false">
      <c r="B12" s="182" t="s">
        <v>8</v>
      </c>
      <c r="C12" s="183" t="s">
        <v>293</v>
      </c>
      <c r="D12" s="184" t="n">
        <v>1.664</v>
      </c>
      <c r="E12" s="184" t="n">
        <v>770</v>
      </c>
      <c r="F12" s="185" t="s">
        <v>294</v>
      </c>
      <c r="G12" s="184" t="n">
        <v>609</v>
      </c>
      <c r="H12" s="184" t="n">
        <v>20</v>
      </c>
      <c r="I12" s="184" t="n">
        <v>348</v>
      </c>
      <c r="J12" s="184" t="n">
        <v>12</v>
      </c>
      <c r="K12" s="186" t="s">
        <v>275</v>
      </c>
      <c r="L12" s="184" t="n">
        <v>39</v>
      </c>
      <c r="M12" s="184" t="n">
        <v>398</v>
      </c>
      <c r="N12" s="184" t="n">
        <v>13</v>
      </c>
      <c r="O12" s="184" t="s">
        <v>295</v>
      </c>
      <c r="P12" s="184" t="s">
        <v>296</v>
      </c>
    </row>
    <row r="13" customFormat="false" ht="14.25" hidden="false" customHeight="false" outlineLevel="0" collapsed="false">
      <c r="B13" s="182" t="s">
        <v>9</v>
      </c>
      <c r="C13" s="183" t="s">
        <v>297</v>
      </c>
      <c r="D13" s="183" t="n">
        <v>1680</v>
      </c>
      <c r="E13" s="183" t="n">
        <v>786</v>
      </c>
      <c r="F13" s="185" t="n">
        <v>0.01</v>
      </c>
      <c r="G13" s="184" t="n">
        <v>476</v>
      </c>
      <c r="H13" s="184" t="n">
        <v>15</v>
      </c>
      <c r="I13" s="184" t="n">
        <v>449</v>
      </c>
      <c r="J13" s="184" t="n">
        <v>14</v>
      </c>
      <c r="K13" s="186" t="s">
        <v>298</v>
      </c>
      <c r="L13" s="184" t="n">
        <v>40</v>
      </c>
      <c r="M13" s="184" t="n">
        <v>341</v>
      </c>
      <c r="N13" s="184" t="n">
        <v>11</v>
      </c>
      <c r="O13" s="184" t="s">
        <v>299</v>
      </c>
      <c r="P13" s="184" t="s">
        <v>300</v>
      </c>
    </row>
    <row r="14" customFormat="false" ht="14.25" hidden="false" customHeight="false" outlineLevel="0" collapsed="false">
      <c r="B14" s="182" t="s">
        <v>10</v>
      </c>
      <c r="C14" s="183" t="s">
        <v>301</v>
      </c>
      <c r="D14" s="184" t="n">
        <v>3709</v>
      </c>
      <c r="E14" s="183" t="n">
        <v>1018</v>
      </c>
      <c r="F14" s="185" t="n">
        <v>0.011</v>
      </c>
      <c r="G14" s="184" t="n">
        <v>733</v>
      </c>
      <c r="H14" s="184" t="n">
        <v>24</v>
      </c>
      <c r="I14" s="184" t="n">
        <v>726</v>
      </c>
      <c r="J14" s="184" t="n">
        <v>23</v>
      </c>
      <c r="K14" s="186" t="s">
        <v>302</v>
      </c>
      <c r="L14" s="184" t="n">
        <v>46</v>
      </c>
      <c r="M14" s="184" t="n">
        <v>529</v>
      </c>
      <c r="N14" s="184" t="n">
        <v>17</v>
      </c>
      <c r="O14" s="184" t="s">
        <v>284</v>
      </c>
      <c r="P14" s="184" t="s">
        <v>303</v>
      </c>
    </row>
    <row r="15" customFormat="false" ht="14.25" hidden="false" customHeight="false" outlineLevel="0" collapsed="false">
      <c r="B15" s="182" t="s">
        <v>11</v>
      </c>
      <c r="C15" s="183" t="s">
        <v>304</v>
      </c>
      <c r="D15" s="183" t="n">
        <v>4178</v>
      </c>
      <c r="E15" s="184" t="n">
        <v>679</v>
      </c>
      <c r="F15" s="185" t="n">
        <v>0.011</v>
      </c>
      <c r="G15" s="184" t="n">
        <v>528</v>
      </c>
      <c r="H15" s="184" t="n">
        <v>50</v>
      </c>
      <c r="I15" s="184" t="n">
        <v>539</v>
      </c>
      <c r="J15" s="184" t="n">
        <v>25</v>
      </c>
      <c r="K15" s="186" t="s">
        <v>305</v>
      </c>
      <c r="L15" s="184" t="n">
        <v>51</v>
      </c>
      <c r="M15" s="184" t="n">
        <v>373</v>
      </c>
      <c r="N15" s="184" t="n">
        <v>17</v>
      </c>
      <c r="O15" s="184" t="s">
        <v>306</v>
      </c>
      <c r="P15" s="184" t="s">
        <v>307</v>
      </c>
    </row>
    <row r="16" customFormat="false" ht="14.25" hidden="false" customHeight="false" outlineLevel="0" collapsed="false">
      <c r="B16" s="182" t="s">
        <v>12</v>
      </c>
      <c r="C16" s="183" t="s">
        <v>308</v>
      </c>
      <c r="D16" s="183" t="n">
        <v>2893</v>
      </c>
      <c r="E16" s="183" t="n">
        <v>700</v>
      </c>
      <c r="F16" s="185" t="s">
        <v>309</v>
      </c>
      <c r="G16" s="184" t="n">
        <v>850</v>
      </c>
      <c r="H16" s="184" t="n">
        <v>27</v>
      </c>
      <c r="I16" s="184" t="n">
        <v>590</v>
      </c>
      <c r="J16" s="184" t="n">
        <v>19</v>
      </c>
      <c r="K16" s="184" t="s">
        <v>310</v>
      </c>
      <c r="L16" s="184" t="n">
        <v>41</v>
      </c>
      <c r="M16" s="184" t="n">
        <v>359</v>
      </c>
      <c r="N16" s="184" t="n">
        <v>12</v>
      </c>
      <c r="O16" s="184" t="s">
        <v>311</v>
      </c>
      <c r="P16" s="184" t="s">
        <v>312</v>
      </c>
    </row>
    <row r="17" customFormat="false" ht="14.25" hidden="false" customHeight="false" outlineLevel="0" collapsed="false">
      <c r="B17" s="182" t="s">
        <v>13</v>
      </c>
      <c r="C17" s="183" t="s">
        <v>313</v>
      </c>
      <c r="D17" s="183" t="n">
        <v>1034</v>
      </c>
      <c r="E17" s="183" t="n">
        <v>686</v>
      </c>
      <c r="F17" s="183" t="s">
        <v>314</v>
      </c>
      <c r="G17" s="188" t="n">
        <v>755</v>
      </c>
      <c r="H17" s="188" t="n">
        <v>25</v>
      </c>
      <c r="I17" s="188" t="n">
        <v>542</v>
      </c>
      <c r="J17" s="188" t="n">
        <v>18</v>
      </c>
      <c r="K17" s="188" t="s">
        <v>283</v>
      </c>
      <c r="L17" s="188" t="n">
        <v>36</v>
      </c>
      <c r="M17" s="188" t="n">
        <v>387</v>
      </c>
      <c r="N17" s="189" t="n">
        <v>15</v>
      </c>
      <c r="O17" s="188" t="s">
        <v>315</v>
      </c>
      <c r="P17" s="188" t="s">
        <v>316</v>
      </c>
    </row>
    <row r="18" customFormat="false" ht="14.25" hidden="false" customHeight="false" outlineLevel="0" collapsed="false">
      <c r="B18" s="182" t="s">
        <v>14</v>
      </c>
      <c r="C18" s="183" t="s">
        <v>317</v>
      </c>
      <c r="D18" s="183" t="n">
        <v>567</v>
      </c>
      <c r="E18" s="183" t="n">
        <v>720</v>
      </c>
      <c r="F18" s="183" t="s">
        <v>318</v>
      </c>
      <c r="G18" s="188" t="n">
        <v>524</v>
      </c>
      <c r="H18" s="188" t="n">
        <v>17</v>
      </c>
      <c r="I18" s="188" t="n">
        <v>426</v>
      </c>
      <c r="J18" s="188" t="n">
        <v>14</v>
      </c>
      <c r="K18" s="188" t="s">
        <v>319</v>
      </c>
      <c r="L18" s="188" t="n">
        <v>34</v>
      </c>
      <c r="M18" s="188" t="n">
        <v>360</v>
      </c>
      <c r="N18" s="188" t="n">
        <v>12</v>
      </c>
      <c r="O18" s="188" t="s">
        <v>320</v>
      </c>
      <c r="P18" s="188" t="s">
        <v>321</v>
      </c>
    </row>
    <row r="19" customFormat="false" ht="14.25" hidden="false" customHeight="false" outlineLevel="0" collapsed="false">
      <c r="B19" s="190" t="s">
        <v>322</v>
      </c>
      <c r="C19" s="191" t="n">
        <f aca="false">(((_xlfn.NUMBERVALUE(LEFT(C18,VALUE(LEN(C18))-4),".")*1000)/(_xlfn.NUMBERVALUE(LEFT(C7,VALUE(LEN(C7))-4),".")*1000))-1)*100</f>
        <v>5.54568772042321</v>
      </c>
      <c r="P19" s="192"/>
    </row>
    <row r="21" customFormat="false" ht="14.25" hidden="false" customHeight="false" outlineLevel="0" collapsed="false">
      <c r="B21" s="154" t="s">
        <v>323</v>
      </c>
    </row>
    <row r="23" customFormat="false" ht="14.25" hidden="false" customHeight="false" outlineLevel="0" collapsed="false">
      <c r="G23" s="2"/>
      <c r="H23" s="2"/>
    </row>
    <row r="24" customFormat="false" ht="14.25" hidden="false" customHeight="false" outlineLevel="0" collapsed="false">
      <c r="B24" s="82"/>
      <c r="C24" s="178" t="s">
        <v>260</v>
      </c>
      <c r="D24" s="178"/>
      <c r="E24" s="178" t="s">
        <v>261</v>
      </c>
      <c r="F24" s="178" t="s">
        <v>262</v>
      </c>
      <c r="G24" s="178" t="s">
        <v>263</v>
      </c>
      <c r="H24" s="178"/>
      <c r="I24" s="178" t="s">
        <v>264</v>
      </c>
      <c r="J24" s="178"/>
      <c r="K24" s="178" t="s">
        <v>265</v>
      </c>
      <c r="L24" s="178"/>
      <c r="M24" s="178" t="s">
        <v>266</v>
      </c>
      <c r="N24" s="178"/>
      <c r="O24" s="178" t="s">
        <v>267</v>
      </c>
      <c r="P24" s="178"/>
    </row>
    <row r="25" customFormat="false" ht="28.35" hidden="false" customHeight="false" outlineLevel="0" collapsed="false">
      <c r="B25" s="179" t="s">
        <v>189</v>
      </c>
      <c r="C25" s="180" t="s">
        <v>260</v>
      </c>
      <c r="D25" s="180" t="s">
        <v>268</v>
      </c>
      <c r="E25" s="180" t="s">
        <v>269</v>
      </c>
      <c r="F25" s="180" t="s">
        <v>270</v>
      </c>
      <c r="G25" s="180" t="s">
        <v>271</v>
      </c>
      <c r="H25" s="180" t="s">
        <v>272</v>
      </c>
      <c r="I25" s="180" t="s">
        <v>271</v>
      </c>
      <c r="J25" s="180" t="s">
        <v>272</v>
      </c>
      <c r="K25" s="181" t="s">
        <v>271</v>
      </c>
      <c r="L25" s="180" t="s">
        <v>272</v>
      </c>
      <c r="M25" s="180" t="s">
        <v>271</v>
      </c>
      <c r="N25" s="180" t="s">
        <v>272</v>
      </c>
      <c r="O25" s="180" t="s">
        <v>271</v>
      </c>
      <c r="P25" s="180" t="s">
        <v>272</v>
      </c>
    </row>
    <row r="26" customFormat="false" ht="14.25" hidden="false" customHeight="false" outlineLevel="0" collapsed="false">
      <c r="B26" s="182" t="s">
        <v>3</v>
      </c>
      <c r="C26" s="101" t="n">
        <v>75759</v>
      </c>
      <c r="D26" s="13" t="n">
        <v>439</v>
      </c>
      <c r="E26" s="13" t="n">
        <v>1.045</v>
      </c>
      <c r="F26" s="193" t="s">
        <v>324</v>
      </c>
      <c r="G26" s="13" t="n">
        <v>941</v>
      </c>
      <c r="H26" s="13" t="n">
        <v>30</v>
      </c>
      <c r="I26" s="13" t="n">
        <v>390</v>
      </c>
      <c r="J26" s="13" t="n">
        <v>13</v>
      </c>
      <c r="K26" s="194" t="n">
        <v>958</v>
      </c>
      <c r="L26" s="13" t="n">
        <v>31</v>
      </c>
      <c r="M26" s="13" t="n">
        <v>647</v>
      </c>
      <c r="N26" s="13" t="n">
        <v>21</v>
      </c>
      <c r="O26" s="13" t="s">
        <v>325</v>
      </c>
      <c r="P26" s="13" t="s">
        <v>326</v>
      </c>
    </row>
    <row r="27" customFormat="false" ht="14.25" hidden="false" customHeight="false" outlineLevel="0" collapsed="false">
      <c r="B27" s="182" t="s">
        <v>4</v>
      </c>
      <c r="C27" s="13" t="n">
        <v>76214</v>
      </c>
      <c r="D27" s="13" t="n">
        <v>427</v>
      </c>
      <c r="E27" s="13" t="n">
        <v>931</v>
      </c>
      <c r="F27" s="193" t="s">
        <v>327</v>
      </c>
      <c r="G27" s="13" t="n">
        <v>324</v>
      </c>
      <c r="H27" s="13" t="n">
        <v>12</v>
      </c>
      <c r="I27" s="13" t="n">
        <v>218</v>
      </c>
      <c r="J27" s="13" t="n">
        <v>8</v>
      </c>
      <c r="K27" s="194" t="n">
        <v>631</v>
      </c>
      <c r="L27" s="13" t="n">
        <v>23</v>
      </c>
      <c r="M27" s="13" t="n">
        <v>551</v>
      </c>
      <c r="N27" s="13" t="n">
        <v>20</v>
      </c>
      <c r="O27" s="13" t="s">
        <v>328</v>
      </c>
      <c r="P27" s="13" t="s">
        <v>329</v>
      </c>
    </row>
    <row r="28" customFormat="false" ht="14.25" hidden="false" customHeight="false" outlineLevel="0" collapsed="false">
      <c r="B28" s="182" t="s">
        <v>5</v>
      </c>
      <c r="C28" s="101" t="n">
        <v>77553</v>
      </c>
      <c r="D28" s="13" t="n">
        <v>1162</v>
      </c>
      <c r="E28" s="13" t="n">
        <v>1173</v>
      </c>
      <c r="F28" s="193" t="s">
        <v>330</v>
      </c>
      <c r="G28" s="13" t="n">
        <v>622</v>
      </c>
      <c r="H28" s="13" t="n">
        <v>20</v>
      </c>
      <c r="I28" s="13" t="n">
        <v>533</v>
      </c>
      <c r="J28" s="13" t="n">
        <v>17</v>
      </c>
      <c r="K28" s="194" t="s">
        <v>331</v>
      </c>
      <c r="L28" s="13" t="n">
        <v>32</v>
      </c>
      <c r="M28" s="13" t="s">
        <v>332</v>
      </c>
      <c r="N28" s="13" t="n">
        <v>35</v>
      </c>
      <c r="O28" s="13" t="s">
        <v>333</v>
      </c>
      <c r="P28" s="13" t="s">
        <v>334</v>
      </c>
    </row>
    <row r="29" customFormat="false" ht="14.25" hidden="false" customHeight="false" outlineLevel="0" collapsed="false">
      <c r="B29" s="182" t="s">
        <v>6</v>
      </c>
      <c r="C29" s="13" t="n">
        <v>78715</v>
      </c>
      <c r="D29" s="13" t="n">
        <v>1003</v>
      </c>
      <c r="E29" s="13" t="n">
        <v>1455</v>
      </c>
      <c r="F29" s="193" t="s">
        <v>335</v>
      </c>
      <c r="G29" s="13" t="n">
        <v>487</v>
      </c>
      <c r="H29" s="13" t="n">
        <v>16</v>
      </c>
      <c r="I29" s="13" t="n">
        <v>499</v>
      </c>
      <c r="J29" s="13" t="n">
        <v>17</v>
      </c>
      <c r="K29" s="194" t="s">
        <v>310</v>
      </c>
      <c r="L29" s="13" t="n">
        <v>45</v>
      </c>
      <c r="M29" s="13" t="n">
        <v>980</v>
      </c>
      <c r="N29" s="13" t="n">
        <v>33</v>
      </c>
      <c r="O29" s="13" t="s">
        <v>336</v>
      </c>
      <c r="P29" s="13" t="s">
        <v>337</v>
      </c>
    </row>
    <row r="30" customFormat="false" ht="14.25" hidden="false" customHeight="false" outlineLevel="0" collapsed="false">
      <c r="B30" s="182" t="s">
        <v>7</v>
      </c>
      <c r="C30" s="13" t="n">
        <v>79718</v>
      </c>
      <c r="D30" s="13" t="n">
        <v>1864</v>
      </c>
      <c r="E30" s="13" t="n">
        <v>1586</v>
      </c>
      <c r="F30" s="193" t="s">
        <v>338</v>
      </c>
      <c r="G30" s="13" t="s">
        <v>302</v>
      </c>
      <c r="H30" s="13" t="n">
        <v>68</v>
      </c>
      <c r="I30" s="13" t="n">
        <v>846</v>
      </c>
      <c r="J30" s="13" t="n">
        <v>27</v>
      </c>
      <c r="K30" s="194" t="s">
        <v>339</v>
      </c>
      <c r="L30" s="13" t="n">
        <v>68</v>
      </c>
      <c r="M30" s="13" t="s">
        <v>283</v>
      </c>
      <c r="N30" s="13" t="n">
        <v>40</v>
      </c>
      <c r="O30" s="13" t="s">
        <v>340</v>
      </c>
      <c r="P30" s="13" t="s">
        <v>341</v>
      </c>
    </row>
    <row r="31" customFormat="false" ht="14.25" hidden="false" customHeight="false" outlineLevel="0" collapsed="false">
      <c r="B31" s="182" t="s">
        <v>8</v>
      </c>
      <c r="C31" s="13" t="n">
        <v>81582</v>
      </c>
      <c r="D31" s="13" t="n">
        <v>671</v>
      </c>
      <c r="E31" s="13" t="n">
        <v>1002</v>
      </c>
      <c r="F31" s="193" t="s">
        <v>330</v>
      </c>
      <c r="G31" s="13" t="n">
        <v>234</v>
      </c>
      <c r="H31" s="13" t="n">
        <v>8</v>
      </c>
      <c r="I31" s="13" t="n">
        <v>346</v>
      </c>
      <c r="J31" s="13" t="n">
        <v>12</v>
      </c>
      <c r="K31" s="194" t="s">
        <v>275</v>
      </c>
      <c r="L31" s="13" t="n">
        <v>41</v>
      </c>
      <c r="M31" s="13" t="n">
        <v>641</v>
      </c>
      <c r="N31" s="13" t="n">
        <v>20</v>
      </c>
      <c r="O31" s="13" t="s">
        <v>342</v>
      </c>
      <c r="P31" s="13" t="s">
        <v>343</v>
      </c>
    </row>
    <row r="32" customFormat="false" ht="14.25" hidden="false" customHeight="false" outlineLevel="0" collapsed="false">
      <c r="B32" s="182" t="s">
        <v>9</v>
      </c>
      <c r="C32" s="13" t="n">
        <v>82595</v>
      </c>
      <c r="D32" s="13" t="n">
        <v>1013</v>
      </c>
      <c r="E32" s="13" t="n">
        <v>942</v>
      </c>
      <c r="F32" s="193" t="s">
        <v>344</v>
      </c>
      <c r="G32" s="13" t="n">
        <v>496</v>
      </c>
      <c r="H32" s="13" t="n">
        <v>16</v>
      </c>
      <c r="I32" s="13" t="n">
        <v>369</v>
      </c>
      <c r="J32" s="13" t="n">
        <v>12</v>
      </c>
      <c r="K32" s="194" t="s">
        <v>302</v>
      </c>
      <c r="L32" s="13" t="n">
        <v>45</v>
      </c>
      <c r="M32" s="13" t="n">
        <v>482</v>
      </c>
      <c r="N32" s="13" t="n">
        <v>16</v>
      </c>
      <c r="O32" s="13" t="s">
        <v>345</v>
      </c>
      <c r="P32" s="13" t="s">
        <v>346</v>
      </c>
    </row>
    <row r="33" customFormat="false" ht="14.25" hidden="false" customHeight="false" outlineLevel="0" collapsed="false">
      <c r="B33" s="182" t="s">
        <v>10</v>
      </c>
      <c r="C33" s="13" t="n">
        <v>84571</v>
      </c>
      <c r="D33" s="13" t="n">
        <v>1976</v>
      </c>
      <c r="E33" s="13" t="n">
        <v>1320</v>
      </c>
      <c r="F33" s="193" t="s">
        <v>347</v>
      </c>
      <c r="G33" s="13" t="n">
        <v>474</v>
      </c>
      <c r="H33" s="13" t="n">
        <v>15</v>
      </c>
      <c r="I33" s="13" t="n">
        <v>672</v>
      </c>
      <c r="J33" s="13" t="n">
        <v>22</v>
      </c>
      <c r="K33" s="194" t="s">
        <v>348</v>
      </c>
      <c r="L33" s="13" t="n">
        <v>56</v>
      </c>
      <c r="M33" s="13" t="n">
        <v>918</v>
      </c>
      <c r="N33" s="13" t="n">
        <v>30</v>
      </c>
      <c r="O33" s="13" t="s">
        <v>349</v>
      </c>
      <c r="P33" s="13" t="s">
        <v>350</v>
      </c>
    </row>
    <row r="34" customFormat="false" ht="14.25" hidden="false" customHeight="false" outlineLevel="0" collapsed="false">
      <c r="B34" s="182" t="s">
        <v>11</v>
      </c>
      <c r="C34" s="101" t="n">
        <v>87453</v>
      </c>
      <c r="D34" s="101" t="n">
        <v>3698</v>
      </c>
      <c r="E34" s="101" t="n">
        <v>1472</v>
      </c>
      <c r="F34" s="193" t="s">
        <v>347</v>
      </c>
      <c r="G34" s="13" t="n">
        <v>645</v>
      </c>
      <c r="H34" s="13" t="n">
        <v>29</v>
      </c>
      <c r="I34" s="13" t="n">
        <v>569</v>
      </c>
      <c r="J34" s="13" t="n">
        <v>26</v>
      </c>
      <c r="K34" s="194" t="s">
        <v>351</v>
      </c>
      <c r="L34" s="13" t="n">
        <v>68</v>
      </c>
      <c r="M34" s="13" t="n">
        <v>691</v>
      </c>
      <c r="N34" s="13" t="n">
        <v>31</v>
      </c>
      <c r="O34" s="13" t="s">
        <v>352</v>
      </c>
      <c r="P34" s="13" t="s">
        <v>353</v>
      </c>
    </row>
    <row r="35" customFormat="false" ht="14.25" hidden="false" customHeight="false" outlineLevel="0" collapsed="false">
      <c r="B35" s="182" t="s">
        <v>12</v>
      </c>
      <c r="C35" s="101" t="n">
        <v>89801</v>
      </c>
      <c r="D35" s="13" t="n">
        <v>2348</v>
      </c>
      <c r="E35" s="13" t="n">
        <v>990</v>
      </c>
      <c r="F35" s="193" t="n">
        <v>0.014</v>
      </c>
      <c r="G35" s="13" t="n">
        <v>491</v>
      </c>
      <c r="H35" s="13" t="n">
        <v>16</v>
      </c>
      <c r="I35" s="13" t="n">
        <v>558</v>
      </c>
      <c r="J35" s="13" t="n">
        <v>18</v>
      </c>
      <c r="K35" s="194" t="s">
        <v>354</v>
      </c>
      <c r="L35" s="13" t="n">
        <v>42</v>
      </c>
      <c r="M35" s="13" t="n">
        <v>454</v>
      </c>
      <c r="N35" s="13" t="n">
        <v>18</v>
      </c>
      <c r="O35" s="13" t="s">
        <v>355</v>
      </c>
      <c r="P35" s="13" t="s">
        <v>356</v>
      </c>
    </row>
    <row r="36" customFormat="false" ht="14.25" hidden="false" customHeight="false" outlineLevel="0" collapsed="false">
      <c r="B36" s="182" t="s">
        <v>13</v>
      </c>
      <c r="C36" s="101" t="n">
        <v>90305</v>
      </c>
      <c r="D36" s="13" t="n">
        <v>504</v>
      </c>
      <c r="E36" s="13" t="n">
        <v>971</v>
      </c>
      <c r="F36" s="193" t="n">
        <v>0.014</v>
      </c>
      <c r="G36" s="13" t="n">
        <v>422</v>
      </c>
      <c r="H36" s="13" t="n">
        <v>14</v>
      </c>
      <c r="I36" s="13" t="n">
        <v>515</v>
      </c>
      <c r="J36" s="13" t="n">
        <v>17</v>
      </c>
      <c r="K36" s="194" t="s">
        <v>351</v>
      </c>
      <c r="L36" s="13" t="n">
        <v>51</v>
      </c>
      <c r="M36" s="13" t="n">
        <v>542</v>
      </c>
      <c r="N36" s="13" t="n">
        <v>18</v>
      </c>
      <c r="O36" s="13" t="s">
        <v>357</v>
      </c>
      <c r="P36" s="13" t="s">
        <v>358</v>
      </c>
    </row>
    <row r="37" customFormat="false" ht="14.25" hidden="false" customHeight="false" outlineLevel="0" collapsed="false">
      <c r="B37" s="182" t="s">
        <v>14</v>
      </c>
      <c r="C37" s="101" t="n">
        <v>90884</v>
      </c>
      <c r="D37" s="101" t="n">
        <v>579</v>
      </c>
      <c r="E37" s="101" t="n">
        <v>965</v>
      </c>
      <c r="F37" s="193" t="s">
        <v>327</v>
      </c>
      <c r="G37" s="13" t="n">
        <v>422</v>
      </c>
      <c r="H37" s="13" t="n">
        <v>14</v>
      </c>
      <c r="I37" s="13" t="n">
        <v>484</v>
      </c>
      <c r="J37" s="13" t="n">
        <v>16</v>
      </c>
      <c r="K37" s="194" t="s">
        <v>302</v>
      </c>
      <c r="L37" s="13" t="n">
        <v>45</v>
      </c>
      <c r="M37" s="13" t="n">
        <v>576</v>
      </c>
      <c r="N37" s="13" t="n">
        <v>19</v>
      </c>
      <c r="O37" s="13" t="s">
        <v>359</v>
      </c>
      <c r="P37" s="13" t="s">
        <v>360</v>
      </c>
    </row>
    <row r="38" customFormat="false" ht="14.25" hidden="false" customHeight="false" outlineLevel="0" collapsed="false">
      <c r="B38" s="190" t="s">
        <v>322</v>
      </c>
      <c r="C38" s="191" t="n">
        <f aca="false">((C37/C26)-1)*100</f>
        <v>19.9646246650563</v>
      </c>
    </row>
  </sheetData>
  <mergeCells count="12">
    <mergeCell ref="C5:D5"/>
    <mergeCell ref="G5:H5"/>
    <mergeCell ref="I5:J5"/>
    <mergeCell ref="K5:L5"/>
    <mergeCell ref="M5:N5"/>
    <mergeCell ref="O5:P5"/>
    <mergeCell ref="C24:D24"/>
    <mergeCell ref="G24:H24"/>
    <mergeCell ref="I24:J24"/>
    <mergeCell ref="K24:L24"/>
    <mergeCell ref="M24:N24"/>
    <mergeCell ref="O24:P2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O35"/>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I19" activeCellId="0" sqref="I19"/>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11.18"/>
    <col collapsed="false" customWidth="true" hidden="false" outlineLevel="0" max="15" min="3" style="0" width="10.82"/>
  </cols>
  <sheetData>
    <row r="2" customFormat="false" ht="14.25" hidden="false" customHeight="false" outlineLevel="0" collapsed="false">
      <c r="B2" s="154" t="s">
        <v>361</v>
      </c>
      <c r="I2" s="195"/>
    </row>
    <row r="4" customFormat="false" ht="14.25" hidden="false" customHeight="false" outlineLevel="0" collapsed="false">
      <c r="F4" s="2"/>
      <c r="G4" s="2"/>
    </row>
    <row r="5" customFormat="false" ht="39" hidden="false" customHeight="true" outlineLevel="0" collapsed="false">
      <c r="B5" s="180" t="s">
        <v>189</v>
      </c>
      <c r="C5" s="180" t="s">
        <v>362</v>
      </c>
      <c r="D5" s="180" t="s">
        <v>363</v>
      </c>
      <c r="E5" s="180" t="s">
        <v>364</v>
      </c>
    </row>
    <row r="6" customFormat="false" ht="14.25" hidden="false" customHeight="false" outlineLevel="0" collapsed="false">
      <c r="B6" s="13" t="s">
        <v>3</v>
      </c>
      <c r="C6" s="101" t="n">
        <v>2460</v>
      </c>
      <c r="D6" s="101" t="n">
        <v>217</v>
      </c>
      <c r="E6" s="13" t="n">
        <v>25</v>
      </c>
    </row>
    <row r="7" customFormat="false" ht="14.25" hidden="false" customHeight="false" outlineLevel="0" collapsed="false">
      <c r="B7" s="13" t="s">
        <v>4</v>
      </c>
      <c r="C7" s="101" t="n">
        <v>550</v>
      </c>
      <c r="D7" s="101" t="n">
        <v>134</v>
      </c>
      <c r="E7" s="196" t="n">
        <v>19</v>
      </c>
    </row>
    <row r="8" customFormat="false" ht="14.25" hidden="false" customHeight="false" outlineLevel="0" collapsed="false">
      <c r="B8" s="13" t="s">
        <v>5</v>
      </c>
      <c r="C8" s="101" t="n">
        <v>25637</v>
      </c>
      <c r="D8" s="101" t="n">
        <v>306</v>
      </c>
      <c r="E8" s="196" t="n">
        <v>40</v>
      </c>
    </row>
    <row r="9" customFormat="false" ht="14.25" hidden="false" customHeight="false" outlineLevel="0" collapsed="false">
      <c r="B9" s="13" t="s">
        <v>6</v>
      </c>
      <c r="C9" s="101" t="n">
        <v>13769</v>
      </c>
      <c r="D9" s="101" t="n">
        <v>483</v>
      </c>
      <c r="E9" s="196" t="n">
        <v>62</v>
      </c>
    </row>
    <row r="10" customFormat="false" ht="14.25" hidden="false" customHeight="false" outlineLevel="0" collapsed="false">
      <c r="B10" s="13" t="s">
        <v>7</v>
      </c>
      <c r="C10" s="101" t="n">
        <v>7366</v>
      </c>
      <c r="D10" s="101" t="n">
        <v>287</v>
      </c>
      <c r="E10" s="196" t="n">
        <v>43</v>
      </c>
    </row>
    <row r="11" customFormat="false" ht="14.25" hidden="false" customHeight="false" outlineLevel="0" collapsed="false">
      <c r="B11" s="13" t="s">
        <v>8</v>
      </c>
      <c r="C11" s="101" t="n">
        <v>6938</v>
      </c>
      <c r="D11" s="101" t="n">
        <v>354</v>
      </c>
      <c r="E11" s="196" t="n">
        <v>33</v>
      </c>
    </row>
    <row r="12" customFormat="false" ht="14.25" hidden="false" customHeight="false" outlineLevel="0" collapsed="false">
      <c r="B12" s="13" t="s">
        <v>9</v>
      </c>
      <c r="C12" s="101" t="n">
        <v>6922</v>
      </c>
      <c r="D12" s="101" t="n">
        <v>336</v>
      </c>
      <c r="E12" s="196" t="n">
        <v>29</v>
      </c>
    </row>
    <row r="13" customFormat="false" ht="14.25" hidden="false" customHeight="false" outlineLevel="0" collapsed="false">
      <c r="B13" s="13" t="s">
        <v>10</v>
      </c>
      <c r="C13" s="101" t="n">
        <v>6809</v>
      </c>
      <c r="D13" s="101" t="n">
        <v>405</v>
      </c>
      <c r="E13" s="196" t="n">
        <v>52</v>
      </c>
    </row>
    <row r="14" customFormat="false" ht="14.25" hidden="false" customHeight="false" outlineLevel="0" collapsed="false">
      <c r="B14" s="13" t="s">
        <v>11</v>
      </c>
      <c r="C14" s="101" t="n">
        <v>7129</v>
      </c>
      <c r="D14" s="101" t="n">
        <v>547</v>
      </c>
      <c r="E14" s="196" t="n">
        <v>52</v>
      </c>
    </row>
    <row r="15" customFormat="false" ht="14.25" hidden="false" customHeight="false" outlineLevel="0" collapsed="false">
      <c r="B15" s="13" t="s">
        <v>12</v>
      </c>
      <c r="C15" s="101" t="n">
        <v>7371</v>
      </c>
      <c r="D15" s="101" t="n">
        <v>674</v>
      </c>
      <c r="E15" s="196" t="n">
        <v>40</v>
      </c>
    </row>
    <row r="16" customFormat="false" ht="14.25" hidden="false" customHeight="false" outlineLevel="0" collapsed="false">
      <c r="B16" s="13" t="s">
        <v>13</v>
      </c>
      <c r="C16" s="101" t="n">
        <v>14003</v>
      </c>
      <c r="D16" s="101" t="n">
        <v>1141</v>
      </c>
      <c r="E16" s="196" t="n">
        <v>9</v>
      </c>
    </row>
    <row r="17" customFormat="false" ht="14.25" hidden="false" customHeight="false" outlineLevel="0" collapsed="false">
      <c r="B17" s="13" t="s">
        <v>14</v>
      </c>
      <c r="C17" s="101" t="n">
        <v>8060</v>
      </c>
      <c r="D17" s="101" t="n">
        <v>770</v>
      </c>
      <c r="E17" s="196" t="n">
        <v>5</v>
      </c>
    </row>
    <row r="18" customFormat="false" ht="14.25" hidden="false" customHeight="false" outlineLevel="0" collapsed="false">
      <c r="C18" s="197"/>
    </row>
    <row r="19" customFormat="false" ht="14.25" hidden="false" customHeight="false" outlineLevel="0" collapsed="false">
      <c r="O19" s="192"/>
    </row>
    <row r="20" customFormat="false" ht="14.25" hidden="false" customHeight="false" outlineLevel="0" collapsed="false">
      <c r="B20" s="154" t="s">
        <v>365</v>
      </c>
    </row>
    <row r="23" customFormat="false" ht="41.75" hidden="false" customHeight="false" outlineLevel="0" collapsed="false">
      <c r="B23" s="180" t="s">
        <v>189</v>
      </c>
      <c r="C23" s="180" t="s">
        <v>362</v>
      </c>
      <c r="D23" s="180" t="s">
        <v>363</v>
      </c>
      <c r="E23" s="180" t="s">
        <v>364</v>
      </c>
      <c r="F23" s="2"/>
      <c r="G23" s="2"/>
    </row>
    <row r="24" customFormat="false" ht="14.25" hidden="false" customHeight="false" outlineLevel="0" collapsed="false">
      <c r="B24" s="13" t="s">
        <v>3</v>
      </c>
      <c r="C24" s="101" t="n">
        <v>1751</v>
      </c>
      <c r="D24" s="101" t="n">
        <v>210</v>
      </c>
      <c r="E24" s="13" t="n">
        <v>9</v>
      </c>
    </row>
    <row r="25" customFormat="false" ht="14.25" hidden="false" customHeight="false" outlineLevel="0" collapsed="false">
      <c r="B25" s="13" t="s">
        <v>4</v>
      </c>
      <c r="C25" s="101" t="n">
        <v>2641</v>
      </c>
      <c r="D25" s="101" t="n">
        <v>186</v>
      </c>
      <c r="E25" s="196" t="n">
        <v>4</v>
      </c>
    </row>
    <row r="26" customFormat="false" ht="14.25" hidden="false" customHeight="false" outlineLevel="0" collapsed="false">
      <c r="B26" s="13" t="s">
        <v>5</v>
      </c>
      <c r="C26" s="101" t="n">
        <v>2689</v>
      </c>
      <c r="D26" s="101" t="n">
        <v>287</v>
      </c>
      <c r="E26" s="196" t="n">
        <v>7</v>
      </c>
    </row>
    <row r="27" customFormat="false" ht="14.25" hidden="false" customHeight="false" outlineLevel="0" collapsed="false">
      <c r="B27" s="13" t="s">
        <v>6</v>
      </c>
      <c r="C27" s="101" t="n">
        <v>2892</v>
      </c>
      <c r="D27" s="101" t="n">
        <v>325</v>
      </c>
      <c r="E27" s="196" t="n">
        <v>27</v>
      </c>
    </row>
    <row r="28" customFormat="false" ht="14.25" hidden="false" customHeight="false" outlineLevel="0" collapsed="false">
      <c r="B28" s="13" t="s">
        <v>7</v>
      </c>
      <c r="C28" s="101" t="n">
        <v>2246</v>
      </c>
      <c r="D28" s="101" t="n">
        <v>368</v>
      </c>
      <c r="E28" s="196" t="n">
        <v>17</v>
      </c>
    </row>
    <row r="29" customFormat="false" ht="14.25" hidden="false" customHeight="false" outlineLevel="0" collapsed="false">
      <c r="B29" s="13" t="s">
        <v>8</v>
      </c>
      <c r="C29" s="101" t="n">
        <v>10094</v>
      </c>
      <c r="D29" s="101" t="n">
        <v>327</v>
      </c>
      <c r="E29" s="196" t="n">
        <v>44</v>
      </c>
    </row>
    <row r="30" customFormat="false" ht="14.25" hidden="false" customHeight="false" outlineLevel="0" collapsed="false">
      <c r="B30" s="13" t="s">
        <v>9</v>
      </c>
      <c r="C30" s="101" t="n">
        <v>3595</v>
      </c>
      <c r="D30" s="101" t="n">
        <v>476</v>
      </c>
      <c r="E30" s="196" t="n">
        <v>27</v>
      </c>
    </row>
    <row r="31" customFormat="false" ht="14.25" hidden="false" customHeight="false" outlineLevel="0" collapsed="false">
      <c r="B31" s="13" t="s">
        <v>10</v>
      </c>
      <c r="C31" s="101" t="n">
        <v>3164</v>
      </c>
      <c r="D31" s="101" t="n">
        <v>416</v>
      </c>
      <c r="E31" s="196" t="n">
        <v>27</v>
      </c>
    </row>
    <row r="32" customFormat="false" ht="14.25" hidden="false" customHeight="false" outlineLevel="0" collapsed="false">
      <c r="B32" s="13" t="s">
        <v>11</v>
      </c>
      <c r="C32" s="101" t="n">
        <v>3206</v>
      </c>
      <c r="D32" s="101" t="n">
        <v>551</v>
      </c>
      <c r="E32" s="196" t="n">
        <v>41</v>
      </c>
    </row>
    <row r="33" customFormat="false" ht="14.25" hidden="false" customHeight="false" outlineLevel="0" collapsed="false">
      <c r="B33" s="13" t="s">
        <v>12</v>
      </c>
      <c r="C33" s="101" t="n">
        <v>2521</v>
      </c>
      <c r="D33" s="101" t="n">
        <v>514</v>
      </c>
      <c r="E33" s="196" t="n">
        <v>48</v>
      </c>
    </row>
    <row r="34" customFormat="false" ht="14.25" hidden="false" customHeight="false" outlineLevel="0" collapsed="false">
      <c r="B34" s="13" t="s">
        <v>13</v>
      </c>
      <c r="C34" s="101" t="n">
        <v>9048</v>
      </c>
      <c r="D34" s="101" t="n">
        <v>795</v>
      </c>
      <c r="E34" s="196" t="n">
        <v>86</v>
      </c>
    </row>
    <row r="35" customFormat="false" ht="14.25" hidden="false" customHeight="false" outlineLevel="0" collapsed="false">
      <c r="B35" s="13" t="s">
        <v>14</v>
      </c>
      <c r="C35" s="101" t="n">
        <v>2392</v>
      </c>
      <c r="D35" s="101" t="n">
        <v>640</v>
      </c>
      <c r="E35" s="196" t="n">
        <v>41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1:M19"/>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M21" activeCellId="0" sqref="M21"/>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14.18"/>
  </cols>
  <sheetData>
    <row r="1" customFormat="false" ht="14.25" hidden="false" customHeight="false" outlineLevel="0" collapsed="false">
      <c r="B1" s="198" t="s">
        <v>366</v>
      </c>
    </row>
    <row r="2" customFormat="false" ht="14.25" hidden="false" customHeight="false" outlineLevel="0" collapsed="false">
      <c r="B2" s="154"/>
    </row>
    <row r="3" customFormat="false" ht="14.25" hidden="false" customHeight="false" outlineLevel="0" collapsed="false">
      <c r="C3" s="199"/>
      <c r="D3" s="199"/>
      <c r="E3" s="199"/>
      <c r="F3" s="199"/>
      <c r="G3" s="199"/>
      <c r="H3" s="199"/>
      <c r="I3" s="199"/>
      <c r="J3" s="199"/>
    </row>
    <row r="4" customFormat="false" ht="14.25" hidden="false" customHeight="false" outlineLevel="0" collapsed="false">
      <c r="B4" s="200"/>
      <c r="C4" s="201" t="n">
        <v>2012</v>
      </c>
      <c r="D4" s="201" t="n">
        <v>2013</v>
      </c>
      <c r="E4" s="201" t="n">
        <v>2014</v>
      </c>
      <c r="F4" s="201" t="n">
        <v>2015</v>
      </c>
      <c r="G4" s="201" t="n">
        <v>2016</v>
      </c>
      <c r="H4" s="201" t="n">
        <v>2017</v>
      </c>
      <c r="I4" s="201" t="n">
        <v>2018</v>
      </c>
      <c r="J4" s="202" t="n">
        <v>2019</v>
      </c>
      <c r="K4" s="202" t="n">
        <v>2020</v>
      </c>
      <c r="L4" s="202" t="n">
        <v>2021</v>
      </c>
      <c r="M4" s="202" t="n">
        <v>2022</v>
      </c>
    </row>
    <row r="5" customFormat="false" ht="14.25" hidden="false" customHeight="false" outlineLevel="0" collapsed="false">
      <c r="B5" s="203" t="s">
        <v>3</v>
      </c>
      <c r="C5" s="15" t="n">
        <v>120578</v>
      </c>
      <c r="D5" s="15" t="n">
        <v>1001941</v>
      </c>
      <c r="E5" s="15" t="n">
        <v>1092664</v>
      </c>
      <c r="F5" s="15" t="n">
        <v>1019266</v>
      </c>
      <c r="G5" s="15" t="n">
        <v>1223513</v>
      </c>
      <c r="H5" s="52" t="n">
        <v>1432131</v>
      </c>
      <c r="I5" s="52" t="n">
        <v>1302037</v>
      </c>
      <c r="J5" s="52" t="n">
        <v>1148671</v>
      </c>
      <c r="K5" s="52" t="n">
        <v>837578</v>
      </c>
      <c r="L5" s="52" t="n">
        <v>496116</v>
      </c>
      <c r="M5" s="52" t="n">
        <v>561855</v>
      </c>
    </row>
    <row r="6" customFormat="false" ht="14.25" hidden="false" customHeight="false" outlineLevel="0" collapsed="false">
      <c r="B6" s="203" t="s">
        <v>4</v>
      </c>
      <c r="C6" s="15" t="n">
        <v>384716</v>
      </c>
      <c r="D6" s="15" t="n">
        <v>744033</v>
      </c>
      <c r="E6" s="15" t="n">
        <v>900793</v>
      </c>
      <c r="F6" s="15" t="n">
        <v>816077</v>
      </c>
      <c r="G6" s="15" t="n">
        <v>968116</v>
      </c>
      <c r="H6" s="52" t="n">
        <v>1109896</v>
      </c>
      <c r="I6" s="52" t="n">
        <v>1129014</v>
      </c>
      <c r="J6" s="52" t="n">
        <v>916918</v>
      </c>
      <c r="K6" s="52" t="n">
        <v>764402</v>
      </c>
      <c r="L6" s="52" t="n">
        <v>493540</v>
      </c>
      <c r="M6" s="52" t="n">
        <v>483120</v>
      </c>
    </row>
    <row r="7" customFormat="false" ht="14.25" hidden="false" customHeight="false" outlineLevel="0" collapsed="false">
      <c r="B7" s="203" t="s">
        <v>5</v>
      </c>
      <c r="C7" s="15" t="n">
        <v>783275</v>
      </c>
      <c r="D7" s="15" t="n">
        <v>1106174</v>
      </c>
      <c r="E7" s="15" t="n">
        <v>1268534</v>
      </c>
      <c r="F7" s="15" t="n">
        <v>1144511</v>
      </c>
      <c r="G7" s="15" t="n">
        <v>1480229</v>
      </c>
      <c r="H7" s="52" t="n">
        <v>1639866</v>
      </c>
      <c r="I7" s="52" t="n">
        <v>1613602</v>
      </c>
      <c r="J7" s="52" t="n">
        <v>1312601</v>
      </c>
      <c r="K7" s="52" t="n">
        <v>583494</v>
      </c>
      <c r="L7" s="52" t="n">
        <v>469329</v>
      </c>
      <c r="M7" s="52" t="n">
        <v>696025</v>
      </c>
    </row>
    <row r="8" customFormat="false" ht="14.25" hidden="false" customHeight="false" outlineLevel="0" collapsed="false">
      <c r="B8" s="203" t="s">
        <v>6</v>
      </c>
      <c r="C8" s="15" t="n">
        <v>766443</v>
      </c>
      <c r="D8" s="15" t="n">
        <v>1173989</v>
      </c>
      <c r="E8" s="15" t="n">
        <v>1260691</v>
      </c>
      <c r="F8" s="15" t="n">
        <v>1102854</v>
      </c>
      <c r="G8" s="15" t="n">
        <v>1440484</v>
      </c>
      <c r="H8" s="52" t="n">
        <v>1500507</v>
      </c>
      <c r="I8" s="52" t="n">
        <v>1605842</v>
      </c>
      <c r="J8" s="52" t="n">
        <v>1097003</v>
      </c>
      <c r="K8" s="52" t="n">
        <v>213409</v>
      </c>
      <c r="L8" s="52" t="n">
        <v>308976</v>
      </c>
      <c r="M8" s="52" t="n">
        <v>627641</v>
      </c>
    </row>
    <row r="9" customFormat="false" ht="14.25" hidden="false" customHeight="false" outlineLevel="0" collapsed="false">
      <c r="B9" s="203" t="s">
        <v>7</v>
      </c>
      <c r="C9" s="15" t="n">
        <v>819339</v>
      </c>
      <c r="D9" s="15" t="n">
        <v>1129668</v>
      </c>
      <c r="E9" s="15" t="n">
        <v>1218136</v>
      </c>
      <c r="F9" s="15" t="n">
        <v>1101079</v>
      </c>
      <c r="G9" s="15" t="n">
        <v>1510944</v>
      </c>
      <c r="H9" s="52" t="n">
        <v>1535053</v>
      </c>
      <c r="I9" s="52" t="n">
        <v>1608932</v>
      </c>
      <c r="J9" s="52" t="n">
        <v>1026063</v>
      </c>
      <c r="K9" s="52" t="n">
        <v>219672</v>
      </c>
      <c r="L9" s="52" t="n">
        <v>352859</v>
      </c>
      <c r="M9" s="52" t="n">
        <v>597958</v>
      </c>
    </row>
    <row r="10" customFormat="false" ht="14.25" hidden="false" customHeight="false" outlineLevel="0" collapsed="false">
      <c r="B10" s="203" t="s">
        <v>8</v>
      </c>
      <c r="C10" s="15" t="n">
        <v>838807</v>
      </c>
      <c r="D10" s="15" t="n">
        <v>1097420</v>
      </c>
      <c r="E10" s="15" t="n">
        <v>1238539</v>
      </c>
      <c r="F10" s="15" t="n">
        <v>1247476</v>
      </c>
      <c r="G10" s="15" t="n">
        <v>1435911</v>
      </c>
      <c r="H10" s="52" t="n">
        <v>1387503</v>
      </c>
      <c r="I10" s="52" t="n">
        <v>1389015</v>
      </c>
      <c r="J10" s="52" t="n">
        <v>905731</v>
      </c>
      <c r="K10" s="52" t="n">
        <v>185573</v>
      </c>
      <c r="L10" s="52" t="n">
        <v>331098</v>
      </c>
      <c r="M10" s="52" t="n">
        <v>488825</v>
      </c>
    </row>
    <row r="11" customFormat="false" ht="14.25" hidden="false" customHeight="false" outlineLevel="0" collapsed="false">
      <c r="B11" s="203" t="s">
        <v>9</v>
      </c>
      <c r="C11" s="15" t="n">
        <v>776973</v>
      </c>
      <c r="D11" s="15" t="n">
        <v>1026741</v>
      </c>
      <c r="E11" s="15" t="n">
        <v>1169718</v>
      </c>
      <c r="F11" s="15" t="n">
        <v>1136726</v>
      </c>
      <c r="G11" s="15" t="n">
        <v>1336458</v>
      </c>
      <c r="H11" s="52" t="n">
        <v>1211669</v>
      </c>
      <c r="I11" s="52" t="n">
        <v>1138304</v>
      </c>
      <c r="J11" s="52" t="n">
        <v>854063</v>
      </c>
      <c r="K11" s="52" t="n">
        <v>224513</v>
      </c>
      <c r="L11" s="52" t="n">
        <v>444185</v>
      </c>
      <c r="M11" s="52" t="n">
        <v>420827</v>
      </c>
    </row>
    <row r="12" customFormat="false" ht="14.25" hidden="false" customHeight="false" outlineLevel="0" collapsed="false">
      <c r="B12" s="203" t="s">
        <v>10</v>
      </c>
      <c r="C12" s="15" t="n">
        <v>940177</v>
      </c>
      <c r="D12" s="15" t="n">
        <v>1115033</v>
      </c>
      <c r="E12" s="15" t="n">
        <v>1368417</v>
      </c>
      <c r="F12" s="15" t="n">
        <v>1265038</v>
      </c>
      <c r="G12" s="15" t="n">
        <v>1517851</v>
      </c>
      <c r="H12" s="52" t="n">
        <v>1358453</v>
      </c>
      <c r="I12" s="52" t="n">
        <v>1312580</v>
      </c>
      <c r="J12" s="52" t="n">
        <v>964206</v>
      </c>
      <c r="K12" s="52" t="n">
        <v>250210</v>
      </c>
      <c r="L12" s="52" t="n">
        <v>493466</v>
      </c>
      <c r="M12" s="52" t="n">
        <v>498720</v>
      </c>
    </row>
    <row r="13" customFormat="false" ht="14.25" hidden="false" customHeight="false" outlineLevel="0" collapsed="false">
      <c r="B13" s="203" t="s">
        <v>11</v>
      </c>
      <c r="C13" s="15" t="n">
        <v>833894</v>
      </c>
      <c r="D13" s="15" t="n">
        <v>1047083</v>
      </c>
      <c r="E13" s="15" t="n">
        <v>1295632</v>
      </c>
      <c r="F13" s="15" t="n">
        <v>1328424</v>
      </c>
      <c r="G13" s="15" t="n">
        <v>1547179</v>
      </c>
      <c r="H13" s="52" t="n">
        <v>1340361</v>
      </c>
      <c r="I13" s="52" t="n">
        <v>1220974</v>
      </c>
      <c r="J13" s="52" t="n">
        <v>818032</v>
      </c>
      <c r="K13" s="52" t="n">
        <v>314274</v>
      </c>
      <c r="L13" s="52" t="n">
        <v>527041</v>
      </c>
      <c r="M13" s="52" t="n">
        <v>455899</v>
      </c>
    </row>
    <row r="14" customFormat="false" ht="14.25" hidden="false" customHeight="false" outlineLevel="0" collapsed="false">
      <c r="B14" s="203" t="s">
        <v>12</v>
      </c>
      <c r="C14" s="15" t="n">
        <v>983103</v>
      </c>
      <c r="D14" s="15" t="n">
        <v>1189990</v>
      </c>
      <c r="E14" s="15" t="n">
        <v>1500168</v>
      </c>
      <c r="F14" s="15" t="n">
        <v>1433875</v>
      </c>
      <c r="G14" s="15" t="n">
        <v>1571207</v>
      </c>
      <c r="H14" s="52" t="n">
        <v>1460657</v>
      </c>
      <c r="I14" s="52" t="n">
        <v>1394742</v>
      </c>
      <c r="J14" s="52" t="n">
        <v>939179</v>
      </c>
      <c r="K14" s="52" t="n">
        <v>468179</v>
      </c>
      <c r="L14" s="52" t="n">
        <v>563885</v>
      </c>
      <c r="M14" s="52" t="n">
        <v>465527</v>
      </c>
    </row>
    <row r="15" customFormat="false" ht="14.25" hidden="false" customHeight="false" outlineLevel="0" collapsed="false">
      <c r="B15" s="203" t="s">
        <v>13</v>
      </c>
      <c r="C15" s="15" t="n">
        <v>994548</v>
      </c>
      <c r="D15" s="15" t="n">
        <v>1107297</v>
      </c>
      <c r="E15" s="15" t="n">
        <v>1370415</v>
      </c>
      <c r="F15" s="15" t="n">
        <v>1408565</v>
      </c>
      <c r="G15" s="15" t="n">
        <v>1559080</v>
      </c>
      <c r="H15" s="52" t="n">
        <v>1427298</v>
      </c>
      <c r="I15" s="52" t="n">
        <v>1324894</v>
      </c>
      <c r="J15" s="52" t="n">
        <v>995910</v>
      </c>
      <c r="K15" s="52" t="n">
        <v>493798</v>
      </c>
      <c r="L15" s="52" t="n">
        <v>576990</v>
      </c>
      <c r="M15" s="52" t="n">
        <v>481313</v>
      </c>
    </row>
    <row r="16" customFormat="false" ht="14.25" hidden="false" customHeight="false" outlineLevel="0" collapsed="false">
      <c r="B16" s="203" t="s">
        <v>14</v>
      </c>
      <c r="C16" s="15" t="n">
        <v>957574</v>
      </c>
      <c r="D16" s="15" t="n">
        <v>1163446</v>
      </c>
      <c r="E16" s="15" t="n">
        <v>1313602</v>
      </c>
      <c r="F16" s="15" t="n">
        <v>1371294</v>
      </c>
      <c r="G16" s="15" t="n">
        <v>1383321</v>
      </c>
      <c r="H16" s="52" t="n">
        <v>1373203</v>
      </c>
      <c r="I16" s="52" t="n">
        <v>1325092</v>
      </c>
      <c r="J16" s="52" t="n">
        <v>760099</v>
      </c>
      <c r="K16" s="52" t="n">
        <v>523333</v>
      </c>
      <c r="L16" s="52" t="n">
        <v>676653</v>
      </c>
      <c r="M16" s="52" t="n">
        <v>388317</v>
      </c>
    </row>
    <row r="17" customFormat="false" ht="14.25" hidden="false" customHeight="false" outlineLevel="0" collapsed="false">
      <c r="B17" s="58" t="s">
        <v>25</v>
      </c>
      <c r="C17" s="204" t="n">
        <v>9199427</v>
      </c>
      <c r="D17" s="204" t="n">
        <v>12902815</v>
      </c>
      <c r="E17" s="204" t="n">
        <v>14997309</v>
      </c>
      <c r="F17" s="204" t="n">
        <v>14375185</v>
      </c>
      <c r="G17" s="204" t="n">
        <v>16974293</v>
      </c>
      <c r="H17" s="204" t="n">
        <v>16776597</v>
      </c>
      <c r="I17" s="204" t="n">
        <v>16365028</v>
      </c>
      <c r="J17" s="204" t="n">
        <v>11738476</v>
      </c>
      <c r="K17" s="204" t="n">
        <v>5078435</v>
      </c>
      <c r="L17" s="204" t="n">
        <v>5734138</v>
      </c>
      <c r="M17" s="204" t="n">
        <v>6166027</v>
      </c>
    </row>
    <row r="18" customFormat="false" ht="14.9" hidden="false" customHeight="false" outlineLevel="0" collapsed="false">
      <c r="B18" s="205" t="s">
        <v>367</v>
      </c>
      <c r="L18" s="75"/>
      <c r="M18" s="75"/>
    </row>
    <row r="19" customFormat="false" ht="14.25" hidden="false" customHeight="false" outlineLevel="0" collapsed="false">
      <c r="K19" s="75"/>
      <c r="L19" s="75"/>
    </row>
  </sheetData>
  <conditionalFormatting sqref="H5:M16">
    <cfRule type="cellIs" priority="2" operator="equal" aboveAverage="0" equalAverage="0" bottom="0" percent="0" rank="0" text="" dxfId="19">
      <formula>""</formula>
    </cfRule>
    <cfRule type="cellIs" priority="3" operator="equal" aboveAverage="0" equalAverage="0" bottom="0" percent="0" rank="0" text="" dxfId="20">
      <formula>""</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1:M19"/>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A1" activeCellId="0" sqref="A1"/>
    </sheetView>
  </sheetViews>
  <sheetFormatPr defaultColWidth="11.453125" defaultRowHeight="14.25" zeroHeight="false" outlineLevelRow="0" outlineLevelCol="0"/>
  <cols>
    <col collapsed="false" customWidth="true" hidden="false" outlineLevel="0" max="1" min="1" style="0" width="8.73"/>
    <col collapsed="false" customWidth="true" hidden="false" outlineLevel="0" max="2" min="2" style="0" width="14.18"/>
  </cols>
  <sheetData>
    <row r="1" customFormat="false" ht="14.25" hidden="false" customHeight="false" outlineLevel="0" collapsed="false">
      <c r="B1" s="198" t="s">
        <v>368</v>
      </c>
    </row>
    <row r="2" customFormat="false" ht="14.25" hidden="false" customHeight="false" outlineLevel="0" collapsed="false">
      <c r="B2" s="154"/>
    </row>
    <row r="3" customFormat="false" ht="14.25" hidden="false" customHeight="false" outlineLevel="0" collapsed="false">
      <c r="C3" s="199"/>
      <c r="D3" s="199"/>
      <c r="E3" s="206"/>
      <c r="F3" s="206"/>
      <c r="G3" s="206"/>
      <c r="H3" s="206"/>
      <c r="I3" s="206"/>
      <c r="J3" s="206"/>
    </row>
    <row r="4" customFormat="false" ht="55.2" hidden="false" customHeight="false" outlineLevel="0" collapsed="false">
      <c r="B4" s="22" t="s">
        <v>369</v>
      </c>
      <c r="C4" s="22" t="s">
        <v>370</v>
      </c>
      <c r="D4" s="22" t="s">
        <v>371</v>
      </c>
      <c r="E4" s="207"/>
      <c r="F4" s="207"/>
      <c r="G4" s="207"/>
      <c r="H4" s="207"/>
      <c r="I4" s="207"/>
      <c r="J4" s="208"/>
      <c r="K4" s="208"/>
      <c r="L4" s="208"/>
      <c r="M4" s="208"/>
    </row>
    <row r="5" customFormat="false" ht="14.9" hidden="false" customHeight="false" outlineLevel="0" collapsed="false">
      <c r="B5" s="209" t="n">
        <v>44562</v>
      </c>
      <c r="C5" s="210" t="n">
        <v>34399</v>
      </c>
      <c r="D5" s="210" t="n">
        <v>161256</v>
      </c>
      <c r="E5" s="211"/>
      <c r="F5" s="211"/>
      <c r="G5" s="211"/>
      <c r="H5" s="212"/>
      <c r="I5" s="212"/>
      <c r="J5" s="212"/>
      <c r="K5" s="212"/>
      <c r="L5" s="212"/>
      <c r="M5" s="212"/>
    </row>
    <row r="6" customFormat="false" ht="14.9" hidden="false" customHeight="false" outlineLevel="0" collapsed="false">
      <c r="B6" s="209" t="n">
        <v>44593</v>
      </c>
      <c r="C6" s="210" t="n">
        <v>127632</v>
      </c>
      <c r="D6" s="210" t="n">
        <v>1217748</v>
      </c>
      <c r="E6" s="211"/>
      <c r="F6" s="211"/>
      <c r="G6" s="211"/>
      <c r="H6" s="212"/>
      <c r="I6" s="212"/>
      <c r="J6" s="212"/>
      <c r="K6" s="212"/>
      <c r="L6" s="212"/>
      <c r="M6" s="212"/>
    </row>
    <row r="7" customFormat="false" ht="14.9" hidden="false" customHeight="false" outlineLevel="0" collapsed="false">
      <c r="B7" s="209" t="n">
        <v>44621</v>
      </c>
      <c r="C7" s="210" t="n">
        <v>221149</v>
      </c>
      <c r="D7" s="210" t="n">
        <v>2724029</v>
      </c>
      <c r="E7" s="211"/>
      <c r="F7" s="211"/>
      <c r="G7" s="211"/>
      <c r="H7" s="212"/>
      <c r="I7" s="212"/>
      <c r="J7" s="212"/>
      <c r="K7" s="212"/>
      <c r="L7" s="212"/>
      <c r="M7" s="212"/>
    </row>
    <row r="8" customFormat="false" ht="14.9" hidden="false" customHeight="false" outlineLevel="0" collapsed="false">
      <c r="B8" s="209" t="n">
        <v>44652</v>
      </c>
      <c r="C8" s="210" t="n">
        <v>261679</v>
      </c>
      <c r="D8" s="210" t="n">
        <v>3325986</v>
      </c>
      <c r="E8" s="211"/>
      <c r="F8" s="211"/>
      <c r="G8" s="211"/>
      <c r="H8" s="212"/>
      <c r="I8" s="212"/>
      <c r="J8" s="212"/>
      <c r="K8" s="212"/>
      <c r="L8" s="212"/>
      <c r="M8" s="212"/>
    </row>
    <row r="9" customFormat="false" ht="14.9" hidden="false" customHeight="false" outlineLevel="0" collapsed="false">
      <c r="B9" s="209" t="n">
        <v>44682</v>
      </c>
      <c r="C9" s="210" t="n">
        <v>298945</v>
      </c>
      <c r="D9" s="210" t="n">
        <v>4105342</v>
      </c>
      <c r="E9" s="211"/>
      <c r="F9" s="211"/>
      <c r="G9" s="211"/>
      <c r="H9" s="212"/>
      <c r="I9" s="212"/>
      <c r="J9" s="212"/>
      <c r="K9" s="212"/>
      <c r="L9" s="212"/>
      <c r="M9" s="212"/>
    </row>
    <row r="10" customFormat="false" ht="14.9" hidden="false" customHeight="false" outlineLevel="0" collapsed="false">
      <c r="B10" s="209" t="n">
        <v>44713</v>
      </c>
      <c r="C10" s="210" t="n">
        <v>306969</v>
      </c>
      <c r="D10" s="210" t="n">
        <v>3979436</v>
      </c>
      <c r="E10" s="211"/>
      <c r="F10" s="211"/>
      <c r="G10" s="211"/>
      <c r="H10" s="212"/>
      <c r="I10" s="212"/>
      <c r="J10" s="212"/>
      <c r="K10" s="212"/>
      <c r="L10" s="212"/>
      <c r="M10" s="212"/>
    </row>
    <row r="11" customFormat="false" ht="14.9" hidden="false" customHeight="false" outlineLevel="0" collapsed="false">
      <c r="B11" s="209" t="n">
        <v>44743</v>
      </c>
      <c r="C11" s="210" t="n">
        <v>329292</v>
      </c>
      <c r="D11" s="210" t="n">
        <v>4261548</v>
      </c>
      <c r="E11" s="211"/>
      <c r="F11" s="211"/>
      <c r="G11" s="211"/>
      <c r="H11" s="212"/>
      <c r="I11" s="212"/>
      <c r="J11" s="212"/>
      <c r="K11" s="212"/>
      <c r="L11" s="212"/>
      <c r="M11" s="212"/>
    </row>
    <row r="12" customFormat="false" ht="14.9" hidden="false" customHeight="false" outlineLevel="0" collapsed="false">
      <c r="B12" s="209" t="n">
        <v>44774</v>
      </c>
      <c r="C12" s="210" t="n">
        <v>364649</v>
      </c>
      <c r="D12" s="210" t="n">
        <v>5018685</v>
      </c>
      <c r="E12" s="211"/>
      <c r="F12" s="211"/>
      <c r="G12" s="211"/>
      <c r="H12" s="212"/>
      <c r="I12" s="212"/>
      <c r="J12" s="212"/>
      <c r="K12" s="212"/>
      <c r="L12" s="212"/>
      <c r="M12" s="212"/>
    </row>
    <row r="13" customFormat="false" ht="14.9" hidden="false" customHeight="false" outlineLevel="0" collapsed="false">
      <c r="B13" s="209" t="n">
        <v>44805</v>
      </c>
      <c r="C13" s="210" t="n">
        <v>384709</v>
      </c>
      <c r="D13" s="210" t="n">
        <v>4917235</v>
      </c>
      <c r="E13" s="211"/>
      <c r="F13" s="211"/>
      <c r="G13" s="211"/>
      <c r="H13" s="212"/>
      <c r="I13" s="212"/>
      <c r="J13" s="212"/>
      <c r="K13" s="212"/>
      <c r="L13" s="212"/>
      <c r="M13" s="212"/>
    </row>
    <row r="14" customFormat="false" ht="14.9" hidden="false" customHeight="false" outlineLevel="0" collapsed="false">
      <c r="B14" s="209" t="n">
        <v>44835</v>
      </c>
      <c r="C14" s="210" t="n">
        <v>422188</v>
      </c>
      <c r="D14" s="210" t="n">
        <v>5480350</v>
      </c>
      <c r="E14" s="211"/>
      <c r="F14" s="211"/>
      <c r="G14" s="211"/>
      <c r="H14" s="212"/>
      <c r="I14" s="212"/>
      <c r="J14" s="212"/>
      <c r="K14" s="212"/>
      <c r="L14" s="212"/>
      <c r="M14" s="212"/>
    </row>
    <row r="15" customFormat="false" ht="14.9" hidden="false" customHeight="false" outlineLevel="0" collapsed="false">
      <c r="B15" s="209" t="n">
        <v>44866</v>
      </c>
      <c r="C15" s="210" t="n">
        <v>441482</v>
      </c>
      <c r="D15" s="210" t="n">
        <v>5941484</v>
      </c>
      <c r="E15" s="211"/>
      <c r="F15" s="211"/>
      <c r="G15" s="211"/>
      <c r="H15" s="212"/>
      <c r="I15" s="212"/>
      <c r="J15" s="212"/>
      <c r="K15" s="212"/>
      <c r="L15" s="212"/>
      <c r="M15" s="212"/>
    </row>
    <row r="16" customFormat="false" ht="14.9" hidden="false" customHeight="false" outlineLevel="0" collapsed="false">
      <c r="B16" s="209" t="n">
        <v>44896</v>
      </c>
      <c r="C16" s="210" t="n">
        <v>473122</v>
      </c>
      <c r="D16" s="210" t="n">
        <v>6275144</v>
      </c>
      <c r="E16" s="211"/>
      <c r="F16" s="211"/>
      <c r="G16" s="211"/>
      <c r="H16" s="212"/>
      <c r="I16" s="212"/>
      <c r="J16" s="212"/>
      <c r="K16" s="212"/>
      <c r="L16" s="212"/>
      <c r="M16" s="212"/>
    </row>
    <row r="17" customFormat="false" ht="14.9" hidden="false" customHeight="false" outlineLevel="0" collapsed="false">
      <c r="B17" s="213" t="s">
        <v>372</v>
      </c>
      <c r="C17" s="214" t="n">
        <v>843816</v>
      </c>
      <c r="D17" s="214" t="n">
        <v>47408243</v>
      </c>
      <c r="E17" s="215"/>
      <c r="F17" s="215"/>
      <c r="G17" s="215"/>
      <c r="H17" s="215"/>
      <c r="I17" s="215"/>
      <c r="J17" s="215"/>
      <c r="K17" s="215"/>
      <c r="L17" s="215"/>
      <c r="M17" s="215"/>
    </row>
    <row r="18" customFormat="false" ht="14.9" hidden="false" customHeight="false" outlineLevel="0" collapsed="false">
      <c r="B18" s="205" t="s">
        <v>367</v>
      </c>
      <c r="L18" s="75"/>
      <c r="M18" s="75"/>
    </row>
    <row r="19" customFormat="false" ht="14.25" hidden="false" customHeight="false" outlineLevel="0" collapsed="false">
      <c r="K19" s="75"/>
      <c r="L19" s="7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1:M19"/>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A1" activeCellId="0" sqref="A1"/>
    </sheetView>
  </sheetViews>
  <sheetFormatPr defaultColWidth="11.453125" defaultRowHeight="14.25" zeroHeight="false" outlineLevelRow="0" outlineLevelCol="0"/>
  <cols>
    <col collapsed="false" customWidth="true" hidden="false" outlineLevel="0" max="1" min="1" style="0" width="12.82"/>
    <col collapsed="false" customWidth="true" hidden="false" outlineLevel="0" max="2" min="2" style="24" width="10.82"/>
    <col collapsed="false" customWidth="true" hidden="false" outlineLevel="0" max="3" min="3" style="24" width="12.45"/>
    <col collapsed="false" customWidth="true" hidden="false" outlineLevel="0" max="4" min="4" style="24" width="15.18"/>
  </cols>
  <sheetData>
    <row r="1" customFormat="false" ht="14.25" hidden="false" customHeight="false" outlineLevel="0" collapsed="false">
      <c r="B1" s="216" t="s">
        <v>373</v>
      </c>
    </row>
    <row r="3" customFormat="false" ht="61.15" hidden="false" customHeight="false" outlineLevel="0" collapsed="false">
      <c r="B3" s="217" t="s">
        <v>369</v>
      </c>
      <c r="C3" s="217" t="s">
        <v>374</v>
      </c>
      <c r="D3" s="217" t="s">
        <v>371</v>
      </c>
      <c r="E3" s="206"/>
      <c r="F3" s="206"/>
      <c r="G3" s="206"/>
      <c r="H3" s="206"/>
      <c r="I3" s="206"/>
      <c r="J3" s="206"/>
    </row>
    <row r="4" customFormat="false" ht="16.4" hidden="false" customHeight="false" outlineLevel="0" collapsed="false">
      <c r="B4" s="218" t="n">
        <v>44562</v>
      </c>
      <c r="C4" s="219" t="n">
        <v>597</v>
      </c>
      <c r="D4" s="219" t="n">
        <v>2942</v>
      </c>
      <c r="E4" s="207"/>
      <c r="F4" s="207"/>
      <c r="G4" s="207"/>
      <c r="H4" s="207"/>
      <c r="I4" s="207"/>
      <c r="J4" s="208"/>
      <c r="K4" s="208"/>
      <c r="L4" s="208"/>
      <c r="M4" s="208"/>
    </row>
    <row r="5" customFormat="false" ht="16.4" hidden="false" customHeight="false" outlineLevel="0" collapsed="false">
      <c r="B5" s="218" t="n">
        <v>44593</v>
      </c>
      <c r="C5" s="219" t="n">
        <v>3056</v>
      </c>
      <c r="D5" s="219" t="n">
        <v>22755</v>
      </c>
      <c r="E5" s="211"/>
      <c r="F5" s="211"/>
      <c r="G5" s="211"/>
      <c r="H5" s="212"/>
      <c r="I5" s="212"/>
      <c r="J5" s="212"/>
      <c r="K5" s="212"/>
      <c r="L5" s="212"/>
      <c r="M5" s="212"/>
    </row>
    <row r="6" customFormat="false" ht="16.4" hidden="false" customHeight="false" outlineLevel="0" collapsed="false">
      <c r="B6" s="218" t="n">
        <v>44621</v>
      </c>
      <c r="C6" s="219" t="n">
        <v>7346</v>
      </c>
      <c r="D6" s="219" t="n">
        <v>76611</v>
      </c>
      <c r="E6" s="211"/>
      <c r="F6" s="211"/>
      <c r="G6" s="211"/>
      <c r="H6" s="212"/>
      <c r="I6" s="212"/>
      <c r="J6" s="212"/>
      <c r="K6" s="212"/>
      <c r="L6" s="212"/>
      <c r="M6" s="212"/>
    </row>
    <row r="7" customFormat="false" ht="16.4" hidden="false" customHeight="false" outlineLevel="0" collapsed="false">
      <c r="B7" s="218" t="n">
        <v>44652</v>
      </c>
      <c r="C7" s="219" t="n">
        <v>9276</v>
      </c>
      <c r="D7" s="219" t="n">
        <v>105430</v>
      </c>
      <c r="E7" s="211"/>
      <c r="F7" s="211"/>
      <c r="G7" s="211"/>
      <c r="H7" s="212"/>
      <c r="I7" s="212"/>
      <c r="J7" s="212"/>
      <c r="K7" s="212"/>
      <c r="L7" s="212"/>
      <c r="M7" s="212"/>
    </row>
    <row r="8" customFormat="false" ht="16.4" hidden="false" customHeight="false" outlineLevel="0" collapsed="false">
      <c r="B8" s="218" t="n">
        <v>44682</v>
      </c>
      <c r="C8" s="219" t="n">
        <v>11996</v>
      </c>
      <c r="D8" s="219" t="n">
        <v>150427</v>
      </c>
      <c r="E8" s="211"/>
      <c r="F8" s="211"/>
      <c r="G8" s="211"/>
      <c r="H8" s="212"/>
      <c r="I8" s="212"/>
      <c r="J8" s="212"/>
      <c r="K8" s="212"/>
      <c r="L8" s="212"/>
      <c r="M8" s="212"/>
    </row>
    <row r="9" customFormat="false" ht="16.4" hidden="false" customHeight="false" outlineLevel="0" collapsed="false">
      <c r="B9" s="218" t="n">
        <v>44713</v>
      </c>
      <c r="C9" s="219" t="n">
        <v>14304</v>
      </c>
      <c r="D9" s="219" t="n">
        <v>180896</v>
      </c>
      <c r="E9" s="211"/>
      <c r="F9" s="211"/>
      <c r="G9" s="211"/>
      <c r="H9" s="212"/>
      <c r="I9" s="212"/>
      <c r="J9" s="212"/>
      <c r="K9" s="212"/>
      <c r="L9" s="212"/>
      <c r="M9" s="212"/>
    </row>
    <row r="10" customFormat="false" ht="16.4" hidden="false" customHeight="false" outlineLevel="0" collapsed="false">
      <c r="B10" s="218" t="n">
        <v>44743</v>
      </c>
      <c r="C10" s="219" t="n">
        <v>15852</v>
      </c>
      <c r="D10" s="219" t="n">
        <v>207539</v>
      </c>
      <c r="E10" s="211"/>
      <c r="F10" s="211"/>
      <c r="G10" s="211"/>
      <c r="H10" s="212"/>
      <c r="I10" s="212"/>
      <c r="J10" s="212"/>
      <c r="K10" s="212"/>
      <c r="L10" s="212"/>
      <c r="M10" s="212"/>
    </row>
    <row r="11" customFormat="false" ht="16.4" hidden="false" customHeight="false" outlineLevel="0" collapsed="false">
      <c r="B11" s="218" t="n">
        <v>44774</v>
      </c>
      <c r="C11" s="219" t="n">
        <v>19535</v>
      </c>
      <c r="D11" s="219" t="n">
        <v>281394</v>
      </c>
      <c r="E11" s="211"/>
      <c r="F11" s="211"/>
      <c r="G11" s="211"/>
      <c r="H11" s="212"/>
      <c r="I11" s="212"/>
      <c r="J11" s="212"/>
      <c r="K11" s="212"/>
      <c r="L11" s="212"/>
      <c r="M11" s="212"/>
    </row>
    <row r="12" customFormat="false" ht="16.4" hidden="false" customHeight="false" outlineLevel="0" collapsed="false">
      <c r="B12" s="218" t="n">
        <v>44805</v>
      </c>
      <c r="C12" s="219" t="n">
        <v>21813</v>
      </c>
      <c r="D12" s="219" t="n">
        <v>289048</v>
      </c>
      <c r="E12" s="211"/>
      <c r="F12" s="211"/>
      <c r="G12" s="211"/>
      <c r="H12" s="212"/>
      <c r="I12" s="212"/>
      <c r="J12" s="212"/>
      <c r="K12" s="212"/>
      <c r="L12" s="212"/>
      <c r="M12" s="212"/>
    </row>
    <row r="13" customFormat="false" ht="16.4" hidden="false" customHeight="false" outlineLevel="0" collapsed="false">
      <c r="B13" s="218" t="n">
        <v>44835</v>
      </c>
      <c r="C13" s="219" t="n">
        <v>25371</v>
      </c>
      <c r="D13" s="219" t="n">
        <v>340532</v>
      </c>
      <c r="E13" s="211"/>
      <c r="F13" s="211"/>
      <c r="G13" s="211"/>
      <c r="H13" s="212"/>
      <c r="I13" s="212"/>
      <c r="J13" s="212"/>
      <c r="K13" s="212"/>
      <c r="L13" s="212"/>
      <c r="M13" s="212"/>
    </row>
    <row r="14" customFormat="false" ht="16.4" hidden="false" customHeight="false" outlineLevel="0" collapsed="false">
      <c r="B14" s="218" t="n">
        <v>44866</v>
      </c>
      <c r="C14" s="219" t="n">
        <v>27223</v>
      </c>
      <c r="D14" s="219" t="n">
        <v>381555</v>
      </c>
      <c r="E14" s="211"/>
      <c r="F14" s="211"/>
      <c r="G14" s="211"/>
      <c r="H14" s="212"/>
      <c r="I14" s="212"/>
      <c r="J14" s="212"/>
      <c r="K14" s="212"/>
      <c r="L14" s="212"/>
      <c r="M14" s="212"/>
    </row>
    <row r="15" customFormat="false" ht="16.4" hidden="false" customHeight="false" outlineLevel="0" collapsed="false">
      <c r="B15" s="218" t="n">
        <v>44896</v>
      </c>
      <c r="C15" s="219" t="n">
        <v>29330</v>
      </c>
      <c r="D15" s="219" t="n">
        <v>397579</v>
      </c>
      <c r="E15" s="211"/>
      <c r="F15" s="211"/>
      <c r="G15" s="211"/>
      <c r="H15" s="212"/>
      <c r="I15" s="212"/>
      <c r="J15" s="212"/>
      <c r="K15" s="212"/>
      <c r="L15" s="212"/>
      <c r="M15" s="212"/>
    </row>
    <row r="16" customFormat="false" ht="16.4" hidden="false" customHeight="false" outlineLevel="0" collapsed="false">
      <c r="B16" s="220" t="s">
        <v>372</v>
      </c>
      <c r="C16" s="221" t="n">
        <v>61337</v>
      </c>
      <c r="D16" s="221" t="n">
        <f aca="false">SUM(D4:D15)</f>
        <v>2436708</v>
      </c>
      <c r="E16" s="211"/>
      <c r="F16" s="211"/>
      <c r="G16" s="211"/>
      <c r="H16" s="212"/>
      <c r="I16" s="212"/>
      <c r="J16" s="212"/>
      <c r="K16" s="212"/>
      <c r="L16" s="212"/>
      <c r="M16" s="212"/>
    </row>
    <row r="17" customFormat="false" ht="14.25" hidden="false" customHeight="false" outlineLevel="0" collapsed="false">
      <c r="E17" s="215"/>
      <c r="F17" s="215"/>
      <c r="G17" s="215"/>
      <c r="H17" s="215"/>
      <c r="I17" s="215"/>
      <c r="J17" s="215"/>
      <c r="K17" s="215"/>
      <c r="L17" s="215"/>
      <c r="M17" s="215"/>
    </row>
    <row r="18" customFormat="false" ht="14.25" hidden="false" customHeight="false" outlineLevel="0" collapsed="false">
      <c r="L18" s="75"/>
      <c r="M18" s="75"/>
    </row>
    <row r="19" customFormat="false" ht="14.25" hidden="false" customHeight="false" outlineLevel="0" collapsed="false">
      <c r="K19" s="75"/>
      <c r="L19" s="7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J1:R17"/>
  <sheetViews>
    <sheetView showFormulas="false" showGridLines="true" showRowColHeaders="true" showZeros="true" rightToLeft="false" tabSelected="false" showOutlineSymbols="true" defaultGridColor="true" view="normal" topLeftCell="B14" colorId="64" zoomScale="181" zoomScaleNormal="181" zoomScalePageLayoutView="100" workbookViewId="0">
      <selection pane="topLeft" activeCell="N26" activeCellId="0" sqref="N26"/>
    </sheetView>
  </sheetViews>
  <sheetFormatPr defaultColWidth="11.453125" defaultRowHeight="12.75" zeroHeight="false" outlineLevelRow="0" outlineLevelCol="0"/>
  <cols>
    <col collapsed="false" customWidth="false" hidden="false" outlineLevel="0" max="10" min="1" style="82" width="11.45"/>
    <col collapsed="false" customWidth="true" hidden="false" outlineLevel="0" max="11" min="11" style="82" width="18.91"/>
    <col collapsed="false" customWidth="true" hidden="false" outlineLevel="0" max="12" min="12" style="82" width="11.18"/>
    <col collapsed="false" customWidth="true" hidden="false" outlineLevel="0" max="13" min="13" style="82" width="13.18"/>
    <col collapsed="false" customWidth="true" hidden="false" outlineLevel="0" max="14" min="14" style="82" width="8.82"/>
    <col collapsed="false" customWidth="true" hidden="false" outlineLevel="0" max="15" min="15" style="82" width="2.18"/>
    <col collapsed="false" customWidth="true" hidden="false" outlineLevel="0" max="16" min="16" style="82" width="10.09"/>
    <col collapsed="false" customWidth="true" hidden="false" outlineLevel="0" max="17" min="17" style="82" width="11.18"/>
    <col collapsed="false" customWidth="true" hidden="false" outlineLevel="0" max="18" min="18" style="82" width="13.18"/>
    <col collapsed="false" customWidth="false" hidden="false" outlineLevel="0" max="16384" min="19" style="82" width="11.45"/>
  </cols>
  <sheetData>
    <row r="1" customFormat="false" ht="13.8" hidden="false" customHeight="false" outlineLevel="0" collapsed="false">
      <c r="J1" s="82" t="s">
        <v>375</v>
      </c>
      <c r="K1" s="216" t="s">
        <v>376</v>
      </c>
    </row>
    <row r="3" customFormat="false" ht="28.35" hidden="false" customHeight="false" outlineLevel="0" collapsed="false">
      <c r="K3" s="222" t="s">
        <v>377</v>
      </c>
      <c r="L3" s="222" t="s">
        <v>378</v>
      </c>
      <c r="M3" s="222" t="s">
        <v>379</v>
      </c>
      <c r="N3" s="223" t="s">
        <v>380</v>
      </c>
      <c r="P3" s="169" t="s">
        <v>381</v>
      </c>
      <c r="Q3" s="169" t="s">
        <v>382</v>
      </c>
      <c r="R3" s="169" t="s">
        <v>383</v>
      </c>
    </row>
    <row r="4" customFormat="false" ht="12.75" hidden="false" customHeight="false" outlineLevel="0" collapsed="false">
      <c r="K4" s="51" t="s">
        <v>384</v>
      </c>
      <c r="L4" s="86" t="n">
        <v>159</v>
      </c>
      <c r="M4" s="86" t="n">
        <v>2</v>
      </c>
      <c r="N4" s="86" t="n">
        <f aca="false">+L4+M4</f>
        <v>161</v>
      </c>
      <c r="P4" s="86" t="n">
        <v>23</v>
      </c>
      <c r="Q4" s="86" t="n">
        <v>133</v>
      </c>
      <c r="R4" s="86" t="n">
        <v>5</v>
      </c>
    </row>
    <row r="5" customFormat="false" ht="12.75" hidden="false" customHeight="false" outlineLevel="0" collapsed="false">
      <c r="K5" s="51" t="s">
        <v>385</v>
      </c>
      <c r="L5" s="86" t="n">
        <v>398</v>
      </c>
      <c r="M5" s="86" t="n">
        <v>24</v>
      </c>
      <c r="N5" s="86" t="n">
        <f aca="false">+L5+M5</f>
        <v>422</v>
      </c>
      <c r="P5" s="86" t="n">
        <v>53</v>
      </c>
      <c r="Q5" s="86" t="n">
        <v>325</v>
      </c>
      <c r="R5" s="86" t="n">
        <v>44</v>
      </c>
    </row>
    <row r="6" customFormat="false" ht="12.75" hidden="false" customHeight="false" outlineLevel="0" collapsed="false">
      <c r="K6" s="51" t="s">
        <v>386</v>
      </c>
      <c r="L6" s="86" t="n">
        <v>189</v>
      </c>
      <c r="M6" s="86" t="n">
        <v>21</v>
      </c>
      <c r="N6" s="86" t="n">
        <f aca="false">+L6+M6</f>
        <v>210</v>
      </c>
      <c r="P6" s="86" t="n">
        <v>25</v>
      </c>
      <c r="Q6" s="86" t="n">
        <v>184</v>
      </c>
      <c r="R6" s="86" t="n">
        <v>1</v>
      </c>
    </row>
    <row r="7" customFormat="false" ht="12.75" hidden="false" customHeight="false" outlineLevel="0" collapsed="false">
      <c r="K7" s="51" t="s">
        <v>387</v>
      </c>
      <c r="L7" s="86" t="n">
        <v>919</v>
      </c>
      <c r="M7" s="86" t="n">
        <v>52</v>
      </c>
      <c r="N7" s="86" t="n">
        <f aca="false">+L7+M7</f>
        <v>971</v>
      </c>
      <c r="P7" s="86" t="n">
        <v>210</v>
      </c>
      <c r="Q7" s="86" t="n">
        <v>733</v>
      </c>
      <c r="R7" s="86" t="n">
        <v>28</v>
      </c>
    </row>
    <row r="8" customFormat="false" ht="12.75" hidden="false" customHeight="false" outlineLevel="0" collapsed="false">
      <c r="K8" s="51" t="s">
        <v>388</v>
      </c>
      <c r="L8" s="86" t="n">
        <v>271</v>
      </c>
      <c r="M8" s="86" t="n">
        <v>15</v>
      </c>
      <c r="N8" s="86" t="n">
        <f aca="false">+L8+M8</f>
        <v>286</v>
      </c>
      <c r="P8" s="86" t="n">
        <v>24</v>
      </c>
      <c r="Q8" s="86" t="n">
        <v>222</v>
      </c>
      <c r="R8" s="86" t="n">
        <v>40</v>
      </c>
    </row>
    <row r="9" customFormat="false" ht="12.75" hidden="false" customHeight="false" outlineLevel="0" collapsed="false">
      <c r="K9" s="51" t="s">
        <v>389</v>
      </c>
      <c r="L9" s="86" t="n">
        <v>252</v>
      </c>
      <c r="M9" s="86" t="n">
        <v>18</v>
      </c>
      <c r="N9" s="86" t="n">
        <f aca="false">+L9+M9</f>
        <v>270</v>
      </c>
      <c r="P9" s="86" t="n">
        <v>42</v>
      </c>
      <c r="Q9" s="86" t="n">
        <v>220</v>
      </c>
      <c r="R9" s="86" t="n">
        <v>8</v>
      </c>
    </row>
    <row r="10" customFormat="false" ht="12.75" hidden="false" customHeight="false" outlineLevel="0" collapsed="false">
      <c r="K10" s="51" t="s">
        <v>390</v>
      </c>
      <c r="L10" s="86" t="n">
        <v>179</v>
      </c>
      <c r="M10" s="86" t="n">
        <v>19</v>
      </c>
      <c r="N10" s="86" t="n">
        <f aca="false">+L10+M10</f>
        <v>198</v>
      </c>
      <c r="P10" s="86" t="n">
        <v>17</v>
      </c>
      <c r="Q10" s="86" t="n">
        <v>144</v>
      </c>
      <c r="R10" s="86" t="n">
        <v>37</v>
      </c>
    </row>
    <row r="11" customFormat="false" ht="12.75" hidden="false" customHeight="false" outlineLevel="0" collapsed="false">
      <c r="K11" s="51" t="s">
        <v>391</v>
      </c>
      <c r="L11" s="86" t="n">
        <v>249</v>
      </c>
      <c r="M11" s="86" t="n">
        <v>13</v>
      </c>
      <c r="N11" s="86" t="n">
        <f aca="false">+L11+M11</f>
        <v>262</v>
      </c>
      <c r="P11" s="86" t="n">
        <v>59</v>
      </c>
      <c r="Q11" s="86" t="n">
        <v>165</v>
      </c>
      <c r="R11" s="86" t="n">
        <v>38</v>
      </c>
    </row>
    <row r="12" customFormat="false" ht="12.75" hidden="false" customHeight="false" outlineLevel="0" collapsed="false">
      <c r="K12" s="51" t="s">
        <v>392</v>
      </c>
      <c r="L12" s="86" t="n">
        <v>869</v>
      </c>
      <c r="M12" s="86" t="n">
        <v>33</v>
      </c>
      <c r="N12" s="86" t="n">
        <f aca="false">+L12+M12</f>
        <v>902</v>
      </c>
      <c r="P12" s="86" t="n">
        <v>209</v>
      </c>
      <c r="Q12" s="86" t="n">
        <v>601</v>
      </c>
      <c r="R12" s="86" t="n">
        <v>92</v>
      </c>
    </row>
    <row r="13" customFormat="false" ht="12.75" hidden="false" customHeight="false" outlineLevel="0" collapsed="false">
      <c r="K13" s="51" t="s">
        <v>393</v>
      </c>
      <c r="L13" s="86" t="n">
        <v>174</v>
      </c>
      <c r="M13" s="86" t="n">
        <v>17</v>
      </c>
      <c r="N13" s="86" t="n">
        <f aca="false">+L13+M13</f>
        <v>191</v>
      </c>
      <c r="P13" s="86" t="n">
        <v>19</v>
      </c>
      <c r="Q13" s="86" t="n">
        <v>156</v>
      </c>
      <c r="R13" s="86" t="n">
        <v>16</v>
      </c>
    </row>
    <row r="14" customFormat="false" ht="12.75" hidden="false" customHeight="false" outlineLevel="0" collapsed="false">
      <c r="K14" s="51" t="s">
        <v>394</v>
      </c>
      <c r="L14" s="86" t="n">
        <v>257</v>
      </c>
      <c r="M14" s="86" t="n">
        <v>5</v>
      </c>
      <c r="N14" s="86" t="n">
        <f aca="false">+L14+M14</f>
        <v>262</v>
      </c>
      <c r="P14" s="86" t="n">
        <v>58</v>
      </c>
      <c r="Q14" s="86" t="n">
        <v>189</v>
      </c>
      <c r="R14" s="86" t="n">
        <v>15</v>
      </c>
    </row>
    <row r="15" customFormat="false" ht="12.75" hidden="false" customHeight="false" outlineLevel="0" collapsed="false">
      <c r="K15" s="51" t="s">
        <v>395</v>
      </c>
      <c r="L15" s="86" t="n">
        <v>325</v>
      </c>
      <c r="M15" s="86" t="n">
        <v>11</v>
      </c>
      <c r="N15" s="86" t="n">
        <f aca="false">+L15+M15</f>
        <v>336</v>
      </c>
      <c r="P15" s="86" t="n">
        <v>36</v>
      </c>
      <c r="Q15" s="86" t="n">
        <v>229</v>
      </c>
      <c r="R15" s="86" t="n">
        <v>71</v>
      </c>
    </row>
    <row r="16" customFormat="false" ht="12.75" hidden="false" customHeight="false" outlineLevel="0" collapsed="false">
      <c r="K16" s="51" t="s">
        <v>396</v>
      </c>
      <c r="L16" s="86" t="n">
        <v>247</v>
      </c>
      <c r="M16" s="86" t="n">
        <v>5</v>
      </c>
      <c r="N16" s="86" t="n">
        <f aca="false">+L16+M16</f>
        <v>252</v>
      </c>
      <c r="P16" s="86" t="n">
        <v>42</v>
      </c>
      <c r="Q16" s="86" t="n">
        <v>199</v>
      </c>
      <c r="R16" s="86" t="n">
        <v>11</v>
      </c>
    </row>
    <row r="17" customFormat="false" ht="12.75" hidden="false" customHeight="false" outlineLevel="0" collapsed="false">
      <c r="K17" s="51" t="s">
        <v>397</v>
      </c>
      <c r="L17" s="86" t="n">
        <v>226</v>
      </c>
      <c r="M17" s="86" t="n">
        <v>8</v>
      </c>
      <c r="N17" s="86" t="n">
        <f aca="false">+L17+M17</f>
        <v>234</v>
      </c>
      <c r="P17" s="86" t="n">
        <v>20</v>
      </c>
      <c r="Q17" s="86" t="n">
        <v>192</v>
      </c>
      <c r="R17" s="86" t="n">
        <v>22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81" zoomScaleNormal="181" zoomScalePageLayoutView="100" workbookViewId="0">
      <selection pane="topLeft" activeCell="A1" activeCellId="0" sqref="A1"/>
    </sheetView>
  </sheetViews>
  <sheetFormatPr defaultColWidth="10.59765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Z47"/>
  <sheetViews>
    <sheetView showFormulas="false" showGridLines="false" showRowColHeaders="true" showZeros="true" rightToLeft="false" tabSelected="false" showOutlineSymbols="true" defaultGridColor="true" view="normal" topLeftCell="C1" colorId="64" zoomScale="181" zoomScaleNormal="181" zoomScalePageLayoutView="100" workbookViewId="0">
      <selection pane="topLeft" activeCell="B2" activeCellId="0" sqref="B2"/>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97.18"/>
    <col collapsed="false" customWidth="true" hidden="false" outlineLevel="0" max="3" min="3" style="0" width="1.18"/>
    <col collapsed="false" customWidth="true" hidden="false" outlineLevel="0" max="8" min="4" style="0" width="14"/>
    <col collapsed="false" customWidth="true" hidden="false" outlineLevel="0" max="9" min="9" style="0" width="1.18"/>
    <col collapsed="false" customWidth="true" hidden="false" outlineLevel="0" max="10" min="10" style="0" width="13.82"/>
    <col collapsed="false" customWidth="true" hidden="false" outlineLevel="0" max="11" min="11" style="0" width="14.18"/>
    <col collapsed="false" customWidth="true" hidden="false" outlineLevel="0" max="13" min="12" style="0" width="15.18"/>
    <col collapsed="false" customWidth="true" hidden="false" outlineLevel="0" max="14" min="14" style="0" width="16.9"/>
    <col collapsed="false" customWidth="true" hidden="false" outlineLevel="0" max="15" min="15" style="0" width="1.18"/>
    <col collapsed="false" customWidth="true" hidden="false" outlineLevel="0" max="17" min="17" style="0" width="14.18"/>
    <col collapsed="false" customWidth="true" hidden="false" outlineLevel="0" max="19" min="18" style="0" width="15"/>
    <col collapsed="false" customWidth="true" hidden="false" outlineLevel="0" max="20" min="20" style="0" width="13.18"/>
    <col collapsed="false" customWidth="true" hidden="false" outlineLevel="0" max="21" min="21" style="0" width="1.18"/>
  </cols>
  <sheetData>
    <row r="2" customFormat="false" ht="14.25" hidden="false" customHeight="false" outlineLevel="0" collapsed="false">
      <c r="B2" s="9" t="s">
        <v>15</v>
      </c>
      <c r="C2" s="18"/>
      <c r="D2" s="19"/>
      <c r="E2" s="19"/>
      <c r="F2" s="19"/>
      <c r="G2" s="19"/>
      <c r="H2" s="19"/>
    </row>
    <row r="3" customFormat="false" ht="14.25" hidden="false" customHeight="false" outlineLevel="0" collapsed="false">
      <c r="B3" s="20"/>
      <c r="C3" s="20"/>
      <c r="D3" s="19"/>
      <c r="E3" s="19"/>
      <c r="F3" s="19"/>
      <c r="G3" s="19"/>
      <c r="H3" s="19"/>
    </row>
    <row r="4" customFormat="false" ht="14.25" hidden="false" customHeight="true" outlineLevel="0" collapsed="false">
      <c r="B4" s="20"/>
      <c r="C4" s="20"/>
      <c r="D4" s="21" t="s">
        <v>16</v>
      </c>
      <c r="E4" s="21"/>
      <c r="F4" s="21"/>
      <c r="G4" s="21"/>
      <c r="H4" s="21"/>
      <c r="J4" s="21" t="s">
        <v>17</v>
      </c>
      <c r="K4" s="21"/>
      <c r="L4" s="21"/>
      <c r="M4" s="21"/>
      <c r="N4" s="21"/>
      <c r="P4" s="21" t="s">
        <v>18</v>
      </c>
      <c r="Q4" s="21"/>
      <c r="R4" s="21"/>
      <c r="S4" s="21"/>
      <c r="T4" s="21"/>
      <c r="V4" s="21" t="s">
        <v>19</v>
      </c>
      <c r="W4" s="21"/>
      <c r="X4" s="21"/>
      <c r="Y4" s="21"/>
      <c r="Z4" s="21"/>
    </row>
    <row r="5" customFormat="false" ht="48" hidden="false" customHeight="true" outlineLevel="0" collapsed="false">
      <c r="B5" s="21" t="s">
        <v>20</v>
      </c>
      <c r="C5" s="20"/>
      <c r="D5" s="22" t="s">
        <v>21</v>
      </c>
      <c r="E5" s="22" t="s">
        <v>22</v>
      </c>
      <c r="F5" s="22" t="s">
        <v>23</v>
      </c>
      <c r="G5" s="22" t="s">
        <v>24</v>
      </c>
      <c r="H5" s="21" t="s">
        <v>25</v>
      </c>
      <c r="J5" s="22" t="s">
        <v>21</v>
      </c>
      <c r="K5" s="22" t="s">
        <v>22</v>
      </c>
      <c r="L5" s="22" t="s">
        <v>23</v>
      </c>
      <c r="M5" s="22" t="s">
        <v>24</v>
      </c>
      <c r="N5" s="23" t="s">
        <v>26</v>
      </c>
      <c r="P5" s="22" t="s">
        <v>21</v>
      </c>
      <c r="Q5" s="22" t="s">
        <v>22</v>
      </c>
      <c r="R5" s="22" t="s">
        <v>23</v>
      </c>
      <c r="S5" s="22" t="s">
        <v>24</v>
      </c>
      <c r="T5" s="22" t="s">
        <v>27</v>
      </c>
      <c r="U5" s="24"/>
      <c r="V5" s="22" t="s">
        <v>21</v>
      </c>
      <c r="W5" s="22" t="s">
        <v>22</v>
      </c>
      <c r="X5" s="22" t="s">
        <v>23</v>
      </c>
      <c r="Y5" s="22" t="s">
        <v>24</v>
      </c>
      <c r="Z5" s="22" t="s">
        <v>28</v>
      </c>
    </row>
    <row r="6" customFormat="false" ht="14.25" hidden="false" customHeight="false" outlineLevel="0" collapsed="false">
      <c r="B6" s="25" t="n">
        <v>2010</v>
      </c>
      <c r="C6" s="20"/>
      <c r="D6" s="26" t="n">
        <v>1369872975</v>
      </c>
      <c r="E6" s="26" t="n">
        <v>379409686</v>
      </c>
      <c r="F6" s="26" t="n">
        <v>54449148</v>
      </c>
      <c r="G6" s="26"/>
      <c r="H6" s="26" t="n">
        <v>1803731809</v>
      </c>
      <c r="J6" s="26" t="n">
        <v>921884617</v>
      </c>
      <c r="K6" s="26" t="n">
        <v>221097221</v>
      </c>
      <c r="L6" s="26" t="n">
        <v>44373395</v>
      </c>
      <c r="M6" s="26"/>
      <c r="N6" s="26" t="n">
        <v>1187355233</v>
      </c>
      <c r="P6" s="26" t="n">
        <v>447988358</v>
      </c>
      <c r="Q6" s="26" t="n">
        <v>158312465</v>
      </c>
      <c r="R6" s="26" t="n">
        <v>10075753</v>
      </c>
      <c r="S6" s="26"/>
      <c r="T6" s="26" t="n">
        <v>616376576</v>
      </c>
      <c r="V6" s="26" t="s">
        <v>29</v>
      </c>
      <c r="W6" s="26" t="s">
        <v>29</v>
      </c>
      <c r="X6" s="26" t="s">
        <v>29</v>
      </c>
      <c r="Y6" s="26"/>
      <c r="Z6" s="26" t="s">
        <v>29</v>
      </c>
    </row>
    <row r="7" customFormat="false" ht="14.25" hidden="false" customHeight="false" outlineLevel="0" collapsed="false">
      <c r="B7" s="25" t="n">
        <v>2011</v>
      </c>
      <c r="C7" s="20"/>
      <c r="D7" s="26" t="n">
        <v>1285306478</v>
      </c>
      <c r="E7" s="26" t="n">
        <v>389332432</v>
      </c>
      <c r="F7" s="26" t="n">
        <v>52575580</v>
      </c>
      <c r="G7" s="26"/>
      <c r="H7" s="26" t="n">
        <v>1727214490</v>
      </c>
      <c r="J7" s="26" t="n">
        <v>832609904</v>
      </c>
      <c r="K7" s="26" t="n">
        <v>214462519</v>
      </c>
      <c r="L7" s="26" t="n">
        <v>40811599</v>
      </c>
      <c r="M7" s="26"/>
      <c r="N7" s="26" t="n">
        <v>1087884022</v>
      </c>
      <c r="P7" s="26" t="n">
        <v>452696574</v>
      </c>
      <c r="Q7" s="26" t="n">
        <v>174869913</v>
      </c>
      <c r="R7" s="26" t="n">
        <v>11763981</v>
      </c>
      <c r="S7" s="26"/>
      <c r="T7" s="26" t="n">
        <v>639330468</v>
      </c>
      <c r="V7" s="26" t="s">
        <v>29</v>
      </c>
      <c r="W7" s="26" t="s">
        <v>29</v>
      </c>
      <c r="X7" s="26" t="s">
        <v>29</v>
      </c>
      <c r="Y7" s="26"/>
      <c r="Z7" s="26" t="s">
        <v>29</v>
      </c>
    </row>
    <row r="8" customFormat="false" ht="14.25" hidden="false" customHeight="false" outlineLevel="0" collapsed="false">
      <c r="B8" s="25" t="n">
        <v>2012</v>
      </c>
      <c r="C8" s="20"/>
      <c r="D8" s="26" t="n">
        <v>1244598624</v>
      </c>
      <c r="E8" s="26" t="n">
        <v>390657313</v>
      </c>
      <c r="F8" s="26" t="n">
        <v>49076655</v>
      </c>
      <c r="G8" s="26"/>
      <c r="H8" s="26" t="n">
        <v>1684332592</v>
      </c>
      <c r="J8" s="26" t="n">
        <v>789846128</v>
      </c>
      <c r="K8" s="26" t="n">
        <v>209514006</v>
      </c>
      <c r="L8" s="26" t="n">
        <v>36163628</v>
      </c>
      <c r="M8" s="26"/>
      <c r="N8" s="26" t="n">
        <v>1035523762</v>
      </c>
      <c r="P8" s="26" t="n">
        <v>454752496</v>
      </c>
      <c r="Q8" s="26" t="n">
        <v>181143307</v>
      </c>
      <c r="R8" s="26" t="n">
        <v>12913027</v>
      </c>
      <c r="S8" s="26"/>
      <c r="T8" s="26" t="n">
        <v>648808830</v>
      </c>
      <c r="V8" s="26" t="s">
        <v>29</v>
      </c>
      <c r="W8" s="26" t="s">
        <v>29</v>
      </c>
      <c r="X8" s="26" t="s">
        <v>29</v>
      </c>
      <c r="Y8" s="26"/>
      <c r="Z8" s="26" t="s">
        <v>29</v>
      </c>
    </row>
    <row r="9" customFormat="false" ht="14.25" hidden="false" customHeight="false" outlineLevel="0" collapsed="false">
      <c r="B9" s="25" t="n">
        <v>2013</v>
      </c>
      <c r="C9" s="20"/>
      <c r="D9" s="26" t="n">
        <v>1235248124</v>
      </c>
      <c r="E9" s="26" t="n">
        <v>394695397</v>
      </c>
      <c r="F9" s="26" t="n">
        <v>48019131</v>
      </c>
      <c r="G9" s="26"/>
      <c r="H9" s="26" t="n">
        <v>1677962652</v>
      </c>
      <c r="J9" s="26" t="n">
        <v>768959828</v>
      </c>
      <c r="K9" s="26" t="n">
        <v>207198079</v>
      </c>
      <c r="L9" s="26" t="n">
        <v>34134411</v>
      </c>
      <c r="M9" s="26"/>
      <c r="N9" s="26" t="n">
        <v>1010292318</v>
      </c>
      <c r="P9" s="26" t="n">
        <v>466288296</v>
      </c>
      <c r="Q9" s="26" t="n">
        <v>187497318</v>
      </c>
      <c r="R9" s="26" t="n">
        <v>13884720</v>
      </c>
      <c r="S9" s="26"/>
      <c r="T9" s="26" t="n">
        <v>667670334</v>
      </c>
      <c r="V9" s="26" t="s">
        <v>29</v>
      </c>
      <c r="W9" s="26" t="s">
        <v>29</v>
      </c>
      <c r="X9" s="26" t="s">
        <v>29</v>
      </c>
      <c r="Y9" s="26"/>
      <c r="Z9" s="26" t="s">
        <v>29</v>
      </c>
    </row>
    <row r="10" customFormat="false" ht="14.25" hidden="false" customHeight="false" outlineLevel="0" collapsed="false">
      <c r="B10" s="27" t="n">
        <v>2014</v>
      </c>
      <c r="C10" s="20"/>
      <c r="D10" s="26" t="n">
        <v>1209627060</v>
      </c>
      <c r="E10" s="28" t="n">
        <v>385630041</v>
      </c>
      <c r="F10" s="26" t="n">
        <v>46234427</v>
      </c>
      <c r="G10" s="28"/>
      <c r="H10" s="28" t="n">
        <v>1641491528</v>
      </c>
      <c r="J10" s="26" t="n">
        <v>742868612</v>
      </c>
      <c r="K10" s="26" t="n">
        <v>197949143</v>
      </c>
      <c r="L10" s="26" t="n">
        <v>31941099</v>
      </c>
      <c r="M10" s="28"/>
      <c r="N10" s="28" t="n">
        <v>972758854</v>
      </c>
      <c r="P10" s="28" t="n">
        <v>466758448</v>
      </c>
      <c r="Q10" s="28" t="n">
        <v>187680898</v>
      </c>
      <c r="R10" s="26" t="n">
        <v>14293328</v>
      </c>
      <c r="S10" s="28"/>
      <c r="T10" s="28" t="n">
        <v>668732674</v>
      </c>
      <c r="V10" s="28" t="s">
        <v>29</v>
      </c>
      <c r="W10" s="28" t="s">
        <v>29</v>
      </c>
      <c r="X10" s="28" t="s">
        <v>29</v>
      </c>
      <c r="Y10" s="28"/>
      <c r="Z10" s="28" t="s">
        <v>29</v>
      </c>
    </row>
    <row r="11" customFormat="false" ht="14.25" hidden="false" customHeight="false" outlineLevel="0" collapsed="false">
      <c r="B11" s="27" t="n">
        <v>2015</v>
      </c>
      <c r="C11" s="20"/>
      <c r="D11" s="26" t="n">
        <v>1161048525</v>
      </c>
      <c r="E11" s="28" t="n">
        <v>381954899</v>
      </c>
      <c r="F11" s="26" t="n">
        <v>40329600</v>
      </c>
      <c r="G11" s="28"/>
      <c r="H11" s="28" t="n">
        <v>1583333024</v>
      </c>
      <c r="J11" s="26" t="n">
        <v>700778083</v>
      </c>
      <c r="K11" s="26" t="n">
        <v>192610324</v>
      </c>
      <c r="L11" s="26" t="n">
        <v>28134160</v>
      </c>
      <c r="M11" s="28"/>
      <c r="N11" s="28" t="n">
        <v>921522567</v>
      </c>
      <c r="P11" s="28" t="n">
        <v>460270442</v>
      </c>
      <c r="Q11" s="28" t="n">
        <v>189344575</v>
      </c>
      <c r="R11" s="28" t="n">
        <v>12195440</v>
      </c>
      <c r="S11" s="28"/>
      <c r="T11" s="28" t="n">
        <v>661810457</v>
      </c>
      <c r="V11" s="28" t="s">
        <v>29</v>
      </c>
      <c r="W11" s="28" t="s">
        <v>29</v>
      </c>
      <c r="X11" s="28" t="s">
        <v>29</v>
      </c>
      <c r="Y11" s="28"/>
      <c r="Z11" s="28" t="s">
        <v>29</v>
      </c>
    </row>
    <row r="12" customFormat="false" ht="14.25" hidden="false" customHeight="false" outlineLevel="0" collapsed="false">
      <c r="B12" s="27" t="n">
        <v>2016</v>
      </c>
      <c r="C12" s="20"/>
      <c r="D12" s="26" t="n">
        <v>1138245968</v>
      </c>
      <c r="E12" s="28" t="n">
        <v>374876369</v>
      </c>
      <c r="F12" s="26" t="n">
        <v>39809221</v>
      </c>
      <c r="G12" s="28"/>
      <c r="H12" s="28" t="n">
        <v>1552931558</v>
      </c>
      <c r="J12" s="26" t="n">
        <v>671813069</v>
      </c>
      <c r="K12" s="26" t="n">
        <v>182026759</v>
      </c>
      <c r="L12" s="26" t="n">
        <v>27144214</v>
      </c>
      <c r="M12" s="28"/>
      <c r="N12" s="28" t="n">
        <v>880984042</v>
      </c>
      <c r="P12" s="28" t="n">
        <v>466432899</v>
      </c>
      <c r="Q12" s="28" t="n">
        <v>192849610</v>
      </c>
      <c r="R12" s="28" t="n">
        <v>12665007</v>
      </c>
      <c r="S12" s="28"/>
      <c r="T12" s="28" t="n">
        <v>671947516</v>
      </c>
      <c r="V12" s="28" t="s">
        <v>29</v>
      </c>
      <c r="W12" s="28" t="s">
        <v>29</v>
      </c>
      <c r="X12" s="28" t="s">
        <v>29</v>
      </c>
      <c r="Y12" s="28"/>
      <c r="Z12" s="28" t="s">
        <v>29</v>
      </c>
    </row>
    <row r="13" customFormat="false" ht="14.25" hidden="false" customHeight="false" outlineLevel="0" collapsed="false">
      <c r="B13" s="27" t="n">
        <v>2017</v>
      </c>
      <c r="C13" s="20"/>
      <c r="D13" s="26" t="n">
        <v>1153643058</v>
      </c>
      <c r="E13" s="29" t="n">
        <v>363908324</v>
      </c>
      <c r="F13" s="26" t="n">
        <v>44829530</v>
      </c>
      <c r="G13" s="28"/>
      <c r="H13" s="29" t="n">
        <v>1562380912</v>
      </c>
      <c r="J13" s="26" t="n">
        <v>664893776</v>
      </c>
      <c r="K13" s="26" t="n">
        <v>173427938</v>
      </c>
      <c r="L13" s="26" t="n">
        <v>29782642</v>
      </c>
      <c r="M13" s="28"/>
      <c r="N13" s="30" t="n">
        <v>868104356</v>
      </c>
      <c r="P13" s="28" t="n">
        <v>483011334</v>
      </c>
      <c r="Q13" s="31" t="n">
        <v>188335611</v>
      </c>
      <c r="R13" s="28" t="n">
        <v>14838491</v>
      </c>
      <c r="S13" s="28"/>
      <c r="T13" s="31" t="n">
        <v>686185436</v>
      </c>
      <c r="V13" s="31" t="n">
        <v>5737948</v>
      </c>
      <c r="W13" s="31" t="n">
        <v>2144775</v>
      </c>
      <c r="X13" s="31" t="n">
        <v>208397</v>
      </c>
      <c r="Y13" s="31"/>
      <c r="Z13" s="31" t="n">
        <v>8091120</v>
      </c>
    </row>
    <row r="14" customFormat="false" ht="14.25" hidden="false" customHeight="false" outlineLevel="0" collapsed="false">
      <c r="B14" s="27" t="n">
        <v>2018</v>
      </c>
      <c r="C14" s="20"/>
      <c r="D14" s="26" t="n">
        <v>1210464858</v>
      </c>
      <c r="E14" s="26" t="n">
        <v>364472275</v>
      </c>
      <c r="F14" s="26" t="n">
        <v>56135355</v>
      </c>
      <c r="G14" s="28"/>
      <c r="H14" s="29" t="n">
        <v>1631072488</v>
      </c>
      <c r="J14" s="26" t="n">
        <v>678846688</v>
      </c>
      <c r="K14" s="26" t="n">
        <v>175779515</v>
      </c>
      <c r="L14" s="26" t="n">
        <v>36900504</v>
      </c>
      <c r="M14" s="28"/>
      <c r="N14" s="30" t="n">
        <v>891526707</v>
      </c>
      <c r="P14" s="28" t="n">
        <v>517898622</v>
      </c>
      <c r="Q14" s="31" t="n">
        <v>183713585</v>
      </c>
      <c r="R14" s="28" t="n">
        <v>18562948</v>
      </c>
      <c r="S14" s="28"/>
      <c r="T14" s="31" t="n">
        <v>720175155</v>
      </c>
      <c r="V14" s="31" t="n">
        <v>13719548</v>
      </c>
      <c r="W14" s="31" t="n">
        <v>4979175</v>
      </c>
      <c r="X14" s="31" t="n">
        <v>671903</v>
      </c>
      <c r="Y14" s="31"/>
      <c r="Z14" s="31" t="n">
        <v>19370626</v>
      </c>
    </row>
    <row r="15" customFormat="false" ht="14.25" hidden="false" customHeight="false" outlineLevel="0" collapsed="false">
      <c r="B15" s="25" t="n">
        <v>2019</v>
      </c>
      <c r="C15" s="20"/>
      <c r="D15" s="32" t="n">
        <v>1108609648</v>
      </c>
      <c r="E15" s="32" t="n">
        <v>342195068</v>
      </c>
      <c r="F15" s="32" t="n">
        <v>64203347</v>
      </c>
      <c r="G15" s="32" t="s">
        <v>29</v>
      </c>
      <c r="H15" s="33" t="n">
        <v>1515008063</v>
      </c>
      <c r="J15" s="32" t="n">
        <v>590586491</v>
      </c>
      <c r="K15" s="32" t="n">
        <v>157626546</v>
      </c>
      <c r="L15" s="32" t="n">
        <v>40739117</v>
      </c>
      <c r="M15" s="32" t="s">
        <v>29</v>
      </c>
      <c r="N15" s="33" t="n">
        <v>788952154</v>
      </c>
      <c r="P15" s="32" t="n">
        <v>502378894</v>
      </c>
      <c r="Q15" s="32" t="n">
        <v>178920406</v>
      </c>
      <c r="R15" s="32" t="n">
        <v>22403352</v>
      </c>
      <c r="S15" s="32" t="s">
        <v>29</v>
      </c>
      <c r="T15" s="32" t="n">
        <v>703702652</v>
      </c>
      <c r="V15" s="32" t="n">
        <v>15644263</v>
      </c>
      <c r="W15" s="32" t="n">
        <v>5648116</v>
      </c>
      <c r="X15" s="32" t="n">
        <v>1060878</v>
      </c>
      <c r="Y15" s="32" t="s">
        <v>29</v>
      </c>
      <c r="Z15" s="32" t="n">
        <v>22353257</v>
      </c>
    </row>
    <row r="16" customFormat="false" ht="14.25" hidden="false" customHeight="false" outlineLevel="0" collapsed="false">
      <c r="B16" s="25" t="n">
        <v>2020</v>
      </c>
      <c r="C16" s="20"/>
      <c r="D16" s="32" t="n">
        <v>436119685</v>
      </c>
      <c r="E16" s="32" t="n">
        <v>89295231</v>
      </c>
      <c r="F16" s="32" t="n">
        <v>30666140</v>
      </c>
      <c r="G16" s="32" t="n">
        <v>14258707</v>
      </c>
      <c r="H16" s="32" t="n">
        <v>570339763</v>
      </c>
      <c r="J16" s="29" t="n">
        <v>228041724</v>
      </c>
      <c r="K16" s="29" t="n">
        <v>46193081</v>
      </c>
      <c r="L16" s="29" t="n">
        <v>19024629</v>
      </c>
      <c r="M16" s="29" t="n">
        <v>2913627</v>
      </c>
      <c r="N16" s="29" t="n">
        <v>296173061</v>
      </c>
      <c r="P16" s="29" t="n">
        <v>199917287</v>
      </c>
      <c r="Q16" s="29" t="n">
        <v>41124767</v>
      </c>
      <c r="R16" s="29" t="n">
        <v>11026529</v>
      </c>
      <c r="S16" s="29" t="n">
        <v>11295692</v>
      </c>
      <c r="T16" s="29" t="n">
        <v>263364275</v>
      </c>
      <c r="V16" s="29" t="n">
        <v>8160674</v>
      </c>
      <c r="W16" s="29" t="n">
        <v>1977383</v>
      </c>
      <c r="X16" s="29" t="n">
        <v>614982</v>
      </c>
      <c r="Y16" s="29" t="n">
        <v>49388</v>
      </c>
      <c r="Z16" s="29" t="n">
        <v>10802427</v>
      </c>
    </row>
    <row r="17" customFormat="false" ht="14.25" hidden="false" customHeight="false" outlineLevel="0" collapsed="false">
      <c r="B17" s="25" t="n">
        <v>2021</v>
      </c>
      <c r="C17" s="20"/>
      <c r="D17" s="32" t="n">
        <v>586101117</v>
      </c>
      <c r="E17" s="32" t="n">
        <v>94639208</v>
      </c>
      <c r="F17" s="32" t="n">
        <v>28843421</v>
      </c>
      <c r="G17" s="32" t="n">
        <v>44037345</v>
      </c>
      <c r="H17" s="32" t="n">
        <v>753621091</v>
      </c>
      <c r="J17" s="29" t="n">
        <v>294392780</v>
      </c>
      <c r="K17" s="29" t="n">
        <v>46819280</v>
      </c>
      <c r="L17" s="29" t="n">
        <v>16451451</v>
      </c>
      <c r="M17" s="29" t="n">
        <v>23161174</v>
      </c>
      <c r="N17" s="29" t="n">
        <v>380824685</v>
      </c>
      <c r="P17" s="29" t="n">
        <v>281032559</v>
      </c>
      <c r="Q17" s="29" t="n">
        <v>45984136</v>
      </c>
      <c r="R17" s="29" t="n">
        <v>11849548</v>
      </c>
      <c r="S17" s="29" t="n">
        <v>20501174</v>
      </c>
      <c r="T17" s="29" t="n">
        <v>359367417</v>
      </c>
      <c r="V17" s="29" t="n">
        <v>10675778</v>
      </c>
      <c r="W17" s="29" t="n">
        <v>1835792</v>
      </c>
      <c r="X17" s="29" t="n">
        <v>542422</v>
      </c>
      <c r="Y17" s="29" t="n">
        <v>374997</v>
      </c>
      <c r="Z17" s="29" t="n">
        <v>13428989</v>
      </c>
    </row>
    <row r="18" customFormat="false" ht="14.25" hidden="false" customHeight="false" outlineLevel="0" collapsed="false">
      <c r="B18" s="34" t="n">
        <v>2022</v>
      </c>
      <c r="C18" s="35"/>
      <c r="D18" s="36" t="n">
        <f aca="false">SUM(D19:D30)</f>
        <v>690354495</v>
      </c>
      <c r="E18" s="36" t="n">
        <f aca="false">SUM(E19:E30)</f>
        <v>198127757</v>
      </c>
      <c r="F18" s="36" t="n">
        <f aca="false">SUM(F19:F30)</f>
        <v>48167197</v>
      </c>
      <c r="G18" s="36" t="n">
        <f aca="false">SUM(G19:G30)</f>
        <v>77775678</v>
      </c>
      <c r="H18" s="36" t="n">
        <f aca="false">SUM(H19:H30)</f>
        <v>1014425127</v>
      </c>
      <c r="I18" s="3"/>
      <c r="J18" s="36" t="n">
        <f aca="false">SUM(J19:J30)</f>
        <v>322357203</v>
      </c>
      <c r="K18" s="36" t="n">
        <f aca="false">SUM(K19:K30)</f>
        <v>87370018</v>
      </c>
      <c r="L18" s="36" t="n">
        <f aca="false">SUM(L19:L30)</f>
        <v>25718079</v>
      </c>
      <c r="M18" s="36" t="n">
        <f aca="false">SUM(M19:M30)</f>
        <v>41229274</v>
      </c>
      <c r="N18" s="36" t="n">
        <f aca="false">SUM(N19:N30)</f>
        <v>476674574</v>
      </c>
      <c r="O18" s="3"/>
      <c r="P18" s="36" t="n">
        <f aca="false">SUM(P19:P30)</f>
        <v>354929315</v>
      </c>
      <c r="Q18" s="36" t="n">
        <f aca="false">SUM(Q19:Q30)</f>
        <v>106531711</v>
      </c>
      <c r="R18" s="36" t="n">
        <f aca="false">SUM(R19:R30)</f>
        <v>21471504</v>
      </c>
      <c r="S18" s="36" t="n">
        <f aca="false">SUM(S19:S30)</f>
        <v>35708527</v>
      </c>
      <c r="T18" s="36" t="n">
        <f aca="false">SUM(T19:T30)</f>
        <v>518641057</v>
      </c>
      <c r="U18" s="3"/>
      <c r="V18" s="36" t="n">
        <f aca="false">SUM(V19:V30)</f>
        <v>13067977</v>
      </c>
      <c r="W18" s="36" t="n">
        <f aca="false">SUM(W19:W30)</f>
        <v>4226028</v>
      </c>
      <c r="X18" s="36" t="n">
        <f aca="false">SUM(X19:X30)</f>
        <v>977614</v>
      </c>
      <c r="Y18" s="36" t="n">
        <f aca="false">SUM(Y19:Y30)</f>
        <v>837877</v>
      </c>
      <c r="Z18" s="36" t="n">
        <f aca="false">SUM(Z19:Z30)</f>
        <v>19109496</v>
      </c>
    </row>
    <row r="19" customFormat="false" ht="14.25" hidden="false" customHeight="false" outlineLevel="0" collapsed="false">
      <c r="B19" s="37" t="n">
        <v>44562</v>
      </c>
      <c r="C19" s="3"/>
      <c r="D19" s="29" t="n">
        <f aca="false">+J19+P19+V19</f>
        <v>53866588</v>
      </c>
      <c r="E19" s="29" t="n">
        <f aca="false">+K19+Q19+W19</f>
        <v>9737568</v>
      </c>
      <c r="F19" s="29" t="n">
        <f aca="false">+L19+R19+X19</f>
        <v>2733863</v>
      </c>
      <c r="G19" s="29" t="n">
        <f aca="false">+M19+S19+Y19</f>
        <v>4875124</v>
      </c>
      <c r="H19" s="29" t="n">
        <f aca="false">+N19+T19+Z19</f>
        <v>71213143</v>
      </c>
      <c r="I19" s="3"/>
      <c r="J19" s="38" t="n">
        <v>25757440</v>
      </c>
      <c r="K19" s="38" t="n">
        <v>4663170</v>
      </c>
      <c r="L19" s="38" t="n">
        <v>1486565</v>
      </c>
      <c r="M19" s="32" t="n">
        <v>2598007</v>
      </c>
      <c r="N19" s="38" t="n">
        <v>34505182</v>
      </c>
      <c r="O19" s="3"/>
      <c r="P19" s="38" t="n">
        <v>27120798</v>
      </c>
      <c r="Q19" s="38" t="n">
        <v>4880515</v>
      </c>
      <c r="R19" s="38" t="n">
        <v>1194490</v>
      </c>
      <c r="S19" s="32" t="n">
        <v>2230164</v>
      </c>
      <c r="T19" s="38" t="n">
        <v>35425967</v>
      </c>
      <c r="U19" s="3"/>
      <c r="V19" s="38" t="n">
        <v>988350</v>
      </c>
      <c r="W19" s="38" t="n">
        <v>193883</v>
      </c>
      <c r="X19" s="38" t="n">
        <v>52808</v>
      </c>
      <c r="Y19" s="32" t="n">
        <v>46953</v>
      </c>
      <c r="Z19" s="38" t="n">
        <v>1281994</v>
      </c>
    </row>
    <row r="20" customFormat="false" ht="14.25" hidden="false" customHeight="false" outlineLevel="0" collapsed="false">
      <c r="B20" s="37" t="n">
        <v>44593</v>
      </c>
      <c r="C20" s="3"/>
      <c r="D20" s="32" t="n">
        <f aca="false">+J20+P20+V20</f>
        <v>44613320</v>
      </c>
      <c r="E20" s="32" t="n">
        <f aca="false">+K20+Q20+W20</f>
        <v>7723059</v>
      </c>
      <c r="F20" s="32" t="n">
        <f aca="false">+L20+R20+X20</f>
        <v>2389172</v>
      </c>
      <c r="G20" s="32" t="n">
        <f aca="false">+M20+S20+Y20</f>
        <v>4193033</v>
      </c>
      <c r="H20" s="32" t="n">
        <f aca="false">+N20+T20+Z20</f>
        <v>58918584</v>
      </c>
      <c r="I20" s="3"/>
      <c r="J20" s="38" t="n">
        <v>21413382</v>
      </c>
      <c r="K20" s="38" t="n">
        <v>3761147</v>
      </c>
      <c r="L20" s="38" t="n">
        <v>1311437</v>
      </c>
      <c r="M20" s="38" t="n">
        <v>2276200</v>
      </c>
      <c r="N20" s="39" t="n">
        <v>28762166</v>
      </c>
      <c r="O20" s="3"/>
      <c r="P20" s="38" t="n">
        <v>22366320</v>
      </c>
      <c r="Q20" s="38" t="n">
        <v>3810374</v>
      </c>
      <c r="R20" s="38" t="n">
        <v>1032766</v>
      </c>
      <c r="S20" s="38" t="n">
        <v>1876535</v>
      </c>
      <c r="T20" s="39" t="n">
        <v>29085995</v>
      </c>
      <c r="U20" s="3"/>
      <c r="V20" s="38" t="n">
        <v>833618</v>
      </c>
      <c r="W20" s="38" t="n">
        <v>151538</v>
      </c>
      <c r="X20" s="38" t="n">
        <v>44969</v>
      </c>
      <c r="Y20" s="38" t="n">
        <v>40298</v>
      </c>
      <c r="Z20" s="39" t="n">
        <v>1070423</v>
      </c>
    </row>
    <row r="21" customFormat="false" ht="14.25" hidden="false" customHeight="false" outlineLevel="0" collapsed="false">
      <c r="B21" s="37" t="n">
        <v>44621</v>
      </c>
      <c r="C21" s="3"/>
      <c r="D21" s="32" t="n">
        <f aca="false">+J21+P21+V21</f>
        <v>65195146</v>
      </c>
      <c r="E21" s="32" t="n">
        <f aca="false">+K21+Q21+W21</f>
        <v>17085504</v>
      </c>
      <c r="F21" s="32" t="n">
        <f aca="false">+L21+R21+X21</f>
        <v>4019936</v>
      </c>
      <c r="G21" s="32" t="n">
        <f aca="false">+M21+S21+Y21</f>
        <v>6104101</v>
      </c>
      <c r="H21" s="32" t="n">
        <f aca="false">+N21+T21+Z21</f>
        <v>92404687</v>
      </c>
      <c r="I21" s="3"/>
      <c r="J21" s="38" t="n">
        <v>30776447</v>
      </c>
      <c r="K21" s="38" t="n">
        <v>7547636</v>
      </c>
      <c r="L21" s="38" t="n">
        <v>2186875</v>
      </c>
      <c r="M21" s="38" t="n">
        <v>3233756</v>
      </c>
      <c r="N21" s="39" t="n">
        <v>43744714</v>
      </c>
      <c r="O21" s="3"/>
      <c r="P21" s="38" t="n">
        <v>33230169</v>
      </c>
      <c r="Q21" s="38" t="n">
        <v>9195396</v>
      </c>
      <c r="R21" s="38" t="n">
        <v>1758558</v>
      </c>
      <c r="S21" s="38" t="n">
        <v>2811491</v>
      </c>
      <c r="T21" s="39" t="n">
        <v>46995614</v>
      </c>
      <c r="U21" s="3"/>
      <c r="V21" s="38" t="n">
        <v>1188530</v>
      </c>
      <c r="W21" s="38" t="n">
        <v>342472</v>
      </c>
      <c r="X21" s="38" t="n">
        <v>74503</v>
      </c>
      <c r="Y21" s="38" t="n">
        <v>58854</v>
      </c>
      <c r="Z21" s="39" t="n">
        <v>1664359</v>
      </c>
    </row>
    <row r="22" customFormat="false" ht="14.25" hidden="false" customHeight="false" outlineLevel="0" collapsed="false">
      <c r="B22" s="37" t="n">
        <v>44652</v>
      </c>
      <c r="C22" s="3"/>
      <c r="D22" s="32" t="n">
        <f aca="false">+J22+P22+V22</f>
        <v>61168690</v>
      </c>
      <c r="E22" s="32" t="n">
        <f aca="false">+K22+Q22+W22</f>
        <v>18171415</v>
      </c>
      <c r="F22" s="32" t="n">
        <f aca="false">+L22+R22+X22</f>
        <v>3954957</v>
      </c>
      <c r="G22" s="32" t="n">
        <f aca="false">+M22+S22+Y22</f>
        <v>6010306</v>
      </c>
      <c r="H22" s="32" t="n">
        <f aca="false">+N22+T22+Z22</f>
        <v>89305368</v>
      </c>
      <c r="I22" s="3"/>
      <c r="J22" s="38" t="n">
        <v>28374267</v>
      </c>
      <c r="K22" s="38" t="n">
        <v>7773283</v>
      </c>
      <c r="L22" s="38" t="n">
        <v>2094309</v>
      </c>
      <c r="M22" s="38" t="n">
        <v>3160925</v>
      </c>
      <c r="N22" s="39" t="n">
        <v>41402784</v>
      </c>
      <c r="O22" s="3"/>
      <c r="P22" s="38" t="n">
        <v>31654643</v>
      </c>
      <c r="Q22" s="38" t="n">
        <v>10014923</v>
      </c>
      <c r="R22" s="38" t="n">
        <v>1783779</v>
      </c>
      <c r="S22" s="38" t="n">
        <v>2789080</v>
      </c>
      <c r="T22" s="39" t="n">
        <v>46242425</v>
      </c>
      <c r="U22" s="3"/>
      <c r="V22" s="38" t="n">
        <v>1139780</v>
      </c>
      <c r="W22" s="38" t="n">
        <v>383209</v>
      </c>
      <c r="X22" s="38" t="n">
        <v>76869</v>
      </c>
      <c r="Y22" s="38" t="n">
        <v>60301</v>
      </c>
      <c r="Z22" s="39" t="n">
        <v>1660159</v>
      </c>
    </row>
    <row r="23" customFormat="false" ht="14.25" hidden="false" customHeight="false" outlineLevel="0" collapsed="false">
      <c r="B23" s="37" t="n">
        <v>44682</v>
      </c>
      <c r="C23" s="3"/>
      <c r="D23" s="32" t="n">
        <f aca="false">+J23+P23+V23</f>
        <v>63365548</v>
      </c>
      <c r="E23" s="32" t="n">
        <f aca="false">+K23+Q23+W23</f>
        <v>18992504</v>
      </c>
      <c r="F23" s="32" t="n">
        <f aca="false">+L23+R23+X23</f>
        <v>4219678</v>
      </c>
      <c r="G23" s="32" t="n">
        <f aca="false">+M23+S23+Y23</f>
        <v>6639554</v>
      </c>
      <c r="H23" s="32" t="n">
        <f aca="false">+N23+T23+Z23</f>
        <v>93217284</v>
      </c>
      <c r="I23" s="3"/>
      <c r="J23" s="38" t="n">
        <v>29417510</v>
      </c>
      <c r="K23" s="38" t="n">
        <v>8153018</v>
      </c>
      <c r="L23" s="38" t="n">
        <v>2246989</v>
      </c>
      <c r="M23" s="38" t="n">
        <v>3494605</v>
      </c>
      <c r="N23" s="39" t="n">
        <v>43312122</v>
      </c>
      <c r="O23" s="3"/>
      <c r="P23" s="38" t="n">
        <v>32786017</v>
      </c>
      <c r="Q23" s="38" t="n">
        <v>10445937</v>
      </c>
      <c r="R23" s="38" t="n">
        <v>1891670</v>
      </c>
      <c r="S23" s="38" t="n">
        <v>3077617</v>
      </c>
      <c r="T23" s="39" t="n">
        <v>48201241</v>
      </c>
      <c r="U23" s="3"/>
      <c r="V23" s="38" t="n">
        <v>1162021</v>
      </c>
      <c r="W23" s="38" t="n">
        <v>393549</v>
      </c>
      <c r="X23" s="38" t="n">
        <v>81019</v>
      </c>
      <c r="Y23" s="38" t="n">
        <v>67332</v>
      </c>
      <c r="Z23" s="39" t="n">
        <v>1703921</v>
      </c>
    </row>
    <row r="24" customFormat="false" ht="14.25" hidden="false" customHeight="false" outlineLevel="0" collapsed="false">
      <c r="B24" s="37" t="n">
        <v>44713</v>
      </c>
      <c r="C24" s="3"/>
      <c r="D24" s="32" t="n">
        <f aca="false">+J24+P24+V24</f>
        <v>56225796</v>
      </c>
      <c r="E24" s="32" t="n">
        <f aca="false">+K24+Q24+W24</f>
        <v>18070880</v>
      </c>
      <c r="F24" s="32" t="n">
        <f aca="false">+L24+R24+X24</f>
        <v>3806160</v>
      </c>
      <c r="G24" s="32" t="n">
        <f aca="false">+M24+S24+Y24</f>
        <v>6167363</v>
      </c>
      <c r="H24" s="32" t="n">
        <f aca="false">+N24+T24+Z24</f>
        <v>84270199</v>
      </c>
      <c r="I24" s="3"/>
      <c r="J24" s="38" t="n">
        <v>26345220</v>
      </c>
      <c r="K24" s="38" t="n">
        <v>7758651</v>
      </c>
      <c r="L24" s="38" t="n">
        <v>2009601</v>
      </c>
      <c r="M24" s="38" t="n">
        <v>3266512</v>
      </c>
      <c r="N24" s="39" t="n">
        <v>39379984</v>
      </c>
      <c r="O24" s="3"/>
      <c r="P24" s="38" t="n">
        <v>28857168</v>
      </c>
      <c r="Q24" s="38" t="n">
        <v>9929410</v>
      </c>
      <c r="R24" s="38" t="n">
        <v>1721249</v>
      </c>
      <c r="S24" s="38" t="n">
        <v>2837190</v>
      </c>
      <c r="T24" s="39" t="n">
        <v>43345017</v>
      </c>
      <c r="U24" s="3"/>
      <c r="V24" s="38" t="n">
        <v>1023408</v>
      </c>
      <c r="W24" s="38" t="n">
        <v>382819</v>
      </c>
      <c r="X24" s="38" t="n">
        <v>75310</v>
      </c>
      <c r="Y24" s="38" t="n">
        <v>63661</v>
      </c>
      <c r="Z24" s="39" t="n">
        <v>1545198</v>
      </c>
    </row>
    <row r="25" customFormat="false" ht="14.25" hidden="false" customHeight="false" outlineLevel="0" collapsed="false">
      <c r="B25" s="37" t="n">
        <v>44743</v>
      </c>
      <c r="C25" s="3"/>
      <c r="D25" s="32" t="n">
        <f aca="false">+J25+P25+V25</f>
        <v>54903451</v>
      </c>
      <c r="E25" s="32" t="n">
        <f aca="false">+K25+Q25+W25</f>
        <v>15096296</v>
      </c>
      <c r="F25" s="32" t="n">
        <f aca="false">+L25+R25+X25</f>
        <v>3827182</v>
      </c>
      <c r="G25" s="32" t="n">
        <f aca="false">+M25+S25+Y25</f>
        <v>6227216</v>
      </c>
      <c r="H25" s="32" t="n">
        <f aca="false">+N25+T25+Z25</f>
        <v>80054145</v>
      </c>
      <c r="I25" s="3"/>
      <c r="J25" s="38" t="n">
        <v>25318063</v>
      </c>
      <c r="K25" s="38" t="n">
        <v>6738089</v>
      </c>
      <c r="L25" s="38" t="n">
        <v>2016670</v>
      </c>
      <c r="M25" s="38" t="n">
        <v>3290196</v>
      </c>
      <c r="N25" s="39" t="n">
        <v>37363018</v>
      </c>
      <c r="O25" s="3"/>
      <c r="P25" s="38" t="n">
        <v>28568275</v>
      </c>
      <c r="Q25" s="38" t="n">
        <v>8041398</v>
      </c>
      <c r="R25" s="38" t="n">
        <v>1733284</v>
      </c>
      <c r="S25" s="38" t="n">
        <v>2870521</v>
      </c>
      <c r="T25" s="39" t="n">
        <v>41213478</v>
      </c>
      <c r="U25" s="3"/>
      <c r="V25" s="38" t="n">
        <v>1017113</v>
      </c>
      <c r="W25" s="38" t="n">
        <v>316809</v>
      </c>
      <c r="X25" s="38" t="n">
        <v>77228</v>
      </c>
      <c r="Y25" s="38" t="n">
        <v>66499</v>
      </c>
      <c r="Z25" s="39" t="n">
        <v>1477649</v>
      </c>
    </row>
    <row r="26" customFormat="false" ht="14.25" hidden="false" customHeight="false" outlineLevel="0" collapsed="false">
      <c r="B26" s="37" t="n">
        <v>44774</v>
      </c>
      <c r="C26" s="3"/>
      <c r="D26" s="32" t="n">
        <f aca="false">+J26+P26+V26</f>
        <v>60231504</v>
      </c>
      <c r="E26" s="32" t="n">
        <f aca="false">+K26+Q26+W26</f>
        <v>21119743</v>
      </c>
      <c r="F26" s="32" t="n">
        <f aca="false">+L26+R26+X26</f>
        <v>5064394</v>
      </c>
      <c r="G26" s="32" t="n">
        <f aca="false">+M26+S26+Y26</f>
        <v>7283926</v>
      </c>
      <c r="H26" s="32" t="n">
        <f aca="false">+N26+T26+Z26</f>
        <v>93699567</v>
      </c>
      <c r="I26" s="3"/>
      <c r="J26" s="38" t="n">
        <v>28099077</v>
      </c>
      <c r="K26" s="38" t="n">
        <v>9252033</v>
      </c>
      <c r="L26" s="38" t="n">
        <v>2704493</v>
      </c>
      <c r="M26" s="38" t="n">
        <v>3865159</v>
      </c>
      <c r="N26" s="39" t="n">
        <v>43920762</v>
      </c>
      <c r="O26" s="3"/>
      <c r="P26" s="38" t="n">
        <v>31012810</v>
      </c>
      <c r="Q26" s="38" t="n">
        <v>11425785</v>
      </c>
      <c r="R26" s="38" t="n">
        <v>2259614</v>
      </c>
      <c r="S26" s="38" t="n">
        <v>3340165</v>
      </c>
      <c r="T26" s="39" t="n">
        <v>48038374</v>
      </c>
      <c r="U26" s="3"/>
      <c r="V26" s="38" t="n">
        <v>1119617</v>
      </c>
      <c r="W26" s="38" t="n">
        <v>441925</v>
      </c>
      <c r="X26" s="38" t="n">
        <v>100287</v>
      </c>
      <c r="Y26" s="38" t="n">
        <v>78602</v>
      </c>
      <c r="Z26" s="39" t="n">
        <v>1740431</v>
      </c>
    </row>
    <row r="27" customFormat="false" ht="14.25" hidden="false" customHeight="false" outlineLevel="0" collapsed="false">
      <c r="B27" s="37" t="n">
        <v>44805</v>
      </c>
      <c r="C27" s="3"/>
      <c r="D27" s="32" t="n">
        <f aca="false">+J27+P27+V27</f>
        <v>54661968</v>
      </c>
      <c r="E27" s="32" t="n">
        <f aca="false">+K27+Q27+W27</f>
        <v>19842752</v>
      </c>
      <c r="F27" s="32" t="n">
        <f aca="false">+L27+R27+X27</f>
        <v>4708376</v>
      </c>
      <c r="G27" s="32" t="n">
        <f aca="false">+M27+S27+Y27</f>
        <v>6797093</v>
      </c>
      <c r="H27" s="32" t="n">
        <f aca="false">+N27+T27+Z27</f>
        <v>86010189</v>
      </c>
      <c r="I27" s="3"/>
      <c r="J27" s="38" t="n">
        <v>24976277</v>
      </c>
      <c r="K27" s="38" t="n">
        <v>8563225</v>
      </c>
      <c r="L27" s="38" t="n">
        <v>2476295</v>
      </c>
      <c r="M27" s="38" t="n">
        <v>3563146</v>
      </c>
      <c r="N27" s="39" t="n">
        <v>39578943</v>
      </c>
      <c r="O27" s="3"/>
      <c r="P27" s="38" t="n">
        <v>28621455</v>
      </c>
      <c r="Q27" s="38" t="n">
        <v>10846019</v>
      </c>
      <c r="R27" s="38" t="n">
        <v>2133407</v>
      </c>
      <c r="S27" s="38" t="n">
        <v>3156249</v>
      </c>
      <c r="T27" s="39" t="n">
        <v>44757130</v>
      </c>
      <c r="U27" s="3"/>
      <c r="V27" s="38" t="n">
        <v>1064236</v>
      </c>
      <c r="W27" s="38" t="n">
        <v>433508</v>
      </c>
      <c r="X27" s="38" t="n">
        <v>98674</v>
      </c>
      <c r="Y27" s="38" t="n">
        <v>77698</v>
      </c>
      <c r="Z27" s="39" t="n">
        <v>1674116</v>
      </c>
    </row>
    <row r="28" customFormat="false" ht="14.25" hidden="false" customHeight="false" outlineLevel="0" collapsed="false">
      <c r="B28" s="37" t="n">
        <v>44835</v>
      </c>
      <c r="C28" s="3"/>
      <c r="D28" s="32" t="n">
        <f aca="false">+J28+P28+V28</f>
        <v>58590972</v>
      </c>
      <c r="E28" s="32" t="n">
        <f aca="false">+K28+Q28+W28</f>
        <v>17524953</v>
      </c>
      <c r="F28" s="32" t="n">
        <f aca="false">+L28+R28+X28</f>
        <v>4144189</v>
      </c>
      <c r="G28" s="32" t="n">
        <f aca="false">+M28+S28+Y28</f>
        <v>7291129</v>
      </c>
      <c r="H28" s="32" t="n">
        <f aca="false">+N28+T28+Z28</f>
        <v>87551243</v>
      </c>
      <c r="I28" s="3"/>
      <c r="J28" s="38" t="n">
        <v>26980172</v>
      </c>
      <c r="K28" s="38" t="n">
        <v>7542146</v>
      </c>
      <c r="L28" s="38" t="n">
        <v>2184855</v>
      </c>
      <c r="M28" s="38" t="n">
        <v>3841090</v>
      </c>
      <c r="N28" s="39" t="n">
        <v>40548263</v>
      </c>
      <c r="O28" s="3"/>
      <c r="P28" s="38" t="n">
        <v>30451561</v>
      </c>
      <c r="Q28" s="38" t="n">
        <v>9594105</v>
      </c>
      <c r="R28" s="38" t="n">
        <v>1869338</v>
      </c>
      <c r="S28" s="38" t="n">
        <v>3364894</v>
      </c>
      <c r="T28" s="39" t="n">
        <v>45279898</v>
      </c>
      <c r="U28" s="3"/>
      <c r="V28" s="38" t="n">
        <v>1159239</v>
      </c>
      <c r="W28" s="38" t="n">
        <v>388702</v>
      </c>
      <c r="X28" s="38" t="n">
        <v>89996</v>
      </c>
      <c r="Y28" s="38" t="n">
        <v>85145</v>
      </c>
      <c r="Z28" s="39" t="n">
        <v>1723082</v>
      </c>
    </row>
    <row r="29" customFormat="false" ht="14.25" hidden="false" customHeight="false" outlineLevel="0" collapsed="false">
      <c r="B29" s="37" t="n">
        <v>44866</v>
      </c>
      <c r="C29" s="3"/>
      <c r="D29" s="32" t="n">
        <f aca="false">+J29+P29+V29</f>
        <v>58642031</v>
      </c>
      <c r="E29" s="32" t="n">
        <f aca="false">+K29+Q29+W29</f>
        <v>19171194</v>
      </c>
      <c r="F29" s="32" t="n">
        <f aca="false">+L29+R29+X29</f>
        <v>4695227</v>
      </c>
      <c r="G29" s="32" t="n">
        <f aca="false">+M29+S29+Y29</f>
        <v>7878019</v>
      </c>
      <c r="H29" s="32" t="n">
        <f aca="false">+N29+T29+Z29</f>
        <v>90386471</v>
      </c>
      <c r="I29" s="3"/>
      <c r="J29" s="38" t="n">
        <v>27248186</v>
      </c>
      <c r="K29" s="38" t="n">
        <v>8382562</v>
      </c>
      <c r="L29" s="38" t="n">
        <v>2514660</v>
      </c>
      <c r="M29" s="38" t="n">
        <v>4169041</v>
      </c>
      <c r="N29" s="39" t="n">
        <v>42314449</v>
      </c>
      <c r="O29" s="3"/>
      <c r="P29" s="38" t="n">
        <v>30241092</v>
      </c>
      <c r="Q29" s="38" t="n">
        <v>10346215</v>
      </c>
      <c r="R29" s="38" t="n">
        <v>2078256</v>
      </c>
      <c r="S29" s="38" t="n">
        <v>3616887</v>
      </c>
      <c r="T29" s="39" t="n">
        <v>46282450</v>
      </c>
      <c r="U29" s="3"/>
      <c r="V29" s="38" t="n">
        <v>1152753</v>
      </c>
      <c r="W29" s="38" t="n">
        <v>442417</v>
      </c>
      <c r="X29" s="38" t="n">
        <v>102311</v>
      </c>
      <c r="Y29" s="38" t="n">
        <v>92091</v>
      </c>
      <c r="Z29" s="39" t="n">
        <v>1789572</v>
      </c>
    </row>
    <row r="30" customFormat="false" ht="14.25" hidden="false" customHeight="false" outlineLevel="0" collapsed="false">
      <c r="B30" s="37" t="n">
        <v>44896</v>
      </c>
      <c r="C30" s="3"/>
      <c r="D30" s="32" t="n">
        <f aca="false">+J30+P30+V30</f>
        <v>58889481</v>
      </c>
      <c r="E30" s="32" t="n">
        <f aca="false">+K30+Q30+W30</f>
        <v>15591889</v>
      </c>
      <c r="F30" s="32" t="n">
        <f aca="false">+L30+R30+X30</f>
        <v>4604063</v>
      </c>
      <c r="G30" s="32" t="n">
        <f aca="false">+M30+S30+Y30</f>
        <v>8308814</v>
      </c>
      <c r="H30" s="32" t="n">
        <f aca="false">+N30+T30+Z30</f>
        <v>87394247</v>
      </c>
      <c r="I30" s="3"/>
      <c r="J30" s="38" t="n">
        <v>27651162</v>
      </c>
      <c r="K30" s="38" t="n">
        <v>7235058</v>
      </c>
      <c r="L30" s="38" t="n">
        <v>2485330</v>
      </c>
      <c r="M30" s="38" t="n">
        <v>4470637</v>
      </c>
      <c r="N30" s="39" t="n">
        <v>41842187</v>
      </c>
      <c r="O30" s="3"/>
      <c r="P30" s="38" t="n">
        <v>30019007</v>
      </c>
      <c r="Q30" s="38" t="n">
        <v>8001634</v>
      </c>
      <c r="R30" s="38" t="n">
        <v>2015093</v>
      </c>
      <c r="S30" s="38" t="n">
        <v>3737734</v>
      </c>
      <c r="T30" s="39" t="n">
        <v>43773468</v>
      </c>
      <c r="U30" s="3"/>
      <c r="V30" s="38" t="n">
        <v>1219312</v>
      </c>
      <c r="W30" s="38" t="n">
        <v>355197</v>
      </c>
      <c r="X30" s="38" t="n">
        <v>103640</v>
      </c>
      <c r="Y30" s="38" t="n">
        <v>100443</v>
      </c>
      <c r="Z30" s="39" t="n">
        <v>1778592</v>
      </c>
    </row>
    <row r="32" customFormat="false" ht="14.25" hidden="false" customHeight="true" outlineLevel="0" collapsed="false">
      <c r="B32" s="40" t="s">
        <v>30</v>
      </c>
      <c r="C32" s="40"/>
      <c r="D32" s="40"/>
      <c r="E32" s="40"/>
      <c r="F32" s="40"/>
      <c r="G32" s="40"/>
      <c r="H32" s="40"/>
      <c r="I32" s="40"/>
      <c r="J32" s="40"/>
      <c r="K32" s="40"/>
      <c r="L32" s="40"/>
      <c r="M32" s="40"/>
      <c r="N32" s="40"/>
      <c r="O32" s="40"/>
      <c r="P32" s="40"/>
      <c r="Q32" s="40"/>
      <c r="R32" s="40"/>
      <c r="S32" s="40"/>
      <c r="T32" s="40"/>
      <c r="U32" s="40"/>
      <c r="V32" s="40"/>
      <c r="W32" s="40"/>
      <c r="X32" s="40"/>
      <c r="Y32" s="40"/>
      <c r="Z32" s="40"/>
    </row>
    <row r="33" customFormat="false" ht="14.25" hidden="false" customHeight="false" outlineLevel="0" collapsed="false">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customFormat="false" ht="14.25" hidden="false" customHeight="false" outlineLevel="0" collapsed="false">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customFormat="false" ht="14.25" hidden="false" customHeight="false" outlineLevel="0" collapsed="false">
      <c r="D35" s="42"/>
      <c r="E35" s="42"/>
      <c r="F35" s="42"/>
      <c r="G35" s="42"/>
      <c r="H35" s="42"/>
    </row>
    <row r="36" customFormat="false" ht="14.25" hidden="false" customHeight="false" outlineLevel="0" collapsed="false">
      <c r="D36" s="43"/>
      <c r="E36" s="43"/>
      <c r="F36" s="43"/>
      <c r="G36" s="43"/>
      <c r="H36" s="43"/>
      <c r="I36" s="43"/>
    </row>
    <row r="38" customFormat="false" ht="14.25" hidden="false" customHeight="false" outlineLevel="0" collapsed="false">
      <c r="H38" s="42"/>
    </row>
    <row r="39" customFormat="false" ht="14.25" hidden="false" customHeight="false" outlineLevel="0" collapsed="false">
      <c r="H39" s="42"/>
    </row>
    <row r="40" customFormat="false" ht="14.25" hidden="false" customHeight="false" outlineLevel="0" collapsed="false">
      <c r="H40" s="42"/>
    </row>
    <row r="41" customFormat="false" ht="14.25" hidden="false" customHeight="false" outlineLevel="0" collapsed="false">
      <c r="H41" s="42"/>
    </row>
    <row r="42" customFormat="false" ht="14.25" hidden="false" customHeight="false" outlineLevel="0" collapsed="false">
      <c r="H42" s="42"/>
    </row>
    <row r="43" customFormat="false" ht="14.25" hidden="false" customHeight="false" outlineLevel="0" collapsed="false">
      <c r="H43" s="42"/>
    </row>
    <row r="44" customFormat="false" ht="14.25" hidden="false" customHeight="false" outlineLevel="0" collapsed="false">
      <c r="H44" s="42"/>
    </row>
    <row r="45" customFormat="false" ht="14.25" hidden="false" customHeight="false" outlineLevel="0" collapsed="false">
      <c r="H45" s="42"/>
    </row>
    <row r="47" customFormat="false" ht="4.5" hidden="false" customHeight="true" outlineLevel="0" collapsed="false"/>
  </sheetData>
  <mergeCells count="5">
    <mergeCell ref="D4:H4"/>
    <mergeCell ref="J4:N4"/>
    <mergeCell ref="P4:T4"/>
    <mergeCell ref="V4:Z4"/>
    <mergeCell ref="B32:Z3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81" zoomScaleNormal="181" zoomScalePageLayoutView="100" workbookViewId="0">
      <selection pane="topLeft" activeCell="A1" activeCellId="0" sqref="A1"/>
    </sheetView>
  </sheetViews>
  <sheetFormatPr defaultColWidth="10.59765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81" zoomScaleNormal="181" zoomScalePageLayoutView="100" workbookViewId="0">
      <selection pane="topLeft" activeCell="A1" activeCellId="0" sqref="A1"/>
    </sheetView>
  </sheetViews>
  <sheetFormatPr defaultColWidth="10.59765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81" zoomScaleNormal="181" zoomScalePageLayoutView="100" workbookViewId="0">
      <selection pane="topLeft" activeCell="A1" activeCellId="0" sqref="A1"/>
    </sheetView>
  </sheetViews>
  <sheetFormatPr defaultColWidth="10.59765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81" zoomScaleNormal="181" zoomScalePageLayoutView="100" workbookViewId="0">
      <selection pane="topLeft" activeCell="A1" activeCellId="0" sqref="A1"/>
    </sheetView>
  </sheetViews>
  <sheetFormatPr defaultColWidth="10.597656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B2:O18"/>
  <sheetViews>
    <sheetView showFormulas="false" showGridLines="false" showRowColHeaders="true" showZeros="true" rightToLeft="false" tabSelected="false" showOutlineSymbols="true" defaultGridColor="true" view="normal" topLeftCell="C1" colorId="64" zoomScale="181" zoomScaleNormal="181" zoomScalePageLayoutView="100" workbookViewId="0">
      <selection pane="topLeft" activeCell="C20" activeCellId="0" sqref="C20"/>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16.82"/>
    <col collapsed="false" customWidth="true" hidden="false" outlineLevel="0" max="5" min="5" style="0" width="14.18"/>
    <col collapsed="false" customWidth="true" hidden="false" outlineLevel="0" max="7" min="7" style="0" width="10.82"/>
    <col collapsed="false" customWidth="true" hidden="false" outlineLevel="0" max="11" min="11" style="0" width="11.54"/>
    <col collapsed="false" customWidth="true" hidden="false" outlineLevel="0" max="14" min="14" style="0" width="12.45"/>
    <col collapsed="false" customWidth="true" hidden="false" outlineLevel="0" max="16" min="15" style="0" width="13.45"/>
  </cols>
  <sheetData>
    <row r="2" customFormat="false" ht="14.25" hidden="false" customHeight="false" outlineLevel="0" collapsed="false">
      <c r="B2" s="9" t="s">
        <v>31</v>
      </c>
    </row>
    <row r="3" customFormat="false" ht="14.25" hidden="false" customHeight="false" outlineLevel="0" collapsed="false">
      <c r="M3" s="42"/>
      <c r="N3" s="44"/>
      <c r="O3" s="44"/>
    </row>
    <row r="4" customFormat="false" ht="14.25" hidden="false" customHeight="false" outlineLevel="0" collapsed="false">
      <c r="B4" s="45" t="n">
        <v>2022</v>
      </c>
      <c r="C4" s="45" t="s">
        <v>32</v>
      </c>
      <c r="D4" s="45" t="s">
        <v>33</v>
      </c>
      <c r="E4" s="45" t="s">
        <v>34</v>
      </c>
      <c r="F4" s="45" t="s">
        <v>35</v>
      </c>
      <c r="G4" s="45" t="s">
        <v>36</v>
      </c>
      <c r="H4" s="46" t="s">
        <v>37</v>
      </c>
      <c r="I4" s="47" t="s">
        <v>38</v>
      </c>
      <c r="J4" s="47" t="s">
        <v>39</v>
      </c>
      <c r="K4" s="47" t="s">
        <v>40</v>
      </c>
      <c r="L4" s="48" t="s">
        <v>41</v>
      </c>
      <c r="M4" s="45" t="s">
        <v>42</v>
      </c>
      <c r="N4" s="49" t="s">
        <v>43</v>
      </c>
      <c r="O4" s="50" t="s">
        <v>44</v>
      </c>
    </row>
    <row r="5" customFormat="false" ht="14.25" hidden="false" customHeight="false" outlineLevel="0" collapsed="false">
      <c r="B5" s="51" t="s">
        <v>3</v>
      </c>
      <c r="C5" s="52" t="n">
        <v>3266030</v>
      </c>
      <c r="D5" s="52" t="n">
        <v>5886820</v>
      </c>
      <c r="E5" s="52" t="n">
        <v>3166773</v>
      </c>
      <c r="F5" s="52" t="n">
        <v>7288786</v>
      </c>
      <c r="G5" s="52" t="n">
        <v>3179810</v>
      </c>
      <c r="H5" s="53" t="n">
        <v>3723420</v>
      </c>
      <c r="I5" s="54"/>
      <c r="J5" s="54"/>
      <c r="K5" s="54"/>
      <c r="L5" s="55" t="n">
        <f aca="false">SUM(C5:K5)</f>
        <v>26511639</v>
      </c>
      <c r="M5" s="52" t="n">
        <v>24979970</v>
      </c>
      <c r="N5" s="56" t="n">
        <v>1011608</v>
      </c>
      <c r="O5" s="57" t="n">
        <f aca="false">SUM(L5:N5)</f>
        <v>52503217</v>
      </c>
    </row>
    <row r="6" customFormat="false" ht="14.25" hidden="false" customHeight="false" outlineLevel="0" collapsed="false">
      <c r="B6" s="51" t="s">
        <v>4</v>
      </c>
      <c r="C6" s="52" t="n">
        <v>3378722</v>
      </c>
      <c r="D6" s="52" t="n">
        <v>5739211</v>
      </c>
      <c r="E6" s="52" t="n">
        <v>3053896</v>
      </c>
      <c r="F6" s="52" t="n">
        <v>6991958</v>
      </c>
      <c r="G6" s="52" t="n">
        <v>3114819</v>
      </c>
      <c r="H6" s="53" t="n">
        <v>3614186</v>
      </c>
      <c r="I6" s="54"/>
      <c r="J6" s="54"/>
      <c r="K6" s="54"/>
      <c r="L6" s="55" t="n">
        <f aca="false">SUM(C6:H6)</f>
        <v>25892792</v>
      </c>
      <c r="M6" s="52" t="n">
        <v>24861824</v>
      </c>
      <c r="N6" s="56" t="n">
        <v>994001</v>
      </c>
      <c r="O6" s="57" t="n">
        <f aca="false">SUM(L6:N6)</f>
        <v>51748617</v>
      </c>
    </row>
    <row r="7" customFormat="false" ht="14.25" hidden="false" customHeight="false" outlineLevel="0" collapsed="false">
      <c r="B7" s="51" t="s">
        <v>5</v>
      </c>
      <c r="C7" s="52" t="n">
        <v>3964723</v>
      </c>
      <c r="D7" s="52" t="n">
        <v>6446150</v>
      </c>
      <c r="E7" s="52" t="n">
        <v>3436753</v>
      </c>
      <c r="F7" s="52" t="n">
        <v>7831150</v>
      </c>
      <c r="G7" s="52" t="n">
        <v>3788413</v>
      </c>
      <c r="H7" s="53" t="n">
        <v>4123947</v>
      </c>
      <c r="I7" s="54"/>
      <c r="J7" s="54"/>
      <c r="K7" s="54"/>
      <c r="L7" s="55" t="n">
        <f aca="false">SUM(C7:H7)</f>
        <v>29591136</v>
      </c>
      <c r="M7" s="52" t="n">
        <v>26193499</v>
      </c>
      <c r="N7" s="56" t="n">
        <v>1006423</v>
      </c>
      <c r="O7" s="57" t="n">
        <f aca="false">SUM(L7:N7)</f>
        <v>56791058</v>
      </c>
    </row>
    <row r="8" customFormat="false" ht="14.25" hidden="false" customHeight="false" outlineLevel="0" collapsed="false">
      <c r="B8" s="51" t="s">
        <v>6</v>
      </c>
      <c r="C8" s="52" t="n">
        <v>2866395</v>
      </c>
      <c r="D8" s="52" t="n">
        <v>4236878</v>
      </c>
      <c r="E8" s="52" t="n">
        <v>2076170</v>
      </c>
      <c r="F8" s="52" t="n">
        <v>5276643</v>
      </c>
      <c r="G8" s="52" t="n">
        <v>2337737</v>
      </c>
      <c r="H8" s="53" t="n">
        <v>2652539</v>
      </c>
      <c r="I8" s="54"/>
      <c r="J8" s="54"/>
      <c r="K8" s="54"/>
      <c r="L8" s="55" t="n">
        <f aca="false">SUM(C8:H8)</f>
        <v>19446362</v>
      </c>
      <c r="M8" s="52" t="n">
        <v>15347499</v>
      </c>
      <c r="N8" s="56" t="n">
        <v>589752</v>
      </c>
      <c r="O8" s="57" t="n">
        <f aca="false">SUM(L8:N8)</f>
        <v>35383613</v>
      </c>
    </row>
    <row r="9" customFormat="false" ht="14.25" hidden="false" customHeight="false" outlineLevel="0" collapsed="false">
      <c r="B9" s="51" t="s">
        <v>7</v>
      </c>
      <c r="C9" s="52" t="n">
        <v>3637917</v>
      </c>
      <c r="D9" s="52" t="n">
        <v>5376057</v>
      </c>
      <c r="E9" s="52" t="n">
        <v>2867996</v>
      </c>
      <c r="F9" s="52" t="n">
        <v>7158686</v>
      </c>
      <c r="G9" s="52" t="n">
        <v>3129623</v>
      </c>
      <c r="H9" s="53" t="n">
        <v>3528056</v>
      </c>
      <c r="I9" s="54"/>
      <c r="J9" s="54"/>
      <c r="K9" s="54"/>
      <c r="L9" s="55" t="n">
        <f aca="false">SUM(C9:H9)</f>
        <v>25698335</v>
      </c>
      <c r="M9" s="52" t="n">
        <v>22246644</v>
      </c>
      <c r="N9" s="56" t="n">
        <v>824383</v>
      </c>
      <c r="O9" s="57" t="n">
        <f aca="false">SUM(L9:N9)</f>
        <v>48769362</v>
      </c>
    </row>
    <row r="10" customFormat="false" ht="14.25" hidden="false" customHeight="false" outlineLevel="0" collapsed="false">
      <c r="B10" s="51" t="s">
        <v>8</v>
      </c>
      <c r="C10" s="52" t="n">
        <v>3650947</v>
      </c>
      <c r="D10" s="52" t="n">
        <v>5407052</v>
      </c>
      <c r="E10" s="52" t="n">
        <v>2863890</v>
      </c>
      <c r="F10" s="52" t="n">
        <v>7157235</v>
      </c>
      <c r="G10" s="52" t="n">
        <v>3062254</v>
      </c>
      <c r="H10" s="53" t="n">
        <v>3424950</v>
      </c>
      <c r="I10" s="54"/>
      <c r="J10" s="54"/>
      <c r="K10" s="54"/>
      <c r="L10" s="55" t="n">
        <f aca="false">SUM(C10:H10)</f>
        <v>25566328</v>
      </c>
      <c r="M10" s="52" t="n">
        <v>21641402</v>
      </c>
      <c r="N10" s="56" t="n">
        <v>793539</v>
      </c>
      <c r="O10" s="57" t="n">
        <f aca="false">SUM(L10:N10)</f>
        <v>48001269</v>
      </c>
    </row>
    <row r="11" customFormat="false" ht="14.25" hidden="false" customHeight="false" outlineLevel="0" collapsed="false">
      <c r="B11" s="51" t="s">
        <v>9</v>
      </c>
      <c r="C11" s="52" t="n">
        <v>4647688</v>
      </c>
      <c r="D11" s="52" t="n">
        <v>6937756</v>
      </c>
      <c r="E11" s="52" t="n">
        <v>3737043</v>
      </c>
      <c r="F11" s="52" t="n">
        <v>9352493</v>
      </c>
      <c r="G11" s="52" t="n">
        <v>3900494</v>
      </c>
      <c r="H11" s="53" t="n">
        <v>4429157</v>
      </c>
      <c r="I11" s="54"/>
      <c r="J11" s="54"/>
      <c r="K11" s="54"/>
      <c r="L11" s="55" t="n">
        <f aca="false">SUM(C11:H11)</f>
        <v>33004631</v>
      </c>
      <c r="M11" s="52" t="n">
        <v>30449863</v>
      </c>
      <c r="N11" s="56" t="n">
        <v>1165481</v>
      </c>
      <c r="O11" s="57" t="n">
        <f aca="false">SUM(L11:N11)</f>
        <v>64619975</v>
      </c>
    </row>
    <row r="12" customFormat="false" ht="14.25" hidden="false" customHeight="false" outlineLevel="0" collapsed="false">
      <c r="B12" s="51" t="s">
        <v>10</v>
      </c>
      <c r="C12" s="52" t="n">
        <v>5105243</v>
      </c>
      <c r="D12" s="52" t="n">
        <v>7866799</v>
      </c>
      <c r="E12" s="52" t="n">
        <v>4207410</v>
      </c>
      <c r="F12" s="52" t="n">
        <v>10504713</v>
      </c>
      <c r="G12" s="52" t="n">
        <v>4437929</v>
      </c>
      <c r="H12" s="53" t="n">
        <v>4735181</v>
      </c>
      <c r="I12" s="54"/>
      <c r="J12" s="54"/>
      <c r="K12" s="54"/>
      <c r="L12" s="55" t="n">
        <f aca="false">SUM(C12:H12)</f>
        <v>36857275</v>
      </c>
      <c r="M12" s="52" t="n">
        <v>35026238</v>
      </c>
      <c r="N12" s="56" t="n">
        <v>1279103</v>
      </c>
      <c r="O12" s="57" t="n">
        <f aca="false">SUM(L12:N12)</f>
        <v>73162616</v>
      </c>
    </row>
    <row r="13" customFormat="false" ht="14.25" hidden="false" customHeight="false" outlineLevel="0" collapsed="false">
      <c r="B13" s="51" t="s">
        <v>11</v>
      </c>
      <c r="C13" s="52" t="n">
        <v>5030789</v>
      </c>
      <c r="D13" s="52" t="n">
        <v>7980523</v>
      </c>
      <c r="E13" s="52" t="n">
        <v>4163222</v>
      </c>
      <c r="F13" s="52" t="n">
        <v>10606136</v>
      </c>
      <c r="G13" s="52" t="n">
        <v>4477024</v>
      </c>
      <c r="H13" s="53" t="n">
        <v>4687396</v>
      </c>
      <c r="I13" s="54"/>
      <c r="J13" s="54"/>
      <c r="K13" s="54"/>
      <c r="L13" s="55" t="n">
        <f aca="false">SUM(C13:H13)</f>
        <v>36945090</v>
      </c>
      <c r="M13" s="52" t="n">
        <v>36111658</v>
      </c>
      <c r="N13" s="56" t="n">
        <v>1310168</v>
      </c>
      <c r="O13" s="57" t="n">
        <f aca="false">SUM(L13:N13)</f>
        <v>74366916</v>
      </c>
    </row>
    <row r="14" customFormat="false" ht="14.25" hidden="false" customHeight="false" outlineLevel="0" collapsed="false">
      <c r="B14" s="51" t="s">
        <v>12</v>
      </c>
      <c r="C14" s="52" t="n">
        <v>5500590</v>
      </c>
      <c r="D14" s="52" t="n">
        <v>8545185</v>
      </c>
      <c r="E14" s="52" t="n">
        <v>4292273</v>
      </c>
      <c r="F14" s="52" t="n">
        <v>11288195</v>
      </c>
      <c r="G14" s="52" t="n">
        <v>4781652</v>
      </c>
      <c r="H14" s="53" t="n">
        <v>4960061</v>
      </c>
      <c r="I14" s="54"/>
      <c r="J14" s="54"/>
      <c r="K14" s="54"/>
      <c r="L14" s="55" t="n">
        <f aca="false">SUM(C14:H14)</f>
        <v>39367956</v>
      </c>
      <c r="M14" s="52" t="n">
        <v>38988013</v>
      </c>
      <c r="N14" s="56" t="n">
        <v>1393862</v>
      </c>
      <c r="O14" s="57" t="n">
        <f aca="false">SUM(L14:N14)</f>
        <v>79749831</v>
      </c>
    </row>
    <row r="15" customFormat="false" ht="14.25" hidden="false" customHeight="false" outlineLevel="0" collapsed="false">
      <c r="B15" s="51" t="s">
        <v>13</v>
      </c>
      <c r="C15" s="52" t="n">
        <v>5639025</v>
      </c>
      <c r="D15" s="52" t="n">
        <v>8848301</v>
      </c>
      <c r="E15" s="52" t="n">
        <v>4506809</v>
      </c>
      <c r="F15" s="52" t="n">
        <v>11660271</v>
      </c>
      <c r="G15" s="52" t="n">
        <v>4913426</v>
      </c>
      <c r="H15" s="53" t="n">
        <v>5074451</v>
      </c>
      <c r="I15" s="54"/>
      <c r="J15" s="54"/>
      <c r="K15" s="54"/>
      <c r="L15" s="55" t="n">
        <f aca="false">SUM(C15:H15)</f>
        <v>40642283</v>
      </c>
      <c r="M15" s="52" t="n">
        <v>40438740</v>
      </c>
      <c r="N15" s="56" t="n">
        <v>1444546</v>
      </c>
      <c r="O15" s="57" t="n">
        <f aca="false">SUM(L15:N15)</f>
        <v>82525569</v>
      </c>
    </row>
    <row r="16" customFormat="false" ht="14.25" hidden="false" customHeight="false" outlineLevel="0" collapsed="false">
      <c r="B16" s="51" t="s">
        <v>14</v>
      </c>
      <c r="C16" s="52" t="n">
        <v>5715847</v>
      </c>
      <c r="D16" s="52" t="n">
        <v>9005570</v>
      </c>
      <c r="E16" s="52" t="n">
        <v>4588276</v>
      </c>
      <c r="F16" s="52" t="n">
        <v>11863257</v>
      </c>
      <c r="G16" s="52" t="n">
        <v>4875968</v>
      </c>
      <c r="H16" s="53" t="n">
        <v>5251940</v>
      </c>
      <c r="I16" s="54" t="n">
        <v>111675</v>
      </c>
      <c r="J16" s="54" t="n">
        <v>361637</v>
      </c>
      <c r="K16" s="54" t="n">
        <v>56568</v>
      </c>
      <c r="L16" s="55" t="n">
        <f aca="false">SUM(C16:K16)</f>
        <v>41830738</v>
      </c>
      <c r="M16" s="52" t="n">
        <v>43082067</v>
      </c>
      <c r="N16" s="56" t="n">
        <v>1616123</v>
      </c>
      <c r="O16" s="57" t="n">
        <f aca="false">SUM(L16:N16)</f>
        <v>86528928</v>
      </c>
    </row>
    <row r="17" customFormat="false" ht="14.25" hidden="false" customHeight="false" outlineLevel="0" collapsed="false">
      <c r="B17" s="58" t="s">
        <v>25</v>
      </c>
      <c r="C17" s="59" t="n">
        <v>52403916</v>
      </c>
      <c r="D17" s="59" t="n">
        <v>82276302</v>
      </c>
      <c r="E17" s="59" t="n">
        <v>42960511</v>
      </c>
      <c r="F17" s="59" t="n">
        <v>106979523</v>
      </c>
      <c r="G17" s="59" t="n">
        <v>45999149</v>
      </c>
      <c r="H17" s="59" t="n">
        <v>50205284</v>
      </c>
      <c r="I17" s="60" t="n">
        <f aca="false">SUM(I5:I16)</f>
        <v>111675</v>
      </c>
      <c r="J17" s="60" t="n">
        <f aca="false">SUM(J5:J16)</f>
        <v>361637</v>
      </c>
      <c r="K17" s="60" t="n">
        <f aca="false">SUM(K5:K16)</f>
        <v>56568</v>
      </c>
      <c r="L17" s="61" t="n">
        <f aca="false">SUM(L5:L16)</f>
        <v>381354565</v>
      </c>
      <c r="M17" s="62" t="n">
        <f aca="false">SUM(M5:M16)</f>
        <v>359367417</v>
      </c>
      <c r="N17" s="63" t="n">
        <f aca="false">SUM(N5:N16)</f>
        <v>13428989</v>
      </c>
      <c r="O17" s="60" t="n">
        <f aca="false">SUM(O5:O16)</f>
        <v>754150971</v>
      </c>
    </row>
    <row r="18" customFormat="false" ht="41.75" hidden="false" customHeight="false" outlineLevel="0" collapsed="false">
      <c r="B18" s="64" t="s">
        <v>45</v>
      </c>
      <c r="C18" s="65" t="n">
        <f aca="false">C17/$O$17</f>
        <v>0.069487301634728</v>
      </c>
      <c r="D18" s="65" t="n">
        <f aca="false">D17/$O$17</f>
        <v>0.109097919599443</v>
      </c>
      <c r="E18" s="65" t="n">
        <f aca="false">E17/$O$17</f>
        <v>0.0569653990407711</v>
      </c>
      <c r="F18" s="65" t="n">
        <f aca="false">F17/$O$17</f>
        <v>0.141854253476788</v>
      </c>
      <c r="G18" s="65" t="n">
        <f aca="false">G17/$O$17</f>
        <v>0.0609946161562391</v>
      </c>
      <c r="H18" s="66" t="n">
        <f aca="false">H17/$O$17</f>
        <v>0.06657192781099</v>
      </c>
      <c r="I18" s="65" t="n">
        <f aca="false">I17/$O$17</f>
        <v>0.000148080429906388</v>
      </c>
      <c r="J18" s="65" t="n">
        <f aca="false">J17/$O$17</f>
        <v>0.000479528653951703</v>
      </c>
      <c r="K18" s="67" t="n">
        <f aca="false">K17/$O$17</f>
        <v>7.50088538969739E-005</v>
      </c>
      <c r="L18" s="68" t="n">
        <f aca="false">L17/$O$17</f>
        <v>0.505674035656715</v>
      </c>
      <c r="M18" s="65" t="n">
        <f aca="false">M17/$O$17</f>
        <v>0.476519199495932</v>
      </c>
      <c r="N18" s="67" t="n">
        <f aca="false">N17/$O$17</f>
        <v>0.0178067648473531</v>
      </c>
    </row>
  </sheetData>
  <conditionalFormatting sqref="C5:O17">
    <cfRule type="cellIs" priority="2" operator="equal" aboveAverage="0" equalAverage="0" bottom="0" percent="0" rank="0" text="" dxfId="1">
      <formula>""</formula>
    </cfRule>
  </conditionalFormatting>
  <conditionalFormatting sqref="L17:M17">
    <cfRule type="cellIs" priority="3" operator="equal" aboveAverage="0" equalAverage="0" bottom="0" percent="0" rank="0" text="" dxfId="2">
      <formula>""</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Q21"/>
  <sheetViews>
    <sheetView showFormulas="false" showGridLines="false" showRowColHeaders="true" showZeros="true" rightToLeft="false" tabSelected="false" showOutlineSymbols="true" defaultGridColor="true" view="normal" topLeftCell="D1" colorId="64" zoomScale="181" zoomScaleNormal="181" zoomScalePageLayoutView="100" workbookViewId="0">
      <selection pane="topLeft" activeCell="D21" activeCellId="0" sqref="D21"/>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11" min="3" style="0" width="13.18"/>
    <col collapsed="false" customWidth="true" hidden="false" outlineLevel="0" max="13" min="12" style="0" width="12.82"/>
  </cols>
  <sheetData>
    <row r="2" customFormat="false" ht="14.25" hidden="false" customHeight="false" outlineLevel="0" collapsed="false">
      <c r="B2" s="9" t="s">
        <v>46</v>
      </c>
    </row>
    <row r="4" customFormat="false" ht="14.25" hidden="false" customHeight="false" outlineLevel="0" collapsed="false">
      <c r="C4" s="69" t="n">
        <v>2009</v>
      </c>
      <c r="D4" s="69" t="n">
        <v>2010</v>
      </c>
      <c r="E4" s="69" t="n">
        <v>2011</v>
      </c>
      <c r="F4" s="69" t="n">
        <v>2012</v>
      </c>
      <c r="G4" s="69" t="n">
        <v>2013</v>
      </c>
      <c r="H4" s="69" t="n">
        <v>2014</v>
      </c>
      <c r="I4" s="69" t="n">
        <v>2015</v>
      </c>
      <c r="J4" s="69" t="n">
        <v>2016</v>
      </c>
      <c r="K4" s="69" t="n">
        <v>2017</v>
      </c>
      <c r="L4" s="69" t="n">
        <v>2018</v>
      </c>
      <c r="M4" s="69" t="n">
        <v>2019</v>
      </c>
      <c r="N4" s="69" t="n">
        <v>2020</v>
      </c>
      <c r="O4" s="69" t="n">
        <v>2021</v>
      </c>
      <c r="P4" s="69" t="n">
        <v>2022</v>
      </c>
    </row>
    <row r="5" customFormat="false" ht="14.25" hidden="false" customHeight="false" outlineLevel="0" collapsed="false">
      <c r="B5" s="70" t="s">
        <v>3</v>
      </c>
      <c r="C5" s="14" t="n">
        <v>80933968</v>
      </c>
      <c r="D5" s="14" t="n">
        <v>81294809</v>
      </c>
      <c r="E5" s="14" t="n">
        <v>81862930</v>
      </c>
      <c r="F5" s="14" t="n">
        <v>82383326</v>
      </c>
      <c r="G5" s="71" t="n">
        <v>83039519</v>
      </c>
      <c r="H5" s="52" t="n">
        <v>81796218</v>
      </c>
      <c r="I5" s="52" t="n">
        <v>78793458</v>
      </c>
      <c r="J5" s="52" t="n">
        <v>76633029</v>
      </c>
      <c r="K5" s="52" t="n">
        <v>75442044</v>
      </c>
      <c r="L5" s="52" t="n">
        <v>81086046</v>
      </c>
      <c r="M5" s="52" t="n">
        <v>84889694</v>
      </c>
      <c r="N5" s="52" t="n">
        <v>70915086</v>
      </c>
      <c r="O5" s="52" t="n">
        <v>36396472</v>
      </c>
      <c r="P5" s="52" t="n">
        <v>50439275</v>
      </c>
      <c r="Q5" s="72"/>
    </row>
    <row r="6" customFormat="false" ht="14.25" hidden="false" customHeight="false" outlineLevel="0" collapsed="false">
      <c r="B6" s="70" t="s">
        <v>4</v>
      </c>
      <c r="C6" s="14" t="n">
        <v>66206670</v>
      </c>
      <c r="D6" s="14" t="n">
        <v>64241039</v>
      </c>
      <c r="E6" s="14" t="n">
        <v>67173642</v>
      </c>
      <c r="F6" s="14" t="n">
        <v>65654985</v>
      </c>
      <c r="G6" s="71" t="n">
        <v>64421762</v>
      </c>
      <c r="H6" s="52" t="n">
        <v>63698782</v>
      </c>
      <c r="I6" s="52" t="n">
        <v>64512008</v>
      </c>
      <c r="J6" s="52" t="n">
        <v>66813015</v>
      </c>
      <c r="K6" s="52" t="n">
        <v>62679794</v>
      </c>
      <c r="L6" s="52" t="n">
        <v>68101048</v>
      </c>
      <c r="M6" s="52" t="n">
        <v>69297396</v>
      </c>
      <c r="N6" s="52" t="n">
        <v>59730178</v>
      </c>
      <c r="O6" s="52" t="n">
        <v>36078817</v>
      </c>
      <c r="P6" s="52" t="n">
        <v>42690670</v>
      </c>
      <c r="Q6" s="72"/>
    </row>
    <row r="7" customFormat="false" ht="14.25" hidden="false" customHeight="false" outlineLevel="0" collapsed="false">
      <c r="B7" s="70" t="s">
        <v>5</v>
      </c>
      <c r="C7" s="14" t="n">
        <v>96647493</v>
      </c>
      <c r="D7" s="14" t="n">
        <v>91914800.461</v>
      </c>
      <c r="E7" s="14" t="n">
        <v>99287774</v>
      </c>
      <c r="F7" s="14" t="n">
        <v>94288042</v>
      </c>
      <c r="G7" s="71" t="n">
        <v>90928356</v>
      </c>
      <c r="H7" s="52" t="n">
        <v>94158183</v>
      </c>
      <c r="I7" s="52" t="n">
        <v>93248362</v>
      </c>
      <c r="J7" s="52" t="n">
        <v>90459821</v>
      </c>
      <c r="K7" s="52" t="n">
        <v>94309073</v>
      </c>
      <c r="L7" s="52" t="n">
        <v>95729911</v>
      </c>
      <c r="M7" s="52" t="n">
        <v>98882745</v>
      </c>
      <c r="N7" s="52" t="n">
        <v>48464641</v>
      </c>
      <c r="O7" s="52" t="n">
        <v>38900057</v>
      </c>
      <c r="P7" s="52" t="n">
        <v>67888295</v>
      </c>
      <c r="Q7" s="72"/>
    </row>
    <row r="8" customFormat="false" ht="14.25" hidden="false" customHeight="false" outlineLevel="0" collapsed="false">
      <c r="B8" s="70" t="s">
        <v>6</v>
      </c>
      <c r="C8" s="14" t="n">
        <v>95664225</v>
      </c>
      <c r="D8" s="14" t="n">
        <v>98579572.752</v>
      </c>
      <c r="E8" s="14" t="n">
        <v>95872449</v>
      </c>
      <c r="F8" s="14" t="n">
        <v>91316563</v>
      </c>
      <c r="G8" s="71" t="n">
        <v>99904140</v>
      </c>
      <c r="H8" s="52" t="n">
        <v>95828508</v>
      </c>
      <c r="I8" s="52" t="n">
        <v>92909518</v>
      </c>
      <c r="J8" s="52" t="n">
        <v>90359138</v>
      </c>
      <c r="K8" s="52" t="n">
        <v>83955678</v>
      </c>
      <c r="L8" s="52" t="n">
        <v>97624655</v>
      </c>
      <c r="M8" s="52" t="n">
        <v>99240928</v>
      </c>
      <c r="N8" s="52" t="n">
        <v>15129878</v>
      </c>
      <c r="O8" s="52" t="n">
        <v>24020846</v>
      </c>
      <c r="P8" s="52" t="n">
        <v>66248322</v>
      </c>
      <c r="Q8" s="72"/>
    </row>
    <row r="9" customFormat="false" ht="14.25" hidden="false" customHeight="false" outlineLevel="0" collapsed="false">
      <c r="B9" s="70" t="s">
        <v>7</v>
      </c>
      <c r="C9" s="14" t="n">
        <v>92436981</v>
      </c>
      <c r="D9" s="14" t="n">
        <v>100996309</v>
      </c>
      <c r="E9" s="14" t="n">
        <v>101107501</v>
      </c>
      <c r="F9" s="14" t="n">
        <v>96746668</v>
      </c>
      <c r="G9" s="71" t="n">
        <v>95567584</v>
      </c>
      <c r="H9" s="52" t="n">
        <v>95510916</v>
      </c>
      <c r="I9" s="52" t="n">
        <v>88934747</v>
      </c>
      <c r="J9" s="52" t="n">
        <v>93978784</v>
      </c>
      <c r="K9" s="52" t="n">
        <v>94863191</v>
      </c>
      <c r="L9" s="52" t="n">
        <v>98386967</v>
      </c>
      <c r="M9" s="52" t="n">
        <v>100025186</v>
      </c>
      <c r="N9" s="52" t="n">
        <v>12683372</v>
      </c>
      <c r="O9" s="52" t="n">
        <v>33952409</v>
      </c>
      <c r="P9" s="52" t="n">
        <v>69451109</v>
      </c>
      <c r="Q9" s="72"/>
    </row>
    <row r="10" customFormat="false" ht="14.25" hidden="false" customHeight="false" outlineLevel="0" collapsed="false">
      <c r="B10" s="70" t="s">
        <v>8</v>
      </c>
      <c r="C10" s="14" t="n">
        <v>90559726</v>
      </c>
      <c r="D10" s="14" t="n">
        <v>96541681.792</v>
      </c>
      <c r="E10" s="14" t="n">
        <v>93414270</v>
      </c>
      <c r="F10" s="14" t="n">
        <v>94584908</v>
      </c>
      <c r="G10" s="71" t="n">
        <v>92060536</v>
      </c>
      <c r="H10" s="52" t="n">
        <v>89739503</v>
      </c>
      <c r="I10" s="52" t="n">
        <v>89913551</v>
      </c>
      <c r="J10" s="52" t="n">
        <v>86577958</v>
      </c>
      <c r="K10" s="52" t="n">
        <v>88442974</v>
      </c>
      <c r="L10" s="52" t="n">
        <v>94494401</v>
      </c>
      <c r="M10" s="52" t="n">
        <v>93871560</v>
      </c>
      <c r="N10" s="52" t="n">
        <v>10799851</v>
      </c>
      <c r="O10" s="52" t="n">
        <v>33085322</v>
      </c>
      <c r="P10" s="52" t="n">
        <v>62803174</v>
      </c>
      <c r="Q10" s="72"/>
    </row>
    <row r="11" customFormat="false" ht="14.25" hidden="false" customHeight="false" outlineLevel="0" collapsed="false">
      <c r="B11" s="70" t="s">
        <v>9</v>
      </c>
      <c r="C11" s="14" t="n">
        <v>91939572</v>
      </c>
      <c r="D11" s="14" t="n">
        <v>94551320.17</v>
      </c>
      <c r="E11" s="14" t="n">
        <v>90611677</v>
      </c>
      <c r="F11" s="14" t="n">
        <v>90157871</v>
      </c>
      <c r="G11" s="71" t="n">
        <v>93338289</v>
      </c>
      <c r="H11" s="52" t="n">
        <v>90997460</v>
      </c>
      <c r="I11" s="52" t="n">
        <v>87325582</v>
      </c>
      <c r="J11" s="52" t="n">
        <v>84892381</v>
      </c>
      <c r="K11" s="52" t="n">
        <v>87837535</v>
      </c>
      <c r="L11" s="52" t="n">
        <v>87495800</v>
      </c>
      <c r="M11" s="52" t="n">
        <v>93801693</v>
      </c>
      <c r="N11" s="52" t="n">
        <v>13225844</v>
      </c>
      <c r="O11" s="52" t="n">
        <v>45155952</v>
      </c>
      <c r="P11" s="52" t="n">
        <v>59961752</v>
      </c>
      <c r="Q11" s="72"/>
    </row>
    <row r="12" customFormat="false" ht="14.25" hidden="false" customHeight="false" outlineLevel="0" collapsed="false">
      <c r="B12" s="70" t="s">
        <v>10</v>
      </c>
      <c r="C12" s="14" t="n">
        <v>95948700</v>
      </c>
      <c r="D12" s="14" t="n">
        <v>99321786.88</v>
      </c>
      <c r="E12" s="14" t="n">
        <v>92499938</v>
      </c>
      <c r="F12" s="14" t="n">
        <v>98645306</v>
      </c>
      <c r="G12" s="71" t="n">
        <v>97828940</v>
      </c>
      <c r="H12" s="52" t="n">
        <v>93668508</v>
      </c>
      <c r="I12" s="52" t="n">
        <v>89740318</v>
      </c>
      <c r="J12" s="52" t="n">
        <v>93037967</v>
      </c>
      <c r="K12" s="52" t="n">
        <v>95602277</v>
      </c>
      <c r="L12" s="52" t="n">
        <v>101161943</v>
      </c>
      <c r="M12" s="52" t="n">
        <v>100338642</v>
      </c>
      <c r="N12" s="52" t="n">
        <v>19448326</v>
      </c>
      <c r="O12" s="52" t="n">
        <v>51224699</v>
      </c>
      <c r="P12" s="52" t="n">
        <v>70300418</v>
      </c>
      <c r="Q12" s="72"/>
    </row>
    <row r="13" customFormat="false" ht="14.25" hidden="false" customHeight="false" outlineLevel="0" collapsed="false">
      <c r="B13" s="70" t="s">
        <v>11</v>
      </c>
      <c r="C13" s="14" t="n">
        <v>91636850</v>
      </c>
      <c r="D13" s="14" t="n">
        <v>93264871.73</v>
      </c>
      <c r="E13" s="14" t="n">
        <v>93050291</v>
      </c>
      <c r="F13" s="14" t="n">
        <v>85226727</v>
      </c>
      <c r="G13" s="71" t="n">
        <v>85262221</v>
      </c>
      <c r="H13" s="52" t="n">
        <v>88183310</v>
      </c>
      <c r="I13" s="52" t="n">
        <v>87462661</v>
      </c>
      <c r="J13" s="52" t="n">
        <v>88476482</v>
      </c>
      <c r="K13" s="52" t="n">
        <v>87426409</v>
      </c>
      <c r="L13" s="52" t="n">
        <v>85206515</v>
      </c>
      <c r="M13" s="52" t="n">
        <v>87137435</v>
      </c>
      <c r="N13" s="52" t="n">
        <v>27635092</v>
      </c>
      <c r="O13" s="52" t="n">
        <v>52187642</v>
      </c>
      <c r="P13" s="52" t="n">
        <v>65109590</v>
      </c>
      <c r="Q13" s="72"/>
    </row>
    <row r="14" customFormat="false" ht="14.25" hidden="false" customHeight="false" outlineLevel="0" collapsed="false">
      <c r="B14" s="70" t="s">
        <v>12</v>
      </c>
      <c r="C14" s="14" t="n">
        <v>97434491</v>
      </c>
      <c r="D14" s="14" t="n">
        <v>98502057.5</v>
      </c>
      <c r="E14" s="14" t="n">
        <v>92681684</v>
      </c>
      <c r="F14" s="14" t="n">
        <v>100577178</v>
      </c>
      <c r="G14" s="71" t="n">
        <v>101646123</v>
      </c>
      <c r="H14" s="52" t="n">
        <v>99764936</v>
      </c>
      <c r="I14" s="52" t="n">
        <v>92992749</v>
      </c>
      <c r="J14" s="52" t="n">
        <v>87421152</v>
      </c>
      <c r="K14" s="52" t="n">
        <v>94126515</v>
      </c>
      <c r="L14" s="52" t="n">
        <v>103002323</v>
      </c>
      <c r="M14" s="52" t="n">
        <v>75557786</v>
      </c>
      <c r="N14" s="52" t="n">
        <v>36266102</v>
      </c>
      <c r="O14" s="52" t="n">
        <v>56278852</v>
      </c>
      <c r="P14" s="52" t="n">
        <v>66769607</v>
      </c>
      <c r="Q14" s="72"/>
    </row>
    <row r="15" customFormat="false" ht="14.25" hidden="false" customHeight="false" outlineLevel="0" collapsed="false">
      <c r="B15" s="70" t="s">
        <v>13</v>
      </c>
      <c r="C15" s="14" t="n">
        <v>96296631</v>
      </c>
      <c r="D15" s="14" t="n">
        <v>97521277.95</v>
      </c>
      <c r="E15" s="14" t="n">
        <v>95381407</v>
      </c>
      <c r="F15" s="14" t="n">
        <v>94913039</v>
      </c>
      <c r="G15" s="71" t="n">
        <v>95361407</v>
      </c>
      <c r="H15" s="52" t="n">
        <v>91475960</v>
      </c>
      <c r="I15" s="52" t="n">
        <v>92188661</v>
      </c>
      <c r="J15" s="52" t="n">
        <v>89724745</v>
      </c>
      <c r="K15" s="52" t="n">
        <v>96456830</v>
      </c>
      <c r="L15" s="52" t="n">
        <v>95177954</v>
      </c>
      <c r="M15" s="52" t="n">
        <v>60782052</v>
      </c>
      <c r="N15" s="52" t="n">
        <v>40299774</v>
      </c>
      <c r="O15" s="52" t="n">
        <v>58245862</v>
      </c>
      <c r="P15" s="52" t="n">
        <v>68634350</v>
      </c>
      <c r="Q15" s="72"/>
    </row>
    <row r="16" customFormat="false" ht="14.25" hidden="false" customHeight="false" outlineLevel="0" collapsed="false">
      <c r="B16" s="70" t="s">
        <v>14</v>
      </c>
      <c r="C16" s="14" t="n">
        <v>95772084</v>
      </c>
      <c r="D16" s="14" t="n">
        <v>97809949.18</v>
      </c>
      <c r="E16" s="14" t="n">
        <v>95317793</v>
      </c>
      <c r="F16" s="14" t="n">
        <v>93395573</v>
      </c>
      <c r="G16" s="71" t="n">
        <v>95121669</v>
      </c>
      <c r="H16" s="52" t="n">
        <v>92031162</v>
      </c>
      <c r="I16" s="52" t="n">
        <v>89379387</v>
      </c>
      <c r="J16" s="52" t="n">
        <v>88768004</v>
      </c>
      <c r="K16" s="52" t="n">
        <v>90679882</v>
      </c>
      <c r="L16" s="52" t="n">
        <v>92608972</v>
      </c>
      <c r="M16" s="52" t="n">
        <v>73667395</v>
      </c>
      <c r="N16" s="52" t="n">
        <v>41962507</v>
      </c>
      <c r="O16" s="52" t="n">
        <v>61422008</v>
      </c>
      <c r="P16" s="52" t="n">
        <v>66667069</v>
      </c>
      <c r="Q16" s="72"/>
    </row>
    <row r="17" customFormat="false" ht="14.25" hidden="false" customHeight="false" outlineLevel="0" collapsed="false">
      <c r="B17" s="73" t="s">
        <v>25</v>
      </c>
      <c r="C17" s="74" t="n">
        <v>1091477391</v>
      </c>
      <c r="D17" s="74" t="n">
        <v>1114539475.415</v>
      </c>
      <c r="E17" s="74" t="n">
        <v>1098261356</v>
      </c>
      <c r="F17" s="74" t="n">
        <v>1087890186</v>
      </c>
      <c r="G17" s="74" t="n">
        <v>1094480546</v>
      </c>
      <c r="H17" s="74" t="n">
        <v>1076853446</v>
      </c>
      <c r="I17" s="74" t="n">
        <v>1047401002</v>
      </c>
      <c r="J17" s="74" t="n">
        <v>1037142476</v>
      </c>
      <c r="K17" s="74" t="n">
        <v>1051822202</v>
      </c>
      <c r="L17" s="74" t="n">
        <v>1100076535</v>
      </c>
      <c r="M17" s="74" t="n">
        <v>1037492512</v>
      </c>
      <c r="N17" s="74" t="n">
        <v>396560651</v>
      </c>
      <c r="O17" s="74" t="n">
        <v>526948938</v>
      </c>
      <c r="P17" s="74" t="n">
        <f aca="false">SUM(P5:P16)</f>
        <v>756963631</v>
      </c>
      <c r="Q17" s="42"/>
    </row>
    <row r="19" customFormat="false" ht="14.25" hidden="false" customHeight="false" outlineLevel="0" collapsed="false">
      <c r="C19" s="75"/>
      <c r="D19" s="75"/>
      <c r="E19" s="75"/>
      <c r="F19" s="75"/>
      <c r="G19" s="75"/>
      <c r="H19" s="75"/>
      <c r="I19" s="75"/>
      <c r="J19" s="75"/>
      <c r="K19" s="75"/>
      <c r="L19" s="75"/>
    </row>
    <row r="21" customFormat="false" ht="14.25" hidden="false" customHeight="false" outlineLevel="0" collapsed="false">
      <c r="C21" s="42"/>
      <c r="D21" s="42"/>
      <c r="E21" s="42"/>
      <c r="F21" s="42"/>
      <c r="G21" s="42"/>
      <c r="H21" s="42"/>
      <c r="I21" s="42"/>
      <c r="J21" s="42"/>
      <c r="K21" s="42"/>
      <c r="L21" s="42"/>
    </row>
  </sheetData>
  <conditionalFormatting sqref="H5:P16">
    <cfRule type="cellIs" priority="2" operator="equal" aboveAverage="0" equalAverage="0" bottom="0" percent="0" rank="0" text="" dxfId="3">
      <formula>""</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P32"/>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D22" activeCellId="0" sqref="D22"/>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7" min="7" style="0" width="12.18"/>
  </cols>
  <sheetData>
    <row r="2" customFormat="false" ht="14.25" hidden="false" customHeight="false" outlineLevel="0" collapsed="false">
      <c r="B2" s="9" t="s">
        <v>47</v>
      </c>
    </row>
    <row r="4" customFormat="false" ht="14.25" hidden="false" customHeight="false" outlineLevel="0" collapsed="false">
      <c r="C4" s="69" t="n">
        <v>2009</v>
      </c>
      <c r="D4" s="69" t="n">
        <v>2010</v>
      </c>
      <c r="E4" s="69" t="n">
        <v>2011</v>
      </c>
      <c r="F4" s="69" t="n">
        <v>2012</v>
      </c>
      <c r="G4" s="69" t="n">
        <v>2013</v>
      </c>
      <c r="H4" s="69" t="n">
        <v>2014</v>
      </c>
      <c r="I4" s="69" t="n">
        <v>2015</v>
      </c>
      <c r="J4" s="69" t="n">
        <v>2016</v>
      </c>
      <c r="K4" s="69" t="n">
        <v>2017</v>
      </c>
      <c r="L4" s="76" t="n">
        <v>2018</v>
      </c>
      <c r="M4" s="76" t="n">
        <v>2019</v>
      </c>
      <c r="N4" s="76" t="n">
        <v>2020</v>
      </c>
      <c r="O4" s="76" t="n">
        <v>2021</v>
      </c>
      <c r="P4" s="76" t="n">
        <v>2022</v>
      </c>
    </row>
    <row r="5" customFormat="false" ht="14.25" hidden="false" customHeight="false" outlineLevel="0" collapsed="false">
      <c r="B5" s="70" t="s">
        <v>3</v>
      </c>
      <c r="C5" s="77" t="n">
        <v>1.65267006308155</v>
      </c>
      <c r="D5" s="77" t="n">
        <v>1.62818812945363</v>
      </c>
      <c r="E5" s="77" t="n">
        <v>1.60690044932425</v>
      </c>
      <c r="F5" s="77" t="n">
        <v>1.56649889323478</v>
      </c>
      <c r="G5" s="77" t="n">
        <v>1.54636018544375</v>
      </c>
      <c r="H5" s="77" t="n">
        <v>1.53380689312555</v>
      </c>
      <c r="I5" s="77" t="n">
        <v>1.5206986219592</v>
      </c>
      <c r="J5" s="77" t="n">
        <v>1.50908608871509</v>
      </c>
      <c r="K5" s="78" t="n">
        <v>1.48502728796691</v>
      </c>
      <c r="L5" s="78" t="n">
        <v>1.49177775914736</v>
      </c>
      <c r="M5" s="78" t="n">
        <v>1.4803850040972</v>
      </c>
      <c r="N5" s="78" t="n">
        <v>1.46</v>
      </c>
      <c r="O5" s="78" t="n">
        <v>1.44253588644526</v>
      </c>
      <c r="P5" s="78" t="n">
        <v>1.41506125930636</v>
      </c>
    </row>
    <row r="6" customFormat="false" ht="14.25" hidden="false" customHeight="false" outlineLevel="0" collapsed="false">
      <c r="B6" s="70" t="s">
        <v>4</v>
      </c>
      <c r="C6" s="77" t="n">
        <v>1.66589875310146</v>
      </c>
      <c r="D6" s="77" t="n">
        <v>1.67480147698109</v>
      </c>
      <c r="E6" s="77" t="n">
        <v>1.59199630712296</v>
      </c>
      <c r="F6" s="77" t="n">
        <v>1.56546512043221</v>
      </c>
      <c r="G6" s="77" t="n">
        <v>1.54491465166693</v>
      </c>
      <c r="H6" s="77" t="n">
        <v>1.52915336748511</v>
      </c>
      <c r="I6" s="77" t="n">
        <v>1.51889860566734</v>
      </c>
      <c r="J6" s="77" t="n">
        <v>1.508134784817</v>
      </c>
      <c r="K6" s="78" t="n">
        <v>1.48610561802421</v>
      </c>
      <c r="L6" s="78" t="n">
        <v>1.48748565513999</v>
      </c>
      <c r="M6" s="78" t="n">
        <v>1.46983280583876</v>
      </c>
      <c r="N6" s="78" t="n">
        <v>1.45</v>
      </c>
      <c r="O6" s="78" t="n">
        <v>1.4343213359795</v>
      </c>
      <c r="P6" s="78" t="n">
        <v>1.40865718434496</v>
      </c>
    </row>
    <row r="7" customFormat="false" ht="14.25" hidden="false" customHeight="false" outlineLevel="0" collapsed="false">
      <c r="B7" s="70" t="s">
        <v>5</v>
      </c>
      <c r="C7" s="77" t="n">
        <v>1.65505930919491</v>
      </c>
      <c r="D7" s="77" t="n">
        <v>1.65498156158805</v>
      </c>
      <c r="E7" s="77" t="n">
        <v>1.58404718591032</v>
      </c>
      <c r="F7" s="77" t="n">
        <v>1.55452600235351</v>
      </c>
      <c r="G7" s="77" t="n">
        <v>1.53761531771233</v>
      </c>
      <c r="H7" s="77" t="n">
        <v>1.52593084766727</v>
      </c>
      <c r="I7" s="77" t="n">
        <v>1.51582046020283</v>
      </c>
      <c r="J7" s="77" t="n">
        <v>1.50388543218541</v>
      </c>
      <c r="K7" s="78" t="n">
        <v>1.48593141192258</v>
      </c>
      <c r="L7" s="78" t="n">
        <v>1.48147580540423</v>
      </c>
      <c r="M7" s="78" t="n">
        <v>1.4631939273126</v>
      </c>
      <c r="N7" s="78" t="n">
        <v>1.46</v>
      </c>
      <c r="O7" s="78" t="n">
        <v>1.45992223096228</v>
      </c>
      <c r="P7" s="78" t="n">
        <v>1.40132255494117</v>
      </c>
    </row>
    <row r="8" customFormat="false" ht="14.25" hidden="false" customHeight="false" outlineLevel="0" collapsed="false">
      <c r="B8" s="70" t="s">
        <v>6</v>
      </c>
      <c r="C8" s="77" t="n">
        <v>1.65031406463597</v>
      </c>
      <c r="D8" s="77" t="n">
        <v>1.6448939518934</v>
      </c>
      <c r="E8" s="77" t="n">
        <v>1.57107247776679</v>
      </c>
      <c r="F8" s="77" t="n">
        <v>1.54833593550822</v>
      </c>
      <c r="G8" s="77" t="n">
        <v>1.5333202808212</v>
      </c>
      <c r="H8" s="77" t="n">
        <v>1.52605497103221</v>
      </c>
      <c r="I8" s="77" t="n">
        <v>1.51377831924604</v>
      </c>
      <c r="J8" s="77" t="n">
        <v>1.49891841597692</v>
      </c>
      <c r="K8" s="78" t="n">
        <v>1.48160205436016</v>
      </c>
      <c r="L8" s="78" t="n">
        <v>1.48236034227214</v>
      </c>
      <c r="M8" s="78" t="n">
        <v>1.46504472428956</v>
      </c>
      <c r="N8" s="78" t="n">
        <v>1.45</v>
      </c>
      <c r="O8" s="78" t="n">
        <v>1.47303775229232</v>
      </c>
      <c r="P8" s="78" t="n">
        <v>1.3982473850432</v>
      </c>
    </row>
    <row r="9" customFormat="false" ht="14.25" hidden="false" customHeight="false" outlineLevel="0" collapsed="false">
      <c r="B9" s="70" t="s">
        <v>7</v>
      </c>
      <c r="C9" s="77" t="n">
        <v>1.65351465773206</v>
      </c>
      <c r="D9" s="77" t="n">
        <v>1.61968057664365</v>
      </c>
      <c r="E9" s="77" t="n">
        <v>1.57036590193244</v>
      </c>
      <c r="F9" s="77" t="n">
        <v>1.54778568704816</v>
      </c>
      <c r="G9" s="77" t="n">
        <v>1.52831765633</v>
      </c>
      <c r="H9" s="77" t="n">
        <v>1.52100484514252</v>
      </c>
      <c r="I9" s="77" t="n">
        <v>1.51023178825707</v>
      </c>
      <c r="J9" s="77" t="n">
        <v>1.49966581819148</v>
      </c>
      <c r="K9" s="78" t="n">
        <v>1.48674278730514</v>
      </c>
      <c r="L9" s="78" t="n">
        <v>1.48365637696708</v>
      </c>
      <c r="M9" s="78" t="n">
        <v>1.46324358747006</v>
      </c>
      <c r="N9" s="78" t="n">
        <v>1.42</v>
      </c>
      <c r="O9" s="78" t="n">
        <v>1.43640358479423</v>
      </c>
      <c r="P9" s="78" t="n">
        <v>1.40131092795077</v>
      </c>
    </row>
    <row r="10" customFormat="false" ht="14.25" hidden="false" customHeight="false" outlineLevel="0" collapsed="false">
      <c r="B10" s="70" t="s">
        <v>8</v>
      </c>
      <c r="C10" s="77" t="n">
        <v>1.66336249736445</v>
      </c>
      <c r="D10" s="77" t="n">
        <v>1.56753149718322</v>
      </c>
      <c r="E10" s="77" t="n">
        <v>1.57217539675683</v>
      </c>
      <c r="F10" s="77" t="n">
        <v>1.54848572670811</v>
      </c>
      <c r="G10" s="77" t="n">
        <v>1.53247061259778</v>
      </c>
      <c r="H10" s="77" t="n">
        <v>1.52333060057175</v>
      </c>
      <c r="I10" s="77" t="n">
        <v>1.51001420241983</v>
      </c>
      <c r="J10" s="77" t="n">
        <v>1.49873279524564</v>
      </c>
      <c r="K10" s="78" t="n">
        <v>1.48995851270221</v>
      </c>
      <c r="L10" s="78" t="n">
        <v>1.48484132938204</v>
      </c>
      <c r="M10" s="78" t="n">
        <v>1.46136897053804</v>
      </c>
      <c r="N10" s="78" t="n">
        <v>1.4</v>
      </c>
      <c r="O10" s="78" t="n">
        <v>1.45083275901017</v>
      </c>
      <c r="P10" s="78" t="n">
        <v>1.4051821329922</v>
      </c>
    </row>
    <row r="11" customFormat="false" ht="14.25" hidden="false" customHeight="false" outlineLevel="0" collapsed="false">
      <c r="B11" s="70" t="s">
        <v>9</v>
      </c>
      <c r="C11" s="77" t="n">
        <v>1.6712386479241</v>
      </c>
      <c r="D11" s="77" t="n">
        <v>1.60741736579393</v>
      </c>
      <c r="E11" s="77" t="n">
        <v>1.56994355153586</v>
      </c>
      <c r="F11" s="77" t="n">
        <v>1.54752009394721</v>
      </c>
      <c r="G11" s="77" t="n">
        <v>1.53641217914333</v>
      </c>
      <c r="H11" s="77" t="n">
        <v>1.52817984150327</v>
      </c>
      <c r="I11" s="77" t="n">
        <v>1.51397144996984</v>
      </c>
      <c r="J11" s="77" t="n">
        <v>1.49474221956385</v>
      </c>
      <c r="K11" s="78" t="n">
        <v>1.48638319597653</v>
      </c>
      <c r="L11" s="78" t="n">
        <v>1.48385930524665</v>
      </c>
      <c r="M11" s="78" t="n">
        <v>1.46490189681331</v>
      </c>
      <c r="N11" s="78" t="n">
        <v>1.42</v>
      </c>
      <c r="O11" s="78" t="n">
        <v>1.43104003210917</v>
      </c>
      <c r="P11" s="78" t="n">
        <v>1.40616911927457</v>
      </c>
    </row>
    <row r="12" customFormat="false" ht="14.25" hidden="false" customHeight="false" outlineLevel="0" collapsed="false">
      <c r="B12" s="70" t="s">
        <v>10</v>
      </c>
      <c r="C12" s="77" t="n">
        <v>1.6626543142325</v>
      </c>
      <c r="D12" s="77" t="n">
        <v>1.61532526789756</v>
      </c>
      <c r="E12" s="77" t="n">
        <v>1.57017746325408</v>
      </c>
      <c r="F12" s="77" t="n">
        <v>1.54708555519104</v>
      </c>
      <c r="G12" s="77" t="n">
        <v>1.53202971431562</v>
      </c>
      <c r="H12" s="77" t="n">
        <v>1.52231167170934</v>
      </c>
      <c r="I12" s="77" t="n">
        <v>1.51000587049402</v>
      </c>
      <c r="J12" s="77" t="n">
        <v>1.49851120457093</v>
      </c>
      <c r="K12" s="78" t="n">
        <v>1.49161502711907</v>
      </c>
      <c r="L12" s="78" t="n">
        <v>1.48452848518341</v>
      </c>
      <c r="M12" s="78" t="n">
        <v>1.46127710199626</v>
      </c>
      <c r="N12" s="78" t="n">
        <v>1.41</v>
      </c>
      <c r="O12" s="78" t="n">
        <v>1.42826834375347</v>
      </c>
      <c r="P12" s="78" t="n">
        <v>1.40423290228516</v>
      </c>
    </row>
    <row r="13" customFormat="false" ht="14.25" hidden="false" customHeight="false" outlineLevel="0" collapsed="false">
      <c r="B13" s="70" t="s">
        <v>11</v>
      </c>
      <c r="C13" s="77" t="n">
        <v>1.66349170666604</v>
      </c>
      <c r="D13" s="77" t="n">
        <v>1.60678435749991</v>
      </c>
      <c r="E13" s="77" t="n">
        <v>1.56629020106987</v>
      </c>
      <c r="F13" s="77" t="n">
        <v>1.53863104469564</v>
      </c>
      <c r="G13" s="77" t="n">
        <v>1.52947351676424</v>
      </c>
      <c r="H13" s="77" t="n">
        <v>1.52549544806154</v>
      </c>
      <c r="I13" s="77" t="n">
        <v>1.51174265095822</v>
      </c>
      <c r="J13" s="77" t="n">
        <v>1.49299013719827</v>
      </c>
      <c r="K13" s="78" t="n">
        <v>1.48805382135734</v>
      </c>
      <c r="L13" s="78" t="n">
        <v>1.47748826483515</v>
      </c>
      <c r="M13" s="78" t="n">
        <v>1.45645611441282</v>
      </c>
      <c r="N13" s="78" t="n">
        <v>1.42</v>
      </c>
      <c r="O13" s="78" t="n">
        <v>1.42499092026423</v>
      </c>
      <c r="P13" s="78" t="n">
        <v>1.39652814585378</v>
      </c>
    </row>
    <row r="14" customFormat="false" ht="14.25" hidden="false" customHeight="false" outlineLevel="0" collapsed="false">
      <c r="B14" s="70" t="s">
        <v>12</v>
      </c>
      <c r="C14" s="77" t="n">
        <v>1.66393484828694</v>
      </c>
      <c r="D14" s="77" t="n">
        <v>1.60780199946585</v>
      </c>
      <c r="E14" s="77" t="n">
        <v>1.56257029166626</v>
      </c>
      <c r="F14" s="77" t="n">
        <v>1.54627098405962</v>
      </c>
      <c r="G14" s="77" t="n">
        <v>1.530330438673</v>
      </c>
      <c r="H14" s="77" t="n">
        <v>1.52215169065011</v>
      </c>
      <c r="I14" s="77" t="n">
        <v>1.50769221802444</v>
      </c>
      <c r="J14" s="77" t="n">
        <v>1.48980815306575</v>
      </c>
      <c r="K14" s="78" t="n">
        <v>1.48924043347403</v>
      </c>
      <c r="L14" s="78" t="n">
        <v>1.48200129428149</v>
      </c>
      <c r="M14" s="78" t="n">
        <v>1.44851915062731</v>
      </c>
      <c r="N14" s="78" t="n">
        <v>1.42</v>
      </c>
      <c r="O14" s="78" t="n">
        <v>1.41704793480862</v>
      </c>
      <c r="P14" s="78" t="n">
        <v>1.39332145537415</v>
      </c>
    </row>
    <row r="15" customFormat="false" ht="14.25" hidden="false" customHeight="false" outlineLevel="0" collapsed="false">
      <c r="B15" s="70" t="s">
        <v>13</v>
      </c>
      <c r="C15" s="77" t="n">
        <v>1.66792423921871</v>
      </c>
      <c r="D15" s="77" t="n">
        <v>1.59331133949727</v>
      </c>
      <c r="E15" s="77" t="n">
        <v>1.56451606967802</v>
      </c>
      <c r="F15" s="77" t="n">
        <v>1.54296199492675</v>
      </c>
      <c r="G15" s="77" t="n">
        <v>1.52903906923269</v>
      </c>
      <c r="H15" s="77" t="n">
        <v>1.52326967653578</v>
      </c>
      <c r="I15" s="77" t="n">
        <v>1.50919780687562</v>
      </c>
      <c r="J15" s="77" t="n">
        <v>1.49448776923245</v>
      </c>
      <c r="K15" s="78" t="n">
        <v>1.48595677465245</v>
      </c>
      <c r="L15" s="78" t="n">
        <v>1.48169983775865</v>
      </c>
      <c r="M15" s="78" t="n">
        <v>1.4355146483044</v>
      </c>
      <c r="N15" s="78" t="n">
        <v>1.44</v>
      </c>
      <c r="O15" s="78" t="n">
        <v>1.41684861664508</v>
      </c>
      <c r="P15" s="78" t="n">
        <v>1.4035926179821</v>
      </c>
    </row>
    <row r="16" customFormat="false" ht="14.25" hidden="false" customHeight="false" outlineLevel="0" collapsed="false">
      <c r="B16" s="70" t="s">
        <v>14</v>
      </c>
      <c r="C16" s="77" t="n">
        <v>1.65919476076139</v>
      </c>
      <c r="D16" s="77" t="n">
        <v>1.62113286357195</v>
      </c>
      <c r="E16" s="77" t="n">
        <v>1.55167841538253</v>
      </c>
      <c r="F16" s="77" t="n">
        <v>1.53216127278324</v>
      </c>
      <c r="G16" s="77" t="n">
        <v>1.52267349303974</v>
      </c>
      <c r="H16" s="77" t="n">
        <v>1.51423131004257</v>
      </c>
      <c r="I16" s="77" t="n">
        <v>1.50120142354523</v>
      </c>
      <c r="J16" s="77" t="n">
        <v>1.4826097926005</v>
      </c>
      <c r="K16" s="78" t="n">
        <v>1.46773961395318</v>
      </c>
      <c r="L16" s="78" t="n">
        <v>1.47304394006231</v>
      </c>
      <c r="M16" s="78" t="n">
        <v>1.44186863129883</v>
      </c>
      <c r="N16" s="78" t="n">
        <v>1.43</v>
      </c>
      <c r="O16" s="78" t="n">
        <v>1.40013410177017</v>
      </c>
      <c r="P16" s="78" t="n">
        <v>1.40506777041601</v>
      </c>
    </row>
    <row r="17" customFormat="false" ht="14.25" hidden="false" customHeight="false" outlineLevel="0" collapsed="false">
      <c r="B17" s="73" t="s">
        <v>48</v>
      </c>
      <c r="C17" s="79" t="n">
        <v>1.66077148851667</v>
      </c>
      <c r="D17" s="79" t="n">
        <v>1.62015419895579</v>
      </c>
      <c r="E17" s="79" t="n">
        <v>1.57347780928335</v>
      </c>
      <c r="F17" s="79" t="n">
        <v>1.54825607738316</v>
      </c>
      <c r="G17" s="79" t="n">
        <v>1.53311327289686</v>
      </c>
      <c r="H17" s="79" t="n">
        <v>1.52434069287456</v>
      </c>
      <c r="I17" s="79" t="n">
        <v>1.51167797336134</v>
      </c>
      <c r="J17" s="79" t="n">
        <v>1.49731772821539</v>
      </c>
      <c r="K17" s="79" t="n">
        <v>1.48536304490115</v>
      </c>
      <c r="L17" s="79" t="n">
        <v>1.48285153297338</v>
      </c>
      <c r="M17" s="79" t="n">
        <v>1.4593005469166</v>
      </c>
      <c r="N17" s="79" t="n">
        <v>1.43</v>
      </c>
      <c r="O17" s="79" t="n">
        <v>1.43015961633839</v>
      </c>
      <c r="P17" s="79" t="n">
        <v>1.40277342201663</v>
      </c>
    </row>
    <row r="18" customFormat="false" ht="14.25" hidden="false" customHeight="false" outlineLevel="0" collapsed="false">
      <c r="G18" s="80"/>
    </row>
    <row r="20" customFormat="false" ht="14.25" hidden="false" customHeight="false" outlineLevel="0" collapsed="false">
      <c r="G20" s="81"/>
    </row>
    <row r="22" customFormat="false" ht="14.25" hidden="false" customHeight="false" outlineLevel="0" collapsed="false">
      <c r="G22" s="81"/>
    </row>
    <row r="23" customFormat="false" ht="14.25" hidden="false" customHeight="false" outlineLevel="0" collapsed="false">
      <c r="G23" s="81"/>
    </row>
    <row r="25" customFormat="false" ht="14.25" hidden="false" customHeight="false" outlineLevel="0" collapsed="false">
      <c r="G25" s="81"/>
    </row>
    <row r="26" customFormat="false" ht="14.25" hidden="false" customHeight="false" outlineLevel="0" collapsed="false">
      <c r="G26" s="81"/>
    </row>
    <row r="27" customFormat="false" ht="14.25" hidden="false" customHeight="false" outlineLevel="0" collapsed="false">
      <c r="G27" s="81"/>
    </row>
    <row r="28" customFormat="false" ht="14.25" hidden="false" customHeight="false" outlineLevel="0" collapsed="false">
      <c r="G28" s="81"/>
    </row>
    <row r="29" customFormat="false" ht="14.25" hidden="false" customHeight="false" outlineLevel="0" collapsed="false">
      <c r="G29" s="81"/>
    </row>
    <row r="30" customFormat="false" ht="14.25" hidden="false" customHeight="false" outlineLevel="0" collapsed="false">
      <c r="G30" s="81"/>
    </row>
    <row r="31" customFormat="false" ht="14.25" hidden="false" customHeight="false" outlineLevel="0" collapsed="false">
      <c r="G31" s="81"/>
    </row>
    <row r="32" customFormat="false" ht="14.25" hidden="false" customHeight="false" outlineLevel="0" collapsed="false">
      <c r="G32" s="81"/>
    </row>
  </sheetData>
  <conditionalFormatting sqref="K5:P16">
    <cfRule type="cellIs" priority="2" operator="equal" aboveAverage="0" equalAverage="0" bottom="0" percent="0" rank="0" text="" dxfId="4">
      <formula>""</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J45"/>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pane xSplit="0" ySplit="5" topLeftCell="A29" activePane="bottomLeft" state="frozen"/>
      <selection pane="topLeft" activeCell="A1" activeCellId="0" sqref="A1"/>
      <selection pane="bottomLeft" activeCell="E41" activeCellId="0" sqref="E41"/>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3" min="3" style="0" width="14.18"/>
    <col collapsed="false" customWidth="true" hidden="false" outlineLevel="0" max="9" min="4" style="0" width="11"/>
    <col collapsed="false" customWidth="true" hidden="false" outlineLevel="0" max="10" min="10" style="0" width="12"/>
  </cols>
  <sheetData>
    <row r="2" customFormat="false" ht="14.25" hidden="false" customHeight="false" outlineLevel="0" collapsed="false">
      <c r="B2" s="9" t="s">
        <v>49</v>
      </c>
    </row>
    <row r="3" customFormat="false" ht="14.25" hidden="false" customHeight="false" outlineLevel="0" collapsed="false">
      <c r="B3" s="82" t="s">
        <v>50</v>
      </c>
    </row>
    <row r="4" customFormat="false" ht="14.25" hidden="false" customHeight="false" outlineLevel="0" collapsed="false">
      <c r="B4" s="82"/>
      <c r="C4" s="83"/>
      <c r="D4" s="83"/>
      <c r="E4" s="83"/>
      <c r="F4" s="83"/>
      <c r="G4" s="83"/>
      <c r="H4" s="83"/>
      <c r="I4" s="83"/>
      <c r="J4" s="84"/>
    </row>
    <row r="5" customFormat="false" ht="14.25" hidden="false" customHeight="false" outlineLevel="0" collapsed="false">
      <c r="B5" s="45" t="s">
        <v>20</v>
      </c>
      <c r="C5" s="85" t="s">
        <v>51</v>
      </c>
      <c r="D5" s="85" t="s">
        <v>52</v>
      </c>
      <c r="E5" s="85" t="s">
        <v>53</v>
      </c>
      <c r="F5" s="85" t="s">
        <v>54</v>
      </c>
      <c r="G5" s="85" t="s">
        <v>55</v>
      </c>
      <c r="H5" s="85" t="s">
        <v>56</v>
      </c>
      <c r="I5" s="85" t="s">
        <v>57</v>
      </c>
      <c r="J5" s="85" t="s">
        <v>25</v>
      </c>
    </row>
    <row r="6" customFormat="false" ht="14.25" hidden="false" customHeight="false" outlineLevel="0" collapsed="false">
      <c r="B6" s="86" t="n">
        <v>1990</v>
      </c>
      <c r="C6" s="87" t="n">
        <v>115.373</v>
      </c>
      <c r="D6" s="87" t="n">
        <v>39.665</v>
      </c>
      <c r="E6" s="87"/>
      <c r="F6" s="87"/>
      <c r="G6" s="87"/>
      <c r="H6" s="87"/>
      <c r="I6" s="87"/>
      <c r="J6" s="88" t="n">
        <v>155.038</v>
      </c>
    </row>
    <row r="7" customFormat="false" ht="14.25" hidden="false" customHeight="false" outlineLevel="0" collapsed="false">
      <c r="B7" s="86" t="n">
        <v>1991</v>
      </c>
      <c r="C7" s="87" t="n">
        <v>113.059</v>
      </c>
      <c r="D7" s="87" t="n">
        <v>42.462</v>
      </c>
      <c r="E7" s="87"/>
      <c r="F7" s="87"/>
      <c r="G7" s="87"/>
      <c r="H7" s="87"/>
      <c r="I7" s="87"/>
      <c r="J7" s="88" t="n">
        <v>155.521</v>
      </c>
    </row>
    <row r="8" customFormat="false" ht="14.25" hidden="false" customHeight="false" outlineLevel="0" collapsed="false">
      <c r="B8" s="86" t="n">
        <v>1992</v>
      </c>
      <c r="C8" s="87" t="n">
        <v>117.235</v>
      </c>
      <c r="D8" s="87" t="n">
        <v>43.329</v>
      </c>
      <c r="E8" s="87"/>
      <c r="F8" s="87"/>
      <c r="G8" s="87"/>
      <c r="H8" s="87"/>
      <c r="I8" s="87"/>
      <c r="J8" s="88" t="n">
        <v>160.564</v>
      </c>
    </row>
    <row r="9" customFormat="false" ht="14.25" hidden="false" customHeight="false" outlineLevel="0" collapsed="false">
      <c r="B9" s="86" t="n">
        <v>1993</v>
      </c>
      <c r="C9" s="87" t="n">
        <v>124.567</v>
      </c>
      <c r="D9" s="87" t="n">
        <v>39.625</v>
      </c>
      <c r="E9" s="87"/>
      <c r="F9" s="87"/>
      <c r="G9" s="87"/>
      <c r="H9" s="87"/>
      <c r="I9" s="87"/>
      <c r="J9" s="88" t="n">
        <v>164.192</v>
      </c>
    </row>
    <row r="10" customFormat="false" ht="14.25" hidden="false" customHeight="false" outlineLevel="0" collapsed="false">
      <c r="B10" s="86" t="n">
        <v>1994</v>
      </c>
      <c r="C10" s="87" t="n">
        <v>127.572</v>
      </c>
      <c r="D10" s="87" t="n">
        <v>39.481</v>
      </c>
      <c r="E10" s="87"/>
      <c r="F10" s="87"/>
      <c r="G10" s="87"/>
      <c r="H10" s="87"/>
      <c r="I10" s="87"/>
      <c r="J10" s="88" t="n">
        <v>167.053</v>
      </c>
    </row>
    <row r="11" customFormat="false" ht="14.25" hidden="false" customHeight="false" outlineLevel="0" collapsed="false">
      <c r="B11" s="86" t="n">
        <v>1995</v>
      </c>
      <c r="C11" s="87" t="n">
        <v>126.534</v>
      </c>
      <c r="D11" s="87" t="n">
        <v>39.985</v>
      </c>
      <c r="E11" s="87"/>
      <c r="F11" s="87"/>
      <c r="G11" s="87"/>
      <c r="H11" s="87"/>
      <c r="I11" s="87"/>
      <c r="J11" s="88" t="n">
        <v>166.519</v>
      </c>
    </row>
    <row r="12" customFormat="false" ht="14.25" hidden="false" customHeight="false" outlineLevel="0" collapsed="false">
      <c r="B12" s="86" t="n">
        <v>1996</v>
      </c>
      <c r="C12" s="87" t="n">
        <v>136.789</v>
      </c>
      <c r="D12" s="87" t="n">
        <v>41.755</v>
      </c>
      <c r="E12" s="87"/>
      <c r="F12" s="87"/>
      <c r="G12" s="87"/>
      <c r="H12" s="87"/>
      <c r="I12" s="87"/>
      <c r="J12" s="88" t="n">
        <v>178.544</v>
      </c>
    </row>
    <row r="13" customFormat="false" ht="14.25" hidden="false" customHeight="false" outlineLevel="0" collapsed="false">
      <c r="B13" s="86" t="n">
        <v>1997</v>
      </c>
      <c r="C13" s="87" t="n">
        <v>141.094</v>
      </c>
      <c r="D13" s="87" t="n">
        <v>39.934</v>
      </c>
      <c r="E13" s="87"/>
      <c r="F13" s="87"/>
      <c r="G13" s="87"/>
      <c r="H13" s="87" t="n">
        <v>18.707</v>
      </c>
      <c r="I13" s="87"/>
      <c r="J13" s="88" t="n">
        <v>199.735</v>
      </c>
    </row>
    <row r="14" customFormat="false" ht="14.25" hidden="false" customHeight="false" outlineLevel="0" collapsed="false">
      <c r="B14" s="86" t="n">
        <v>1998</v>
      </c>
      <c r="C14" s="87" t="n">
        <v>136.141</v>
      </c>
      <c r="D14" s="87" t="n">
        <v>37.104</v>
      </c>
      <c r="E14" s="87"/>
      <c r="F14" s="87"/>
      <c r="G14" s="87"/>
      <c r="H14" s="87" t="n">
        <v>21.144</v>
      </c>
      <c r="I14" s="87"/>
      <c r="J14" s="88" t="n">
        <v>194.389</v>
      </c>
    </row>
    <row r="15" customFormat="false" ht="14.25" hidden="false" customHeight="false" outlineLevel="0" collapsed="false">
      <c r="B15" s="86" t="n">
        <v>1999</v>
      </c>
      <c r="C15" s="87" t="n">
        <v>129.399</v>
      </c>
      <c r="D15" s="87" t="n">
        <v>33.334</v>
      </c>
      <c r="E15" s="87"/>
      <c r="F15" s="87"/>
      <c r="G15" s="87"/>
      <c r="H15" s="87" t="n">
        <v>22.028</v>
      </c>
      <c r="I15" s="87"/>
      <c r="J15" s="88" t="n">
        <v>184.761</v>
      </c>
    </row>
    <row r="16" customFormat="false" ht="14.25" hidden="false" customHeight="false" outlineLevel="0" collapsed="false">
      <c r="B16" s="86" t="n">
        <v>2000</v>
      </c>
      <c r="C16" s="87" t="n">
        <v>138.607</v>
      </c>
      <c r="D16" s="87" t="n">
        <v>35.217</v>
      </c>
      <c r="E16" s="87"/>
      <c r="F16" s="87"/>
      <c r="G16" s="87"/>
      <c r="H16" s="87" t="n">
        <v>33.998</v>
      </c>
      <c r="I16" s="87"/>
      <c r="J16" s="88" t="n">
        <v>207.822</v>
      </c>
    </row>
    <row r="17" customFormat="false" ht="14.25" hidden="false" customHeight="false" outlineLevel="0" collapsed="false">
      <c r="B17" s="86" t="n">
        <v>2001</v>
      </c>
      <c r="C17" s="87" t="n">
        <v>132.147</v>
      </c>
      <c r="D17" s="87" t="n">
        <v>33.931</v>
      </c>
      <c r="E17" s="87"/>
      <c r="F17" s="87"/>
      <c r="G17" s="87"/>
      <c r="H17" s="87" t="n">
        <v>36.413</v>
      </c>
      <c r="I17" s="87"/>
      <c r="J17" s="88" t="n">
        <v>202.491</v>
      </c>
    </row>
    <row r="18" customFormat="false" ht="14.25" hidden="false" customHeight="false" outlineLevel="0" collapsed="false">
      <c r="B18" s="86" t="n">
        <v>2002</v>
      </c>
      <c r="C18" s="87" t="n">
        <v>128.985</v>
      </c>
      <c r="D18" s="87" t="n">
        <v>33.446</v>
      </c>
      <c r="E18" s="87"/>
      <c r="F18" s="87"/>
      <c r="G18" s="87"/>
      <c r="H18" s="87" t="n">
        <v>36.434</v>
      </c>
      <c r="I18" s="87"/>
      <c r="J18" s="88" t="n">
        <v>198.865</v>
      </c>
    </row>
    <row r="19" customFormat="false" ht="14.25" hidden="false" customHeight="false" outlineLevel="0" collapsed="false">
      <c r="B19" s="86" t="n">
        <v>2003</v>
      </c>
      <c r="C19" s="87" t="n">
        <v>130.749</v>
      </c>
      <c r="D19" s="87" t="n">
        <v>34.312</v>
      </c>
      <c r="E19" s="87"/>
      <c r="F19" s="87"/>
      <c r="G19" s="87"/>
      <c r="H19" s="87" t="n">
        <v>38.218</v>
      </c>
      <c r="I19" s="87"/>
      <c r="J19" s="88" t="n">
        <v>203.279</v>
      </c>
    </row>
    <row r="20" customFormat="false" ht="14.25" hidden="false" customHeight="false" outlineLevel="0" collapsed="false">
      <c r="B20" s="86" t="n">
        <v>2004</v>
      </c>
      <c r="C20" s="87" t="n">
        <v>145.194</v>
      </c>
      <c r="D20" s="87" t="n">
        <v>39.509</v>
      </c>
      <c r="E20" s="87"/>
      <c r="F20" s="87"/>
      <c r="G20" s="87"/>
      <c r="H20" s="87" t="n">
        <v>47.062</v>
      </c>
      <c r="I20" s="87"/>
      <c r="J20" s="88" t="n">
        <v>231.765</v>
      </c>
    </row>
    <row r="21" customFormat="false" ht="14.25" hidden="false" customHeight="false" outlineLevel="0" collapsed="false">
      <c r="B21" s="86" t="n">
        <v>2005</v>
      </c>
      <c r="C21" s="87" t="n">
        <v>158.254</v>
      </c>
      <c r="D21" s="87" t="n">
        <v>51.84</v>
      </c>
      <c r="E21" s="87"/>
      <c r="F21" s="87" t="n">
        <v>2.693</v>
      </c>
      <c r="G21" s="87"/>
      <c r="H21" s="87" t="n">
        <v>54.317</v>
      </c>
      <c r="I21" s="87"/>
      <c r="J21" s="88" t="n">
        <v>267.104</v>
      </c>
    </row>
    <row r="22" customFormat="false" ht="14.25" hidden="false" customHeight="false" outlineLevel="0" collapsed="false">
      <c r="B22" s="86" t="n">
        <v>2006</v>
      </c>
      <c r="C22" s="87" t="n">
        <v>167.192</v>
      </c>
      <c r="D22" s="87" t="n">
        <v>58.893</v>
      </c>
      <c r="E22" s="87"/>
      <c r="F22" s="87" t="n">
        <v>48.419</v>
      </c>
      <c r="G22" s="87" t="n">
        <v>3.292</v>
      </c>
      <c r="H22" s="87" t="n">
        <v>53.214</v>
      </c>
      <c r="I22" s="87"/>
      <c r="J22" s="88" t="n">
        <v>331.01</v>
      </c>
    </row>
    <row r="23" customFormat="false" ht="14.25" hidden="false" customHeight="false" outlineLevel="0" collapsed="false">
      <c r="B23" s="86" t="n">
        <v>2007</v>
      </c>
      <c r="C23" s="87" t="n">
        <v>256.037</v>
      </c>
      <c r="D23" s="87" t="n">
        <v>120.469</v>
      </c>
      <c r="E23" s="87"/>
      <c r="F23" s="87" t="n">
        <v>114.008</v>
      </c>
      <c r="G23" s="87" t="n">
        <v>20.874</v>
      </c>
      <c r="H23" s="87" t="n">
        <v>89.385</v>
      </c>
      <c r="I23" s="87"/>
      <c r="J23" s="88" t="n">
        <v>600.773</v>
      </c>
    </row>
    <row r="24" customFormat="false" ht="14.25" hidden="false" customHeight="false" outlineLevel="0" collapsed="false">
      <c r="B24" s="86" t="n">
        <v>2008</v>
      </c>
      <c r="C24" s="87" t="n">
        <v>272.104</v>
      </c>
      <c r="D24" s="87" t="n">
        <v>128.83</v>
      </c>
      <c r="E24" s="87"/>
      <c r="F24" s="87" t="n">
        <v>123.922</v>
      </c>
      <c r="G24" s="87" t="n">
        <v>20.941</v>
      </c>
      <c r="H24" s="87" t="n">
        <v>95.885</v>
      </c>
      <c r="I24" s="87"/>
      <c r="J24" s="88" t="n">
        <v>641.682</v>
      </c>
    </row>
    <row r="25" customFormat="false" ht="14.25" hidden="false" customHeight="false" outlineLevel="0" collapsed="false">
      <c r="B25" s="86" t="n">
        <v>2009</v>
      </c>
      <c r="C25" s="87" t="n">
        <v>258.174</v>
      </c>
      <c r="D25" s="87" t="n">
        <v>121.836</v>
      </c>
      <c r="E25" s="87"/>
      <c r="F25" s="87" t="n">
        <v>117.509</v>
      </c>
      <c r="G25" s="87" t="n">
        <v>19.659</v>
      </c>
      <c r="H25" s="87" t="n">
        <v>90.735</v>
      </c>
      <c r="I25" s="87"/>
      <c r="J25" s="88" t="n">
        <v>607.913</v>
      </c>
    </row>
    <row r="26" customFormat="false" ht="14.25" hidden="false" customHeight="false" outlineLevel="0" collapsed="false">
      <c r="B26" s="86" t="n">
        <v>2010</v>
      </c>
      <c r="C26" s="87" t="n">
        <v>259.5</v>
      </c>
      <c r="D26" s="87" t="n">
        <v>122.302</v>
      </c>
      <c r="E26" s="87"/>
      <c r="F26" s="87" t="n">
        <v>115.667</v>
      </c>
      <c r="G26" s="87" t="n">
        <v>19.028</v>
      </c>
      <c r="H26" s="87" t="n">
        <v>104.22</v>
      </c>
      <c r="I26" s="87"/>
      <c r="J26" s="88" t="n">
        <v>620.717</v>
      </c>
    </row>
    <row r="27" customFormat="false" ht="14.25" hidden="false" customHeight="false" outlineLevel="0" collapsed="false">
      <c r="B27" s="86" t="n">
        <v>2011</v>
      </c>
      <c r="C27" s="87" t="n">
        <v>252.687</v>
      </c>
      <c r="D27" s="87" t="n">
        <v>120.241</v>
      </c>
      <c r="E27" s="87"/>
      <c r="F27" s="87" t="n">
        <v>115.598</v>
      </c>
      <c r="G27" s="87" t="n">
        <v>18.254</v>
      </c>
      <c r="H27" s="87" t="n">
        <v>133.16</v>
      </c>
      <c r="I27" s="87"/>
      <c r="J27" s="88" t="n">
        <v>639.94</v>
      </c>
    </row>
    <row r="28" customFormat="false" ht="14.25" hidden="false" customHeight="false" outlineLevel="0" collapsed="false">
      <c r="B28" s="86" t="n">
        <v>2012</v>
      </c>
      <c r="C28" s="87" t="n">
        <v>257.51</v>
      </c>
      <c r="D28" s="87" t="n">
        <v>118.65</v>
      </c>
      <c r="E28" s="87"/>
      <c r="F28" s="87" t="n">
        <v>117.201</v>
      </c>
      <c r="G28" s="87" t="n">
        <v>18.932</v>
      </c>
      <c r="H28" s="87" t="n">
        <v>136.442</v>
      </c>
      <c r="I28" s="87"/>
      <c r="J28" s="88" t="n">
        <v>648.735</v>
      </c>
    </row>
    <row r="29" customFormat="false" ht="14.25" hidden="false" customHeight="false" outlineLevel="0" collapsed="false">
      <c r="B29" s="86" t="n">
        <v>2013</v>
      </c>
      <c r="C29" s="87" t="n">
        <v>263.632964</v>
      </c>
      <c r="D29" s="87" t="n">
        <v>121.852993</v>
      </c>
      <c r="E29" s="87"/>
      <c r="F29" s="87" t="n">
        <v>120.104557</v>
      </c>
      <c r="G29" s="87" t="n">
        <v>19.63121</v>
      </c>
      <c r="H29" s="87" t="n">
        <v>141.654071</v>
      </c>
      <c r="I29" s="87"/>
      <c r="J29" s="88" t="n">
        <v>666.875795</v>
      </c>
    </row>
    <row r="30" customFormat="false" ht="14.25" hidden="false" customHeight="false" outlineLevel="0" collapsed="false">
      <c r="B30" s="86" t="n">
        <v>2014</v>
      </c>
      <c r="C30" s="89" t="n">
        <v>261.952437</v>
      </c>
      <c r="D30" s="89" t="n">
        <v>121.90895</v>
      </c>
      <c r="E30" s="87"/>
      <c r="F30" s="89" t="n">
        <v>119.417498</v>
      </c>
      <c r="G30" s="89" t="n">
        <v>20.289299</v>
      </c>
      <c r="H30" s="89" t="n">
        <v>144.080968</v>
      </c>
      <c r="I30" s="87"/>
      <c r="J30" s="90" t="n">
        <v>667.649152</v>
      </c>
    </row>
    <row r="31" customFormat="false" ht="14.25" hidden="false" customHeight="false" outlineLevel="0" collapsed="false">
      <c r="B31" s="86" t="n">
        <v>2015</v>
      </c>
      <c r="C31" s="89" t="n">
        <v>257.416377</v>
      </c>
      <c r="D31" s="89" t="n">
        <v>118.762305</v>
      </c>
      <c r="E31" s="87"/>
      <c r="F31" s="89" t="n">
        <v>119.791755</v>
      </c>
      <c r="G31" s="89" t="n">
        <v>20.627149</v>
      </c>
      <c r="H31" s="89" t="n">
        <v>144.574607</v>
      </c>
      <c r="I31" s="87"/>
      <c r="J31" s="90" t="n">
        <v>661.172193</v>
      </c>
    </row>
    <row r="32" customFormat="false" ht="14.25" hidden="false" customHeight="false" outlineLevel="0" collapsed="false">
      <c r="B32" s="86" t="n">
        <v>2016</v>
      </c>
      <c r="C32" s="89" t="n">
        <v>260.993391</v>
      </c>
      <c r="D32" s="89" t="n">
        <v>121.102003</v>
      </c>
      <c r="E32" s="87"/>
      <c r="F32" s="89" t="n">
        <v>120.236314</v>
      </c>
      <c r="G32" s="89" t="n">
        <v>20.803434</v>
      </c>
      <c r="H32" s="89" t="n">
        <v>146.937985</v>
      </c>
      <c r="I32" s="87"/>
      <c r="J32" s="90" t="n">
        <v>670.073127</v>
      </c>
    </row>
    <row r="33" customFormat="false" ht="14.25" hidden="false" customHeight="false" outlineLevel="0" collapsed="false">
      <c r="B33" s="86" t="n">
        <v>2017</v>
      </c>
      <c r="C33" s="89" t="n">
        <v>270.646974</v>
      </c>
      <c r="D33" s="89" t="n">
        <v>122.971059</v>
      </c>
      <c r="E33" s="87"/>
      <c r="F33" s="89" t="n">
        <v>118.824972</v>
      </c>
      <c r="G33" s="89" t="n">
        <v>20.399137</v>
      </c>
      <c r="H33" s="89" t="n">
        <v>146.760804</v>
      </c>
      <c r="I33" s="87" t="n">
        <v>5.461101</v>
      </c>
      <c r="J33" s="90" t="n">
        <v>685.064047</v>
      </c>
    </row>
    <row r="34" customFormat="false" ht="14.25" hidden="false" customHeight="false" outlineLevel="0" collapsed="false">
      <c r="B34" s="86" t="n">
        <v>2018</v>
      </c>
      <c r="C34" s="89" t="n">
        <v>278.07242</v>
      </c>
      <c r="D34" s="89" t="n">
        <v>121.25016</v>
      </c>
      <c r="E34" s="87" t="s">
        <v>29</v>
      </c>
      <c r="F34" s="89" t="n">
        <v>118.935274</v>
      </c>
      <c r="G34" s="89" t="n">
        <v>19.969375</v>
      </c>
      <c r="H34" s="89" t="n">
        <v>143.668198</v>
      </c>
      <c r="I34" s="87" t="n">
        <v>39.111884</v>
      </c>
      <c r="J34" s="90" t="n">
        <v>721.007311</v>
      </c>
    </row>
    <row r="35" customFormat="false" ht="14.25" hidden="false" customHeight="false" outlineLevel="0" collapsed="false">
      <c r="B35" s="86" t="n">
        <v>2019</v>
      </c>
      <c r="C35" s="89" t="n">
        <v>262.686906</v>
      </c>
      <c r="D35" s="89" t="n">
        <v>102.893283</v>
      </c>
      <c r="E35" s="87" t="n">
        <v>55.820754</v>
      </c>
      <c r="F35" s="89" t="n">
        <v>101.893942</v>
      </c>
      <c r="G35" s="89" t="n">
        <v>16.536089</v>
      </c>
      <c r="H35" s="89" t="n">
        <v>123.10005</v>
      </c>
      <c r="I35" s="87" t="n">
        <v>40.742291</v>
      </c>
      <c r="J35" s="90" t="n">
        <v>703.673315</v>
      </c>
    </row>
    <row r="36" customFormat="false" ht="14.25" hidden="false" customHeight="false" outlineLevel="0" collapsed="false">
      <c r="B36" s="86" t="n">
        <v>2020</v>
      </c>
      <c r="C36" s="89" t="n">
        <v>93.240985</v>
      </c>
      <c r="D36" s="89" t="n">
        <v>43.179868</v>
      </c>
      <c r="E36" s="91" t="n">
        <v>27.338648</v>
      </c>
      <c r="F36" s="89" t="n">
        <v>37.79748</v>
      </c>
      <c r="G36" s="89" t="n">
        <v>5.944287</v>
      </c>
      <c r="H36" s="89" t="n">
        <v>39.424333</v>
      </c>
      <c r="I36" s="91" t="n">
        <v>16.433262</v>
      </c>
      <c r="J36" s="92" t="n">
        <v>263.358863</v>
      </c>
    </row>
    <row r="37" customFormat="false" ht="14.25" hidden="false" customHeight="false" outlineLevel="0" collapsed="false">
      <c r="B37" s="86" t="n">
        <v>2021</v>
      </c>
      <c r="C37" s="89" t="n">
        <v>118.420035</v>
      </c>
      <c r="D37" s="89" t="n">
        <v>54.334019</v>
      </c>
      <c r="E37" s="91" t="n">
        <v>36.913632</v>
      </c>
      <c r="F37" s="89" t="n">
        <v>53.573751</v>
      </c>
      <c r="G37" s="89" t="n">
        <v>9.514925</v>
      </c>
      <c r="H37" s="89" t="n">
        <v>64.891451</v>
      </c>
      <c r="I37" s="91" t="n">
        <v>21.719604</v>
      </c>
      <c r="J37" s="92" t="n">
        <v>359.367417</v>
      </c>
    </row>
    <row r="38" customFormat="false" ht="14.25" hidden="false" customHeight="false" outlineLevel="0" collapsed="false">
      <c r="B38" s="86" t="n">
        <v>2022</v>
      </c>
      <c r="C38" s="89" t="n">
        <v>186.705714</v>
      </c>
      <c r="D38" s="89" t="n">
        <v>77.398857</v>
      </c>
      <c r="E38" s="89" t="n">
        <v>56.137949</v>
      </c>
      <c r="F38" s="89" t="n">
        <v>78.776251</v>
      </c>
      <c r="G38" s="89" t="n">
        <v>13.508516</v>
      </c>
      <c r="H38" s="89" t="n">
        <v>97.981032</v>
      </c>
      <c r="I38" s="89" t="n">
        <v>33.903797</v>
      </c>
      <c r="J38" s="92" t="n">
        <v>544.412116</v>
      </c>
    </row>
    <row r="39" customFormat="false" ht="14.25" hidden="false" customHeight="false" outlineLevel="0" collapsed="false">
      <c r="C39" s="93"/>
      <c r="D39" s="93"/>
      <c r="E39" s="93"/>
      <c r="F39" s="93"/>
      <c r="G39" s="93"/>
      <c r="H39" s="93"/>
      <c r="I39" s="93"/>
      <c r="J39" s="42"/>
    </row>
    <row r="40" customFormat="false" ht="14.25" hidden="false" customHeight="false" outlineLevel="0" collapsed="false">
      <c r="C40" s="94"/>
      <c r="D40" s="94"/>
      <c r="E40" s="94"/>
      <c r="F40" s="94"/>
      <c r="G40" s="94"/>
      <c r="H40" s="94"/>
      <c r="I40" s="94"/>
      <c r="J40" s="94"/>
    </row>
    <row r="41" customFormat="false" ht="14.25" hidden="false" customHeight="false" outlineLevel="0" collapsed="false">
      <c r="E41" s="95"/>
    </row>
    <row r="42" customFormat="false" ht="14.25" hidden="false" customHeight="false" outlineLevel="0" collapsed="false">
      <c r="C42" s="94"/>
    </row>
    <row r="43" customFormat="false" ht="14.25" hidden="false" customHeight="false" outlineLevel="0" collapsed="false">
      <c r="C43" s="96"/>
      <c r="D43" s="96"/>
      <c r="E43" s="96"/>
      <c r="F43" s="96"/>
      <c r="G43" s="96"/>
      <c r="H43" s="96"/>
      <c r="I43" s="96"/>
      <c r="J43" s="96"/>
    </row>
    <row r="44" customFormat="false" ht="14.25" hidden="false" customHeight="false" outlineLevel="0" collapsed="false">
      <c r="C44" s="96"/>
      <c r="D44" s="96"/>
      <c r="E44" s="96"/>
      <c r="F44" s="96"/>
      <c r="G44" s="96"/>
      <c r="H44" s="96"/>
      <c r="I44" s="96"/>
      <c r="J44" s="96"/>
    </row>
    <row r="45" customFormat="false" ht="14.25" hidden="false" customHeight="false" outlineLevel="0" collapsed="false">
      <c r="C45" s="97"/>
      <c r="D45" s="97"/>
      <c r="E45" s="97"/>
      <c r="F45" s="97"/>
      <c r="G45" s="97"/>
      <c r="H45" s="97"/>
      <c r="I45" s="97"/>
      <c r="J45" s="97"/>
    </row>
  </sheetData>
  <conditionalFormatting sqref="C30:D37 F30:H37">
    <cfRule type="cellIs" priority="2" operator="equal" aboveAverage="0" equalAverage="0" bottom="0" percent="0" rank="0" text="" dxfId="5">
      <formula>""</formula>
    </cfRule>
  </conditionalFormatting>
  <conditionalFormatting sqref="J30:J38">
    <cfRule type="cellIs" priority="3" operator="equal" aboveAverage="0" equalAverage="0" bottom="0" percent="0" rank="0" text="" dxfId="6">
      <formula>""</formula>
    </cfRule>
  </conditionalFormatting>
  <conditionalFormatting sqref="C38:I38">
    <cfRule type="cellIs" priority="4" operator="equal" aboveAverage="0" equalAverage="0" bottom="0" percent="0" rank="0" text="" dxfId="7">
      <formula>""</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O27"/>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E4" activeCellId="0" sqref="E4"/>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20.18"/>
    <col collapsed="false" customWidth="true" hidden="false" outlineLevel="0" max="5" min="5" style="0" width="14.45"/>
  </cols>
  <sheetData>
    <row r="2" customFormat="false" ht="14.25" hidden="false" customHeight="false" outlineLevel="0" collapsed="false">
      <c r="B2" s="9" t="s">
        <v>58</v>
      </c>
    </row>
    <row r="3" customFormat="false" ht="14.25" hidden="false" customHeight="false" outlineLevel="0" collapsed="false">
      <c r="B3" s="98" t="s">
        <v>59</v>
      </c>
    </row>
    <row r="5" customFormat="false" ht="14.25" hidden="false" customHeight="false" outlineLevel="0" collapsed="false">
      <c r="B5" s="99" t="n">
        <v>2022</v>
      </c>
      <c r="C5" s="45" t="s">
        <v>32</v>
      </c>
      <c r="D5" s="45" t="s">
        <v>33</v>
      </c>
      <c r="E5" s="45" t="s">
        <v>34</v>
      </c>
      <c r="F5" s="45" t="s">
        <v>35</v>
      </c>
      <c r="G5" s="45" t="s">
        <v>36</v>
      </c>
      <c r="H5" s="46" t="s">
        <v>37</v>
      </c>
      <c r="I5" s="46" t="s">
        <v>60</v>
      </c>
      <c r="J5" s="46" t="s">
        <v>61</v>
      </c>
      <c r="K5" s="46" t="s">
        <v>62</v>
      </c>
      <c r="L5" s="45" t="s">
        <v>63</v>
      </c>
    </row>
    <row r="6" customFormat="false" ht="14.25" hidden="false" customHeight="false" outlineLevel="0" collapsed="false">
      <c r="B6" s="100" t="s">
        <v>64</v>
      </c>
      <c r="C6" s="101" t="n">
        <v>1081</v>
      </c>
      <c r="D6" s="101" t="n">
        <v>1439</v>
      </c>
      <c r="E6" s="101" t="n">
        <v>1072</v>
      </c>
      <c r="F6" s="101" t="n">
        <v>1532</v>
      </c>
      <c r="G6" s="101" t="n">
        <v>638</v>
      </c>
      <c r="H6" s="101" t="n">
        <v>936</v>
      </c>
      <c r="I6" s="101" t="n">
        <v>85</v>
      </c>
      <c r="J6" s="101" t="n">
        <v>36</v>
      </c>
      <c r="K6" s="101" t="n">
        <v>163</v>
      </c>
      <c r="L6" s="59" t="n">
        <f aca="false">SUM(C6:K6)</f>
        <v>6982</v>
      </c>
    </row>
    <row r="7" customFormat="false" ht="19.5" hidden="false" customHeight="true" outlineLevel="0" collapsed="false">
      <c r="B7" s="102" t="s">
        <v>65</v>
      </c>
      <c r="C7" s="103"/>
      <c r="D7" s="103"/>
      <c r="E7" s="103"/>
      <c r="F7" s="103"/>
      <c r="G7" s="103"/>
      <c r="H7" s="103"/>
      <c r="I7" s="103"/>
      <c r="J7" s="103"/>
      <c r="K7" s="103"/>
      <c r="L7" s="104"/>
    </row>
    <row r="8" customFormat="false" ht="14.25" hidden="false" customHeight="false" outlineLevel="0" collapsed="false">
      <c r="B8" s="105" t="s">
        <v>66</v>
      </c>
      <c r="C8" s="52" t="n">
        <v>939</v>
      </c>
      <c r="D8" s="52" t="n">
        <v>1336</v>
      </c>
      <c r="E8" s="52" t="n">
        <v>917</v>
      </c>
      <c r="F8" s="52" t="n">
        <v>1430</v>
      </c>
      <c r="G8" s="52" t="n">
        <v>621</v>
      </c>
      <c r="H8" s="52" t="n">
        <v>861</v>
      </c>
      <c r="I8" s="52" t="n">
        <v>80</v>
      </c>
      <c r="J8" s="52" t="n">
        <v>35</v>
      </c>
      <c r="K8" s="52" t="n">
        <v>157</v>
      </c>
      <c r="L8" s="59" t="n">
        <f aca="false">SUM(C8:K8)</f>
        <v>6376</v>
      </c>
    </row>
    <row r="9" customFormat="false" ht="14.25" hidden="false" customHeight="false" outlineLevel="0" collapsed="false">
      <c r="B9" s="105" t="s">
        <v>67</v>
      </c>
      <c r="C9" s="52" t="n">
        <v>83</v>
      </c>
      <c r="D9" s="52" t="n">
        <v>100</v>
      </c>
      <c r="E9" s="52" t="n">
        <v>65</v>
      </c>
      <c r="F9" s="52" t="n">
        <v>102</v>
      </c>
      <c r="G9" s="52" t="n">
        <v>17</v>
      </c>
      <c r="H9" s="52" t="n">
        <v>62</v>
      </c>
      <c r="I9" s="52" t="n">
        <v>5</v>
      </c>
      <c r="J9" s="52" t="n">
        <v>1</v>
      </c>
      <c r="K9" s="52" t="n">
        <v>6</v>
      </c>
      <c r="L9" s="59" t="n">
        <f aca="false">SUM(C9:K9)</f>
        <v>441</v>
      </c>
    </row>
    <row r="10" customFormat="false" ht="14.25" hidden="false" customHeight="false" outlineLevel="0" collapsed="false">
      <c r="B10" s="105" t="s">
        <v>68</v>
      </c>
      <c r="C10" s="52" t="n">
        <v>59</v>
      </c>
      <c r="D10" s="52" t="n">
        <v>3</v>
      </c>
      <c r="E10" s="52" t="n">
        <v>90</v>
      </c>
      <c r="F10" s="52" t="n">
        <v>0</v>
      </c>
      <c r="G10" s="52" t="n">
        <v>0</v>
      </c>
      <c r="H10" s="52" t="n">
        <v>13</v>
      </c>
      <c r="I10" s="52" t="n">
        <v>0</v>
      </c>
      <c r="J10" s="52" t="n">
        <v>0</v>
      </c>
      <c r="K10" s="52" t="n">
        <v>0</v>
      </c>
      <c r="L10" s="59" t="n">
        <f aca="false">SUM(C10:K10)</f>
        <v>165</v>
      </c>
    </row>
    <row r="11" customFormat="false" ht="19.5" hidden="false" customHeight="true" outlineLevel="0" collapsed="false">
      <c r="B11" s="102" t="s">
        <v>69</v>
      </c>
      <c r="C11" s="103"/>
      <c r="D11" s="103"/>
      <c r="E11" s="103"/>
      <c r="F11" s="103"/>
      <c r="G11" s="103"/>
      <c r="H11" s="103"/>
      <c r="I11" s="103"/>
      <c r="J11" s="103"/>
      <c r="K11" s="103"/>
      <c r="L11" s="104"/>
    </row>
    <row r="12" customFormat="false" ht="14.25" hidden="false" customHeight="false" outlineLevel="0" collapsed="false">
      <c r="B12" s="105" t="s">
        <v>70</v>
      </c>
      <c r="C12" s="52" t="n">
        <v>82</v>
      </c>
      <c r="D12" s="52" t="n">
        <v>133</v>
      </c>
      <c r="E12" s="52" t="n">
        <v>0</v>
      </c>
      <c r="F12" s="52" t="n">
        <v>37</v>
      </c>
      <c r="G12" s="52" t="n">
        <v>211</v>
      </c>
      <c r="H12" s="52" t="n">
        <v>68</v>
      </c>
      <c r="I12" s="52" t="n">
        <v>0</v>
      </c>
      <c r="J12" s="52" t="n">
        <v>0</v>
      </c>
      <c r="K12" s="52" t="n">
        <v>0</v>
      </c>
      <c r="L12" s="59" t="n">
        <f aca="false">SUM(C12:K12)</f>
        <v>531</v>
      </c>
    </row>
    <row r="13" customFormat="false" ht="14.25" hidden="false" customHeight="false" outlineLevel="0" collapsed="false">
      <c r="B13" s="105" t="s">
        <v>71</v>
      </c>
      <c r="C13" s="52" t="n">
        <v>0</v>
      </c>
      <c r="D13" s="52" t="n">
        <v>0</v>
      </c>
      <c r="E13" s="52" t="n">
        <v>93</v>
      </c>
      <c r="F13" s="52" t="n">
        <v>3</v>
      </c>
      <c r="G13" s="52" t="n">
        <v>0</v>
      </c>
      <c r="H13" s="52" t="n">
        <v>14</v>
      </c>
      <c r="I13" s="52" t="n">
        <v>13</v>
      </c>
      <c r="J13" s="52" t="n">
        <v>0</v>
      </c>
      <c r="K13" s="52" t="n">
        <v>9</v>
      </c>
      <c r="L13" s="59" t="n">
        <f aca="false">SUM(C13:K13)</f>
        <v>132</v>
      </c>
    </row>
    <row r="14" customFormat="false" ht="14.25" hidden="false" customHeight="false" outlineLevel="0" collapsed="false">
      <c r="B14" s="105" t="s">
        <v>72</v>
      </c>
      <c r="C14" s="52" t="n">
        <v>697</v>
      </c>
      <c r="D14" s="52" t="n">
        <f aca="false">24+1282</f>
        <v>1306</v>
      </c>
      <c r="E14" s="52" t="n">
        <v>844</v>
      </c>
      <c r="F14" s="52" t="n">
        <f aca="false">35+1144</f>
        <v>1179</v>
      </c>
      <c r="G14" s="52" t="n">
        <f aca="false">1+401</f>
        <v>402</v>
      </c>
      <c r="H14" s="52" t="n">
        <f aca="false">38+643</f>
        <v>681</v>
      </c>
      <c r="I14" s="52" t="n">
        <v>30</v>
      </c>
      <c r="J14" s="52" t="n">
        <v>36</v>
      </c>
      <c r="K14" s="52" t="n">
        <v>154</v>
      </c>
      <c r="L14" s="59" t="n">
        <f aca="false">SUM(C14:K14)</f>
        <v>5329</v>
      </c>
    </row>
    <row r="15" customFormat="false" ht="14.25" hidden="false" customHeight="false" outlineLevel="0" collapsed="false">
      <c r="B15" s="105" t="s">
        <v>73</v>
      </c>
      <c r="C15" s="52" t="n">
        <v>302</v>
      </c>
      <c r="D15" s="52" t="n">
        <v>0</v>
      </c>
      <c r="E15" s="52" t="n">
        <v>135</v>
      </c>
      <c r="F15" s="52" t="n">
        <v>313</v>
      </c>
      <c r="G15" s="52" t="n">
        <v>25</v>
      </c>
      <c r="H15" s="52" t="n">
        <v>173</v>
      </c>
      <c r="I15" s="52" t="n">
        <v>42</v>
      </c>
      <c r="J15" s="52" t="n">
        <v>0</v>
      </c>
      <c r="K15" s="52" t="n">
        <v>0</v>
      </c>
      <c r="L15" s="59" t="n">
        <f aca="false">SUM(C15:K15)</f>
        <v>990</v>
      </c>
    </row>
    <row r="16" customFormat="false" ht="19.5" hidden="false" customHeight="true" outlineLevel="0" collapsed="false">
      <c r="B16" s="102" t="s">
        <v>74</v>
      </c>
      <c r="C16" s="103"/>
      <c r="D16" s="103"/>
      <c r="E16" s="103"/>
      <c r="F16" s="103"/>
      <c r="G16" s="103"/>
      <c r="H16" s="103"/>
      <c r="I16" s="103"/>
      <c r="J16" s="103"/>
      <c r="K16" s="103"/>
      <c r="L16" s="104"/>
    </row>
    <row r="17" customFormat="false" ht="14.25" hidden="false" customHeight="false" outlineLevel="0" collapsed="false">
      <c r="B17" s="105" t="s">
        <v>75</v>
      </c>
      <c r="C17" s="52" t="n">
        <v>286</v>
      </c>
      <c r="D17" s="52" t="n">
        <v>88</v>
      </c>
      <c r="E17" s="52" t="n">
        <v>0</v>
      </c>
      <c r="F17" s="52" t="n">
        <v>36</v>
      </c>
      <c r="G17" s="52" t="n">
        <v>1</v>
      </c>
      <c r="H17" s="52" t="n">
        <v>95</v>
      </c>
      <c r="I17" s="52" t="n">
        <v>0</v>
      </c>
      <c r="J17" s="52" t="n">
        <v>0</v>
      </c>
      <c r="K17" s="52" t="n">
        <v>0</v>
      </c>
      <c r="L17" s="59" t="n">
        <f aca="false">SUM(C17:K17)</f>
        <v>506</v>
      </c>
    </row>
    <row r="18" customFormat="false" ht="14.25" hidden="false" customHeight="false" outlineLevel="0" collapsed="false">
      <c r="B18" s="105" t="s">
        <v>76</v>
      </c>
      <c r="C18" s="52" t="n">
        <v>164</v>
      </c>
      <c r="D18" s="52" t="n">
        <v>617</v>
      </c>
      <c r="E18" s="52" t="n">
        <v>224</v>
      </c>
      <c r="F18" s="52" t="n">
        <v>700</v>
      </c>
      <c r="G18" s="52" t="n">
        <v>441</v>
      </c>
      <c r="H18" s="52" t="n">
        <v>174</v>
      </c>
      <c r="I18" s="52" t="n">
        <v>0</v>
      </c>
      <c r="J18" s="52" t="n">
        <v>0</v>
      </c>
      <c r="K18" s="52" t="n">
        <v>0</v>
      </c>
      <c r="L18" s="59" t="n">
        <f aca="false">SUM(C18:K18)</f>
        <v>2320</v>
      </c>
    </row>
    <row r="19" customFormat="false" ht="14.25" hidden="false" customHeight="false" outlineLevel="0" collapsed="false">
      <c r="B19" s="105" t="s">
        <v>77</v>
      </c>
      <c r="C19" s="52" t="n">
        <v>124</v>
      </c>
      <c r="D19" s="52" t="n">
        <v>476</v>
      </c>
      <c r="E19" s="52" t="n">
        <v>282</v>
      </c>
      <c r="F19" s="52" t="n">
        <v>207</v>
      </c>
      <c r="G19" s="52" t="n">
        <v>56</v>
      </c>
      <c r="H19" s="52" t="n">
        <v>158</v>
      </c>
      <c r="I19" s="52" t="n">
        <v>0</v>
      </c>
      <c r="J19" s="52" t="n">
        <v>0</v>
      </c>
      <c r="K19" s="52" t="n">
        <v>0</v>
      </c>
      <c r="L19" s="59" t="n">
        <f aca="false">SUM(C19:K19)</f>
        <v>1303</v>
      </c>
      <c r="M19" s="106"/>
      <c r="N19" s="107"/>
      <c r="O19" s="42"/>
    </row>
    <row r="20" customFormat="false" ht="14.25" hidden="false" customHeight="false" outlineLevel="0" collapsed="false">
      <c r="B20" s="105" t="s">
        <v>78</v>
      </c>
      <c r="C20" s="52" t="n">
        <v>400</v>
      </c>
      <c r="D20" s="52" t="n">
        <v>150</v>
      </c>
      <c r="E20" s="52" t="n">
        <v>564</v>
      </c>
      <c r="F20" s="52" t="n">
        <v>150</v>
      </c>
      <c r="G20" s="52" t="n">
        <v>140</v>
      </c>
      <c r="H20" s="52" t="n">
        <v>273</v>
      </c>
      <c r="I20" s="52" t="n">
        <v>85</v>
      </c>
      <c r="J20" s="52" t="n">
        <v>36</v>
      </c>
      <c r="K20" s="52" t="n">
        <v>63</v>
      </c>
      <c r="L20" s="59" t="n">
        <f aca="false">SUM(C20:K20)</f>
        <v>1861</v>
      </c>
      <c r="M20" s="108"/>
    </row>
    <row r="21" customFormat="false" ht="19.5" hidden="false" customHeight="true" outlineLevel="0" collapsed="false">
      <c r="B21" s="105" t="s">
        <v>79</v>
      </c>
      <c r="C21" s="52" t="n">
        <v>107</v>
      </c>
      <c r="D21" s="52" t="n">
        <v>108</v>
      </c>
      <c r="E21" s="52" t="n">
        <v>2</v>
      </c>
      <c r="F21" s="52" t="n">
        <v>439</v>
      </c>
      <c r="G21" s="52" t="n">
        <v>0</v>
      </c>
      <c r="H21" s="52" t="n">
        <v>236</v>
      </c>
      <c r="I21" s="52" t="n">
        <v>0</v>
      </c>
      <c r="J21" s="52" t="n">
        <v>0</v>
      </c>
      <c r="K21" s="52" t="n">
        <v>100</v>
      </c>
      <c r="L21" s="59" t="n">
        <f aca="false">SUM(C21:K21)</f>
        <v>992</v>
      </c>
      <c r="M21" s="108"/>
    </row>
    <row r="22" customFormat="false" ht="14.25" hidden="false" customHeight="false" outlineLevel="0" collapsed="false">
      <c r="B22" s="102" t="s">
        <v>80</v>
      </c>
      <c r="C22" s="103"/>
      <c r="D22" s="103"/>
      <c r="E22" s="103"/>
      <c r="F22" s="103"/>
      <c r="G22" s="103"/>
      <c r="H22" s="103"/>
      <c r="I22" s="103"/>
      <c r="J22" s="103"/>
      <c r="K22" s="103"/>
      <c r="L22" s="109"/>
      <c r="M22" s="106"/>
      <c r="N22" s="107"/>
    </row>
    <row r="23" customFormat="false" ht="14.25" hidden="false" customHeight="false" outlineLevel="0" collapsed="false">
      <c r="B23" s="110" t="n">
        <f aca="false">+L23/L6</f>
        <v>0.923947293039244</v>
      </c>
      <c r="C23" s="52" t="n">
        <f aca="false">SUM(C17:C21)</f>
        <v>1081</v>
      </c>
      <c r="D23" s="52" t="n">
        <f aca="false">SUM(D17:D21)</f>
        <v>1439</v>
      </c>
      <c r="E23" s="52" t="n">
        <f aca="false">SUM(E17:E21)</f>
        <v>1072</v>
      </c>
      <c r="F23" s="52" t="n">
        <f aca="false">SUM(F17:F21)</f>
        <v>1532</v>
      </c>
      <c r="G23" s="52" t="n">
        <f aca="false">SUM(G17:G21)</f>
        <v>638</v>
      </c>
      <c r="H23" s="52" t="n">
        <f aca="false">SUM(H17:H21)</f>
        <v>936</v>
      </c>
      <c r="I23" s="52" t="n">
        <f aca="false">SUM(I17:I21)</f>
        <v>85</v>
      </c>
      <c r="J23" s="52" t="n">
        <f aca="false">SUM(J17:J21)</f>
        <v>36</v>
      </c>
      <c r="K23" s="52" t="n">
        <f aca="false">SUM(K17:K21)</f>
        <v>163</v>
      </c>
      <c r="L23" s="59" t="n">
        <f aca="false">SUM(L13:L15)</f>
        <v>6451</v>
      </c>
      <c r="M23" s="108"/>
    </row>
    <row r="24" customFormat="false" ht="14.25" hidden="false" customHeight="false" outlineLevel="0" collapsed="false">
      <c r="M24" s="108"/>
    </row>
    <row r="25" customFormat="false" ht="14.25" hidden="false" customHeight="false" outlineLevel="0" collapsed="false">
      <c r="M25" s="108"/>
    </row>
    <row r="26" customFormat="false" ht="21.75" hidden="false" customHeight="true" outlineLevel="0" collapsed="false">
      <c r="M26" s="108"/>
    </row>
    <row r="27" customFormat="false" ht="14.25" hidden="false" customHeight="false" outlineLevel="0" collapsed="false">
      <c r="M27" s="106"/>
      <c r="N27" s="107"/>
    </row>
  </sheetData>
  <conditionalFormatting sqref="L6">
    <cfRule type="cellIs" priority="2" operator="equal" aboveAverage="0" equalAverage="0" bottom="0" percent="0" rank="0" text="" dxfId="8">
      <formula>""</formula>
    </cfRule>
  </conditionalFormatting>
  <conditionalFormatting sqref="C8:L10 C12:L15 C17:L21 C23:L23">
    <cfRule type="cellIs" priority="3" operator="equal" aboveAverage="0" equalAverage="0" bottom="0" percent="0" rank="0" text="" dxfId="9">
      <formula>""</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B2:S28"/>
  <sheetViews>
    <sheetView showFormulas="false" showGridLines="false" showRowColHeaders="true" showZeros="true" rightToLeft="false" tabSelected="false" showOutlineSymbols="true" defaultGridColor="true" view="normal" topLeftCell="A1" colorId="64" zoomScale="181" zoomScaleNormal="181" zoomScalePageLayoutView="100" workbookViewId="0">
      <selection pane="topLeft" activeCell="H30" activeCellId="0" sqref="H30"/>
    </sheetView>
  </sheetViews>
  <sheetFormatPr defaultColWidth="11.453125" defaultRowHeight="14.25" zeroHeight="false" outlineLevelRow="0" outlineLevelCol="0"/>
  <cols>
    <col collapsed="false" customWidth="true" hidden="false" outlineLevel="0" max="1" min="1" style="0" width="7.54"/>
    <col collapsed="false" customWidth="true" hidden="false" outlineLevel="0" max="2" min="2" style="0" width="19.82"/>
  </cols>
  <sheetData>
    <row r="2" customFormat="false" ht="14.25" hidden="false" customHeight="false" outlineLevel="0" collapsed="false">
      <c r="B2" s="9" t="s">
        <v>81</v>
      </c>
    </row>
    <row r="3" customFormat="false" ht="14.25" hidden="false" customHeight="false" outlineLevel="0" collapsed="false">
      <c r="B3" s="98" t="s">
        <v>82</v>
      </c>
    </row>
    <row r="5" customFormat="false" ht="16.4" hidden="false" customHeight="false" outlineLevel="0" collapsed="false">
      <c r="B5" s="111"/>
      <c r="C5" s="111" t="n">
        <v>2006</v>
      </c>
      <c r="D5" s="111" t="n">
        <v>2007</v>
      </c>
      <c r="E5" s="111" t="n">
        <v>2008</v>
      </c>
      <c r="F5" s="111" t="n">
        <v>2009</v>
      </c>
      <c r="G5" s="111" t="n">
        <v>2010</v>
      </c>
      <c r="H5" s="111" t="n">
        <v>2011</v>
      </c>
      <c r="I5" s="111" t="n">
        <v>2012</v>
      </c>
      <c r="J5" s="111" t="n">
        <v>2013</v>
      </c>
      <c r="K5" s="111" t="n">
        <v>2014</v>
      </c>
      <c r="L5" s="111" t="n">
        <v>2015</v>
      </c>
      <c r="M5" s="111" t="n">
        <v>2016</v>
      </c>
      <c r="N5" s="111" t="n">
        <v>2017</v>
      </c>
      <c r="O5" s="111" t="n">
        <v>2018</v>
      </c>
      <c r="P5" s="111" t="n">
        <v>2019</v>
      </c>
      <c r="Q5" s="111" t="n">
        <v>2020</v>
      </c>
      <c r="R5" s="111" t="n">
        <v>2021</v>
      </c>
      <c r="S5" s="111" t="n">
        <v>2022</v>
      </c>
    </row>
    <row r="6" customFormat="false" ht="14.25" hidden="false" customHeight="false" outlineLevel="0" collapsed="false">
      <c r="B6" s="100" t="s">
        <v>64</v>
      </c>
      <c r="C6" s="112" t="n">
        <v>7974</v>
      </c>
      <c r="D6" s="112" t="n">
        <v>5975</v>
      </c>
      <c r="E6" s="112" t="n">
        <v>6399</v>
      </c>
      <c r="F6" s="112" t="n">
        <v>6572</v>
      </c>
      <c r="G6" s="112" t="n">
        <v>6564</v>
      </c>
      <c r="H6" s="112" t="n">
        <v>6165</v>
      </c>
      <c r="I6" s="112" t="n">
        <v>6298</v>
      </c>
      <c r="J6" s="112" t="n">
        <v>6493</v>
      </c>
      <c r="K6" s="112" t="n">
        <v>6513</v>
      </c>
      <c r="L6" s="112" t="n">
        <v>6550</v>
      </c>
      <c r="M6" s="112" t="n">
        <v>6646</v>
      </c>
      <c r="N6" s="112" t="n">
        <v>6681</v>
      </c>
      <c r="O6" s="112" t="n">
        <v>6756</v>
      </c>
      <c r="P6" s="112" t="n">
        <v>7270</v>
      </c>
      <c r="Q6" s="112" t="n">
        <v>6981</v>
      </c>
      <c r="R6" s="112" t="n">
        <v>6895</v>
      </c>
      <c r="S6" s="112" t="n">
        <v>6982</v>
      </c>
    </row>
    <row r="7" customFormat="false" ht="14.25" hidden="false" customHeight="false" outlineLevel="0" collapsed="false">
      <c r="B7" s="102" t="s">
        <v>65</v>
      </c>
      <c r="C7" s="113"/>
      <c r="D7" s="113"/>
      <c r="E7" s="113"/>
      <c r="F7" s="113"/>
      <c r="G7" s="113"/>
      <c r="H7" s="113"/>
      <c r="I7" s="114"/>
      <c r="J7" s="114"/>
      <c r="K7" s="115"/>
      <c r="L7" s="115"/>
      <c r="M7" s="115"/>
      <c r="N7" s="115"/>
      <c r="O7" s="115"/>
      <c r="P7" s="115"/>
      <c r="Q7" s="115"/>
      <c r="R7" s="115"/>
      <c r="S7" s="115"/>
    </row>
    <row r="8" customFormat="false" ht="14.25" hidden="false" customHeight="false" outlineLevel="0" collapsed="false">
      <c r="B8" s="105" t="s">
        <v>66</v>
      </c>
      <c r="C8" s="26"/>
      <c r="D8" s="26"/>
      <c r="E8" s="26" t="n">
        <v>6170</v>
      </c>
      <c r="F8" s="26" t="n">
        <v>6378</v>
      </c>
      <c r="G8" s="26" t="n">
        <v>6204</v>
      </c>
      <c r="H8" s="26" t="n">
        <v>5873</v>
      </c>
      <c r="I8" s="26" t="n">
        <v>5840</v>
      </c>
      <c r="J8" s="26" t="n">
        <v>6027</v>
      </c>
      <c r="K8" s="26" t="n">
        <v>6045</v>
      </c>
      <c r="L8" s="26" t="n">
        <v>6060</v>
      </c>
      <c r="M8" s="26" t="n">
        <v>6154</v>
      </c>
      <c r="N8" s="26" t="n">
        <v>6209</v>
      </c>
      <c r="O8" s="26" t="n">
        <v>6226</v>
      </c>
      <c r="P8" s="26" t="n">
        <v>6493</v>
      </c>
      <c r="Q8" s="26" t="n">
        <v>6314</v>
      </c>
      <c r="R8" s="26" t="n">
        <v>6253</v>
      </c>
      <c r="S8" s="26" t="n">
        <v>6376</v>
      </c>
    </row>
    <row r="9" customFormat="false" ht="14.25" hidden="false" customHeight="false" outlineLevel="0" collapsed="false">
      <c r="B9" s="105" t="s">
        <v>67</v>
      </c>
      <c r="C9" s="26"/>
      <c r="D9" s="26"/>
      <c r="E9" s="26" t="n">
        <v>50</v>
      </c>
      <c r="F9" s="26" t="n">
        <v>50</v>
      </c>
      <c r="G9" s="26" t="n">
        <v>60</v>
      </c>
      <c r="H9" s="26" t="n">
        <v>79</v>
      </c>
      <c r="I9" s="26" t="n">
        <v>321</v>
      </c>
      <c r="J9" s="26" t="n">
        <v>341</v>
      </c>
      <c r="K9" s="26" t="n">
        <v>366</v>
      </c>
      <c r="L9" s="26" t="n">
        <v>400</v>
      </c>
      <c r="M9" s="26" t="n">
        <v>407</v>
      </c>
      <c r="N9" s="26" t="n">
        <v>418</v>
      </c>
      <c r="O9" s="26" t="n">
        <v>491</v>
      </c>
      <c r="P9" s="26" t="n">
        <v>479</v>
      </c>
      <c r="Q9" s="26" t="n">
        <v>485</v>
      </c>
      <c r="R9" s="26" t="n">
        <v>467</v>
      </c>
      <c r="S9" s="26" t="n">
        <v>441</v>
      </c>
    </row>
    <row r="10" customFormat="false" ht="14.25" hidden="false" customHeight="false" outlineLevel="0" collapsed="false">
      <c r="B10" s="105" t="s">
        <v>68</v>
      </c>
      <c r="C10" s="26"/>
      <c r="D10" s="26"/>
      <c r="E10" s="26" t="n">
        <v>179</v>
      </c>
      <c r="F10" s="26" t="n">
        <v>144</v>
      </c>
      <c r="G10" s="26" t="n">
        <v>300</v>
      </c>
      <c r="H10" s="26" t="n">
        <v>213</v>
      </c>
      <c r="I10" s="26" t="n">
        <v>137</v>
      </c>
      <c r="J10" s="26" t="n">
        <v>125</v>
      </c>
      <c r="K10" s="26" t="n">
        <v>102</v>
      </c>
      <c r="L10" s="26" t="n">
        <v>90</v>
      </c>
      <c r="M10" s="26" t="n">
        <v>85</v>
      </c>
      <c r="N10" s="26" t="n">
        <v>54</v>
      </c>
      <c r="O10" s="26" t="n">
        <v>39</v>
      </c>
      <c r="P10" s="26" t="n">
        <v>298</v>
      </c>
      <c r="Q10" s="26" t="n">
        <v>182</v>
      </c>
      <c r="R10" s="26" t="n">
        <v>175</v>
      </c>
      <c r="S10" s="26" t="n">
        <v>165</v>
      </c>
    </row>
    <row r="11" customFormat="false" ht="14.25" hidden="false" customHeight="false" outlineLevel="0" collapsed="false">
      <c r="B11" s="102" t="s">
        <v>69</v>
      </c>
      <c r="C11" s="113"/>
      <c r="D11" s="113"/>
      <c r="E11" s="113"/>
      <c r="F11" s="113"/>
      <c r="G11" s="113"/>
      <c r="H11" s="113"/>
      <c r="I11" s="114"/>
      <c r="J11" s="114"/>
      <c r="K11" s="115"/>
      <c r="L11" s="115"/>
      <c r="M11" s="115"/>
      <c r="N11" s="115"/>
      <c r="O11" s="26"/>
      <c r="P11" s="26"/>
      <c r="Q11" s="26"/>
      <c r="R11" s="26"/>
      <c r="S11" s="26"/>
    </row>
    <row r="12" customFormat="false" ht="14.25" hidden="false" customHeight="false" outlineLevel="0" collapsed="false">
      <c r="B12" s="105" t="s">
        <v>83</v>
      </c>
      <c r="C12" s="26"/>
      <c r="D12" s="26"/>
      <c r="E12" s="26" t="n">
        <v>1452</v>
      </c>
      <c r="F12" s="26" t="n">
        <v>1452</v>
      </c>
      <c r="G12" s="26" t="n">
        <v>1451</v>
      </c>
      <c r="H12" s="26" t="n">
        <v>1450</v>
      </c>
      <c r="I12" s="26" t="n">
        <v>1441</v>
      </c>
      <c r="J12" s="26" t="n">
        <v>1435</v>
      </c>
      <c r="K12" s="26" t="n">
        <v>1424</v>
      </c>
      <c r="L12" s="26" t="n">
        <v>1414</v>
      </c>
      <c r="M12" s="26" t="n">
        <v>1405</v>
      </c>
      <c r="N12" s="26" t="n">
        <v>1399</v>
      </c>
      <c r="O12" s="26" t="n">
        <v>1394</v>
      </c>
      <c r="P12" s="26" t="n">
        <v>1350</v>
      </c>
      <c r="Q12" s="26" t="n">
        <v>1102</v>
      </c>
      <c r="R12" s="26" t="n">
        <v>1060</v>
      </c>
      <c r="S12" s="26" t="n">
        <v>990</v>
      </c>
    </row>
    <row r="13" customFormat="false" ht="14.25" hidden="false" customHeight="false" outlineLevel="0" collapsed="false">
      <c r="B13" s="105" t="s">
        <v>84</v>
      </c>
      <c r="C13" s="26"/>
      <c r="D13" s="26"/>
      <c r="E13" s="26" t="n">
        <v>1259</v>
      </c>
      <c r="F13" s="26" t="n">
        <v>1687</v>
      </c>
      <c r="G13" s="26" t="n">
        <v>2651</v>
      </c>
      <c r="H13" s="26" t="n">
        <v>2798</v>
      </c>
      <c r="I13" s="26" t="n">
        <v>3272</v>
      </c>
      <c r="J13" s="26" t="n">
        <v>3705</v>
      </c>
      <c r="K13" s="26" t="n">
        <v>4046</v>
      </c>
      <c r="L13" s="26" t="n">
        <v>4089</v>
      </c>
      <c r="M13" s="26" t="n">
        <v>4167</v>
      </c>
      <c r="N13" s="26" t="n">
        <v>4224</v>
      </c>
      <c r="O13" s="26" t="n">
        <v>4312</v>
      </c>
      <c r="P13" s="26" t="n">
        <v>4967</v>
      </c>
      <c r="Q13" s="26" t="n">
        <v>5174</v>
      </c>
      <c r="R13" s="26" t="n">
        <v>5138</v>
      </c>
      <c r="S13" s="26" t="n">
        <v>5329</v>
      </c>
    </row>
    <row r="14" customFormat="false" ht="14.25" hidden="false" customHeight="false" outlineLevel="0" collapsed="false">
      <c r="B14" s="105" t="s">
        <v>85</v>
      </c>
      <c r="C14" s="26"/>
      <c r="D14" s="26"/>
      <c r="E14" s="26" t="n">
        <v>574</v>
      </c>
      <c r="F14" s="26" t="n">
        <v>767</v>
      </c>
      <c r="G14" s="26" t="n">
        <v>786</v>
      </c>
      <c r="H14" s="26" t="n">
        <v>647</v>
      </c>
      <c r="I14" s="26" t="n">
        <v>1030</v>
      </c>
      <c r="J14" s="26" t="n">
        <v>1014</v>
      </c>
      <c r="K14" s="26" t="n">
        <v>1000</v>
      </c>
      <c r="L14" s="26" t="n">
        <v>1005</v>
      </c>
      <c r="M14" s="26" t="n">
        <v>1048</v>
      </c>
      <c r="N14" s="26" t="n">
        <v>1057</v>
      </c>
      <c r="O14" s="26" t="n">
        <v>1049</v>
      </c>
      <c r="P14" s="26" t="n">
        <v>953</v>
      </c>
      <c r="Q14" s="26" t="n">
        <v>705</v>
      </c>
      <c r="R14" s="26" t="n">
        <v>697</v>
      </c>
      <c r="S14" s="26" t="n">
        <v>531</v>
      </c>
    </row>
    <row r="15" customFormat="false" ht="14.25" hidden="false" customHeight="false" outlineLevel="0" collapsed="false">
      <c r="B15" s="105" t="s">
        <v>86</v>
      </c>
      <c r="C15" s="26"/>
      <c r="D15" s="26"/>
      <c r="E15" s="26" t="n">
        <v>3114</v>
      </c>
      <c r="F15" s="26" t="n">
        <v>2666</v>
      </c>
      <c r="G15" s="26" t="n">
        <v>1676</v>
      </c>
      <c r="H15" s="26" t="n">
        <v>1270</v>
      </c>
      <c r="I15" s="26" t="n">
        <v>555</v>
      </c>
      <c r="J15" s="26" t="n">
        <v>339</v>
      </c>
      <c r="K15" s="26" t="n">
        <v>43</v>
      </c>
      <c r="L15" s="26" t="n">
        <v>42</v>
      </c>
      <c r="M15" s="26" t="n">
        <v>26</v>
      </c>
      <c r="N15" s="26" t="n">
        <v>1</v>
      </c>
      <c r="O15" s="26" t="n">
        <v>1</v>
      </c>
      <c r="P15" s="26" t="n">
        <v>0</v>
      </c>
      <c r="Q15" s="26" t="n">
        <v>0</v>
      </c>
      <c r="R15" s="26" t="n">
        <v>0</v>
      </c>
      <c r="S15" s="26" t="n">
        <v>132</v>
      </c>
    </row>
    <row r="16" customFormat="false" ht="14.25" hidden="false" customHeight="false" outlineLevel="0" collapsed="false">
      <c r="B16" s="102" t="s">
        <v>74</v>
      </c>
      <c r="C16" s="113"/>
      <c r="D16" s="113"/>
      <c r="E16" s="113"/>
      <c r="F16" s="113"/>
      <c r="G16" s="113"/>
      <c r="H16" s="113"/>
      <c r="I16" s="114"/>
      <c r="J16" s="114"/>
      <c r="K16" s="115"/>
      <c r="L16" s="115"/>
      <c r="M16" s="115"/>
      <c r="N16" s="115"/>
      <c r="O16" s="115"/>
      <c r="P16" s="115"/>
      <c r="Q16" s="115"/>
      <c r="R16" s="115"/>
      <c r="S16" s="115"/>
    </row>
    <row r="17" customFormat="false" ht="14.25" hidden="false" customHeight="false" outlineLevel="0" collapsed="false">
      <c r="B17" s="105" t="s">
        <v>87</v>
      </c>
      <c r="C17" s="26"/>
      <c r="D17" s="26"/>
      <c r="E17" s="26" t="n">
        <v>169</v>
      </c>
      <c r="F17" s="26" t="n">
        <v>6</v>
      </c>
      <c r="G17" s="26" t="n">
        <v>0</v>
      </c>
      <c r="H17" s="26" t="n">
        <v>0</v>
      </c>
      <c r="I17" s="101" t="n">
        <v>0</v>
      </c>
      <c r="J17" s="101" t="n">
        <v>0</v>
      </c>
      <c r="K17" s="26" t="n">
        <v>0</v>
      </c>
      <c r="L17" s="26" t="n">
        <v>0</v>
      </c>
      <c r="M17" s="26" t="n">
        <v>0</v>
      </c>
      <c r="N17" s="26" t="n">
        <v>0</v>
      </c>
      <c r="O17" s="26" t="n">
        <v>0</v>
      </c>
      <c r="P17" s="26" t="n">
        <v>0</v>
      </c>
      <c r="Q17" s="26" t="n">
        <v>0</v>
      </c>
      <c r="R17" s="26" t="n">
        <v>0</v>
      </c>
      <c r="S17" s="26" t="n">
        <v>0</v>
      </c>
    </row>
    <row r="18" customFormat="false" ht="14.25" hidden="false" customHeight="false" outlineLevel="0" collapsed="false">
      <c r="B18" s="105" t="s">
        <v>88</v>
      </c>
      <c r="C18" s="26"/>
      <c r="D18" s="26"/>
      <c r="E18" s="26" t="n">
        <v>2042</v>
      </c>
      <c r="F18" s="26" t="n">
        <v>1756</v>
      </c>
      <c r="G18" s="26" t="n">
        <v>889</v>
      </c>
      <c r="H18" s="26" t="n">
        <v>536</v>
      </c>
      <c r="I18" s="101" t="n">
        <v>139</v>
      </c>
      <c r="J18" s="101" t="n">
        <v>63</v>
      </c>
      <c r="K18" s="26" t="n">
        <v>0</v>
      </c>
      <c r="L18" s="26" t="n">
        <v>0</v>
      </c>
      <c r="M18" s="26" t="n">
        <v>0</v>
      </c>
      <c r="N18" s="26" t="n">
        <v>0</v>
      </c>
      <c r="O18" s="26" t="n">
        <v>0</v>
      </c>
      <c r="P18" s="26" t="n">
        <v>0</v>
      </c>
      <c r="Q18" s="26" t="n">
        <v>0</v>
      </c>
      <c r="R18" s="26" t="n">
        <v>0</v>
      </c>
      <c r="S18" s="26" t="n">
        <v>0</v>
      </c>
    </row>
    <row r="19" customFormat="false" ht="14.25" hidden="false" customHeight="false" outlineLevel="0" collapsed="false">
      <c r="B19" s="105" t="s">
        <v>75</v>
      </c>
      <c r="C19" s="26"/>
      <c r="D19" s="26"/>
      <c r="E19" s="26" t="n">
        <v>4188</v>
      </c>
      <c r="F19" s="26" t="n">
        <v>4570</v>
      </c>
      <c r="G19" s="26" t="n">
        <v>3812</v>
      </c>
      <c r="H19" s="26" t="n">
        <v>3603</v>
      </c>
      <c r="I19" s="101" t="n">
        <v>3051</v>
      </c>
      <c r="J19" s="101" t="n">
        <v>2930</v>
      </c>
      <c r="K19" s="26" t="n">
        <v>2671</v>
      </c>
      <c r="L19" s="26" t="n">
        <v>2664</v>
      </c>
      <c r="M19" s="26" t="n">
        <v>2592</v>
      </c>
      <c r="N19" s="26" t="n">
        <v>2547</v>
      </c>
      <c r="O19" s="26" t="n">
        <v>2530</v>
      </c>
      <c r="P19" s="26" t="n">
        <v>2110</v>
      </c>
      <c r="Q19" s="26" t="n">
        <v>1081</v>
      </c>
      <c r="R19" s="26" t="n">
        <v>555</v>
      </c>
      <c r="S19" s="26" t="n">
        <v>506</v>
      </c>
    </row>
    <row r="20" customFormat="false" ht="14.25" hidden="false" customHeight="false" outlineLevel="0" collapsed="false">
      <c r="B20" s="105" t="s">
        <v>76</v>
      </c>
      <c r="C20" s="26"/>
      <c r="D20" s="26"/>
      <c r="E20" s="26" t="n">
        <v>0</v>
      </c>
      <c r="F20" s="26" t="n">
        <v>240</v>
      </c>
      <c r="G20" s="26" t="n">
        <v>1863</v>
      </c>
      <c r="H20" s="26" t="n">
        <v>2026</v>
      </c>
      <c r="I20" s="101" t="n">
        <v>2710</v>
      </c>
      <c r="J20" s="101" t="n">
        <v>2711</v>
      </c>
      <c r="K20" s="26" t="n">
        <v>2703</v>
      </c>
      <c r="L20" s="26" t="n">
        <v>2680</v>
      </c>
      <c r="M20" s="26" t="n">
        <v>2669</v>
      </c>
      <c r="N20" s="26" t="n">
        <v>2656</v>
      </c>
      <c r="O20" s="26" t="n">
        <v>2648</v>
      </c>
      <c r="P20" s="26" t="n">
        <v>2637</v>
      </c>
      <c r="Q20" s="26" t="n">
        <v>2325</v>
      </c>
      <c r="R20" s="26" t="n">
        <v>2777</v>
      </c>
      <c r="S20" s="26" t="n">
        <v>2320</v>
      </c>
    </row>
    <row r="21" customFormat="false" ht="14.25" hidden="false" customHeight="false" outlineLevel="0" collapsed="false">
      <c r="B21" s="105" t="s">
        <v>89</v>
      </c>
      <c r="C21" s="26"/>
      <c r="D21" s="26"/>
      <c r="E21" s="26" t="n">
        <v>0</v>
      </c>
      <c r="F21" s="26" t="n">
        <v>0</v>
      </c>
      <c r="G21" s="26" t="n">
        <v>0</v>
      </c>
      <c r="H21" s="26" t="n">
        <v>0</v>
      </c>
      <c r="I21" s="101" t="n">
        <v>0</v>
      </c>
      <c r="J21" s="101" t="n">
        <v>0</v>
      </c>
      <c r="K21" s="26" t="n">
        <v>0</v>
      </c>
      <c r="L21" s="26" t="n">
        <v>0</v>
      </c>
      <c r="M21" s="26" t="n">
        <v>0</v>
      </c>
      <c r="N21" s="26" t="n">
        <v>0</v>
      </c>
      <c r="O21" s="26" t="n">
        <v>1</v>
      </c>
      <c r="P21" s="26" t="n">
        <v>1</v>
      </c>
      <c r="Q21" s="26" t="n">
        <v>1</v>
      </c>
      <c r="R21" s="26" t="n">
        <v>0</v>
      </c>
      <c r="S21" s="26" t="n">
        <v>0</v>
      </c>
    </row>
    <row r="22" customFormat="false" ht="14.25" hidden="false" customHeight="false" outlineLevel="0" collapsed="false">
      <c r="B22" s="105" t="s">
        <v>77</v>
      </c>
      <c r="C22" s="26"/>
      <c r="D22" s="26"/>
      <c r="E22" s="26" t="n">
        <v>0</v>
      </c>
      <c r="F22" s="26" t="n">
        <v>0</v>
      </c>
      <c r="G22" s="26" t="n">
        <v>0</v>
      </c>
      <c r="H22" s="26" t="n">
        <v>0</v>
      </c>
      <c r="I22" s="101" t="n">
        <v>398</v>
      </c>
      <c r="J22" s="101" t="n">
        <v>789</v>
      </c>
      <c r="K22" s="26" t="n">
        <v>1139</v>
      </c>
      <c r="L22" s="26" t="n">
        <v>1206</v>
      </c>
      <c r="M22" s="26" t="n">
        <v>1384</v>
      </c>
      <c r="N22" s="26" t="n">
        <v>1465</v>
      </c>
      <c r="O22" s="26" t="n">
        <v>1464</v>
      </c>
      <c r="P22" s="26" t="n">
        <v>1508</v>
      </c>
      <c r="Q22" s="26" t="n">
        <v>1331</v>
      </c>
      <c r="R22" s="26" t="n">
        <v>1320</v>
      </c>
      <c r="S22" s="26" t="n">
        <v>1303</v>
      </c>
    </row>
    <row r="23" customFormat="false" ht="14.25" hidden="false" customHeight="false" outlineLevel="0" collapsed="false">
      <c r="B23" s="105" t="s">
        <v>78</v>
      </c>
      <c r="C23" s="26"/>
      <c r="D23" s="26"/>
      <c r="E23" s="26"/>
      <c r="F23" s="26"/>
      <c r="G23" s="26"/>
      <c r="H23" s="26"/>
      <c r="I23" s="101"/>
      <c r="J23" s="101"/>
      <c r="K23" s="26"/>
      <c r="L23" s="26"/>
      <c r="M23" s="26" t="n">
        <v>1</v>
      </c>
      <c r="N23" s="26" t="n">
        <v>10</v>
      </c>
      <c r="O23" s="26" t="n">
        <v>10</v>
      </c>
      <c r="P23" s="26" t="n">
        <v>623</v>
      </c>
      <c r="Q23" s="26" t="n">
        <v>1459</v>
      </c>
      <c r="R23" s="26" t="n">
        <v>1459</v>
      </c>
      <c r="S23" s="26" t="n">
        <v>1861</v>
      </c>
    </row>
    <row r="24" customFormat="false" ht="14.25" hidden="false" customHeight="false" outlineLevel="0" collapsed="false">
      <c r="B24" s="105" t="s">
        <v>79</v>
      </c>
      <c r="C24" s="26"/>
      <c r="D24" s="26"/>
      <c r="E24" s="26"/>
      <c r="F24" s="26"/>
      <c r="G24" s="26"/>
      <c r="H24" s="26"/>
      <c r="I24" s="101"/>
      <c r="J24" s="101"/>
      <c r="K24" s="26"/>
      <c r="L24" s="26"/>
      <c r="M24" s="26"/>
      <c r="N24" s="26" t="n">
        <v>3</v>
      </c>
      <c r="O24" s="26" t="n">
        <v>103</v>
      </c>
      <c r="P24" s="26" t="n">
        <v>391</v>
      </c>
      <c r="Q24" s="26" t="n">
        <v>784</v>
      </c>
      <c r="R24" s="26" t="n">
        <v>784</v>
      </c>
      <c r="S24" s="26" t="n">
        <v>992</v>
      </c>
    </row>
    <row r="25" customFormat="false" ht="14.25" hidden="false" customHeight="false" outlineLevel="0" collapsed="false">
      <c r="B25" s="102" t="s">
        <v>80</v>
      </c>
      <c r="C25" s="113"/>
      <c r="D25" s="113"/>
      <c r="E25" s="113"/>
      <c r="F25" s="113"/>
      <c r="G25" s="113"/>
      <c r="H25" s="113"/>
      <c r="I25" s="114"/>
      <c r="J25" s="114"/>
      <c r="K25" s="114"/>
      <c r="L25" s="114"/>
      <c r="M25" s="114"/>
      <c r="N25" s="114"/>
      <c r="O25" s="114"/>
      <c r="P25" s="114"/>
      <c r="Q25" s="114"/>
      <c r="R25" s="114"/>
      <c r="S25" s="114"/>
    </row>
    <row r="26" customFormat="false" ht="14.25" hidden="false" customHeight="false" outlineLevel="0" collapsed="false">
      <c r="B26" s="116"/>
      <c r="C26" s="26"/>
      <c r="D26" s="26" t="n">
        <v>2509</v>
      </c>
      <c r="E26" s="26" t="n">
        <v>3519</v>
      </c>
      <c r="F26" s="26" t="n">
        <v>4009</v>
      </c>
      <c r="G26" s="26" t="n">
        <v>4990</v>
      </c>
      <c r="H26" s="26" t="n">
        <v>4870</v>
      </c>
      <c r="I26" s="26" t="n">
        <v>4954</v>
      </c>
      <c r="J26" s="26" t="n">
        <v>5140</v>
      </c>
      <c r="K26" s="26" t="n">
        <v>5470</v>
      </c>
      <c r="L26" s="26" t="n">
        <v>5503</v>
      </c>
      <c r="M26" s="26" t="n">
        <v>5572</v>
      </c>
      <c r="N26" s="26" t="n">
        <v>5623</v>
      </c>
      <c r="O26" s="26" t="n">
        <v>5706</v>
      </c>
      <c r="P26" s="26" t="n">
        <v>6317</v>
      </c>
      <c r="Q26" s="26" t="n">
        <v>6276</v>
      </c>
      <c r="R26" s="26" t="n">
        <v>6198</v>
      </c>
      <c r="S26" s="26" t="n">
        <v>6451</v>
      </c>
    </row>
    <row r="28" customFormat="false" ht="21.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46646AC2C0A9C47839A858524913543" ma:contentTypeVersion="16" ma:contentTypeDescription="Crear nuevo documento." ma:contentTypeScope="" ma:versionID="bbf9dbb356bfb37dd720a55cc0bde85d">
  <xsd:schema xmlns:xsd="http://www.w3.org/2001/XMLSchema" xmlns:xs="http://www.w3.org/2001/XMLSchema" xmlns:p="http://schemas.microsoft.com/office/2006/metadata/properties" xmlns:ns2="30cb4b80-d56b-4bae-aabd-a0f8f92bddad" xmlns:ns3="60d0a563-0c79-42c4-840e-19db8e6a49d2" targetNamespace="http://schemas.microsoft.com/office/2006/metadata/properties" ma:root="true" ma:fieldsID="82bdbd2ce7dd3299ed3f6774406eaf91" ns2:_="" ns3:_="">
    <xsd:import namespace="30cb4b80-d56b-4bae-aabd-a0f8f92bddad"/>
    <xsd:import namespace="60d0a563-0c79-42c4-840e-19db8e6a49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cb4b80-d56b-4bae-aabd-a0f8f92bdd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a4380fc9-b7bd-4a91-9b9f-4da8a7e290e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d0a563-0c79-42c4-840e-19db8e6a49d2"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2a077910-6ffc-4ed9-8e29-b4598a65dafd}" ma:internalName="TaxCatchAll" ma:showField="CatchAllData" ma:web="60d0a563-0c79-42c4-840e-19db8e6a49d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0d0a563-0c79-42c4-840e-19db8e6a49d2">
      <UserInfo>
        <DisplayName/>
        <AccountId xsi:nil="true"/>
        <AccountType/>
      </UserInfo>
    </SharedWithUsers>
    <lcf76f155ced4ddcb4097134ff3c332f xmlns="30cb4b80-d56b-4bae-aabd-a0f8f92bddad">
      <Terms xmlns="http://schemas.microsoft.com/office/infopath/2007/PartnerControls"/>
    </lcf76f155ced4ddcb4097134ff3c332f>
    <TaxCatchAll xmlns="60d0a563-0c79-42c4-840e-19db8e6a49d2" xsi:nil="true"/>
  </documentManagement>
</p:properties>
</file>

<file path=customXml/itemProps1.xml><?xml version="1.0" encoding="utf-8"?>
<ds:datastoreItem xmlns:ds="http://schemas.openxmlformats.org/officeDocument/2006/customXml" ds:itemID="{9B4F276B-1AF2-4B7F-B60C-DB5F7EB4E752}">
  <ds:schemaRefs>
    <ds:schemaRef ds:uri="http://schemas.microsoft.com/sharepoint/v3/contenttype/forms"/>
  </ds:schemaRefs>
</ds:datastoreItem>
</file>

<file path=customXml/itemProps2.xml><?xml version="1.0" encoding="utf-8"?>
<ds:datastoreItem xmlns:ds="http://schemas.openxmlformats.org/officeDocument/2006/customXml" ds:itemID="{F37BDFA4-4C28-43BD-B485-929A3CA720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cb4b80-d56b-4bae-aabd-a0f8f92bddad"/>
    <ds:schemaRef ds:uri="60d0a563-0c79-42c4-840e-19db8e6a49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FD8800-EAFA-4B65-AC9D-93EF92F31AAE}">
  <ds:schemaRefs>
    <ds:schemaRef ds:uri="http://schemas.microsoft.com/office/2006/metadata/properties"/>
    <ds:schemaRef ds:uri="http://schemas.microsoft.com/office/infopath/2007/PartnerControls"/>
    <ds:schemaRef ds:uri="60d0a563-0c79-42c4-840e-19db8e6a49d2"/>
    <ds:schemaRef ds:uri="30cb4b80-d56b-4bae-aabd-a0f8f92bddad"/>
  </ds:schemaRefs>
</ds:datastoreItem>
</file>

<file path=docProps/app.xml><?xml version="1.0" encoding="utf-8"?>
<Properties xmlns="http://schemas.openxmlformats.org/officeDocument/2006/extended-properties" xmlns:vt="http://schemas.openxmlformats.org/officeDocument/2006/docPropsVTypes">
  <Template/>
  <TotalTime>17</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2017-11-22T20:45:12Z</dcterms:created>
  <dc:creator>Fernando Vergara Cerda</dc:creator>
  <dc:description/>
  <dc:language>en-US</dc:language>
  <cp:lastModifiedBy/>
  <cp:lastPrinted>2023-11-29T13:06:37Z</cp:lastPrinted>
  <dcterms:modified xsi:type="dcterms:W3CDTF">2024-08-08T16:02:41Z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0x010100946646AC2C0A9C47839A858524913543</vt:lpwstr>
  </property>
  <property fmtid="{D5CDD505-2E9C-101B-9397-08002B2CF9AE}" pid="4" name="MediaServiceImageTags">
    <vt:lpwstr/>
  </property>
  <property fmtid="{D5CDD505-2E9C-101B-9397-08002B2CF9AE}" pid="5" name="Order">
    <vt:r8>12300</vt:r8>
  </property>
  <property fmtid="{D5CDD505-2E9C-101B-9397-08002B2CF9AE}" pid="6" name="TemplateUrl">
    <vt:lpwstr/>
  </property>
  <property fmtid="{D5CDD505-2E9C-101B-9397-08002B2CF9AE}" pid="7" name="xd_ProgID">
    <vt:lpwstr/>
  </property>
  <property fmtid="{D5CDD505-2E9C-101B-9397-08002B2CF9AE}" pid="8" name="xd_Signature">
    <vt:bool>0</vt:bool>
  </property>
</Properties>
</file>