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Library/Mobile Documents/com~apple~CloudDocs/Capstone Seccionn 7/Fase 3/Grupo 1/"/>
    </mc:Choice>
  </mc:AlternateContent>
  <xr:revisionPtr revIDLastSave="0" documentId="13_ncr:1_{CD5192A1-429B-354E-BAFC-564D325A702B}" xr6:coauthVersionLast="47" xr6:coauthVersionMax="47" xr10:uidLastSave="{00000000-0000-0000-0000-000000000000}"/>
  <bookViews>
    <workbookView xWindow="0" yWindow="760" windowWidth="31780" windowHeight="176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<sst xmlns="http://schemas.openxmlformats.org/spreadsheetml/2006/main" count="164" uniqueCount="66">
  <si>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</si>
  <si>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</si>
  <si>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</si>
  <si>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</si>
  <si>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</si>
  <si>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</si>
  <si>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</si>
  <si>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</si>
  <si>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</si>
  <si>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</si>
  <si>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</si>
  <si>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</si>
  <si>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</si>
  <si>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</si>
  <si>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</si>
  <si>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</si>
  <si>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</si>
  <si>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</si>
  <si>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</si>
  <si>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</si>
  <si>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</si>
  <si>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</si>
  <si>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</si>
  <si>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</si>
  <si>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</si>
  <si>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</si>
  <si>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</si>
  <si>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</si>
  <si>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</si>
  <si>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</si>
  <si>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</si>
  <si>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</si>
  <si>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</si>
  <si>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</si>
  <si>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</si>
  <si>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</si>
  <si>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</si>
  <si>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</si>
  <si>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</si>
  <si>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</si>
  <si>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</si>
  <si>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</si>
  <si>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</si>
  <si>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</si>
  <si>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</si>
  <si>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</si>
  <si>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</si>
  <si>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</si>
  <si>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</si>
  <si>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</si>
  <si>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</si>
  <si>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</si>
  <si>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</si>
  <si>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</si>
  <si>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</si>
  <si>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</si>
  <si>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</si>
  <si>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</si>
  <si>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</si>
  <si>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</si>
  <si>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</si>
  <si>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</si>
  <si>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</si>
  <si>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José Tobar Estay</t>
  </si>
  <si>
    <t>Cristóbal Cabezas Espinoza</t>
  </si>
  <si>
    <t>Edgar 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</si>
</sst>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79" sqref="C79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ht="16" x14ac:dyDescent="0.2">
      <c r="A4" s="3">
        <v>1</v>
      </c>
      <c r="B4" s="38" t="s">
        <v>63</v>
      </c>
      <c r="C4" s="30">
        <f>C21</f>
        <v>6.3</v>
      </c>
      <c r="D4" s="36">
        <f>C60</f>
        <v>6.3</v>
      </c>
      <c r="E4" s="35">
        <f>C4*C$2+D4*D$2</f>
        <v>6.2999999999999989</v>
      </c>
    </row>
    <row r="5" spans="1:11" ht="16" x14ac:dyDescent="0.2">
      <c r="A5" s="3">
        <v>2</v>
      </c>
      <c r="B5" s="38" t="s">
        <v>64</v>
      </c>
      <c r="C5" s="30">
        <f>C34</f>
        <v>6.3</v>
      </c>
      <c r="D5" s="36">
        <f>C73</f>
        <v>6.3</v>
      </c>
      <c r="E5" s="35">
        <f t="shared" ref="E5:E6" si="0">C5*C$2+D5*D$2</f>
        <v>6.2999999999999989</v>
      </c>
    </row>
    <row r="6" spans="1:11" ht="16" x14ac:dyDescent="0.2">
      <c r="A6" s="3">
        <v>3</v>
      </c>
      <c r="B6" s="38" t="s">
        <v>65</v>
      </c>
      <c r="C6" s="30">
        <f>C47</f>
        <v>6.3</v>
      </c>
      <c r="D6" s="36">
        <f>C86</f>
        <v>6.3</v>
      </c>
      <c r="E6" s="35">
        <f t="shared" si="0"/>
        <v>6.2999999999999989</v>
      </c>
    </row>
    <row r="11" spans="1:11" ht="19" outlineLevel="1" x14ac:dyDescent="0.2">
      <c r="A11" s="39" t="s">
        <v>4</v>
      </c>
      <c r="B11" s="11" t="str">
        <f>B4</f>
        <v>José Tobar Estay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6" outlineLevel="1" x14ac:dyDescent="0.2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9</v>
      </c>
      <c r="D14" s="12" t="str">
        <f t="shared" si="1"/>
        <v/>
      </c>
      <c r="E14" s="12" t="str">
        <f>IF(D14="X",100*0.25,"")</f>
        <v/>
      </c>
      <c r="F14" s="12" t="str">
        <f t="shared" si="2"/>
        <v>X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0"/>
      <c r="B20" s="17" t="s">
        <v>12</v>
      </c>
      <c r="C20" s="21">
        <f>E20+G20+I20+K20</f>
        <v>90</v>
      </c>
      <c r="D20" s="13"/>
      <c r="E20" s="13">
        <f>SUM(E13:E19)</f>
        <v>75</v>
      </c>
      <c r="F20" s="13"/>
      <c r="G20" s="13">
        <f>SUM(G13:G19)</f>
        <v>15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2"/>
      <c r="B21" s="20" t="s">
        <v>13</v>
      </c>
      <c r="C21" s="14">
        <f>VLOOKUP(C20,ESCALA_IEP!A2:B202,2,FALSE)</f>
        <v>6.3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4</v>
      </c>
      <c r="B24" s="11" t="str">
        <f>B5</f>
        <v>Cristóbal Cabezas Espinoza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9</v>
      </c>
      <c r="D27" s="12" t="str">
        <f t="shared" si="7"/>
        <v/>
      </c>
      <c r="E27" s="12" t="str">
        <f>IF(D27="X",100*0.25,"")</f>
        <v/>
      </c>
      <c r="F27" s="12" t="str">
        <f t="shared" si="8"/>
        <v>X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0"/>
      <c r="B33" s="17" t="s">
        <v>12</v>
      </c>
      <c r="C33" s="21">
        <f>E33+G33+I33+K33</f>
        <v>90</v>
      </c>
      <c r="D33" s="13"/>
      <c r="E33" s="13">
        <f>SUM(E26:E32)</f>
        <v>75</v>
      </c>
      <c r="F33" s="13"/>
      <c r="G33" s="13">
        <f>SUM(G26:G32)</f>
        <v>15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2"/>
      <c r="B34" s="20" t="s">
        <v>13</v>
      </c>
      <c r="C34" s="14">
        <f>VLOOKUP(C33,ESCALA_IEP!A15:B215,2,FALSE)</f>
        <v>6.3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39" t="s">
        <v>4</v>
      </c>
      <c r="B37" s="11" t="str">
        <f>B6</f>
        <v>Edgar León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9</v>
      </c>
      <c r="D40" s="12" t="str">
        <f t="shared" si="12"/>
        <v/>
      </c>
      <c r="E40" s="12" t="str">
        <f>IF(D40="X",100*0.25,"")</f>
        <v/>
      </c>
      <c r="F40" s="12" t="str">
        <f t="shared" si="13"/>
        <v>X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0"/>
      <c r="B46" s="17" t="s">
        <v>12</v>
      </c>
      <c r="C46" s="21">
        <f>E46+G46+I46+K46</f>
        <v>90</v>
      </c>
      <c r="D46" s="13"/>
      <c r="E46" s="13">
        <f>SUM(E39:E45)</f>
        <v>75</v>
      </c>
      <c r="F46" s="13"/>
      <c r="G46" s="13">
        <f>SUM(G39:G45)</f>
        <v>15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2"/>
      <c r="B47" s="20" t="s">
        <v>13</v>
      </c>
      <c r="C47" s="14">
        <f>VLOOKUP(C46,ESCALA_IEP!A28:B228,2,FALSE)</f>
        <v>6.3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8" t="s">
        <v>14</v>
      </c>
      <c r="B50" s="11" t="str">
        <f>B4</f>
        <v>José Tobar Estay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9</v>
      </c>
      <c r="D53" s="12" t="str">
        <f t="shared" si="17"/>
        <v/>
      </c>
      <c r="E53" s="12" t="str">
        <f>IF(D53="X",100*0.25,"")</f>
        <v/>
      </c>
      <c r="F53" s="12" t="str">
        <f t="shared" si="18"/>
        <v>X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0"/>
      <c r="B59" s="17" t="s">
        <v>12</v>
      </c>
      <c r="C59" s="21">
        <f>E59+G59+I59+K59</f>
        <v>90</v>
      </c>
      <c r="D59" s="13"/>
      <c r="E59" s="13">
        <f>SUM(E52:E58)</f>
        <v>75</v>
      </c>
      <c r="F59" s="13"/>
      <c r="G59" s="13">
        <f>SUM(G52:G58)</f>
        <v>15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2"/>
      <c r="B60" s="20" t="s">
        <v>13</v>
      </c>
      <c r="C60" s="14">
        <f>VLOOKUP(C59,ESCALA_IEP!A41:B241,2,FALSE)</f>
        <v>6.3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8" t="s">
        <v>15</v>
      </c>
      <c r="B63" s="11" t="str">
        <f>B5</f>
        <v>Cristóbal Cabezas Espinoza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9</v>
      </c>
      <c r="D66" s="12" t="str">
        <f t="shared" si="22"/>
        <v/>
      </c>
      <c r="E66" s="12" t="str">
        <f>IF(D66="X",100*0.25,"")</f>
        <v/>
      </c>
      <c r="F66" s="12" t="str">
        <f t="shared" si="23"/>
        <v>X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0"/>
      <c r="B72" s="17" t="s">
        <v>12</v>
      </c>
      <c r="C72" s="21">
        <f>E72+G72+I72+K72</f>
        <v>90</v>
      </c>
      <c r="D72" s="13"/>
      <c r="E72" s="13">
        <f>SUM(E65:E71)</f>
        <v>75</v>
      </c>
      <c r="F72" s="13"/>
      <c r="G72" s="13">
        <f>SUM(G65:G71)</f>
        <v>15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25">
      <c r="A73" s="42"/>
      <c r="B73" s="20" t="s">
        <v>13</v>
      </c>
      <c r="C73" s="14">
        <f>VLOOKUP(C72,ESCALA_IEP!A54:B254,2,FALSE)</f>
        <v>6.3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8" t="s">
        <v>16</v>
      </c>
      <c r="B76" s="11" t="str">
        <f>B6</f>
        <v>Edgar León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9</v>
      </c>
      <c r="D79" s="12" t="str">
        <f t="shared" si="27"/>
        <v/>
      </c>
      <c r="E79" s="12" t="str">
        <f>IF(D79="X",100*0.25,"")</f>
        <v/>
      </c>
      <c r="F79" s="12" t="str">
        <f t="shared" si="28"/>
        <v>X</v>
      </c>
      <c r="G79" s="12">
        <f>IF(F79="X",60*0.25,"")</f>
        <v>15</v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0"/>
      <c r="B85" s="17" t="s">
        <v>12</v>
      </c>
      <c r="C85" s="21">
        <f>E85+G85+I85+K85</f>
        <v>90</v>
      </c>
      <c r="D85" s="13"/>
      <c r="E85" s="13">
        <f>SUM(E78:E84)</f>
        <v>75</v>
      </c>
      <c r="F85" s="13"/>
      <c r="G85" s="13">
        <f>SUM(G78:G84)</f>
        <v>15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25">
      <c r="A86" s="42"/>
      <c r="B86" s="20" t="s">
        <v>13</v>
      </c>
      <c r="C86" s="14">
        <f>VLOOKUP(C85,ESCALA_IEP!A67:B267,2,FALSE)</f>
        <v>6.3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ht="16" x14ac:dyDescent="0.2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">
      <c r="A3" s="50"/>
      <c r="B3" s="55"/>
      <c r="C3" s="55"/>
      <c r="D3" s="26">
        <v>0.3</v>
      </c>
      <c r="E3" s="26">
        <v>0</v>
      </c>
      <c r="F3" s="50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60</v>
      </c>
      <c r="B1" s="4" t="s">
        <v>12</v>
      </c>
      <c r="C1" s="5"/>
      <c r="D1" s="5"/>
      <c r="E1" s="6"/>
    </row>
    <row r="2" spans="1:5" ht="49" thickBot="1" x14ac:dyDescent="0.2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Guerra Castro</cp:lastModifiedBy>
  <cp:revision/>
  <dcterms:created xsi:type="dcterms:W3CDTF">2023-08-07T04:08:01Z</dcterms:created>
  <dcterms:modified xsi:type="dcterms:W3CDTF">2024-12-10T03:16:01Z</dcterms:modified>
  <cp:category/>
  <cp:contentStatus/>
</cp:coreProperties>
</file>