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<sst xmlns="http://schemas.openxmlformats.org/spreadsheetml/2006/main" count="32" uniqueCount="32">
  <si>
    <t>CUDA (50 épocas-64 vecinos)</t>
  </si>
  <si>
    <t>CUDA (50 épocas-128 vecinos)</t>
  </si>
  <si>
    <t>CUDA (100 épocas-64 vecinos)</t>
  </si>
  <si>
    <t>CUDA (100 épocas-128 vecinos)</t>
  </si>
  <si>
    <t>OMP (50 épocas-64 vecinos)</t>
  </si>
  <si>
    <t>OMP (50 épocas-128 vecinos)</t>
  </si>
  <si>
    <t>OMP (100 épocas-64 vecinos)</t>
  </si>
  <si>
    <t>OMP (100 épocas-128 vecinos)</t>
  </si>
  <si>
    <t>Python (50 épocas-64 vecinos)</t>
  </si>
  <si>
    <t>Python (50 épocas-128 vecinos)</t>
  </si>
  <si>
    <t>Python (100 épocas-64 vecinos)</t>
  </si>
  <si>
    <t>Python (100 épocas-128 vecinos)</t>
  </si>
  <si>
    <t>TIPO</t>
  </si>
  <si>
    <t>MIN</t>
  </si>
  <si>
    <t>Q1</t>
  </si>
  <si>
    <t>Q2</t>
  </si>
  <si>
    <t>Q3</t>
  </si>
  <si>
    <t>MAX</t>
  </si>
  <si>
    <t>DESV</t>
  </si>
  <si>
    <t>MEDIA</t>
  </si>
  <si>
    <t>C1</t>
  </si>
  <si>
    <t>O1</t>
  </si>
  <si>
    <t>P1</t>
  </si>
  <si>
    <t>C2</t>
  </si>
  <si>
    <t>O2</t>
  </si>
  <si>
    <t>P2</t>
  </si>
  <si>
    <t>C3</t>
  </si>
  <si>
    <t>O3</t>
  </si>
  <si>
    <t>P3</t>
  </si>
  <si>
    <t>C4</t>
  </si>
  <si>
    <t>O4</t>
  </si>
  <si>
    <t>P4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</si>
</sst>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8.0"/>
      <color theme="1"/>
      <name val="&quot;Liberation Sans&quot;"/>
    </font>
    <font>
      <sz val="11.0"/>
      <color theme="1"/>
      <name val="Arial"/>
    </font>
    <font>
      <color theme="1"/>
      <name val="Arial"/>
    </font>
    <font>
      <sz val="10.0"/>
      <color rgb="FF000000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Font="1"/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shrinkToFit="0" vertical="bottom" wrapText="0"/>
    </xf>
    <xf borderId="0" fillId="2" fontId="7" numFmtId="0" xfId="0" applyAlignment="1" applyFill="1" applyFont="1">
      <alignment horizontal="right" vertical="bottom"/>
    </xf>
    <xf borderId="0" fillId="0" fontId="4" numFmtId="3" xfId="0" applyAlignment="1" applyFont="1" applyNumberFormat="1">
      <alignment horizontal="right" vertical="bottom"/>
    </xf>
    <xf borderId="0" fillId="0" fontId="1" numFmtId="3" xfId="0" applyAlignment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3" xfId="0" applyAlignment="1" applyFont="1" applyNumberForma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Comparación del fitness en el servidor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'Hoja 1'!$C$14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'Hoja 1'!$A$15:$A$26</c:f>
            </c:strRef>
          </c:cat>
          <c:val>
            <c:numRef>
              <c:f>'Hoja 1'!$C$15:$C$26</c:f>
              <c:numCache/>
            </c:numRef>
          </c:val>
          <c:smooth val="0"/>
        </c:ser>
        <c:ser>
          <c:idx val="1"/>
          <c:order val="1"/>
          <c:tx>
            <c:strRef>
              <c:f>'Hoja 1'!$F$14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'Hoja 1'!$A$15:$A$26</c:f>
            </c:strRef>
          </c:cat>
          <c:val>
            <c:numRef>
              <c:f>'Hoja 1'!$F$15:$F$26</c:f>
              <c:numCache/>
            </c:numRef>
          </c:val>
          <c:smooth val="0"/>
        </c:ser>
        <c:ser>
          <c:idx val="2"/>
          <c:order val="2"/>
          <c:tx>
            <c:strRef>
              <c:f>'Hoja 1'!$B$14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'Hoja 1'!$A$15:$A$26</c:f>
            </c:strRef>
          </c:cat>
          <c:val>
            <c:numRef>
              <c:f>'Hoja 1'!$B$15:$B$26</c:f>
              <c:numCache/>
            </c:numRef>
          </c:val>
          <c:smooth val="0"/>
        </c:ser>
        <c:ser>
          <c:idx val="3"/>
          <c:order val="3"/>
          <c:tx>
            <c:strRef>
              <c:f>'Hoja 1'!$D$14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'Hoja 1'!$A$15:$A$26</c:f>
            </c:strRef>
          </c:cat>
          <c:val>
            <c:numRef>
              <c:f>'Hoja 1'!$D$15:$D$26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973421110"/>
        <c:axId val="1507047512"/>
      </c:stockChart>
      <c:dateAx>
        <c:axId val="197342111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047512"/>
      </c:dateAx>
      <c:valAx>
        <c:axId val="1507047512"/>
        <c:scaling>
          <c:orientation val="minMax"/>
          <c:max val="1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421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2038350</xdr:colOff>
      <xdr:row>28</xdr:row>
      <xdr:rowOff>95250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75"/>
    <col customWidth="1" min="2" max="2" width="46.63"/>
    <col customWidth="1" min="3" max="3" width="33.25"/>
    <col customWidth="1" min="4" max="4" width="35.88"/>
    <col customWidth="1" min="5" max="5" width="17.25"/>
    <col customWidth="1" min="6" max="6" width="20.75"/>
    <col customWidth="1" min="7" max="7" width="23.63"/>
    <col customWidth="1" min="8" max="8" width="21.5"/>
    <col customWidth="1" min="9" max="9" width="36.5"/>
    <col customWidth="1" min="10" max="10" width="22.25"/>
    <col customWidth="1" min="11" max="11" width="22.5"/>
    <col customWidth="1" min="12" max="12" width="27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5.75" customHeight="1">
      <c r="A2" s="2">
        <v>1412.0</v>
      </c>
      <c r="B2" s="2">
        <v>1348.0</v>
      </c>
      <c r="C2" s="2">
        <v>1536.0</v>
      </c>
      <c r="D2" s="2">
        <v>1595.0</v>
      </c>
      <c r="E2" s="2">
        <v>1459.0</v>
      </c>
      <c r="F2" s="2">
        <v>1406.0</v>
      </c>
      <c r="G2" s="2">
        <v>1418.0</v>
      </c>
      <c r="H2" s="2">
        <v>1386.0</v>
      </c>
      <c r="I2" s="3">
        <v>1426.0</v>
      </c>
      <c r="J2" s="4">
        <v>1381.0</v>
      </c>
      <c r="K2" s="4">
        <v>1422.0</v>
      </c>
      <c r="L2" s="4">
        <v>1436.0</v>
      </c>
    </row>
    <row r="3" ht="15.75" customHeight="1">
      <c r="A3" s="2">
        <v>1411.0</v>
      </c>
      <c r="B3" s="2">
        <v>1439.0</v>
      </c>
      <c r="C3" s="4">
        <v>1476.0</v>
      </c>
      <c r="D3" s="2">
        <v>1786.0</v>
      </c>
      <c r="E3" s="2">
        <v>1380.0</v>
      </c>
      <c r="F3" s="2">
        <v>1366.0</v>
      </c>
      <c r="G3" s="2">
        <v>1371.0</v>
      </c>
      <c r="H3" s="2">
        <v>1581.0</v>
      </c>
      <c r="I3" s="3">
        <v>1501.0</v>
      </c>
      <c r="J3" s="4">
        <v>1646.0</v>
      </c>
      <c r="K3" s="4">
        <v>1642.0</v>
      </c>
      <c r="L3" s="4">
        <v>1366.0</v>
      </c>
    </row>
    <row r="4" ht="15.75" customHeight="1">
      <c r="A4" s="2">
        <v>1360.0</v>
      </c>
      <c r="B4" s="2">
        <v>1385.0</v>
      </c>
      <c r="C4" s="2">
        <v>1383.0</v>
      </c>
      <c r="D4" s="2">
        <v>1369.0</v>
      </c>
      <c r="E4" s="2">
        <v>1479.0</v>
      </c>
      <c r="F4" s="2">
        <v>1391.0</v>
      </c>
      <c r="G4" s="2">
        <v>1538.0</v>
      </c>
      <c r="H4" s="2">
        <v>1374.0</v>
      </c>
      <c r="I4" s="3">
        <v>1437.0</v>
      </c>
      <c r="J4" s="4">
        <v>1449.0</v>
      </c>
      <c r="K4" s="4">
        <v>1420.0</v>
      </c>
      <c r="L4" s="4">
        <v>1405.0</v>
      </c>
    </row>
    <row r="5" ht="15.75" customHeight="1">
      <c r="A5" s="2">
        <v>1509.0</v>
      </c>
      <c r="B5" s="2">
        <v>1383.0</v>
      </c>
      <c r="C5" s="2">
        <v>1373.0</v>
      </c>
      <c r="D5" s="2">
        <v>1412.0</v>
      </c>
      <c r="E5" s="2">
        <v>1415.0</v>
      </c>
      <c r="F5" s="2">
        <v>1350.0</v>
      </c>
      <c r="G5" s="2">
        <v>1410.0</v>
      </c>
      <c r="H5" s="2">
        <v>1387.0</v>
      </c>
      <c r="I5" s="3">
        <v>1367.0</v>
      </c>
      <c r="J5" s="4">
        <v>1510.0</v>
      </c>
      <c r="K5" s="4">
        <v>1756.0</v>
      </c>
      <c r="L5" s="4">
        <v>1392.0</v>
      </c>
    </row>
    <row r="6" ht="15.75" customHeight="1">
      <c r="A6" s="2">
        <v>1394.0</v>
      </c>
      <c r="B6" s="2">
        <v>1423.0</v>
      </c>
      <c r="C6" s="2">
        <v>1631.0</v>
      </c>
      <c r="D6" s="2">
        <v>1557.0</v>
      </c>
      <c r="E6" s="2">
        <v>1562.0</v>
      </c>
      <c r="F6" s="2">
        <v>1469.0</v>
      </c>
      <c r="G6" s="2">
        <v>1389.0</v>
      </c>
      <c r="H6" s="2">
        <v>1391.0</v>
      </c>
      <c r="I6" s="3">
        <v>1415.0</v>
      </c>
      <c r="J6" s="4">
        <v>1419.0</v>
      </c>
      <c r="K6" s="4">
        <v>1496.0</v>
      </c>
      <c r="L6" s="4">
        <v>1361.0</v>
      </c>
    </row>
    <row r="7" ht="15.75" customHeight="1">
      <c r="A7" s="2">
        <v>1372.0</v>
      </c>
      <c r="B7" s="2">
        <v>1699.0</v>
      </c>
      <c r="C7" s="2">
        <v>1351.0</v>
      </c>
      <c r="D7" s="2">
        <v>1427.0</v>
      </c>
      <c r="E7" s="2">
        <v>1426.0</v>
      </c>
      <c r="F7" s="2">
        <v>1456.0</v>
      </c>
      <c r="G7" s="2">
        <v>1375.0</v>
      </c>
      <c r="H7" s="2">
        <v>1400.0</v>
      </c>
      <c r="I7" s="3">
        <v>1724.0</v>
      </c>
      <c r="J7" s="4">
        <v>1391.0</v>
      </c>
      <c r="K7" s="4">
        <v>1395.0</v>
      </c>
      <c r="L7" s="4">
        <v>1380.0</v>
      </c>
    </row>
    <row r="8" ht="15.75" customHeight="1">
      <c r="A8" s="2">
        <v>1522.0</v>
      </c>
      <c r="B8" s="2">
        <v>1577.0</v>
      </c>
      <c r="C8" s="2">
        <v>1394.0</v>
      </c>
      <c r="D8" s="2">
        <v>1676.0</v>
      </c>
      <c r="E8" s="2">
        <v>1382.0</v>
      </c>
      <c r="F8" s="2">
        <v>1471.0</v>
      </c>
      <c r="G8" s="2">
        <v>1431.0</v>
      </c>
      <c r="H8" s="2">
        <v>1424.0</v>
      </c>
      <c r="I8" s="3">
        <v>1409.0</v>
      </c>
      <c r="J8" s="4">
        <v>1382.0</v>
      </c>
      <c r="K8" s="4">
        <v>1512.0</v>
      </c>
      <c r="L8" s="4">
        <v>1363.0</v>
      </c>
    </row>
    <row r="9" ht="15.75" customHeight="1">
      <c r="A9" s="2">
        <v>1382.0</v>
      </c>
      <c r="B9" s="2">
        <v>1400.0</v>
      </c>
      <c r="C9" s="2">
        <v>1377.0</v>
      </c>
      <c r="D9" s="2">
        <v>1362.0</v>
      </c>
      <c r="E9" s="2">
        <v>1459.0</v>
      </c>
      <c r="F9" s="2">
        <v>1351.0</v>
      </c>
      <c r="G9" s="2">
        <v>1357.0</v>
      </c>
      <c r="H9" s="2">
        <v>1388.0</v>
      </c>
      <c r="I9" s="3">
        <v>1423.0</v>
      </c>
      <c r="J9" s="4">
        <v>1436.0</v>
      </c>
      <c r="K9" s="4">
        <v>1417.0</v>
      </c>
      <c r="L9" s="4">
        <v>1397.0</v>
      </c>
    </row>
    <row r="10" ht="15.75" customHeight="1">
      <c r="A10" s="2">
        <v>1438.0</v>
      </c>
      <c r="B10" s="2">
        <v>1382.0</v>
      </c>
      <c r="C10" s="2">
        <v>1467.0</v>
      </c>
      <c r="D10" s="2">
        <v>1749.0</v>
      </c>
      <c r="E10" s="2">
        <v>1495.0</v>
      </c>
      <c r="F10" s="2">
        <v>1354.0</v>
      </c>
      <c r="G10" s="2">
        <v>1487.0</v>
      </c>
      <c r="H10" s="2">
        <v>1526.0</v>
      </c>
      <c r="I10" s="3">
        <v>1408.0</v>
      </c>
      <c r="J10" s="4">
        <v>1411.0</v>
      </c>
      <c r="K10" s="4">
        <v>1358.0</v>
      </c>
      <c r="L10" s="4">
        <v>1357.0</v>
      </c>
    </row>
    <row r="11" ht="15.75" customHeight="1">
      <c r="A11" s="2">
        <v>1453.0</v>
      </c>
      <c r="B11" s="2">
        <v>1718.0</v>
      </c>
      <c r="C11" s="2">
        <v>1553.0</v>
      </c>
      <c r="D11" s="2">
        <v>1407.0</v>
      </c>
      <c r="E11" s="2">
        <v>1519.0</v>
      </c>
      <c r="F11" s="2">
        <v>1768.0</v>
      </c>
      <c r="G11" s="2">
        <v>1468.0</v>
      </c>
      <c r="H11" s="2">
        <v>1347.0</v>
      </c>
      <c r="I11" s="3">
        <v>1664.0</v>
      </c>
      <c r="J11" s="4">
        <v>1420.0</v>
      </c>
      <c r="K11" s="4">
        <v>1374.0</v>
      </c>
      <c r="L11" s="4">
        <v>1472.0</v>
      </c>
    </row>
    <row r="12" ht="15.75" customHeight="1"/>
    <row r="13" ht="15.75" customHeight="1"/>
    <row r="14" ht="15.75" customHeight="1">
      <c r="A14" s="5" t="s">
        <v>12</v>
      </c>
      <c r="B14" s="5" t="s">
        <v>13</v>
      </c>
      <c r="C14" s="5" t="s">
        <v>14</v>
      </c>
      <c r="D14" s="5" t="s">
        <v>15</v>
      </c>
      <c r="E14" s="5" t="s">
        <v>16</v>
      </c>
      <c r="F14" s="5" t="s">
        <v>17</v>
      </c>
      <c r="G14" s="6" t="s">
        <v>18</v>
      </c>
      <c r="H14" s="4" t="s">
        <v>19</v>
      </c>
    </row>
    <row r="15" ht="15.75" customHeight="1">
      <c r="A15" s="7" t="s">
        <v>20</v>
      </c>
      <c r="B15" s="8">
        <f>Min(A2:A11)</f>
        <v>1360</v>
      </c>
      <c r="C15" s="8">
        <f>QUARTILE(A2:A11,1)</f>
        <v>1385</v>
      </c>
      <c r="D15" s="8">
        <f>QUARTILE(A2:A11,2)</f>
        <v>1411.5</v>
      </c>
      <c r="E15" s="8">
        <f>QUARTILE(A2:A11,3)</f>
        <v>1449.25</v>
      </c>
      <c r="F15" s="7">
        <f>MAX(A2:A11)</f>
        <v>1522</v>
      </c>
      <c r="G15" s="9">
        <f>STDEV(A2:A11)</f>
        <v>55.40367016</v>
      </c>
      <c r="H15" s="2">
        <f>AVERAGE(A2:A11)</f>
        <v>1425.3</v>
      </c>
    </row>
    <row r="16" ht="15.75" customHeight="1">
      <c r="A16" s="7" t="s">
        <v>21</v>
      </c>
      <c r="B16" s="8">
        <f>MIN(E2:E11)</f>
        <v>1380</v>
      </c>
      <c r="C16" s="8">
        <f>QUARTILE(E2:E11,1)</f>
        <v>1417.75</v>
      </c>
      <c r="D16" s="8">
        <f>QUARTILE(E2:E11,2)</f>
        <v>1459</v>
      </c>
      <c r="E16" s="8">
        <f>QUARTILE(E2:E11,3)</f>
        <v>1491</v>
      </c>
      <c r="F16" s="7">
        <f>MAX(E2:E11)</f>
        <v>1562</v>
      </c>
      <c r="G16" s="9">
        <f>STDEV(E2:E11)</f>
        <v>58.76544714</v>
      </c>
      <c r="H16" s="2">
        <f>AVERAGE(E2:E11)</f>
        <v>1457.6</v>
      </c>
    </row>
    <row r="17" ht="15.75" customHeight="1">
      <c r="A17" s="7" t="s">
        <v>22</v>
      </c>
      <c r="B17" s="8">
        <f>MIN(I2:I11)</f>
        <v>1367</v>
      </c>
      <c r="C17" s="8">
        <f>QUARTILE(I2:I11,1)</f>
        <v>1410.5</v>
      </c>
      <c r="D17" s="10">
        <f>QUARTILE(I2:I11,2)</f>
        <v>1424.5</v>
      </c>
      <c r="E17" s="10">
        <f>QUARTILE(I2:I11,3)</f>
        <v>1485</v>
      </c>
      <c r="F17" s="11">
        <f>MAX(I2:I11)</f>
        <v>1724</v>
      </c>
      <c r="G17" s="9">
        <f>STDEV(I2:I11)</f>
        <v>119.7211575</v>
      </c>
      <c r="H17" s="2">
        <f>AVERAGE(I2:I11)</f>
        <v>1477.4</v>
      </c>
    </row>
    <row r="18" ht="15.75" customHeight="1">
      <c r="A18" s="7" t="s">
        <v>23</v>
      </c>
      <c r="B18" s="8">
        <f>MIN(B2:B11)</f>
        <v>1348</v>
      </c>
      <c r="C18" s="12">
        <f>QUARTILE(B2:B11,1)</f>
        <v>1383.5</v>
      </c>
      <c r="D18" s="8">
        <f>QUARTILE(B2:B11,2)</f>
        <v>1411.5</v>
      </c>
      <c r="E18" s="8">
        <f>QUARTILE(B2:B11,3)</f>
        <v>1542.5</v>
      </c>
      <c r="F18" s="7">
        <f>MAX(B2:B11)</f>
        <v>1718</v>
      </c>
      <c r="G18" s="9">
        <f>STDEV(B2:B11)</f>
        <v>137.6769165</v>
      </c>
      <c r="H18" s="2">
        <f>AVERAGE(B2:B11)</f>
        <v>1475.4</v>
      </c>
    </row>
    <row r="19" ht="15.75" customHeight="1">
      <c r="A19" s="7" t="s">
        <v>24</v>
      </c>
      <c r="B19" s="8">
        <f>MIN(F2:F11)</f>
        <v>1350</v>
      </c>
      <c r="C19" s="8">
        <f>QUARTILE(F2:F11,1)</f>
        <v>1357</v>
      </c>
      <c r="D19" s="8">
        <f>QUARTILE(F2:F11,2)</f>
        <v>1398.5</v>
      </c>
      <c r="E19" s="8">
        <f>QUARTILE(F2:F11,3)</f>
        <v>1465.75</v>
      </c>
      <c r="F19" s="7">
        <f>MAX(F2:F11)</f>
        <v>1768</v>
      </c>
      <c r="G19" s="9">
        <f>STDEV(F2:F11)</f>
        <v>125.6359821</v>
      </c>
      <c r="H19" s="2">
        <f>AVERAGE(F2:F11)</f>
        <v>1438.2</v>
      </c>
    </row>
    <row r="20" ht="15.75" customHeight="1">
      <c r="A20" s="7" t="s">
        <v>25</v>
      </c>
      <c r="B20" s="8">
        <f>MIN(J2:J11)</f>
        <v>1381</v>
      </c>
      <c r="C20" s="8">
        <f>QUARTILE(J2:J11,1)</f>
        <v>1396</v>
      </c>
      <c r="D20" s="8">
        <f>QUARTILE(J2:J11,2)</f>
        <v>1419.5</v>
      </c>
      <c r="E20" s="10">
        <f>QUARTILE(J2:J11,3)</f>
        <v>1445.75</v>
      </c>
      <c r="F20" s="11">
        <f>MAX(J2:J11)</f>
        <v>1646</v>
      </c>
      <c r="G20" s="9">
        <f>STDEV(J2:J11)</f>
        <v>80.38691159</v>
      </c>
      <c r="H20" s="2">
        <f>AVERAGE(J2:J11)</f>
        <v>1444.5</v>
      </c>
    </row>
    <row r="21" ht="15.75" customHeight="1">
      <c r="A21" s="7" t="s">
        <v>26</v>
      </c>
      <c r="B21" s="13">
        <f>MIN(C2:C11)</f>
        <v>1351</v>
      </c>
      <c r="C21" s="8">
        <f>QUARTILE(C2:C11,1)</f>
        <v>1378.5</v>
      </c>
      <c r="D21" s="12">
        <f>QUARTILE(C2:C11,2)</f>
        <v>1430.5</v>
      </c>
      <c r="E21" s="12">
        <f>QUARTILE(C2:C11,3)</f>
        <v>1521</v>
      </c>
      <c r="F21" s="14">
        <f>max(C2:C11)</f>
        <v>1631</v>
      </c>
      <c r="G21" s="9">
        <f>STDEV(C2:C11)</f>
        <v>94.4262793</v>
      </c>
      <c r="H21" s="2">
        <f>AVERAGE(C2:C11)</f>
        <v>1454.1</v>
      </c>
    </row>
    <row r="22" ht="15.75" customHeight="1">
      <c r="A22" s="7" t="s">
        <v>27</v>
      </c>
      <c r="B22" s="8">
        <f>MIN(G2:G11)</f>
        <v>1357</v>
      </c>
      <c r="C22" s="8">
        <f>QUARTILE(G2:G11,1)</f>
        <v>1378.5</v>
      </c>
      <c r="D22" s="8">
        <f>QUARTILE(G2:G11,2)</f>
        <v>1414</v>
      </c>
      <c r="E22" s="8">
        <f>QUARTILE(G2:G11,3)</f>
        <v>1458.75</v>
      </c>
      <c r="F22" s="7">
        <f>MAX(G2:G11)</f>
        <v>1538</v>
      </c>
      <c r="G22" s="9">
        <f>STDEV(G2:G11)</f>
        <v>57.83539862</v>
      </c>
      <c r="H22" s="2">
        <f>AVERAGE(G2:G11)</f>
        <v>1424.4</v>
      </c>
    </row>
    <row r="23" ht="15.75" customHeight="1">
      <c r="A23" s="7" t="s">
        <v>28</v>
      </c>
      <c r="B23" s="10">
        <f>MIN(K2:K11)</f>
        <v>1358</v>
      </c>
      <c r="C23" s="8">
        <f>QUARTILE(K2:K11,1)</f>
        <v>1400.5</v>
      </c>
      <c r="D23" s="8">
        <f>QUARTILE(K2:K11,2)</f>
        <v>1421</v>
      </c>
      <c r="E23" s="8">
        <f>QUARTILE(K2:K11,3)</f>
        <v>1508</v>
      </c>
      <c r="F23" s="11">
        <f>MAX(K2:K11)</f>
        <v>1756</v>
      </c>
      <c r="G23" s="9">
        <f>STDEV(K2:K11)</f>
        <v>128.2235894</v>
      </c>
      <c r="H23" s="2">
        <f>AVERAGE(K2:Z11)</f>
        <v>1436.05</v>
      </c>
    </row>
    <row r="24" ht="15.75" customHeight="1">
      <c r="A24" s="7" t="s">
        <v>29</v>
      </c>
      <c r="B24" s="8">
        <f>MIN(D2:D11)</f>
        <v>1362</v>
      </c>
      <c r="C24" s="8">
        <f>QUARTILE(D2:D11,1)</f>
        <v>1408.25</v>
      </c>
      <c r="D24" s="8">
        <f>QUARTILE(D2:D11,2)</f>
        <v>1492</v>
      </c>
      <c r="E24" s="8">
        <f>QUARTILE(D2:D11,3)</f>
        <v>1655.75</v>
      </c>
      <c r="F24" s="11">
        <f>MAX(D2:D11)</f>
        <v>1786</v>
      </c>
      <c r="G24" s="9">
        <f>STDEV(D2:D11)</f>
        <v>161.0431274</v>
      </c>
      <c r="H24" s="2">
        <f>AVERAGE(D2:D11)</f>
        <v>1534</v>
      </c>
    </row>
    <row r="25" ht="15.75" customHeight="1">
      <c r="A25" s="7" t="s">
        <v>30</v>
      </c>
      <c r="B25" s="8">
        <f>MIN(H2:H11)</f>
        <v>1347</v>
      </c>
      <c r="C25" s="10">
        <f>QUARTILE(H2:H11,1)</f>
        <v>1386.25</v>
      </c>
      <c r="D25" s="10">
        <f>QUARTILE(H2:H11,2)</f>
        <v>1389.5</v>
      </c>
      <c r="E25" s="10">
        <f>QUARTILE(H2:H11,3)</f>
        <v>1418</v>
      </c>
      <c r="F25" s="11">
        <f>MAX(H2:H11)</f>
        <v>1581</v>
      </c>
      <c r="G25" s="9">
        <f>STDEV(H2:H11)</f>
        <v>73.88158694</v>
      </c>
      <c r="H25" s="2">
        <f>AVERAGE(H2:H11)</f>
        <v>1420.4</v>
      </c>
    </row>
    <row r="26" ht="15.75" customHeight="1">
      <c r="A26" s="7" t="s">
        <v>31</v>
      </c>
      <c r="B26" s="8">
        <f>MIN(L2:L11)</f>
        <v>1357</v>
      </c>
      <c r="C26" s="8">
        <f>QUARTILE(L2:L11,1)</f>
        <v>1363.75</v>
      </c>
      <c r="D26" s="8">
        <f>QUARTILE(L2:L11,2)</f>
        <v>1386</v>
      </c>
      <c r="E26" s="8">
        <f>QUARTILE(L2:L11,3)</f>
        <v>1403</v>
      </c>
      <c r="F26" s="7">
        <f>MAX(L2:L11)</f>
        <v>1472</v>
      </c>
      <c r="G26" s="9">
        <f>STDEV(L2:L11)</f>
        <v>37.07185216</v>
      </c>
      <c r="H26" s="2">
        <f>AVERAGE(L2:L11)</f>
        <v>1392.9</v>
      </c>
    </row>
    <row r="27" ht="15.75" customHeight="1">
      <c r="B27" s="15"/>
      <c r="C27" s="16"/>
    </row>
    <row r="28" ht="15.75" customHeight="1">
      <c r="B28" s="15"/>
      <c r="C28" s="16"/>
    </row>
    <row r="29" ht="15.75" customHeight="1">
      <c r="B29" s="15"/>
      <c r="C29" s="16"/>
    </row>
    <row r="30" ht="15.75" customHeight="1">
      <c r="B30" s="15"/>
      <c r="C30" s="16"/>
    </row>
    <row r="31" ht="15.75" customHeight="1">
      <c r="B31" s="15"/>
      <c r="C31" s="16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