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25" i="1" l="1"/>
  <c r="K26" i="1"/>
  <c r="K27" i="1"/>
  <c r="K28" i="1"/>
  <c r="K29" i="1"/>
  <c r="K30" i="1"/>
  <c r="K24" i="1"/>
  <c r="M31" i="1"/>
  <c r="N16" i="1"/>
  <c r="N21" i="1"/>
  <c r="N20" i="1"/>
  <c r="N19" i="1"/>
  <c r="N18" i="1"/>
  <c r="N17" i="1"/>
  <c r="N15" i="1"/>
  <c r="O15" i="1" s="1"/>
  <c r="J11" i="1"/>
  <c r="K9" i="1"/>
  <c r="G8" i="1"/>
  <c r="G7" i="1"/>
  <c r="G6" i="1"/>
  <c r="G5" i="1"/>
  <c r="G4" i="1"/>
  <c r="G3" i="1"/>
  <c r="G2" i="1"/>
  <c r="K8" i="1"/>
  <c r="K7" i="1"/>
  <c r="K6" i="1"/>
  <c r="K5" i="1"/>
  <c r="K4" i="1"/>
  <c r="K2" i="1"/>
  <c r="K3" i="1"/>
  <c r="B102" i="1"/>
  <c r="B92" i="1"/>
  <c r="B82" i="1"/>
  <c r="B72" i="1"/>
  <c r="B62" i="1"/>
  <c r="B52" i="1"/>
  <c r="B42" i="1"/>
  <c r="B32" i="1"/>
  <c r="B101" i="1"/>
  <c r="B91" i="1"/>
  <c r="B81" i="1"/>
  <c r="B71" i="1"/>
  <c r="B61" i="1"/>
  <c r="B51" i="1"/>
  <c r="B41" i="1"/>
  <c r="B31" i="1"/>
  <c r="B100" i="1"/>
  <c r="B90" i="1"/>
  <c r="B80" i="1"/>
  <c r="B70" i="1"/>
  <c r="B60" i="1"/>
  <c r="B50" i="1"/>
  <c r="B40" i="1"/>
  <c r="B30" i="1"/>
  <c r="B99" i="1"/>
  <c r="B89" i="1"/>
  <c r="B79" i="1"/>
  <c r="B69" i="1"/>
  <c r="B59" i="1"/>
  <c r="B49" i="1"/>
  <c r="B39" i="1"/>
  <c r="B29" i="1"/>
  <c r="B98" i="1"/>
  <c r="B88" i="1"/>
  <c r="B78" i="1"/>
  <c r="B68" i="1"/>
  <c r="B58" i="1"/>
  <c r="B48" i="1"/>
  <c r="B38" i="1"/>
  <c r="B28" i="1"/>
  <c r="B97" i="1"/>
  <c r="B87" i="1"/>
  <c r="B77" i="1"/>
  <c r="B67" i="1"/>
  <c r="B57" i="1"/>
  <c r="B47" i="1"/>
  <c r="B37" i="1"/>
  <c r="B27" i="1"/>
  <c r="B96" i="1"/>
  <c r="B86" i="1"/>
  <c r="B76" i="1"/>
  <c r="B66" i="1"/>
  <c r="B56" i="1"/>
  <c r="B46" i="1"/>
  <c r="B36" i="1"/>
  <c r="B26" i="1"/>
  <c r="B95" i="1"/>
  <c r="B85" i="1"/>
  <c r="B75" i="1"/>
  <c r="B65" i="1"/>
  <c r="B55" i="1"/>
  <c r="B45" i="1"/>
  <c r="B35" i="1"/>
  <c r="B25" i="1"/>
  <c r="B94" i="1"/>
  <c r="B84" i="1"/>
  <c r="B74" i="1"/>
  <c r="B64" i="1"/>
  <c r="B54" i="1"/>
  <c r="B44" i="1"/>
  <c r="B34" i="1"/>
  <c r="B24" i="1"/>
  <c r="B93" i="1"/>
  <c r="B83" i="1"/>
  <c r="B73" i="1"/>
  <c r="B63" i="1"/>
  <c r="B53" i="1"/>
  <c r="B43" i="1"/>
  <c r="B33" i="1"/>
  <c r="B23" i="1"/>
  <c r="B14" i="1"/>
  <c r="C14" i="1" s="1"/>
  <c r="B15" i="1"/>
  <c r="B16" i="1"/>
  <c r="B17" i="1"/>
  <c r="B18" i="1"/>
  <c r="B19" i="1"/>
  <c r="B20" i="1"/>
  <c r="B21" i="1"/>
  <c r="B22" i="1"/>
  <c r="B13" i="1"/>
  <c r="J12" i="1" l="1"/>
  <c r="O16" i="1"/>
  <c r="O17" i="1"/>
  <c r="O18" i="1" s="1"/>
  <c r="O19" i="1" s="1"/>
  <c r="O20" i="1" s="1"/>
  <c r="O21" i="1" s="1"/>
  <c r="L3" i="1"/>
  <c r="P21" i="1"/>
  <c r="J13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P17" i="1" l="1"/>
  <c r="P16" i="1"/>
  <c r="P20" i="1"/>
  <c r="P19" i="1"/>
  <c r="P18" i="1"/>
  <c r="P15" i="1"/>
  <c r="Q15" i="1" s="1"/>
  <c r="Q16" i="1" l="1"/>
  <c r="Q17" i="1" s="1"/>
  <c r="Q18" i="1" s="1"/>
  <c r="Q19" i="1" s="1"/>
  <c r="Q20" i="1" s="1"/>
  <c r="Q21" i="1" s="1"/>
</calcChain>
</file>

<file path=xl/sharedStrings.xml><?xml version="1.0" encoding="utf-8"?>
<sst xmlns="http://schemas.openxmlformats.org/spreadsheetml/2006/main" count="33" uniqueCount="20">
  <si>
    <t>'21348 ',</t>
  </si>
  <si>
    <t>Ventas</t>
  </si>
  <si>
    <t>Ventas ordenadas</t>
  </si>
  <si>
    <t>Mediana</t>
  </si>
  <si>
    <t>Q1</t>
  </si>
  <si>
    <t>Q2</t>
  </si>
  <si>
    <t>Q3</t>
  </si>
  <si>
    <t>Media</t>
  </si>
  <si>
    <t>min</t>
  </si>
  <si>
    <t>Max</t>
  </si>
  <si>
    <t>Var</t>
  </si>
  <si>
    <t>Li</t>
  </si>
  <si>
    <t>Ls</t>
  </si>
  <si>
    <t>f</t>
  </si>
  <si>
    <t>frel</t>
  </si>
  <si>
    <t>facum</t>
  </si>
  <si>
    <t>frel acum</t>
  </si>
  <si>
    <t>marca de clase</t>
  </si>
  <si>
    <t>k</t>
  </si>
  <si>
    <t>Li - 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</si>
</sst>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3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Hoja1!$K$23</c:f>
              <c:strCache>
                <c:ptCount val="1"/>
                <c:pt idx="0">
                  <c:v>Li - Ls</c:v>
                </c:pt>
              </c:strCache>
            </c:strRef>
          </c:tx>
          <c:invertIfNegative val="0"/>
          <c:cat>
            <c:strRef>
              <c:f>Hoja1!$K$24:$K$30</c:f>
              <c:strCache>
                <c:ptCount val="7"/>
                <c:pt idx="0">
                  <c:v>17,599 - 21,464</c:v>
                </c:pt>
                <c:pt idx="1">
                  <c:v>21,464 - 25,329</c:v>
                </c:pt>
                <c:pt idx="2">
                  <c:v>25,329 - 29,194</c:v>
                </c:pt>
                <c:pt idx="3">
                  <c:v>29,194 - 33,059</c:v>
                </c:pt>
                <c:pt idx="4">
                  <c:v>33,059 - 36,924</c:v>
                </c:pt>
                <c:pt idx="5">
                  <c:v>36,924 - 40,789</c:v>
                </c:pt>
                <c:pt idx="6">
                  <c:v>40,789 - 44,654</c:v>
                </c:pt>
              </c:strCache>
            </c:strRef>
          </c:cat>
          <c:val>
            <c:numRef>
              <c:f>Hoja1!$K$24:$K$30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Hoja1!$M$23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Hoja1!$K$24:$K$30</c:f>
              <c:strCache>
                <c:ptCount val="7"/>
                <c:pt idx="0">
                  <c:v>17,599 - 21,464</c:v>
                </c:pt>
                <c:pt idx="1">
                  <c:v>21,464 - 25,329</c:v>
                </c:pt>
                <c:pt idx="2">
                  <c:v>25,329 - 29,194</c:v>
                </c:pt>
                <c:pt idx="3">
                  <c:v>29,194 - 33,059</c:v>
                </c:pt>
                <c:pt idx="4">
                  <c:v>33,059 - 36,924</c:v>
                </c:pt>
                <c:pt idx="5">
                  <c:v>36,924 - 40,789</c:v>
                </c:pt>
                <c:pt idx="6">
                  <c:v>40,789 - 44,654</c:v>
                </c:pt>
              </c:strCache>
            </c:strRef>
          </c:cat>
          <c:val>
            <c:numRef>
              <c:f>Hoja1!$M$24:$M$30</c:f>
              <c:numCache>
                <c:formatCode>General</c:formatCode>
                <c:ptCount val="7"/>
                <c:pt idx="0">
                  <c:v>17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5482880"/>
        <c:axId val="1384728832"/>
      </c:barChart>
      <c:catAx>
        <c:axId val="2154828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1384728832"/>
        <c:crosses val="autoZero"/>
        <c:auto val="1"/>
        <c:lblAlgn val="ctr"/>
        <c:lblOffset val="100"/>
        <c:noMultiLvlLbl val="0"/>
      </c:catAx>
      <c:valAx>
        <c:axId val="138472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548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76201</xdr:colOff>
      <xdr:row>6</xdr:row>
      <xdr:rowOff>180975</xdr:rowOff>
    </xdr:from>
    <xdr:to>
      <xdr:col>19</xdr:col>
      <xdr:colOff>38101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2"/>
  <sheetViews>
    <sheetView tabSelected="1" topLeftCell="F8" workbookViewId="0">
      <selection activeCell="L11" sqref="L11"/>
    </sheetView>
  </sheetViews>
  <sheetFormatPr baseColWidth="10" defaultRowHeight="15" x14ac:dyDescent="0.25"/>
  <cols>
    <col min="11" max="11" width="17.28515625" bestFit="1" customWidth="1"/>
  </cols>
  <sheetData>
    <row r="1" spans="2:17" x14ac:dyDescent="0.25">
      <c r="E1" t="s">
        <v>1</v>
      </c>
      <c r="I1" t="s">
        <v>2</v>
      </c>
    </row>
    <row r="2" spans="2:17" x14ac:dyDescent="0.25">
      <c r="E2">
        <v>21348</v>
      </c>
      <c r="F2" t="s">
        <v>8</v>
      </c>
      <c r="G2">
        <f>MIN(E2:E91)</f>
        <v>17599</v>
      </c>
      <c r="I2">
        <v>17599</v>
      </c>
      <c r="J2" t="s">
        <v>8</v>
      </c>
      <c r="K2" s="2">
        <f>MIN(I2:I91)</f>
        <v>17599</v>
      </c>
    </row>
    <row r="3" spans="2:17" x14ac:dyDescent="0.25">
      <c r="E3">
        <v>42231</v>
      </c>
      <c r="F3" t="s">
        <v>3</v>
      </c>
      <c r="G3" s="2">
        <f>MEDIAN(E2:E91)</f>
        <v>33500.5</v>
      </c>
      <c r="I3">
        <v>18247</v>
      </c>
      <c r="J3" t="s">
        <v>3</v>
      </c>
      <c r="K3" s="2">
        <f>MEDIAN(I2:I91)</f>
        <v>33500.5</v>
      </c>
      <c r="L3" s="2">
        <f>K8-K2</f>
        <v>27055</v>
      </c>
    </row>
    <row r="4" spans="2:17" x14ac:dyDescent="0.25">
      <c r="E4">
        <v>29156</v>
      </c>
      <c r="F4" t="s">
        <v>4</v>
      </c>
      <c r="G4">
        <f>QUARTILE(E2:E91,1)</f>
        <v>24015.5</v>
      </c>
      <c r="I4">
        <v>18632</v>
      </c>
      <c r="J4" t="s">
        <v>4</v>
      </c>
      <c r="K4" s="2">
        <f>QUARTILE(I2:I91,1)</f>
        <v>24015.5</v>
      </c>
    </row>
    <row r="5" spans="2:17" x14ac:dyDescent="0.25">
      <c r="E5">
        <v>19480</v>
      </c>
      <c r="F5" t="s">
        <v>5</v>
      </c>
      <c r="G5" s="1">
        <f>QUARTILE(E2:E91,2)</f>
        <v>33500.5</v>
      </c>
      <c r="I5">
        <v>19286</v>
      </c>
      <c r="J5" t="s">
        <v>5</v>
      </c>
      <c r="K5" s="2">
        <f>QUARTILE(I2:I91,2)</f>
        <v>33500.5</v>
      </c>
    </row>
    <row r="6" spans="2:17" x14ac:dyDescent="0.25">
      <c r="E6">
        <v>40250</v>
      </c>
      <c r="F6" t="s">
        <v>7</v>
      </c>
      <c r="G6">
        <f>AVERAGE(E2:E91)</f>
        <v>31933.666666666668</v>
      </c>
      <c r="I6">
        <v>19369</v>
      </c>
      <c r="J6" t="s">
        <v>7</v>
      </c>
      <c r="K6" s="3">
        <f>AVERAGE(I2:I91)</f>
        <v>31933.666666666668</v>
      </c>
    </row>
    <row r="7" spans="2:17" x14ac:dyDescent="0.25">
      <c r="E7">
        <v>20815</v>
      </c>
      <c r="F7" t="s">
        <v>6</v>
      </c>
      <c r="G7">
        <f>QUARTILE(E2:E91,3)</f>
        <v>39695.25</v>
      </c>
      <c r="I7">
        <v>19446</v>
      </c>
      <c r="J7" t="s">
        <v>6</v>
      </c>
      <c r="K7" s="2">
        <f>QUARTILE(I2:I91,3)</f>
        <v>39695.25</v>
      </c>
    </row>
    <row r="8" spans="2:17" x14ac:dyDescent="0.25">
      <c r="E8">
        <v>31028</v>
      </c>
      <c r="F8" t="s">
        <v>9</v>
      </c>
      <c r="G8">
        <f>MAX(E2:E91)</f>
        <v>44654</v>
      </c>
      <c r="I8">
        <v>19480</v>
      </c>
      <c r="J8" t="s">
        <v>9</v>
      </c>
      <c r="K8" s="2">
        <f>MAX(I2:I91)</f>
        <v>44654</v>
      </c>
    </row>
    <row r="9" spans="2:17" x14ac:dyDescent="0.25">
      <c r="E9">
        <v>38429</v>
      </c>
      <c r="F9">
        <v>38429</v>
      </c>
      <c r="I9">
        <v>19524</v>
      </c>
      <c r="J9" t="s">
        <v>10</v>
      </c>
      <c r="K9" s="3">
        <f>VAR(I2:I91)</f>
        <v>70628131.325842693</v>
      </c>
    </row>
    <row r="10" spans="2:17" x14ac:dyDescent="0.25">
      <c r="E10">
        <v>36912</v>
      </c>
      <c r="F10">
        <v>36912</v>
      </c>
      <c r="I10">
        <v>19839</v>
      </c>
    </row>
    <row r="11" spans="2:17" x14ac:dyDescent="0.25">
      <c r="E11">
        <v>20652</v>
      </c>
      <c r="F11">
        <v>20652</v>
      </c>
      <c r="I11">
        <v>20256</v>
      </c>
      <c r="J11">
        <f>STDEVA(I2:I91)</f>
        <v>8404.0544575724107</v>
      </c>
    </row>
    <row r="12" spans="2:17" x14ac:dyDescent="0.25">
      <c r="E12">
        <v>20351</v>
      </c>
      <c r="F12">
        <v>20351</v>
      </c>
      <c r="I12">
        <v>20351</v>
      </c>
      <c r="J12">
        <f>J11/K6</f>
        <v>0.26317223591316613</v>
      </c>
    </row>
    <row r="13" spans="2:17" x14ac:dyDescent="0.25">
      <c r="B13" t="str">
        <f>CONCATENATE("'",E2,"'",",")</f>
        <v>'21348',</v>
      </c>
      <c r="C13" t="s">
        <v>0</v>
      </c>
      <c r="E13">
        <v>43572</v>
      </c>
      <c r="F13">
        <v>43572</v>
      </c>
      <c r="I13">
        <v>20460</v>
      </c>
      <c r="J13">
        <f>K6/J11</f>
        <v>3.7997929246987536</v>
      </c>
    </row>
    <row r="14" spans="2:17" x14ac:dyDescent="0.25">
      <c r="B14" t="str">
        <f>CONCATENATE("'",E3,"'",",")</f>
        <v>'42231',</v>
      </c>
      <c r="C14" t="str">
        <f>CONCATENATE(C13,B14)</f>
        <v>'21348 ','42231',</v>
      </c>
      <c r="E14">
        <v>34335</v>
      </c>
      <c r="F14">
        <v>34335</v>
      </c>
      <c r="I14">
        <v>20549</v>
      </c>
      <c r="J14" t="s">
        <v>18</v>
      </c>
      <c r="K14" t="s">
        <v>11</v>
      </c>
      <c r="L14" t="s">
        <v>12</v>
      </c>
      <c r="M14" t="s">
        <v>17</v>
      </c>
      <c r="N14" t="s">
        <v>13</v>
      </c>
      <c r="O14" t="s">
        <v>15</v>
      </c>
      <c r="P14" t="s">
        <v>14</v>
      </c>
      <c r="Q14" t="s">
        <v>16</v>
      </c>
    </row>
    <row r="15" spans="2:17" x14ac:dyDescent="0.25">
      <c r="B15" t="str">
        <f>CONCATENATE("'",E4,"'",",")</f>
        <v>'29156',</v>
      </c>
      <c r="C15" t="str">
        <f t="shared" ref="C15:C78" si="0">CONCATENATE(C14,B15)</f>
        <v>'21348 ','42231','29156',</v>
      </c>
      <c r="E15">
        <v>42119</v>
      </c>
      <c r="F15">
        <v>42119</v>
      </c>
      <c r="I15">
        <v>20652</v>
      </c>
      <c r="J15">
        <v>1</v>
      </c>
      <c r="K15" s="2">
        <v>17599</v>
      </c>
      <c r="L15" s="2">
        <v>21464</v>
      </c>
      <c r="M15">
        <v>19531.5</v>
      </c>
      <c r="N15">
        <f>COUNT(I2:I18)</f>
        <v>17</v>
      </c>
      <c r="O15">
        <f>N15</f>
        <v>17</v>
      </c>
      <c r="P15">
        <f>N15/$N$22</f>
        <v>0.18888888888888888</v>
      </c>
      <c r="Q15">
        <f>P15</f>
        <v>0.18888888888888888</v>
      </c>
    </row>
    <row r="16" spans="2:17" x14ac:dyDescent="0.25">
      <c r="B16" t="str">
        <f>CONCATENATE("'",E5,"'",",")</f>
        <v>'19480',</v>
      </c>
      <c r="C16" t="str">
        <f t="shared" si="0"/>
        <v>'21348 ','42231','29156','19480',</v>
      </c>
      <c r="E16">
        <v>21699</v>
      </c>
      <c r="F16">
        <v>21699</v>
      </c>
      <c r="I16">
        <v>20815</v>
      </c>
      <c r="J16">
        <v>2</v>
      </c>
      <c r="K16" s="2">
        <v>21464</v>
      </c>
      <c r="L16" s="2">
        <v>25329</v>
      </c>
      <c r="M16">
        <v>23396.5</v>
      </c>
      <c r="N16">
        <f>COUNT(I19:I27)</f>
        <v>9</v>
      </c>
      <c r="O16">
        <f>N16+O15</f>
        <v>26</v>
      </c>
      <c r="P16">
        <f>N16/$N$22</f>
        <v>0.1</v>
      </c>
      <c r="Q16">
        <f>P16+Q15</f>
        <v>0.28888888888888886</v>
      </c>
    </row>
    <row r="17" spans="2:17" x14ac:dyDescent="0.25">
      <c r="B17" t="str">
        <f>CONCATENATE("'",E6,"'",",")</f>
        <v>'40250',</v>
      </c>
      <c r="C17" t="str">
        <f t="shared" si="0"/>
        <v>'21348 ','42231','29156','19480','40250',</v>
      </c>
      <c r="E17">
        <v>42349</v>
      </c>
      <c r="F17">
        <v>42349</v>
      </c>
      <c r="I17">
        <v>21051</v>
      </c>
      <c r="J17">
        <v>3</v>
      </c>
      <c r="K17" s="2">
        <v>25329</v>
      </c>
      <c r="L17" s="2">
        <v>29194</v>
      </c>
      <c r="M17">
        <v>27261.5</v>
      </c>
      <c r="N17">
        <f>COUNT(I28:I36)</f>
        <v>9</v>
      </c>
      <c r="O17">
        <f t="shared" ref="O17:O21" si="1">N17+O16</f>
        <v>35</v>
      </c>
      <c r="P17">
        <f>N17/$N$22</f>
        <v>0.1</v>
      </c>
      <c r="Q17">
        <f t="shared" ref="Q17:Q21" si="2">P17+Q16</f>
        <v>0.38888888888888884</v>
      </c>
    </row>
    <row r="18" spans="2:17" x14ac:dyDescent="0.25">
      <c r="B18" t="str">
        <f>CONCATENATE("'",E7,"'",",")</f>
        <v>'20815',</v>
      </c>
      <c r="C18" t="str">
        <f t="shared" si="0"/>
        <v>'21348 ','42231','29156','19480','40250','20815',</v>
      </c>
      <c r="E18">
        <v>42737</v>
      </c>
      <c r="F18">
        <v>42737</v>
      </c>
      <c r="I18">
        <v>21348</v>
      </c>
      <c r="J18">
        <v>4</v>
      </c>
      <c r="K18" s="2">
        <v>29194</v>
      </c>
      <c r="L18" s="2">
        <v>33059</v>
      </c>
      <c r="M18">
        <v>31126.5</v>
      </c>
      <c r="N18">
        <f>COUNT(I37:I45)</f>
        <v>9</v>
      </c>
      <c r="O18">
        <f t="shared" si="1"/>
        <v>44</v>
      </c>
      <c r="P18">
        <f>N18/$N$22</f>
        <v>0.1</v>
      </c>
      <c r="Q18">
        <f t="shared" si="2"/>
        <v>0.48888888888888882</v>
      </c>
    </row>
    <row r="19" spans="2:17" x14ac:dyDescent="0.25">
      <c r="B19" t="str">
        <f>CONCATENATE("'",E8,"'",",")</f>
        <v>'31028',</v>
      </c>
      <c r="C19" t="str">
        <f t="shared" si="0"/>
        <v>'21348 ','42231','29156','19480','40250','20815','31028',</v>
      </c>
      <c r="E19">
        <v>42087</v>
      </c>
      <c r="F19">
        <v>42087</v>
      </c>
      <c r="I19">
        <v>21699</v>
      </c>
      <c r="J19">
        <v>5</v>
      </c>
      <c r="K19" s="2">
        <v>33059</v>
      </c>
      <c r="L19" s="2">
        <v>36924</v>
      </c>
      <c r="M19">
        <v>34991.5</v>
      </c>
      <c r="N19">
        <f>COUNT(I46:I61)</f>
        <v>16</v>
      </c>
      <c r="O19">
        <f t="shared" si="1"/>
        <v>60</v>
      </c>
      <c r="P19">
        <f>N19/$N$22</f>
        <v>0.17777777777777778</v>
      </c>
      <c r="Q19">
        <f t="shared" si="2"/>
        <v>0.66666666666666663</v>
      </c>
    </row>
    <row r="20" spans="2:17" x14ac:dyDescent="0.25">
      <c r="B20" t="str">
        <f>CONCATENATE("'",E9,"'",",")</f>
        <v>'38429',</v>
      </c>
      <c r="C20" t="str">
        <f t="shared" si="0"/>
        <v>'21348 ','42231','29156','19480','40250','20815','31028','38429',</v>
      </c>
      <c r="E20">
        <v>33731</v>
      </c>
      <c r="F20">
        <v>33731</v>
      </c>
      <c r="I20">
        <v>22520</v>
      </c>
      <c r="J20">
        <v>6</v>
      </c>
      <c r="K20" s="2">
        <v>36924</v>
      </c>
      <c r="L20" s="2">
        <v>40789</v>
      </c>
      <c r="M20">
        <v>38856.5</v>
      </c>
      <c r="N20">
        <f>COUNT(I62:I74)</f>
        <v>13</v>
      </c>
      <c r="O20">
        <f t="shared" si="1"/>
        <v>73</v>
      </c>
      <c r="P20">
        <f>N20/$N$22</f>
        <v>0.14444444444444443</v>
      </c>
      <c r="Q20">
        <f t="shared" si="2"/>
        <v>0.81111111111111112</v>
      </c>
    </row>
    <row r="21" spans="2:17" x14ac:dyDescent="0.25">
      <c r="B21" t="str">
        <f>CONCATENATE("'",E10,"'",",")</f>
        <v>'36912',</v>
      </c>
      <c r="C21" t="str">
        <f t="shared" si="0"/>
        <v>'21348 ','42231','29156','19480','40250','20815','31028','38429','36912',</v>
      </c>
      <c r="E21">
        <v>29581</v>
      </c>
      <c r="F21">
        <v>29581</v>
      </c>
      <c r="I21">
        <v>22541</v>
      </c>
      <c r="J21">
        <v>7</v>
      </c>
      <c r="K21" s="2">
        <v>40789</v>
      </c>
      <c r="L21" s="2">
        <v>44654</v>
      </c>
      <c r="M21">
        <v>42721.5</v>
      </c>
      <c r="N21">
        <f>COUNT(I75:I91)</f>
        <v>17</v>
      </c>
      <c r="O21">
        <f t="shared" si="1"/>
        <v>90</v>
      </c>
      <c r="P21">
        <f>N21/$N$22</f>
        <v>0.18888888888888888</v>
      </c>
      <c r="Q21">
        <f t="shared" si="2"/>
        <v>1</v>
      </c>
    </row>
    <row r="22" spans="2:17" x14ac:dyDescent="0.25">
      <c r="B22" t="str">
        <f>CONCATENATE("'",E11,"'",",")</f>
        <v>'20652',</v>
      </c>
      <c r="C22" t="str">
        <f t="shared" si="0"/>
        <v>'21348 ','42231','29156','19480','40250','20815','31028','38429','36912','20652',</v>
      </c>
      <c r="E22">
        <v>42537</v>
      </c>
      <c r="F22">
        <v>42537</v>
      </c>
      <c r="I22">
        <v>22661</v>
      </c>
      <c r="J22" s="4"/>
      <c r="K22" s="4"/>
      <c r="L22" s="4"/>
      <c r="M22" s="4"/>
      <c r="N22" s="4">
        <v>90</v>
      </c>
      <c r="O22" s="4"/>
      <c r="P22" s="4"/>
      <c r="Q22" s="4"/>
    </row>
    <row r="23" spans="2:17" x14ac:dyDescent="0.25">
      <c r="B23" t="str">
        <f>CONCATENATE("'",E12,"'",",")</f>
        <v>'20351',</v>
      </c>
      <c r="C23" t="str">
        <f t="shared" si="0"/>
        <v>'21348 ','42231','29156','19480','40250','20815','31028','38429','36912','20652','20351',</v>
      </c>
      <c r="E23">
        <v>21051</v>
      </c>
      <c r="F23">
        <v>21051</v>
      </c>
      <c r="I23">
        <v>23477</v>
      </c>
      <c r="J23" s="4" t="s">
        <v>18</v>
      </c>
      <c r="K23" s="4" t="s">
        <v>19</v>
      </c>
      <c r="L23" s="4" t="s">
        <v>17</v>
      </c>
      <c r="M23" s="4" t="s">
        <v>13</v>
      </c>
      <c r="N23" s="4" t="s">
        <v>15</v>
      </c>
      <c r="O23" s="4" t="s">
        <v>14</v>
      </c>
      <c r="P23" s="4" t="s">
        <v>16</v>
      </c>
    </row>
    <row r="24" spans="2:17" x14ac:dyDescent="0.25">
      <c r="B24" t="str">
        <f>CONCATENATE("'",E13,"'",",")</f>
        <v>'43572',</v>
      </c>
      <c r="C24" t="str">
        <f t="shared" si="0"/>
        <v>'21348 ','42231','29156','19480','40250','20815','31028','38429','36912','20652','20351','43572',</v>
      </c>
      <c r="E24">
        <v>27755</v>
      </c>
      <c r="F24">
        <v>27755</v>
      </c>
      <c r="I24">
        <v>24009</v>
      </c>
      <c r="J24" s="4">
        <v>1</v>
      </c>
      <c r="K24" s="4" t="str">
        <f>CONCATENATE(LEFT(K15,2),",",RIGHT(K15,3)," - ",LEFT(L15,2),",",RIGHT(L15,3))</f>
        <v>17,599 - 21,464</v>
      </c>
      <c r="L24" s="4">
        <v>19531.5</v>
      </c>
      <c r="M24" s="4">
        <v>17</v>
      </c>
      <c r="N24" s="4">
        <v>17</v>
      </c>
      <c r="O24" s="5">
        <v>0.18888888888888888</v>
      </c>
      <c r="P24" s="5">
        <v>0.18888888888888888</v>
      </c>
    </row>
    <row r="25" spans="2:17" x14ac:dyDescent="0.25">
      <c r="B25" t="str">
        <f>CONCATENATE("'",E14,"'",",")</f>
        <v>'34335',</v>
      </c>
      <c r="C25" t="str">
        <f t="shared" si="0"/>
        <v>'21348 ','42231','29156','19480','40250','20815','31028','38429','36912','20652','20351','43572','34335',</v>
      </c>
      <c r="E25">
        <v>24035</v>
      </c>
      <c r="F25">
        <v>24035</v>
      </c>
      <c r="I25">
        <v>24035</v>
      </c>
      <c r="J25" s="4">
        <v>2</v>
      </c>
      <c r="K25" s="4" t="str">
        <f t="shared" ref="K25:K30" si="3">CONCATENATE(LEFT(K16,2),",",RIGHT(K16,3)," - ",LEFT(L16,2),",",RIGHT(L16,3))</f>
        <v>21,464 - 25,329</v>
      </c>
      <c r="L25" s="4">
        <v>23396.5</v>
      </c>
      <c r="M25" s="4">
        <v>9</v>
      </c>
      <c r="N25" s="4">
        <v>26</v>
      </c>
      <c r="O25" s="5">
        <v>0.1</v>
      </c>
      <c r="P25" s="5">
        <v>0.28888888888888886</v>
      </c>
    </row>
    <row r="26" spans="2:17" x14ac:dyDescent="0.25">
      <c r="B26" t="str">
        <f>CONCATENATE("'",E15,"'",",")</f>
        <v>'42119',</v>
      </c>
      <c r="C26" t="str">
        <f t="shared" si="0"/>
        <v>'21348 ','42231','29156','19480','40250','20815','31028','38429','36912','20652','20351','43572','34335','42119',</v>
      </c>
      <c r="E26">
        <v>44654</v>
      </c>
      <c r="F26">
        <v>44654</v>
      </c>
      <c r="I26">
        <v>24090</v>
      </c>
      <c r="J26" s="4">
        <v>3</v>
      </c>
      <c r="K26" s="4" t="str">
        <f t="shared" si="3"/>
        <v>25,329 - 29,194</v>
      </c>
      <c r="L26" s="4">
        <v>27261.5</v>
      </c>
      <c r="M26" s="4">
        <v>9</v>
      </c>
      <c r="N26" s="4">
        <v>35</v>
      </c>
      <c r="O26" s="5">
        <v>0.1</v>
      </c>
      <c r="P26" s="5">
        <v>0.38888888888888884</v>
      </c>
    </row>
    <row r="27" spans="2:17" x14ac:dyDescent="0.25">
      <c r="B27" t="str">
        <f>CONCATENATE("'",E16,"'",",")</f>
        <v>'21699',</v>
      </c>
      <c r="C27" t="str">
        <f t="shared" si="0"/>
        <v>'21348 ','42231','29156','19480','40250','20815','31028','38429','36912','20652','20351','43572','34335','42119','21699',</v>
      </c>
      <c r="E27">
        <v>20460</v>
      </c>
      <c r="F27">
        <v>20460</v>
      </c>
      <c r="I27">
        <v>24346</v>
      </c>
      <c r="J27" s="4">
        <v>4</v>
      </c>
      <c r="K27" s="4" t="str">
        <f t="shared" si="3"/>
        <v>29,194 - 33,059</v>
      </c>
      <c r="L27" s="4">
        <v>31126.5</v>
      </c>
      <c r="M27" s="4">
        <v>9</v>
      </c>
      <c r="N27" s="4">
        <v>44</v>
      </c>
      <c r="O27" s="5">
        <v>0.1</v>
      </c>
      <c r="P27" s="5">
        <v>0.48888888888888882</v>
      </c>
    </row>
    <row r="28" spans="2:17" x14ac:dyDescent="0.25">
      <c r="B28" t="str">
        <f>CONCATENATE("'",E17,"'",",")</f>
        <v>'42349',</v>
      </c>
      <c r="C28" t="str">
        <f t="shared" si="0"/>
        <v>'21348 ','42231','29156','19480','40250','20815','31028','38429','36912','20652','20351','43572','34335','42119','21699','42349',</v>
      </c>
      <c r="E28">
        <v>40204</v>
      </c>
      <c r="F28">
        <v>40204</v>
      </c>
      <c r="I28">
        <v>25944</v>
      </c>
      <c r="J28" s="4">
        <v>5</v>
      </c>
      <c r="K28" s="4" t="str">
        <f t="shared" si="3"/>
        <v>33,059 - 36,924</v>
      </c>
      <c r="L28" s="4">
        <v>34991.5</v>
      </c>
      <c r="M28" s="4">
        <v>16</v>
      </c>
      <c r="N28" s="4">
        <v>60</v>
      </c>
      <c r="O28" s="5">
        <v>0.17777777777777778</v>
      </c>
      <c r="P28" s="5">
        <v>0.66666666666666663</v>
      </c>
    </row>
    <row r="29" spans="2:17" x14ac:dyDescent="0.25">
      <c r="B29" t="str">
        <f>CONCATENATE("'",E18,"'",",")</f>
        <v>'42737',</v>
      </c>
      <c r="C29" t="str">
        <f t="shared" si="0"/>
        <v>'21348 ','42231','29156','19480','40250','20815','31028','38429','36912','20652','20351','43572','34335','42119','21699','42349','42737',</v>
      </c>
      <c r="E29">
        <v>28718</v>
      </c>
      <c r="F29">
        <v>28718</v>
      </c>
      <c r="I29">
        <v>27558</v>
      </c>
      <c r="J29" s="4">
        <v>6</v>
      </c>
      <c r="K29" s="4" t="str">
        <f t="shared" si="3"/>
        <v>36,924 - 40,789</v>
      </c>
      <c r="L29" s="4">
        <v>38856.5</v>
      </c>
      <c r="M29" s="4">
        <v>13</v>
      </c>
      <c r="N29" s="4">
        <v>73</v>
      </c>
      <c r="O29" s="5">
        <v>0.14444444444444443</v>
      </c>
      <c r="P29" s="5">
        <v>0.81111111111111112</v>
      </c>
    </row>
    <row r="30" spans="2:17" x14ac:dyDescent="0.25">
      <c r="B30" t="str">
        <f>CONCATENATE("'",E19,"'",",")</f>
        <v>'42087',</v>
      </c>
      <c r="C30" t="str">
        <f t="shared" si="0"/>
        <v>'21348 ','42231','29156','19480','40250','20815','31028','38429','36912','20652','20351','43572','34335','42119','21699','42349','42737','42087',</v>
      </c>
      <c r="E30">
        <v>42692</v>
      </c>
      <c r="F30">
        <v>42692</v>
      </c>
      <c r="I30">
        <v>27677</v>
      </c>
      <c r="J30" s="4">
        <v>7</v>
      </c>
      <c r="K30" s="4" t="str">
        <f t="shared" si="3"/>
        <v>40,789 - 44,654</v>
      </c>
      <c r="L30" s="4">
        <v>42721.5</v>
      </c>
      <c r="M30" s="4">
        <v>17</v>
      </c>
      <c r="N30" s="4">
        <v>90</v>
      </c>
      <c r="O30" s="5">
        <v>0.18888888888888888</v>
      </c>
      <c r="P30" s="5">
        <v>1</v>
      </c>
    </row>
    <row r="31" spans="2:17" x14ac:dyDescent="0.25">
      <c r="B31" t="str">
        <f>CONCATENATE("'",E20,"'",",")</f>
        <v>'33731',</v>
      </c>
      <c r="C31" t="str">
        <f t="shared" si="0"/>
        <v>'21348 ','42231','29156','19480','40250','20815','31028','38429','36912','20652','20351','43572','34335','42119','21699','42349','42737','42087','33731',</v>
      </c>
      <c r="E31">
        <v>28078</v>
      </c>
      <c r="F31">
        <v>28078</v>
      </c>
      <c r="I31">
        <v>27755</v>
      </c>
      <c r="J31" s="4"/>
      <c r="K31" s="4"/>
      <c r="L31" s="4"/>
      <c r="M31" s="4">
        <f>SUM(M24:M30)</f>
        <v>90</v>
      </c>
      <c r="N31" s="4"/>
      <c r="O31" s="4"/>
      <c r="P31" s="4"/>
    </row>
    <row r="32" spans="2:17" x14ac:dyDescent="0.25">
      <c r="B32" t="str">
        <f>CONCATENATE("'",E21,"'",",")</f>
        <v>'29581',</v>
      </c>
      <c r="C32" t="str">
        <f t="shared" si="0"/>
        <v>'21348 ','42231','29156','19480','40250','20815','31028','38429','36912','20652','20351','43572','34335','42119','21699','42349','42737','42087','33731','29581',</v>
      </c>
      <c r="E32">
        <v>32915</v>
      </c>
      <c r="F32">
        <v>32915</v>
      </c>
      <c r="I32">
        <v>28028</v>
      </c>
    </row>
    <row r="33" spans="2:9" x14ac:dyDescent="0.25">
      <c r="B33" t="str">
        <f>CONCATENATE("'",E22,"'",",")</f>
        <v>'42537',</v>
      </c>
      <c r="C33" t="str">
        <f t="shared" si="0"/>
        <v>'21348 ','42231','29156','19480','40250','20815','31028','38429','36912','20652','20351','43572','34335','42119','21699','42349','42737','42087','33731','29581','42537',</v>
      </c>
      <c r="E33">
        <v>39879</v>
      </c>
      <c r="F33">
        <v>39879</v>
      </c>
      <c r="I33">
        <v>28078</v>
      </c>
    </row>
    <row r="34" spans="2:9" x14ac:dyDescent="0.25">
      <c r="B34" t="str">
        <f>CONCATENATE("'",E23,"'",",")</f>
        <v>'21051',</v>
      </c>
      <c r="C34" t="str">
        <f t="shared" si="0"/>
        <v>'21348 ','42231','29156','19480','40250','20815','31028','38429','36912','20652','20351','43572','34335','42119','21699','42349','42737','42087','33731','29581','42537','21051',</v>
      </c>
      <c r="E34">
        <v>28797</v>
      </c>
      <c r="F34">
        <v>28797</v>
      </c>
      <c r="I34">
        <v>28718</v>
      </c>
    </row>
    <row r="35" spans="2:9" x14ac:dyDescent="0.25">
      <c r="B35" t="str">
        <f>CONCATENATE("'",E24,"'",",")</f>
        <v>'27755',</v>
      </c>
      <c r="C35" t="str">
        <f t="shared" si="0"/>
        <v>'21348 ','42231','29156','19480','40250','20815','31028','38429','36912','20652','20351','43572','34335','42119','21699','42349','42737','42087','33731','29581','42537','21051','27755',</v>
      </c>
      <c r="E35">
        <v>34826</v>
      </c>
      <c r="F35">
        <v>34826</v>
      </c>
      <c r="I35">
        <v>28797</v>
      </c>
    </row>
    <row r="36" spans="2:9" x14ac:dyDescent="0.25">
      <c r="B36" t="str">
        <f>CONCATENATE("'",E25,"'",",")</f>
        <v>'24035',</v>
      </c>
      <c r="C36" t="str">
        <f t="shared" si="0"/>
        <v>'21348 ','42231','29156','19480','40250','20815','31028','38429','36912','20652','20351','43572','34335','42119','21699','42349','42737','42087','33731','29581','42537','21051','27755','24035',</v>
      </c>
      <c r="E36">
        <v>38868</v>
      </c>
      <c r="F36">
        <v>38868</v>
      </c>
      <c r="I36">
        <v>29156</v>
      </c>
    </row>
    <row r="37" spans="2:9" x14ac:dyDescent="0.25">
      <c r="B37" t="str">
        <f>CONCATENATE("'",E26,"'",",")</f>
        <v>'44654',</v>
      </c>
      <c r="C37" t="str">
        <f t="shared" si="0"/>
        <v>'21348 ','42231','29156','19480','40250','20815','31028','38429','36912','20652','20351','43572','34335','42119','21699','42349','42737','42087','33731','29581','42537','21051','27755','24035','44654',</v>
      </c>
      <c r="E37">
        <v>29758</v>
      </c>
      <c r="F37">
        <v>29758</v>
      </c>
      <c r="I37">
        <v>29262</v>
      </c>
    </row>
    <row r="38" spans="2:9" x14ac:dyDescent="0.25">
      <c r="B38" t="str">
        <f>CONCATENATE("'",E27,"'",",")</f>
        <v>'20460',</v>
      </c>
      <c r="C38" t="str">
        <f t="shared" si="0"/>
        <v>'21348 ','42231','29156','19480','40250','20815','31028','38429','36912','20652','20351','43572','34335','42119','21699','42349','42737','42087','33731','29581','42537','21051','27755','24035','44654','20460',</v>
      </c>
      <c r="E38">
        <v>37772</v>
      </c>
      <c r="F38">
        <v>37772</v>
      </c>
      <c r="I38">
        <v>29421</v>
      </c>
    </row>
    <row r="39" spans="2:9" x14ac:dyDescent="0.25">
      <c r="B39" t="str">
        <f>CONCATENATE("'",E28,"'",",")</f>
        <v>'40204',</v>
      </c>
      <c r="C39" t="str">
        <f t="shared" si="0"/>
        <v>'21348 ','42231','29156','19480','40250','20815','31028','38429','36912','20652','20351','43572','34335','42119','21699','42349','42737','42087','33731','29581','42537','21051','27755','24035','44654','20460','40204',</v>
      </c>
      <c r="E39">
        <v>22541</v>
      </c>
      <c r="F39">
        <v>22541</v>
      </c>
      <c r="I39">
        <v>29581</v>
      </c>
    </row>
    <row r="40" spans="2:9" x14ac:dyDescent="0.25">
      <c r="B40" t="str">
        <f>CONCATENATE("'",E29,"'",",")</f>
        <v>'28718',</v>
      </c>
      <c r="C40" t="str">
        <f t="shared" si="0"/>
        <v>'21348 ','42231','29156','19480','40250','20815','31028','38429','36912','20652','20351','43572','34335','42119','21699','42349','42737','42087','33731','29581','42537','21051','27755','24035','44654','20460','40204','28718',</v>
      </c>
      <c r="E40">
        <v>30974</v>
      </c>
      <c r="F40">
        <v>30974</v>
      </c>
      <c r="I40">
        <v>29758</v>
      </c>
    </row>
    <row r="41" spans="2:9" x14ac:dyDescent="0.25">
      <c r="B41" t="str">
        <f>CONCATENATE("'",E30,"'",",")</f>
        <v>'42692',</v>
      </c>
      <c r="C41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</v>
      </c>
      <c r="E41">
        <v>18247</v>
      </c>
      <c r="F41">
        <v>18247</v>
      </c>
      <c r="I41">
        <v>30974</v>
      </c>
    </row>
    <row r="42" spans="2:9" x14ac:dyDescent="0.25">
      <c r="B42" t="str">
        <f>CONCATENATE("'",E31,"'",",")</f>
        <v>'28078',</v>
      </c>
      <c r="C42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</v>
      </c>
      <c r="E42">
        <v>42897</v>
      </c>
      <c r="F42">
        <v>42897</v>
      </c>
      <c r="I42">
        <v>31028</v>
      </c>
    </row>
    <row r="43" spans="2:9" x14ac:dyDescent="0.25">
      <c r="B43" t="str">
        <f>CONCATENATE("'",E32,"'",",")</f>
        <v>'32915',</v>
      </c>
      <c r="C43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</v>
      </c>
      <c r="E43">
        <v>24009</v>
      </c>
      <c r="F43">
        <v>24009</v>
      </c>
      <c r="I43">
        <v>31173</v>
      </c>
    </row>
    <row r="44" spans="2:9" x14ac:dyDescent="0.25">
      <c r="B44" t="str">
        <f>CONCATENATE("'",E33,"'",",")</f>
        <v>'39879',</v>
      </c>
      <c r="C44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</v>
      </c>
      <c r="E44">
        <v>31173</v>
      </c>
      <c r="F44">
        <v>31173</v>
      </c>
      <c r="I44">
        <v>31595</v>
      </c>
    </row>
    <row r="45" spans="2:9" x14ac:dyDescent="0.25">
      <c r="B45" t="str">
        <f>CONCATENATE("'",E34,"'",",")</f>
        <v>'28797',</v>
      </c>
      <c r="C45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</v>
      </c>
      <c r="E45">
        <v>25944</v>
      </c>
      <c r="F45">
        <v>25944</v>
      </c>
      <c r="I45">
        <v>32915</v>
      </c>
    </row>
    <row r="46" spans="2:9" x14ac:dyDescent="0.25">
      <c r="B46" t="str">
        <f>CONCATENATE("'",E35,"'",",")</f>
        <v>'34826',</v>
      </c>
      <c r="C46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</v>
      </c>
      <c r="E46">
        <v>29421</v>
      </c>
      <c r="F46">
        <v>29421</v>
      </c>
      <c r="I46">
        <v>33270</v>
      </c>
    </row>
    <row r="47" spans="2:9" x14ac:dyDescent="0.25">
      <c r="B47" t="str">
        <f>CONCATENATE("'",E36,"'",",")</f>
        <v>'38868',</v>
      </c>
      <c r="C47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</v>
      </c>
      <c r="E47">
        <v>42482</v>
      </c>
      <c r="F47">
        <v>42482</v>
      </c>
      <c r="I47">
        <v>33731</v>
      </c>
    </row>
    <row r="48" spans="2:9" x14ac:dyDescent="0.25">
      <c r="B48" t="str">
        <f>CONCATENATE("'",E37,"'",",")</f>
        <v>'29758',</v>
      </c>
      <c r="C48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</v>
      </c>
      <c r="E48">
        <v>28028</v>
      </c>
      <c r="F48">
        <v>28028</v>
      </c>
      <c r="I48">
        <v>33832</v>
      </c>
    </row>
    <row r="49" spans="2:9" x14ac:dyDescent="0.25">
      <c r="B49" t="str">
        <f>CONCATENATE("'",E38,"'",",")</f>
        <v>'37772',</v>
      </c>
      <c r="C49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</v>
      </c>
      <c r="E49">
        <v>35760</v>
      </c>
      <c r="F49">
        <v>35760</v>
      </c>
      <c r="I49">
        <v>33854</v>
      </c>
    </row>
    <row r="50" spans="2:9" x14ac:dyDescent="0.25">
      <c r="B50" t="str">
        <f>CONCATENATE("'",E39,"'",",")</f>
        <v>'22541',</v>
      </c>
      <c r="C50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</v>
      </c>
      <c r="E50">
        <v>27677</v>
      </c>
      <c r="F50">
        <v>27677</v>
      </c>
      <c r="I50">
        <v>34209</v>
      </c>
    </row>
    <row r="51" spans="2:9" x14ac:dyDescent="0.25">
      <c r="B51" t="str">
        <f>CONCATENATE("'",E40,"'",",")</f>
        <v>'30974',</v>
      </c>
      <c r="C51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</v>
      </c>
      <c r="E51">
        <v>19524</v>
      </c>
      <c r="F51">
        <v>19524</v>
      </c>
      <c r="I51">
        <v>34335</v>
      </c>
    </row>
    <row r="52" spans="2:9" x14ac:dyDescent="0.25">
      <c r="B52" t="str">
        <f>CONCATENATE("'",E41,"'",",")</f>
        <v>'18247',</v>
      </c>
      <c r="C52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</v>
      </c>
      <c r="E52">
        <v>36279</v>
      </c>
      <c r="F52">
        <v>36279</v>
      </c>
      <c r="I52">
        <v>34826</v>
      </c>
    </row>
    <row r="53" spans="2:9" x14ac:dyDescent="0.25">
      <c r="B53" t="str">
        <f>CONCATENATE("'",E42,"'",",")</f>
        <v>'42897',</v>
      </c>
      <c r="C53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</v>
      </c>
      <c r="E53">
        <v>35425</v>
      </c>
      <c r="F53">
        <v>35425</v>
      </c>
      <c r="I53">
        <v>35019</v>
      </c>
    </row>
    <row r="54" spans="2:9" x14ac:dyDescent="0.25">
      <c r="B54" t="str">
        <f>CONCATENATE("'",E43,"'",",")</f>
        <v>'24009',</v>
      </c>
      <c r="C54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</v>
      </c>
      <c r="E54">
        <v>24346</v>
      </c>
      <c r="F54">
        <v>24346</v>
      </c>
      <c r="I54">
        <v>35229</v>
      </c>
    </row>
    <row r="55" spans="2:9" x14ac:dyDescent="0.25">
      <c r="B55" t="str">
        <f>CONCATENATE("'",E44,"'",",")</f>
        <v>'31173',</v>
      </c>
      <c r="C55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</v>
      </c>
      <c r="E55">
        <v>43044</v>
      </c>
      <c r="F55">
        <v>43044</v>
      </c>
      <c r="I55">
        <v>35425</v>
      </c>
    </row>
    <row r="56" spans="2:9" x14ac:dyDescent="0.25">
      <c r="B56" t="str">
        <f>CONCATENATE("'",E45,"'",",")</f>
        <v>'25944',</v>
      </c>
      <c r="C56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</v>
      </c>
      <c r="E56">
        <v>35652</v>
      </c>
      <c r="F56">
        <v>35652</v>
      </c>
      <c r="I56">
        <v>35652</v>
      </c>
    </row>
    <row r="57" spans="2:9" x14ac:dyDescent="0.25">
      <c r="B57" t="str">
        <f>CONCATENATE("'",E46,"'",",")</f>
        <v>'29421',</v>
      </c>
      <c r="C57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</v>
      </c>
      <c r="E57">
        <v>40108</v>
      </c>
      <c r="F57">
        <v>40108</v>
      </c>
      <c r="I57">
        <v>35760</v>
      </c>
    </row>
    <row r="58" spans="2:9" x14ac:dyDescent="0.25">
      <c r="B58" t="str">
        <f>CONCATENATE("'",E47,"'",",")</f>
        <v>'42482',</v>
      </c>
      <c r="C58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</v>
      </c>
      <c r="E58">
        <v>34209</v>
      </c>
      <c r="F58">
        <v>34209</v>
      </c>
      <c r="I58">
        <v>36211</v>
      </c>
    </row>
    <row r="59" spans="2:9" x14ac:dyDescent="0.25">
      <c r="B59" t="str">
        <f>CONCATENATE("'",E48,"'",",")</f>
        <v>'28028',</v>
      </c>
      <c r="C59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</v>
      </c>
      <c r="E59">
        <v>19446</v>
      </c>
      <c r="F59">
        <v>19446</v>
      </c>
      <c r="I59">
        <v>36279</v>
      </c>
    </row>
    <row r="60" spans="2:9" x14ac:dyDescent="0.25">
      <c r="B60" t="str">
        <f>CONCATENATE("'",E49,"'",",")</f>
        <v>'35760',</v>
      </c>
      <c r="C60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</v>
      </c>
      <c r="E60">
        <v>44341</v>
      </c>
      <c r="F60">
        <v>44341</v>
      </c>
      <c r="I60">
        <v>36718</v>
      </c>
    </row>
    <row r="61" spans="2:9" x14ac:dyDescent="0.25">
      <c r="B61" t="str">
        <f>CONCATENATE("'",E50,"'",",")</f>
        <v>'27677',</v>
      </c>
      <c r="C61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</v>
      </c>
      <c r="E61">
        <v>19286</v>
      </c>
      <c r="F61">
        <v>19286</v>
      </c>
      <c r="I61">
        <v>36912</v>
      </c>
    </row>
    <row r="62" spans="2:9" x14ac:dyDescent="0.25">
      <c r="B62" t="str">
        <f>CONCATENATE("'",E51,"'",",")</f>
        <v>'19524',</v>
      </c>
      <c r="C62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</v>
      </c>
      <c r="E62">
        <v>19369</v>
      </c>
      <c r="F62">
        <v>19369</v>
      </c>
      <c r="I62">
        <v>37772</v>
      </c>
    </row>
    <row r="63" spans="2:9" x14ac:dyDescent="0.25">
      <c r="B63" t="str">
        <f>CONCATENATE("'",E52,"'",",")</f>
        <v>'36279',</v>
      </c>
      <c r="C63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</v>
      </c>
      <c r="E63">
        <v>36718</v>
      </c>
      <c r="F63">
        <v>36718</v>
      </c>
      <c r="I63">
        <v>38429</v>
      </c>
    </row>
    <row r="64" spans="2:9" x14ac:dyDescent="0.25">
      <c r="B64" t="str">
        <f>CONCATENATE("'",E53,"'",",")</f>
        <v>'35425',</v>
      </c>
      <c r="C64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</v>
      </c>
      <c r="E64">
        <v>22520</v>
      </c>
      <c r="F64">
        <v>22520</v>
      </c>
      <c r="I64">
        <v>38681</v>
      </c>
    </row>
    <row r="65" spans="2:9" x14ac:dyDescent="0.25">
      <c r="B65" t="str">
        <f>CONCATENATE("'",E54,"'",",")</f>
        <v>'24346',</v>
      </c>
      <c r="C65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</v>
      </c>
      <c r="E65">
        <v>33832</v>
      </c>
      <c r="F65">
        <v>33832</v>
      </c>
      <c r="I65">
        <v>38708</v>
      </c>
    </row>
    <row r="66" spans="2:9" x14ac:dyDescent="0.25">
      <c r="B66" t="str">
        <f>CONCATENATE("'",E55,"'",",")</f>
        <v>'43044',</v>
      </c>
      <c r="C66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</v>
      </c>
      <c r="E66">
        <v>17599</v>
      </c>
      <c r="F66">
        <v>17599</v>
      </c>
      <c r="I66">
        <v>38868</v>
      </c>
    </row>
    <row r="67" spans="2:9" x14ac:dyDescent="0.25">
      <c r="B67" t="str">
        <f>CONCATENATE("'",E56,"'",",")</f>
        <v>'35652',</v>
      </c>
      <c r="C67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</v>
      </c>
      <c r="E67">
        <v>18632</v>
      </c>
      <c r="F67">
        <v>18632</v>
      </c>
      <c r="I67">
        <v>39112</v>
      </c>
    </row>
    <row r="68" spans="2:9" x14ac:dyDescent="0.25">
      <c r="B68" t="str">
        <f>CONCATENATE("'",E57,"'",",")</f>
        <v>'40108',</v>
      </c>
      <c r="C68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</v>
      </c>
      <c r="E68">
        <v>42345</v>
      </c>
      <c r="F68">
        <v>42345</v>
      </c>
      <c r="I68">
        <v>39543</v>
      </c>
    </row>
    <row r="69" spans="2:9" x14ac:dyDescent="0.25">
      <c r="B69" t="str">
        <f>CONCATENATE("'",E58,"'",",")</f>
        <v>'34209',</v>
      </c>
      <c r="C69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</v>
      </c>
      <c r="E69">
        <v>35229</v>
      </c>
      <c r="F69">
        <v>35229</v>
      </c>
      <c r="I69">
        <v>39746</v>
      </c>
    </row>
    <row r="70" spans="2:9" x14ac:dyDescent="0.25">
      <c r="B70" t="str">
        <f>CONCATENATE("'",E59,"'",",")</f>
        <v>'19446',</v>
      </c>
      <c r="C70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</v>
      </c>
      <c r="E70">
        <v>33270</v>
      </c>
      <c r="F70">
        <v>33270</v>
      </c>
      <c r="I70">
        <v>39879</v>
      </c>
    </row>
    <row r="71" spans="2:9" x14ac:dyDescent="0.25">
      <c r="B71" t="str">
        <f>CONCATENATE("'",E60,"'",",")</f>
        <v>'44341',</v>
      </c>
      <c r="C71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</v>
      </c>
      <c r="E71">
        <v>35019</v>
      </c>
      <c r="F71">
        <v>35019</v>
      </c>
      <c r="I71">
        <v>40108</v>
      </c>
    </row>
    <row r="72" spans="2:9" x14ac:dyDescent="0.25">
      <c r="B72" t="str">
        <f>CONCATENATE("'",E61,"'",",")</f>
        <v>'19286',</v>
      </c>
      <c r="C72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</v>
      </c>
      <c r="E72">
        <v>23477</v>
      </c>
      <c r="F72">
        <v>23477</v>
      </c>
      <c r="I72">
        <v>40204</v>
      </c>
    </row>
    <row r="73" spans="2:9" x14ac:dyDescent="0.25">
      <c r="B73" t="str">
        <f>CONCATENATE("'",E62,"'",",")</f>
        <v>'19369',</v>
      </c>
      <c r="C73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</v>
      </c>
      <c r="E73">
        <v>27558</v>
      </c>
      <c r="F73">
        <v>27558</v>
      </c>
      <c r="I73">
        <v>40250</v>
      </c>
    </row>
    <row r="74" spans="2:9" x14ac:dyDescent="0.25">
      <c r="B74" t="str">
        <f>CONCATENATE("'",E63,"'",",")</f>
        <v>'36718',</v>
      </c>
      <c r="C74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</v>
      </c>
      <c r="E74">
        <v>39112</v>
      </c>
      <c r="F74">
        <v>39112</v>
      </c>
      <c r="I74">
        <v>40489</v>
      </c>
    </row>
    <row r="75" spans="2:9" x14ac:dyDescent="0.25">
      <c r="B75" t="str">
        <f>CONCATENATE("'",E64,"'",",")</f>
        <v>'22520',</v>
      </c>
      <c r="C75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</v>
      </c>
      <c r="E75">
        <v>36211</v>
      </c>
      <c r="F75">
        <v>36211</v>
      </c>
      <c r="I75">
        <v>41543</v>
      </c>
    </row>
    <row r="76" spans="2:9" x14ac:dyDescent="0.25">
      <c r="B76" t="str">
        <f>CONCATENATE("'",E65,"'",",")</f>
        <v>'33832',</v>
      </c>
      <c r="C76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</v>
      </c>
      <c r="E76">
        <v>40489</v>
      </c>
      <c r="F76">
        <v>40489</v>
      </c>
      <c r="I76">
        <v>42087</v>
      </c>
    </row>
    <row r="77" spans="2:9" x14ac:dyDescent="0.25">
      <c r="B77" t="str">
        <f>CONCATENATE("'",E66,"'",",")</f>
        <v>'17599',</v>
      </c>
      <c r="C77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</v>
      </c>
      <c r="E77">
        <v>19839</v>
      </c>
      <c r="F77">
        <v>19839</v>
      </c>
      <c r="I77">
        <v>42119</v>
      </c>
    </row>
    <row r="78" spans="2:9" x14ac:dyDescent="0.25">
      <c r="B78" t="str">
        <f>CONCATENATE("'",E67,"'",",")</f>
        <v>'18632',</v>
      </c>
      <c r="C78" t="str">
        <f t="shared" si="0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</v>
      </c>
      <c r="E78">
        <v>22661</v>
      </c>
      <c r="F78">
        <v>22661</v>
      </c>
      <c r="I78">
        <v>42231</v>
      </c>
    </row>
    <row r="79" spans="2:9" x14ac:dyDescent="0.25">
      <c r="B79" t="str">
        <f>CONCATENATE("'",E68,"'",",")</f>
        <v>'42345',</v>
      </c>
      <c r="C79" t="str">
        <f t="shared" ref="C79:C102" si="4">CONCATENATE(C78,B79)</f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</v>
      </c>
      <c r="E79">
        <v>20549</v>
      </c>
      <c r="F79">
        <v>20549</v>
      </c>
      <c r="I79">
        <v>42345</v>
      </c>
    </row>
    <row r="80" spans="2:9" x14ac:dyDescent="0.25">
      <c r="B80" t="str">
        <f>CONCATENATE("'",E69,"'",",")</f>
        <v>'35229',</v>
      </c>
      <c r="C80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</v>
      </c>
      <c r="E80">
        <v>42795</v>
      </c>
      <c r="F80">
        <v>42795</v>
      </c>
      <c r="I80">
        <v>42349</v>
      </c>
    </row>
    <row r="81" spans="2:9" x14ac:dyDescent="0.25">
      <c r="B81" t="str">
        <f>CONCATENATE("'",E70,"'",",")</f>
        <v>'33270',</v>
      </c>
      <c r="C81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</v>
      </c>
      <c r="E81">
        <v>31595</v>
      </c>
      <c r="F81">
        <v>31595</v>
      </c>
      <c r="I81">
        <v>42482</v>
      </c>
    </row>
    <row r="82" spans="2:9" x14ac:dyDescent="0.25">
      <c r="B82" t="str">
        <f>CONCATENATE("'",E71,"'",",")</f>
        <v>'35019',</v>
      </c>
      <c r="C82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</v>
      </c>
      <c r="E82">
        <v>38681</v>
      </c>
      <c r="F82">
        <v>38681</v>
      </c>
      <c r="I82">
        <v>42537</v>
      </c>
    </row>
    <row r="83" spans="2:9" x14ac:dyDescent="0.25">
      <c r="B83" t="str">
        <f>CONCATENATE("'",E72,"'",",")</f>
        <v>'23477',</v>
      </c>
      <c r="C83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</v>
      </c>
      <c r="E83">
        <v>24090</v>
      </c>
      <c r="F83">
        <v>24090</v>
      </c>
      <c r="I83">
        <v>42692</v>
      </c>
    </row>
    <row r="84" spans="2:9" x14ac:dyDescent="0.25">
      <c r="B84" t="str">
        <f>CONCATENATE("'",E73,"'",",")</f>
        <v>'27558',</v>
      </c>
      <c r="C84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</v>
      </c>
      <c r="E84">
        <v>42854</v>
      </c>
      <c r="F84">
        <v>42854</v>
      </c>
      <c r="I84">
        <v>42737</v>
      </c>
    </row>
    <row r="85" spans="2:9" x14ac:dyDescent="0.25">
      <c r="B85" t="str">
        <f>CONCATENATE("'",E74,"'",",")</f>
        <v>'39112',</v>
      </c>
      <c r="C85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</v>
      </c>
      <c r="E85">
        <v>33854</v>
      </c>
      <c r="F85">
        <v>33854</v>
      </c>
      <c r="I85">
        <v>42795</v>
      </c>
    </row>
    <row r="86" spans="2:9" x14ac:dyDescent="0.25">
      <c r="B86" t="str">
        <f>CONCATENATE("'",E75,"'",",")</f>
        <v>'36211',</v>
      </c>
      <c r="C86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</v>
      </c>
      <c r="E86">
        <v>41543</v>
      </c>
      <c r="F86">
        <v>41543</v>
      </c>
      <c r="I86">
        <v>42854</v>
      </c>
    </row>
    <row r="87" spans="2:9" x14ac:dyDescent="0.25">
      <c r="B87" t="str">
        <f>CONCATENATE("'",E76,"'",",")</f>
        <v>'40489',</v>
      </c>
      <c r="C87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</v>
      </c>
      <c r="E87">
        <v>39543</v>
      </c>
      <c r="F87">
        <v>39543</v>
      </c>
      <c r="I87">
        <v>42897</v>
      </c>
    </row>
    <row r="88" spans="2:9" x14ac:dyDescent="0.25">
      <c r="B88" t="str">
        <f>CONCATENATE("'",E77,"'",",")</f>
        <v>'19839',</v>
      </c>
      <c r="C88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</v>
      </c>
      <c r="E88">
        <v>29262</v>
      </c>
      <c r="F88">
        <v>29262</v>
      </c>
      <c r="I88">
        <v>43044</v>
      </c>
    </row>
    <row r="89" spans="2:9" x14ac:dyDescent="0.25">
      <c r="B89" t="str">
        <f>CONCATENATE("'",E78,"'",",")</f>
        <v>'22661',</v>
      </c>
      <c r="C89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</v>
      </c>
      <c r="E89">
        <v>20256</v>
      </c>
      <c r="F89">
        <v>20256</v>
      </c>
      <c r="I89">
        <v>43572</v>
      </c>
    </row>
    <row r="90" spans="2:9" x14ac:dyDescent="0.25">
      <c r="B90" t="str">
        <f>CONCATENATE("'",E79,"'",",")</f>
        <v>'20549',</v>
      </c>
      <c r="C90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</v>
      </c>
      <c r="E90">
        <v>38708</v>
      </c>
      <c r="F90">
        <v>38708</v>
      </c>
      <c r="I90">
        <v>44341</v>
      </c>
    </row>
    <row r="91" spans="2:9" x14ac:dyDescent="0.25">
      <c r="B91" t="str">
        <f>CONCATENATE("'",E80,"'",",")</f>
        <v>'42795',</v>
      </c>
      <c r="C91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</v>
      </c>
      <c r="E91">
        <v>39746</v>
      </c>
      <c r="F91">
        <v>39746</v>
      </c>
      <c r="I91">
        <v>44654</v>
      </c>
    </row>
    <row r="92" spans="2:9" x14ac:dyDescent="0.25">
      <c r="B92" t="str">
        <f>CONCATENATE("'",E81,"'",",")</f>
        <v>'31595',</v>
      </c>
      <c r="C92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</v>
      </c>
    </row>
    <row r="93" spans="2:9" x14ac:dyDescent="0.25">
      <c r="B93" t="str">
        <f>CONCATENATE("'",E82,"'",",")</f>
        <v>'38681',</v>
      </c>
      <c r="C93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</v>
      </c>
    </row>
    <row r="94" spans="2:9" x14ac:dyDescent="0.25">
      <c r="B94" t="str">
        <f>CONCATENATE("'",E83,"'",",")</f>
        <v>'24090',</v>
      </c>
      <c r="C94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</v>
      </c>
    </row>
    <row r="95" spans="2:9" x14ac:dyDescent="0.25">
      <c r="B95" t="str">
        <f>CONCATENATE("'",E84,"'",",")</f>
        <v>'42854',</v>
      </c>
      <c r="C95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</v>
      </c>
    </row>
    <row r="96" spans="2:9" x14ac:dyDescent="0.25">
      <c r="B96" t="str">
        <f>CONCATENATE("'",E85,"'",",")</f>
        <v>'33854',</v>
      </c>
      <c r="C96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</v>
      </c>
    </row>
    <row r="97" spans="2:3" x14ac:dyDescent="0.25">
      <c r="B97" t="str">
        <f>CONCATENATE("'",E86,"'",",")</f>
        <v>'41543',</v>
      </c>
      <c r="C97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'41543',</v>
      </c>
    </row>
    <row r="98" spans="2:3" x14ac:dyDescent="0.25">
      <c r="B98" t="str">
        <f>CONCATENATE("'",E87,"'",",")</f>
        <v>'39543',</v>
      </c>
      <c r="C98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'41543','39543',</v>
      </c>
    </row>
    <row r="99" spans="2:3" x14ac:dyDescent="0.25">
      <c r="B99" t="str">
        <f>CONCATENATE("'",E88,"'",",")</f>
        <v>'29262',</v>
      </c>
      <c r="C99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'41543','39543','29262',</v>
      </c>
    </row>
    <row r="100" spans="2:3" x14ac:dyDescent="0.25">
      <c r="B100" t="str">
        <f>CONCATENATE("'",E89,"'",",")</f>
        <v>'20256',</v>
      </c>
      <c r="C100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'41543','39543','29262','20256',</v>
      </c>
    </row>
    <row r="101" spans="2:3" x14ac:dyDescent="0.25">
      <c r="B101" t="str">
        <f>CONCATENATE("'",E90,"'",",")</f>
        <v>'38708',</v>
      </c>
      <c r="C101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'41543','39543','29262','20256','38708',</v>
      </c>
    </row>
    <row r="102" spans="2:3" x14ac:dyDescent="0.25">
      <c r="B102" t="str">
        <f>CONCATENATE("'",E91,"'")</f>
        <v>'39746'</v>
      </c>
      <c r="C102" t="str">
        <f t="shared" si="4"/>
        <v>'21348 ','42231','29156','19480','40250','20815','31028','38429','36912','20652','20351','43572','34335','42119','21699','42349','42737','42087','33731','29581','42537','21051','27755','24035','44654','20460','40204','28718','42692','28078','32915','39879','28797','34826','38868','29758','37772','22541','30974','18247','42897','24009','31173','25944','29421','42482','28028','35760','27677','19524','36279','35425','24346','43044','35652','40108','34209','19446','44341','19286','19369','36718','22520','33832','17599','18632','42345','35229','33270','35019','23477','27558','39112','36211','40489','19839','22661','20549','42795','31595','38681','24090','42854','33854','41543','39543','29262','20256','38708','39746'</v>
      </c>
    </row>
  </sheetData>
  <sortState ref="I2:I91">
    <sortCondition ref="I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Cristobal Salinas Villanueva</dc:creator>
  <cp:lastModifiedBy>Jesus Cristobal Salinas Villanueva</cp:lastModifiedBy>
  <dcterms:created xsi:type="dcterms:W3CDTF">2022-09-25T04:26:35Z</dcterms:created>
  <dcterms:modified xsi:type="dcterms:W3CDTF">2022-09-25T18:56:46Z</dcterms:modified>
</cp:coreProperties>
</file>