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11F50D08-296F-4980-928A-FD10BB5498B3}" xr6:coauthVersionLast="34" xr6:coauthVersionMax="34" xr10:uidLastSave="{00000000-0000-0000-0000-000000000000}"/>
  <bookViews>
    <workbookView xWindow="0" yWindow="0" windowWidth="22260" windowHeight="12645" activeTab="1" xr2:uid="{00000000-000D-0000-FFFF-FFFF00000000}"/>
  </bookViews>
  <sheets>
    <sheet name="Hydro" sheetId="1" r:id="rId1"/>
    <sheet name="Iteration tim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9" i="2" l="1"/>
  <c r="C18" i="2"/>
  <c r="F14" i="2" l="1"/>
  <c r="D14" i="2"/>
  <c r="F13" i="2"/>
  <c r="F12" i="2"/>
  <c r="F11" i="2"/>
  <c r="F10" i="2"/>
  <c r="F9" i="2"/>
  <c r="F8" i="2"/>
  <c r="F7" i="2"/>
  <c r="F6" i="2"/>
  <c r="F5" i="2"/>
  <c r="F4" i="2"/>
  <c r="F3" i="2"/>
  <c r="D13" i="2"/>
  <c r="D12" i="2"/>
  <c r="D11" i="2"/>
  <c r="D10" i="2"/>
  <c r="D9" i="2"/>
  <c r="D8" i="2"/>
  <c r="D7" i="2"/>
  <c r="D6" i="2"/>
  <c r="D5" i="2"/>
  <c r="D4" i="2"/>
  <c r="D3" i="2"/>
  <c r="Q14" i="2"/>
  <c r="B14" i="2"/>
  <c r="Q13" i="2"/>
  <c r="Q12" i="2"/>
  <c r="Q11" i="2"/>
  <c r="Q10" i="2"/>
  <c r="Q9" i="2"/>
  <c r="Q8" i="2"/>
  <c r="Q7" i="2"/>
  <c r="Q6" i="2"/>
  <c r="Q5" i="2"/>
  <c r="Q4" i="2"/>
  <c r="Q3" i="2"/>
  <c r="O13" i="2"/>
  <c r="O12" i="2"/>
  <c r="O11" i="2"/>
  <c r="O10" i="2"/>
  <c r="O9" i="2"/>
  <c r="O8" i="2"/>
  <c r="O7" i="2"/>
  <c r="O6" i="2"/>
  <c r="O5" i="2"/>
  <c r="O4" i="2"/>
  <c r="O3" i="2"/>
  <c r="O14" i="2" s="1"/>
  <c r="M13" i="2"/>
  <c r="M12" i="2"/>
  <c r="M11" i="2"/>
  <c r="M10" i="2"/>
  <c r="M9" i="2"/>
  <c r="M8" i="2"/>
  <c r="M7" i="2"/>
  <c r="M6" i="2"/>
  <c r="M5" i="2"/>
  <c r="M4" i="2"/>
  <c r="M3" i="2"/>
  <c r="M14" i="2" s="1"/>
  <c r="B6" i="2"/>
  <c r="B7" i="2"/>
  <c r="B8" i="2"/>
  <c r="B9" i="2"/>
  <c r="B10" i="2"/>
  <c r="B11" i="2"/>
  <c r="B12" i="2"/>
  <c r="B13" i="2"/>
  <c r="B5" i="2"/>
  <c r="B4" i="2"/>
  <c r="B3" i="2"/>
  <c r="D9" i="1"/>
  <c r="C9" i="1"/>
  <c r="D8" i="1"/>
  <c r="C8" i="1"/>
  <c r="D7" i="1"/>
  <c r="C7" i="1"/>
  <c r="D6" i="1"/>
  <c r="C6" i="1"/>
  <c r="D5" i="1"/>
  <c r="C5" i="1"/>
  <c r="D4" i="1"/>
  <c r="C4" i="1"/>
  <c r="D3" i="1"/>
  <c r="D2" i="1"/>
  <c r="C3" i="1"/>
  <c r="C2" i="1"/>
</calcChain>
</file>

<file path=xl/sharedStrings.xml><?xml version="1.0" encoding="utf-8"?>
<sst xmlns="http://schemas.openxmlformats.org/spreadsheetml/2006/main" count="23" uniqueCount="13">
  <si>
    <t>2g</t>
  </si>
  <si>
    <t>4g</t>
  </si>
  <si>
    <t>Cores / Memory</t>
  </si>
  <si>
    <t>Cumulative times</t>
  </si>
  <si>
    <t>Difference</t>
  </si>
  <si>
    <t>Hydro 1c-2g</t>
  </si>
  <si>
    <t>Finance 1c-4g</t>
  </si>
  <si>
    <t>Finance 2c-4g</t>
  </si>
  <si>
    <t>Finance 8c-4g</t>
  </si>
  <si>
    <t>Hydro 2c-2g</t>
  </si>
  <si>
    <t>Hydro 8c-2g</t>
  </si>
  <si>
    <t xml:space="preserve">Secuencial: </t>
  </si>
  <si>
    <t>6s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</si>
</sst>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Ejecución Hydro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Hydro!$C$1</c:f>
              <c:strCache>
                <c:ptCount val="1"/>
                <c:pt idx="0">
                  <c:v>2g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Hydro!$B$2:$B$9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Hydro!$C$2:$C$9</c:f>
              <c:numCache>
                <c:formatCode>General</c:formatCode>
                <c:ptCount val="8"/>
                <c:pt idx="0">
                  <c:v>74.24666666666667</c:v>
                </c:pt>
                <c:pt idx="1">
                  <c:v>42.783333333333331</c:v>
                </c:pt>
                <c:pt idx="2">
                  <c:v>43</c:v>
                </c:pt>
                <c:pt idx="3">
                  <c:v>42.856666666666662</c:v>
                </c:pt>
                <c:pt idx="4">
                  <c:v>42.673333333333325</c:v>
                </c:pt>
                <c:pt idx="5">
                  <c:v>44.29666666666666</c:v>
                </c:pt>
                <c:pt idx="6">
                  <c:v>44.403333333333336</c:v>
                </c:pt>
                <c:pt idx="7">
                  <c:v>42.883333333333333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4D-48F6-86EA-867B070BC810}"/>
            </c:ext>
          </c:extLst>
        </c:ser>
        <c:ser>
          <c:idx val="1"/>
          <c:order val="1"/>
          <c:tx>
            <c:strRef>
              <c:f>Hydro!$D$1</c:f>
              <c:strCache>
                <c:ptCount val="1"/>
                <c:pt idx="0">
                  <c:v>4g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Hydro!$B$2:$B$9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Hydro!$D$2:$D$9</c:f>
              <c:numCache>
                <c:formatCode>General</c:formatCode>
                <c:ptCount val="8"/>
                <c:pt idx="0">
                  <c:v>74.326666666666668</c:v>
                </c:pt>
                <c:pt idx="1">
                  <c:v>42.533333333333331</c:v>
                </c:pt>
                <c:pt idx="2">
                  <c:v>42.77</c:v>
                </c:pt>
                <c:pt idx="3">
                  <c:v>42.47</c:v>
                </c:pt>
                <c:pt idx="4">
                  <c:v>43.026666666666671</c:v>
                </c:pt>
                <c:pt idx="5">
                  <c:v>42.48</c:v>
                </c:pt>
                <c:pt idx="6">
                  <c:v>43.123333333333335</c:v>
                </c:pt>
                <c:pt idx="7">
                  <c:v>42.879999999999995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4D-48F6-86EA-867B070BC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693711"/>
        <c:axId val="1148029759"/>
      </c:scatterChart>
      <c:valAx>
        <c:axId val="114769371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8029759"/>
        <c:crosses val="autoZero"/>
        <c:crossBetween val="midCat"/>
      </c:valAx>
      <c:valAx>
        <c:axId val="1148029759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7693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medio por iteración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Finance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'Iteration times'!$H$2:$J$2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cat>
          <c:val>
            <c:numRef>
              <c:f>('Iteration times'!$M$14,'Iteration times'!$O$14,'Iteration times'!$Q$14)</c:f>
              <c:numCache>
                <c:formatCode>General</c:formatCode>
                <c:ptCount val="3"/>
                <c:pt idx="0">
                  <c:v>2.7972727272727274</c:v>
                </c:pt>
                <c:pt idx="1">
                  <c:v>1.5590909090909089</c:v>
                </c:pt>
                <c:pt idx="2">
                  <c:v>1.5427272727272727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8-4255-A169-C6C44109A015}"/>
            </c:ext>
          </c:extLst>
        </c:ser>
        <c:ser>
          <c:idx val="1"/>
          <c:order val="1"/>
          <c:tx>
            <c:v>Hydro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('Iteration times'!$B$14,'Iteration times'!$D$14,'Iteration times'!$F$14)</c:f>
              <c:numCache>
                <c:formatCode>General</c:formatCode>
                <c:ptCount val="3"/>
                <c:pt idx="0">
                  <c:v>3.37</c:v>
                </c:pt>
                <c:pt idx="1">
                  <c:v>1.9363636363636365</c:v>
                </c:pt>
                <c:pt idx="2">
                  <c:v>1.9354545454545453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D8-4255-A169-C6C44109A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7654943"/>
        <c:axId val="1144256943"/>
      </c:barChart>
      <c:catAx>
        <c:axId val="1147654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4256943"/>
        <c:crosses val="autoZero"/>
        <c:auto val="1"/>
        <c:lblAlgn val="ctr"/>
        <c:lblOffset val="100"/>
        <c:noMultiLvlLbl val="0"/>
      </c:catAx>
      <c:valAx>
        <c:axId val="114425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765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2</xdr:row>
      <xdr:rowOff>180975</xdr:rowOff>
    </xdr:from>
    <xdr:to>
      <xdr:col>17</xdr:col>
      <xdr:colOff>381000</xdr:colOff>
      <xdr:row>25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A7BD458-33A9-44EA-94B9-CA86546D7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16</xdr:row>
      <xdr:rowOff>4762</xdr:rowOff>
    </xdr:from>
    <xdr:to>
      <xdr:col>13</xdr:col>
      <xdr:colOff>76200</xdr:colOff>
      <xdr:row>34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AC35A8B-88D9-444C-B001-1447A740A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3"/>
  <sheetViews>
    <sheetView workbookViewId="0">
      <selection activeCell="C3" sqref="C3"/>
    </sheetView>
  </sheetViews>
  <sheetFormatPr baseColWidth="10" defaultColWidth="9.140625" defaultRowHeight="15" x14ac:dyDescent="0.25"/>
  <cols>
    <col min="2" max="2" width="13" customWidth="1"/>
  </cols>
  <sheetData>
    <row r="1" spans="2:4" x14ac:dyDescent="0.25">
      <c r="B1" t="s">
        <v>2</v>
      </c>
      <c r="C1" t="s">
        <v>0</v>
      </c>
      <c r="D1" t="s">
        <v>1</v>
      </c>
    </row>
    <row r="2" spans="2:4" x14ac:dyDescent="0.25">
      <c r="B2">
        <v>1</v>
      </c>
      <c r="C2">
        <f>AVERAGE(74.48, 74, 74.26)</f>
        <v>74.24666666666667</v>
      </c>
      <c r="D2">
        <f>AVERAGE(74.88, 74.26, 73.84)</f>
        <v>74.326666666666668</v>
      </c>
    </row>
    <row r="3" spans="2:4" x14ac:dyDescent="0.25">
      <c r="B3">
        <v>2</v>
      </c>
      <c r="C3">
        <f>AVERAGE(43.78, 42.34, 42.23)</f>
        <v>42.783333333333331</v>
      </c>
      <c r="D3">
        <f>AVERAGE(42.78, 42.48, 42.34)</f>
        <v>42.533333333333331</v>
      </c>
    </row>
    <row r="4" spans="2:4" x14ac:dyDescent="0.25">
      <c r="B4">
        <v>3</v>
      </c>
      <c r="C4">
        <f>AVERAGE(43.63, 42.79, 42.58)</f>
        <v>43</v>
      </c>
      <c r="D4">
        <f>AVERAGE(42.56, 42.95, 42.8)</f>
        <v>42.77</v>
      </c>
    </row>
    <row r="5" spans="2:4" x14ac:dyDescent="0.25">
      <c r="B5">
        <v>4</v>
      </c>
      <c r="C5">
        <f>AVERAGE(43.76, 42.28, 42.53)</f>
        <v>42.856666666666662</v>
      </c>
      <c r="D5">
        <f>AVERAGE(42.37, 42.41,42.63)</f>
        <v>42.47</v>
      </c>
    </row>
    <row r="6" spans="2:4" x14ac:dyDescent="0.25">
      <c r="B6">
        <v>5</v>
      </c>
      <c r="C6">
        <f>AVERAGE(42.75,42.51,42.76)</f>
        <v>42.673333333333325</v>
      </c>
      <c r="D6">
        <f>AVERAGE(42.42,43.53,43.13)</f>
        <v>43.026666666666671</v>
      </c>
    </row>
    <row r="7" spans="2:4" x14ac:dyDescent="0.25">
      <c r="B7">
        <v>6</v>
      </c>
      <c r="C7">
        <f>AVERAGE(45.3,43.66,43.93)</f>
        <v>44.29666666666666</v>
      </c>
      <c r="D7">
        <f>AVERAGE(42.46,42.44,42.54)</f>
        <v>42.48</v>
      </c>
    </row>
    <row r="8" spans="2:4" x14ac:dyDescent="0.25">
      <c r="B8">
        <v>7</v>
      </c>
      <c r="C8">
        <f>AVERAGE(45.27,44.2,43.74)</f>
        <v>44.403333333333336</v>
      </c>
      <c r="D8">
        <f>AVERAGE(42.68,42.74,43.95)</f>
        <v>43.123333333333335</v>
      </c>
    </row>
    <row r="9" spans="2:4" x14ac:dyDescent="0.25">
      <c r="B9">
        <v>8</v>
      </c>
      <c r="C9">
        <f>AVERAGE(43.36,42.47,42.82)</f>
        <v>42.883333333333333</v>
      </c>
      <c r="D9">
        <f>AVERAGE(42.49,43.65,42.5)</f>
        <v>42.879999999999995</v>
      </c>
    </row>
    <row r="13" spans="2:4" x14ac:dyDescent="0.25">
      <c r="B13" t="s">
        <v>11</v>
      </c>
      <c r="C13" t="s">
        <v>12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2C96E-B251-4614-991D-0270919C7645}">
  <dimension ref="A1:Q19"/>
  <sheetViews>
    <sheetView tabSelected="1" workbookViewId="0">
      <selection activeCell="C31" sqref="C31"/>
    </sheetView>
  </sheetViews>
  <sheetFormatPr baseColWidth="10" defaultRowHeight="15" x14ac:dyDescent="0.25"/>
  <cols>
    <col min="1" max="1" width="16.85546875" customWidth="1"/>
  </cols>
  <sheetData>
    <row r="1" spans="1:17" x14ac:dyDescent="0.25">
      <c r="A1" t="s">
        <v>5</v>
      </c>
      <c r="C1" t="s">
        <v>9</v>
      </c>
      <c r="E1" t="s">
        <v>10</v>
      </c>
      <c r="L1" t="s">
        <v>6</v>
      </c>
      <c r="N1" t="s">
        <v>7</v>
      </c>
      <c r="P1" t="s">
        <v>8</v>
      </c>
    </row>
    <row r="2" spans="1:17" x14ac:dyDescent="0.25">
      <c r="A2" t="s">
        <v>3</v>
      </c>
      <c r="B2" t="s">
        <v>4</v>
      </c>
      <c r="C2" t="s">
        <v>3</v>
      </c>
      <c r="D2" t="s">
        <v>4</v>
      </c>
      <c r="E2" t="s">
        <v>3</v>
      </c>
      <c r="F2" t="s">
        <v>4</v>
      </c>
      <c r="H2">
        <v>1</v>
      </c>
      <c r="I2">
        <v>2</v>
      </c>
      <c r="J2">
        <v>8</v>
      </c>
      <c r="L2" t="s">
        <v>3</v>
      </c>
      <c r="M2" t="s">
        <v>4</v>
      </c>
      <c r="N2" t="s">
        <v>3</v>
      </c>
      <c r="O2" t="s">
        <v>4</v>
      </c>
      <c r="P2" t="s">
        <v>3</v>
      </c>
      <c r="Q2" t="s">
        <v>4</v>
      </c>
    </row>
    <row r="3" spans="1:17" x14ac:dyDescent="0.25">
      <c r="A3">
        <v>0.62</v>
      </c>
      <c r="B3">
        <f>A3</f>
        <v>0.62</v>
      </c>
      <c r="C3">
        <v>0.38</v>
      </c>
      <c r="D3">
        <f>C3</f>
        <v>0.38</v>
      </c>
      <c r="E3">
        <v>0.38</v>
      </c>
      <c r="F3">
        <f>E3</f>
        <v>0.38</v>
      </c>
      <c r="L3">
        <v>0.56999999999999995</v>
      </c>
      <c r="M3">
        <f>L3</f>
        <v>0.56999999999999995</v>
      </c>
      <c r="N3">
        <v>0.36</v>
      </c>
      <c r="O3">
        <f>N3</f>
        <v>0.36</v>
      </c>
      <c r="P3">
        <v>0.34</v>
      </c>
      <c r="Q3">
        <f>P3</f>
        <v>0.34</v>
      </c>
    </row>
    <row r="4" spans="1:17" x14ac:dyDescent="0.25">
      <c r="A4">
        <v>4.3</v>
      </c>
      <c r="B4">
        <f>A4-A3</f>
        <v>3.6799999999999997</v>
      </c>
      <c r="C4">
        <v>2.5499999999999998</v>
      </c>
      <c r="D4">
        <f>C4-C3</f>
        <v>2.17</v>
      </c>
      <c r="E4">
        <v>2.5099999999999998</v>
      </c>
      <c r="F4">
        <f>E4-E3</f>
        <v>2.13</v>
      </c>
      <c r="L4">
        <v>3.59</v>
      </c>
      <c r="M4">
        <f>L4-L3</f>
        <v>3.02</v>
      </c>
      <c r="N4">
        <v>2.16</v>
      </c>
      <c r="O4">
        <f>N4-N3</f>
        <v>1.8000000000000003</v>
      </c>
      <c r="P4">
        <v>2.04</v>
      </c>
      <c r="Q4">
        <f>P4-P3</f>
        <v>1.7</v>
      </c>
    </row>
    <row r="5" spans="1:17" x14ac:dyDescent="0.25">
      <c r="A5">
        <v>7.94</v>
      </c>
      <c r="B5">
        <f>A5-A4</f>
        <v>3.6400000000000006</v>
      </c>
      <c r="C5">
        <v>4.63</v>
      </c>
      <c r="D5">
        <f>C5-C4</f>
        <v>2.08</v>
      </c>
      <c r="E5">
        <v>4.71</v>
      </c>
      <c r="F5">
        <f>E5-E4</f>
        <v>2.2000000000000002</v>
      </c>
      <c r="L5">
        <v>6.62</v>
      </c>
      <c r="M5">
        <f>L5-L4</f>
        <v>3.0300000000000002</v>
      </c>
      <c r="N5">
        <v>3.86</v>
      </c>
      <c r="O5">
        <f>N5-N4</f>
        <v>1.6999999999999997</v>
      </c>
      <c r="P5">
        <v>3.69</v>
      </c>
      <c r="Q5">
        <f>P5-P4</f>
        <v>1.65</v>
      </c>
    </row>
    <row r="6" spans="1:17" x14ac:dyDescent="0.25">
      <c r="A6">
        <v>11.62</v>
      </c>
      <c r="B6">
        <f t="shared" ref="B6:D13" si="0">A6-A5</f>
        <v>3.6799999999999988</v>
      </c>
      <c r="C6">
        <v>6.74</v>
      </c>
      <c r="D6">
        <f t="shared" si="0"/>
        <v>2.1100000000000003</v>
      </c>
      <c r="E6">
        <v>6.87</v>
      </c>
      <c r="F6">
        <f t="shared" ref="F6" si="1">E6-E5</f>
        <v>2.16</v>
      </c>
      <c r="L6">
        <v>9.64</v>
      </c>
      <c r="M6">
        <f t="shared" ref="M6:M13" si="2">L6-L5</f>
        <v>3.0200000000000005</v>
      </c>
      <c r="N6">
        <v>5.64</v>
      </c>
      <c r="O6">
        <f t="shared" ref="O6:O13" si="3">N6-N5</f>
        <v>1.7799999999999998</v>
      </c>
      <c r="P6">
        <v>5.49</v>
      </c>
      <c r="Q6">
        <f t="shared" ref="Q6:Q13" si="4">P6-P5</f>
        <v>1.8000000000000003</v>
      </c>
    </row>
    <row r="7" spans="1:17" x14ac:dyDescent="0.25">
      <c r="A7">
        <v>15.23</v>
      </c>
      <c r="B7">
        <f t="shared" si="0"/>
        <v>3.6100000000000012</v>
      </c>
      <c r="C7">
        <v>8.85</v>
      </c>
      <c r="D7">
        <f t="shared" si="0"/>
        <v>2.1099999999999994</v>
      </c>
      <c r="E7">
        <v>8.92</v>
      </c>
      <c r="F7">
        <f t="shared" ref="F7" si="5">E7-E6</f>
        <v>2.0499999999999998</v>
      </c>
      <c r="L7">
        <v>12.58</v>
      </c>
      <c r="M7">
        <f t="shared" si="2"/>
        <v>2.9399999999999995</v>
      </c>
      <c r="N7">
        <v>7.36</v>
      </c>
      <c r="O7">
        <f t="shared" si="3"/>
        <v>1.7200000000000006</v>
      </c>
      <c r="P7">
        <v>7.19</v>
      </c>
      <c r="Q7">
        <f t="shared" si="4"/>
        <v>1.7000000000000002</v>
      </c>
    </row>
    <row r="8" spans="1:17" x14ac:dyDescent="0.25">
      <c r="A8">
        <v>18.899999999999999</v>
      </c>
      <c r="B8">
        <f t="shared" si="0"/>
        <v>3.6699999999999982</v>
      </c>
      <c r="C8">
        <v>10.92</v>
      </c>
      <c r="D8">
        <f t="shared" si="0"/>
        <v>2.0700000000000003</v>
      </c>
      <c r="E8">
        <v>10.96</v>
      </c>
      <c r="F8">
        <f t="shared" ref="F8" si="6">E8-E7</f>
        <v>2.0400000000000009</v>
      </c>
      <c r="L8">
        <v>15.57</v>
      </c>
      <c r="M8">
        <f t="shared" si="2"/>
        <v>2.99</v>
      </c>
      <c r="N8">
        <v>9.02</v>
      </c>
      <c r="O8">
        <f t="shared" si="3"/>
        <v>1.6599999999999993</v>
      </c>
      <c r="P8">
        <v>8.81</v>
      </c>
      <c r="Q8">
        <f t="shared" si="4"/>
        <v>1.62</v>
      </c>
    </row>
    <row r="9" spans="1:17" x14ac:dyDescent="0.25">
      <c r="A9">
        <v>22.56</v>
      </c>
      <c r="B9">
        <f t="shared" si="0"/>
        <v>3.66</v>
      </c>
      <c r="C9">
        <v>12.99</v>
      </c>
      <c r="D9">
        <f t="shared" si="0"/>
        <v>2.0700000000000003</v>
      </c>
      <c r="E9">
        <v>13.05</v>
      </c>
      <c r="F9">
        <f t="shared" ref="F9" si="7">E9-E8</f>
        <v>2.09</v>
      </c>
      <c r="L9">
        <v>18.77</v>
      </c>
      <c r="M9">
        <f t="shared" si="2"/>
        <v>3.1999999999999993</v>
      </c>
      <c r="N9">
        <v>10.7</v>
      </c>
      <c r="O9">
        <f t="shared" si="3"/>
        <v>1.6799999999999997</v>
      </c>
      <c r="P9">
        <v>10.5</v>
      </c>
      <c r="Q9">
        <f t="shared" si="4"/>
        <v>1.6899999999999995</v>
      </c>
    </row>
    <row r="10" spans="1:17" x14ac:dyDescent="0.25">
      <c r="A10">
        <v>26.27</v>
      </c>
      <c r="B10">
        <f t="shared" si="0"/>
        <v>3.7100000000000009</v>
      </c>
      <c r="C10">
        <v>15.11</v>
      </c>
      <c r="D10">
        <f t="shared" si="0"/>
        <v>2.1199999999999992</v>
      </c>
      <c r="E10">
        <v>15.06</v>
      </c>
      <c r="F10">
        <f t="shared" ref="F10" si="8">E10-E9</f>
        <v>2.0099999999999998</v>
      </c>
      <c r="L10">
        <v>21.77</v>
      </c>
      <c r="M10">
        <f t="shared" si="2"/>
        <v>3</v>
      </c>
      <c r="N10">
        <v>12.36</v>
      </c>
      <c r="O10">
        <f t="shared" si="3"/>
        <v>1.6600000000000001</v>
      </c>
      <c r="P10">
        <v>12.06</v>
      </c>
      <c r="Q10">
        <f t="shared" si="4"/>
        <v>1.5600000000000005</v>
      </c>
    </row>
    <row r="11" spans="1:17" x14ac:dyDescent="0.25">
      <c r="A11">
        <v>29.79</v>
      </c>
      <c r="B11">
        <f t="shared" si="0"/>
        <v>3.5199999999999996</v>
      </c>
      <c r="C11">
        <v>17.22</v>
      </c>
      <c r="D11">
        <f t="shared" si="0"/>
        <v>2.1099999999999994</v>
      </c>
      <c r="E11">
        <v>17.13</v>
      </c>
      <c r="F11">
        <f t="shared" ref="F11" si="9">E11-E10</f>
        <v>2.0699999999999985</v>
      </c>
      <c r="L11">
        <v>24.75</v>
      </c>
      <c r="M11">
        <f t="shared" si="2"/>
        <v>2.9800000000000004</v>
      </c>
      <c r="N11">
        <v>13.96</v>
      </c>
      <c r="O11">
        <f t="shared" si="3"/>
        <v>1.6000000000000014</v>
      </c>
      <c r="P11">
        <v>13.7</v>
      </c>
      <c r="Q11">
        <f t="shared" si="4"/>
        <v>1.6399999999999988</v>
      </c>
    </row>
    <row r="12" spans="1:17" x14ac:dyDescent="0.25">
      <c r="A12">
        <v>33.42</v>
      </c>
      <c r="B12">
        <f t="shared" si="0"/>
        <v>3.6300000000000026</v>
      </c>
      <c r="C12">
        <v>19.3</v>
      </c>
      <c r="D12">
        <f t="shared" si="0"/>
        <v>2.0800000000000018</v>
      </c>
      <c r="E12">
        <v>19.2</v>
      </c>
      <c r="F12">
        <f t="shared" ref="F12" si="10">E12-E11</f>
        <v>2.0700000000000003</v>
      </c>
      <c r="L12">
        <v>27.81</v>
      </c>
      <c r="M12">
        <f t="shared" si="2"/>
        <v>3.0599999999999987</v>
      </c>
      <c r="N12">
        <v>15.53</v>
      </c>
      <c r="O12">
        <f t="shared" si="3"/>
        <v>1.5699999999999985</v>
      </c>
      <c r="P12">
        <v>15.35</v>
      </c>
      <c r="Q12">
        <f t="shared" si="4"/>
        <v>1.6500000000000004</v>
      </c>
    </row>
    <row r="13" spans="1:17" x14ac:dyDescent="0.25">
      <c r="A13">
        <v>37.07</v>
      </c>
      <c r="B13">
        <f t="shared" si="0"/>
        <v>3.6499999999999986</v>
      </c>
      <c r="C13">
        <v>21.3</v>
      </c>
      <c r="D13">
        <f t="shared" si="0"/>
        <v>2</v>
      </c>
      <c r="E13">
        <v>21.29</v>
      </c>
      <c r="F13">
        <f t="shared" ref="F13" si="11">E13-E12</f>
        <v>2.09</v>
      </c>
      <c r="L13">
        <v>30.77</v>
      </c>
      <c r="M13">
        <f t="shared" si="2"/>
        <v>2.9600000000000009</v>
      </c>
      <c r="N13">
        <v>17.149999999999999</v>
      </c>
      <c r="O13">
        <f t="shared" si="3"/>
        <v>1.6199999999999992</v>
      </c>
      <c r="P13">
        <v>16.97</v>
      </c>
      <c r="Q13">
        <f t="shared" si="4"/>
        <v>1.6199999999999992</v>
      </c>
    </row>
    <row r="14" spans="1:17" x14ac:dyDescent="0.25">
      <c r="B14" s="1">
        <f>AVERAGE(B3:B13)</f>
        <v>3.37</v>
      </c>
      <c r="D14" s="1">
        <f>AVERAGE(D3:D13)</f>
        <v>1.9363636363636365</v>
      </c>
      <c r="F14" s="1">
        <f>AVERAGE(F3:F13)</f>
        <v>1.9354545454545453</v>
      </c>
      <c r="M14" s="1">
        <f>AVERAGE(M3:M13)</f>
        <v>2.7972727272727274</v>
      </c>
      <c r="O14" s="1">
        <f>AVERAGE(O3:O13)</f>
        <v>1.5590909090909089</v>
      </c>
      <c r="Q14" s="1">
        <f>AVERAGE(Q3:Q13)</f>
        <v>1.5427272727272727</v>
      </c>
    </row>
    <row r="18" spans="3:16" x14ac:dyDescent="0.25">
      <c r="C18">
        <f>D14/B14</f>
        <v>0.57458861613164292</v>
      </c>
    </row>
    <row r="19" spans="3:16" x14ac:dyDescent="0.25">
      <c r="P19">
        <f>O14/M14</f>
        <v>0.55736106597335056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Hydro</vt:lpstr>
      <vt:lpstr>Iteration 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2018-07-17T20:13:02Z</dcterms:modified>
</cp:coreProperties>
</file>