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ristopher\Documents\Química\ANÁLISIS TERMODINÁMICO\"/>
    </mc:Choice>
  </mc:AlternateContent>
  <bookViews>
    <workbookView xWindow="0" yWindow="0" windowWidth="18900" windowHeight="6900"/>
  </bookViews>
  <sheets>
    <sheet name="Hoja1" sheetId="1" r:id="rId1"/>
    <sheet name="Hoja2" sheetId="2" r:id="rId2"/>
    <sheet name="Hoja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7" i="1" l="1"/>
  <c r="J47" i="1"/>
  <c r="K46" i="1"/>
  <c r="J46" i="1"/>
  <c r="E45" i="1"/>
  <c r="K45" i="1" s="1"/>
  <c r="D45" i="1"/>
  <c r="J45" i="1" s="1"/>
  <c r="K44" i="1"/>
  <c r="K43" i="1"/>
  <c r="J43" i="1"/>
  <c r="K42" i="1"/>
  <c r="K41" i="1"/>
  <c r="J41" i="1"/>
  <c r="K40" i="1"/>
  <c r="J40" i="1"/>
  <c r="K39" i="1"/>
  <c r="J39" i="1"/>
  <c r="K38" i="1"/>
  <c r="J38" i="1"/>
  <c r="K37" i="1"/>
  <c r="J37" i="1"/>
  <c r="K36" i="1"/>
  <c r="J36" i="1"/>
  <c r="K35" i="1"/>
  <c r="J35" i="1"/>
  <c r="K34" i="1"/>
  <c r="J34" i="1"/>
  <c r="K33" i="1"/>
  <c r="J33" i="1"/>
  <c r="P20" i="3"/>
  <c r="Q20" i="3" s="1"/>
  <c r="Q10" i="3"/>
  <c r="Q12" i="3"/>
  <c r="Q17" i="3"/>
  <c r="Q18" i="3"/>
  <c r="Q21" i="3"/>
  <c r="Q22" i="3"/>
  <c r="M9" i="3"/>
  <c r="M10" i="3"/>
  <c r="M11" i="3"/>
  <c r="M12" i="3"/>
  <c r="M13" i="3"/>
  <c r="M14" i="3"/>
  <c r="M15" i="3"/>
  <c r="M16" i="3"/>
  <c r="M19" i="3"/>
  <c r="M21" i="3"/>
  <c r="M22" i="3"/>
  <c r="M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8" i="3"/>
  <c r="E9" i="3"/>
  <c r="E10" i="3"/>
  <c r="E11" i="3"/>
  <c r="E12" i="3"/>
  <c r="E13" i="3"/>
  <c r="E14" i="3"/>
  <c r="E15" i="3"/>
  <c r="E16" i="3"/>
  <c r="E18" i="3"/>
  <c r="E20" i="3"/>
  <c r="E21" i="3"/>
  <c r="E22" i="3"/>
  <c r="E8" i="3"/>
  <c r="L20" i="3"/>
  <c r="M20" i="3" s="1"/>
  <c r="J18" i="1" l="1"/>
  <c r="J22" i="1"/>
  <c r="K22" i="1"/>
  <c r="K21" i="1"/>
  <c r="J21" i="1"/>
  <c r="K19" i="1"/>
  <c r="K18" i="1"/>
  <c r="K17" i="1"/>
  <c r="K16" i="1"/>
  <c r="J16" i="1"/>
  <c r="K15" i="1"/>
  <c r="J15" i="1"/>
  <c r="K14" i="1"/>
  <c r="J14" i="1"/>
  <c r="K13" i="1"/>
  <c r="J13" i="1"/>
  <c r="K12" i="1"/>
  <c r="J12" i="1"/>
  <c r="K11" i="1"/>
  <c r="J11" i="1"/>
  <c r="K10" i="1"/>
  <c r="J10" i="1"/>
  <c r="K9" i="1"/>
  <c r="J9" i="1"/>
  <c r="K8" i="1"/>
  <c r="J8" i="1"/>
  <c r="H20" i="1"/>
  <c r="G20" i="1"/>
  <c r="E20" i="1"/>
  <c r="D20" i="1"/>
  <c r="J20" i="1" l="1"/>
  <c r="K20" i="1"/>
</calcChain>
</file>

<file path=xl/comments1.xml><?xml version="1.0" encoding="utf-8"?>
<comments xmlns="http://schemas.openxmlformats.org/spreadsheetml/2006/main">
  <authors>
    <author>Cristopher</author>
  </authors>
  <commentList>
    <comment ref="C10" authorId="0" shapeId="0">
      <text>
        <r>
          <rPr>
            <b/>
            <sz val="9"/>
            <color indexed="81"/>
            <rFont val="Tahoma"/>
            <family val="2"/>
          </rPr>
          <t>Cristopher:
mejorara 
-0.13292
-0.13288 9.15
-0.13285  conv 9.24 
-0.1328 convergio
-0.1329 no converge
-0.1325</t>
        </r>
        <r>
          <rPr>
            <sz val="9"/>
            <color indexed="81"/>
            <rFont val="Tahoma"/>
            <family val="2"/>
          </rPr>
          <t xml:space="preserve">
Funciona bien con -0.132
-0.1316
-0.1314
-0.1312
-0.13129
-0.129 malo</t>
        </r>
      </text>
    </comment>
    <comment ref="C35" authorId="0" shapeId="0">
      <text>
        <r>
          <rPr>
            <b/>
            <sz val="9"/>
            <color indexed="81"/>
            <rFont val="Tahoma"/>
            <family val="2"/>
          </rPr>
          <t>Cristopher:
mejorara 
-0.13292
-0.13288 9.15
-0.13285  conv 9.24 
-0.1328 convergio
-0.1329 no converge
-0.1325</t>
        </r>
        <r>
          <rPr>
            <sz val="9"/>
            <color indexed="81"/>
            <rFont val="Tahoma"/>
            <family val="2"/>
          </rPr>
          <t xml:space="preserve">
Funciona bien con -0.132
-0.1316
-0.1314
-0.1312
-0.13129
-0.129 malo</t>
        </r>
      </text>
    </comment>
  </commentList>
</comments>
</file>

<file path=xl/sharedStrings.xml><?xml version="1.0" encoding="utf-8"?>
<sst xmlns="http://schemas.openxmlformats.org/spreadsheetml/2006/main" count="256" uniqueCount="47">
  <si>
    <t>Argon</t>
  </si>
  <si>
    <t xml:space="preserve">Corriente </t>
  </si>
  <si>
    <t>Componente</t>
  </si>
  <si>
    <t>kmol/h</t>
  </si>
  <si>
    <t>Oxigeno</t>
  </si>
  <si>
    <t>Oxido de Etileno</t>
  </si>
  <si>
    <t>Dioxido de Carbono</t>
  </si>
  <si>
    <t xml:space="preserve">Agua </t>
  </si>
  <si>
    <t>Nitrogeno</t>
  </si>
  <si>
    <t>Metano</t>
  </si>
  <si>
    <t>Etano</t>
  </si>
  <si>
    <t>Etilenglicol</t>
  </si>
  <si>
    <t>Formaldeido</t>
  </si>
  <si>
    <t>Acetaldeido</t>
  </si>
  <si>
    <t>Total</t>
  </si>
  <si>
    <t>T(°C)</t>
  </si>
  <si>
    <t>P  (kPa)</t>
  </si>
  <si>
    <t xml:space="preserve">Datos proporcionados </t>
  </si>
  <si>
    <t>Cálculados Hysys</t>
  </si>
  <si>
    <t>Etileno</t>
  </si>
  <si>
    <t>%Error</t>
  </si>
  <si>
    <t>no convergio</t>
  </si>
  <si>
    <t>Kij</t>
  </si>
  <si>
    <t>Kij H2O-OxE</t>
  </si>
  <si>
    <t>107 kmol/h</t>
  </si>
  <si>
    <t>Ethylene</t>
  </si>
  <si>
    <t>Oxygen</t>
  </si>
  <si>
    <t>C2Oxide</t>
  </si>
  <si>
    <t>CO2</t>
  </si>
  <si>
    <t>H2O</t>
  </si>
  <si>
    <t>Nitrogen</t>
  </si>
  <si>
    <t>Methane</t>
  </si>
  <si>
    <t>Ethane</t>
  </si>
  <si>
    <t>EGlycol</t>
  </si>
  <si>
    <t>Formaldehyde</t>
  </si>
  <si>
    <t>AcetAldehyde</t>
  </si>
  <si>
    <t>---</t>
  </si>
  <si>
    <t>-</t>
  </si>
  <si>
    <t>HYSYS</t>
  </si>
  <si>
    <t xml:space="preserve">DATO </t>
  </si>
  <si>
    <t>DATO</t>
  </si>
  <si>
    <t>%ERROR</t>
  </si>
  <si>
    <t>SIN MODIFICAR PARAMETROS DE INTERACCIÓN</t>
  </si>
  <si>
    <t>AJUSTANDO LOS PARAMETROS DE INTERACCIÓN AGUA-OxE</t>
  </si>
  <si>
    <t>PARAMETROS</t>
  </si>
  <si>
    <t xml:space="preserve">PARAMETROS DE INTERACCIÓN BINARIA </t>
  </si>
  <si>
    <t>COMPARACIÓN DE RESULTADOS HYSYS VS DATOS PROPORCIONADOS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</si>
</sst>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0.00000"/>
    <numFmt numFmtId="165" formatCode="0.0000"/>
    <numFmt numFmtId="166" formatCode="0.0000000"/>
    <numFmt numFmtId="167" formatCode="0.000"/>
    <numFmt numFmtId="168" formatCode="0.000%"/>
    <numFmt numFmtId="169" formatCode="0.00000%"/>
    <numFmt numFmtId="170" formatCode="0.000000%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rgb="FF0070C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87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wrapText="1"/>
    </xf>
    <xf numFmtId="11" fontId="0" fillId="0" borderId="1" xfId="0" applyNumberFormat="1" applyBorder="1"/>
    <xf numFmtId="2" fontId="0" fillId="0" borderId="1" xfId="0" applyNumberFormat="1" applyBorder="1"/>
    <xf numFmtId="0" fontId="0" fillId="0" borderId="0" xfId="0" applyBorder="1" applyAlignment="1">
      <alignment horizontal="center"/>
    </xf>
    <xf numFmtId="0" fontId="0" fillId="0" borderId="0" xfId="0" applyBorder="1"/>
    <xf numFmtId="166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0" fontId="3" fillId="0" borderId="1" xfId="0" applyFont="1" applyBorder="1"/>
    <xf numFmtId="0" fontId="3" fillId="0" borderId="1" xfId="0" applyFont="1" applyBorder="1" applyAlignment="1">
      <alignment wrapText="1"/>
    </xf>
    <xf numFmtId="2" fontId="3" fillId="0" borderId="1" xfId="0" applyNumberFormat="1" applyFont="1" applyBorder="1"/>
    <xf numFmtId="0" fontId="0" fillId="0" borderId="1" xfId="0" applyNumberFormat="1" applyBorder="1"/>
    <xf numFmtId="0" fontId="6" fillId="0" borderId="1" xfId="0" applyFont="1" applyBorder="1"/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6" fillId="0" borderId="1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horizontal="center"/>
    </xf>
    <xf numFmtId="11" fontId="0" fillId="0" borderId="1" xfId="0" applyNumberFormat="1" applyBorder="1" applyAlignment="1">
      <alignment horizontal="center"/>
    </xf>
    <xf numFmtId="0" fontId="8" fillId="0" borderId="1" xfId="0" applyFont="1" applyBorder="1" applyAlignment="1">
      <alignment horizontal="center"/>
    </xf>
    <xf numFmtId="11" fontId="8" fillId="0" borderId="1" xfId="0" applyNumberFormat="1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wrapText="1"/>
    </xf>
    <xf numFmtId="0" fontId="0" fillId="0" borderId="0" xfId="0" applyBorder="1" applyAlignment="1">
      <alignment horizontal="center"/>
    </xf>
    <xf numFmtId="0" fontId="0" fillId="0" borderId="0" xfId="0" applyBorder="1"/>
    <xf numFmtId="166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0" fontId="3" fillId="0" borderId="1" xfId="0" applyFont="1" applyBorder="1"/>
    <xf numFmtId="0" fontId="3" fillId="0" borderId="1" xfId="0" applyFont="1" applyBorder="1" applyAlignment="1">
      <alignment wrapText="1"/>
    </xf>
    <xf numFmtId="11" fontId="0" fillId="0" borderId="1" xfId="0" applyNumberFormat="1" applyBorder="1" applyAlignment="1">
      <alignment horizontal="center"/>
    </xf>
    <xf numFmtId="165" fontId="3" fillId="0" borderId="1" xfId="0" applyNumberFormat="1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9" fontId="0" fillId="0" borderId="1" xfId="1" applyFont="1" applyBorder="1" applyAlignment="1">
      <alignment horizontal="center"/>
    </xf>
    <xf numFmtId="10" fontId="0" fillId="0" borderId="1" xfId="1" applyNumberFormat="1" applyFont="1" applyBorder="1" applyAlignment="1">
      <alignment horizontal="center"/>
    </xf>
    <xf numFmtId="168" fontId="0" fillId="0" borderId="1" xfId="1" applyNumberFormat="1" applyFont="1" applyBorder="1" applyAlignment="1">
      <alignment horizontal="center"/>
    </xf>
    <xf numFmtId="169" fontId="0" fillId="0" borderId="1" xfId="1" applyNumberFormat="1" applyFont="1" applyBorder="1" applyAlignment="1">
      <alignment horizontal="center"/>
    </xf>
    <xf numFmtId="170" fontId="0" fillId="0" borderId="1" xfId="1" applyNumberFormat="1" applyFont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168" fontId="3" fillId="0" borderId="1" xfId="1" applyNumberFormat="1" applyFont="1" applyBorder="1" applyAlignment="1">
      <alignment horizontal="center"/>
    </xf>
    <xf numFmtId="0" fontId="0" fillId="0" borderId="1" xfId="0" applyBorder="1" applyAlignment="1">
      <alignment horizontal="center" wrapText="1"/>
    </xf>
    <xf numFmtId="10" fontId="3" fillId="0" borderId="1" xfId="1" applyNumberFormat="1" applyFon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6" fillId="0" borderId="0" xfId="0" applyNumberFormat="1" applyFont="1" applyBorder="1" applyAlignment="1">
      <alignment horizontal="center" vertical="center"/>
    </xf>
    <xf numFmtId="167" fontId="0" fillId="0" borderId="0" xfId="0" applyNumberFormat="1" applyBorder="1" applyAlignment="1">
      <alignment horizontal="center"/>
    </xf>
    <xf numFmtId="0" fontId="3" fillId="0" borderId="0" xfId="0" applyFont="1" applyBorder="1" applyAlignment="1">
      <alignment wrapText="1"/>
    </xf>
    <xf numFmtId="0" fontId="3" fillId="0" borderId="0" xfId="0" applyFont="1" applyBorder="1"/>
    <xf numFmtId="2" fontId="3" fillId="0" borderId="0" xfId="0" applyNumberFormat="1" applyFont="1" applyBorder="1"/>
    <xf numFmtId="2" fontId="3" fillId="0" borderId="0" xfId="0" applyNumberFormat="1" applyFont="1" applyBorder="1" applyAlignment="1">
      <alignment horizontal="center"/>
    </xf>
    <xf numFmtId="0" fontId="0" fillId="0" borderId="0" xfId="0" applyBorder="1" applyAlignment="1">
      <alignment wrapText="1"/>
    </xf>
    <xf numFmtId="2" fontId="0" fillId="0" borderId="0" xfId="0" applyNumberFormat="1" applyBorder="1" applyAlignment="1">
      <alignment horizontal="center"/>
    </xf>
    <xf numFmtId="11" fontId="0" fillId="0" borderId="0" xfId="0" applyNumberFormat="1" applyBorder="1"/>
    <xf numFmtId="0" fontId="0" fillId="0" borderId="0" xfId="0" applyNumberFormat="1" applyBorder="1"/>
    <xf numFmtId="2" fontId="0" fillId="0" borderId="0" xfId="0" applyNumberFormat="1" applyBorder="1"/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C1:AI47"/>
  <sheetViews>
    <sheetView tabSelected="1" zoomScale="92" workbookViewId="0">
      <selection activeCell="C11" sqref="C11"/>
    </sheetView>
  </sheetViews>
  <sheetFormatPr baseColWidth="10" defaultRowHeight="15" x14ac:dyDescent="0.25"/>
  <cols>
    <col min="1" max="1" width="3.28515625" customWidth="1"/>
    <col min="3" max="4" width="12.140625" customWidth="1"/>
    <col min="5" max="5" width="12.42578125" customWidth="1"/>
    <col min="9" max="9" width="12.7109375" customWidth="1"/>
    <col min="10" max="10" width="12.7109375" bestFit="1" customWidth="1"/>
    <col min="18" max="24" width="11.42578125" customWidth="1"/>
    <col min="27" max="27" width="14" customWidth="1"/>
  </cols>
  <sheetData>
    <row r="1" spans="3:35" s="28" customFormat="1" ht="15.75" thickBot="1" x14ac:dyDescent="0.3"/>
    <row r="2" spans="3:35" s="28" customFormat="1" ht="16.5" thickBot="1" x14ac:dyDescent="0.3">
      <c r="C2" s="68" t="s">
        <v>42</v>
      </c>
      <c r="D2" s="69"/>
      <c r="E2" s="69"/>
      <c r="F2" s="69"/>
      <c r="G2" s="69"/>
      <c r="H2" s="69"/>
      <c r="I2" s="69"/>
      <c r="J2" s="69"/>
      <c r="K2" s="70"/>
      <c r="M2" s="74" t="s">
        <v>44</v>
      </c>
      <c r="N2" s="75"/>
    </row>
    <row r="4" spans="3:35" ht="15.75" x14ac:dyDescent="0.25">
      <c r="C4" s="76" t="s">
        <v>17</v>
      </c>
      <c r="D4" s="77"/>
      <c r="E4" s="78"/>
      <c r="F4" s="76" t="s">
        <v>18</v>
      </c>
      <c r="G4" s="77"/>
      <c r="H4" s="78"/>
      <c r="I4" s="82" t="s">
        <v>20</v>
      </c>
      <c r="J4" s="82"/>
      <c r="K4" s="82"/>
      <c r="M4" s="82" t="s">
        <v>23</v>
      </c>
      <c r="N4" s="82" t="s">
        <v>24</v>
      </c>
      <c r="P4" s="83"/>
      <c r="Q4" s="83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22"/>
      <c r="AH4" s="6"/>
      <c r="AI4" s="7"/>
    </row>
    <row r="5" spans="3:35" ht="15.75" x14ac:dyDescent="0.25">
      <c r="C5" s="79"/>
      <c r="D5" s="80"/>
      <c r="E5" s="81"/>
      <c r="F5" s="79"/>
      <c r="G5" s="80"/>
      <c r="H5" s="81"/>
      <c r="I5" s="82"/>
      <c r="J5" s="82"/>
      <c r="K5" s="82"/>
      <c r="M5" s="82"/>
      <c r="N5" s="82"/>
      <c r="P5" s="83"/>
      <c r="Q5" s="83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22"/>
      <c r="AH5" s="6"/>
      <c r="AI5" s="7"/>
    </row>
    <row r="6" spans="3:35" x14ac:dyDescent="0.25">
      <c r="C6" s="1" t="s">
        <v>1</v>
      </c>
      <c r="D6" s="2">
        <v>107</v>
      </c>
      <c r="E6" s="2">
        <v>111</v>
      </c>
      <c r="F6" s="1" t="s">
        <v>1</v>
      </c>
      <c r="G6" s="2">
        <v>107</v>
      </c>
      <c r="H6" s="2">
        <v>111</v>
      </c>
      <c r="I6" s="1" t="s">
        <v>1</v>
      </c>
      <c r="J6" s="66">
        <v>107</v>
      </c>
      <c r="K6" s="66">
        <v>111</v>
      </c>
      <c r="M6" s="1">
        <v>-0.13292000000000001</v>
      </c>
      <c r="N6" s="1">
        <v>9.1</v>
      </c>
    </row>
    <row r="7" spans="3:35" x14ac:dyDescent="0.25">
      <c r="C7" s="1" t="s">
        <v>2</v>
      </c>
      <c r="D7" s="2" t="s">
        <v>3</v>
      </c>
      <c r="E7" s="2" t="s">
        <v>3</v>
      </c>
      <c r="F7" s="1" t="s">
        <v>2</v>
      </c>
      <c r="G7" s="2" t="s">
        <v>3</v>
      </c>
      <c r="H7" s="2" t="s">
        <v>3</v>
      </c>
      <c r="I7" s="1" t="s">
        <v>2</v>
      </c>
      <c r="J7" s="67"/>
      <c r="K7" s="67"/>
      <c r="M7" s="1">
        <v>-0.13295000000000001</v>
      </c>
      <c r="N7" s="1">
        <v>8.9531735563114996</v>
      </c>
    </row>
    <row r="8" spans="3:35" x14ac:dyDescent="0.25">
      <c r="C8" s="1" t="s">
        <v>19</v>
      </c>
      <c r="D8" s="1">
        <v>10442.86</v>
      </c>
      <c r="E8" s="1">
        <v>16.82</v>
      </c>
      <c r="F8" s="1" t="s">
        <v>19</v>
      </c>
      <c r="G8" s="1">
        <v>10442.8684328665</v>
      </c>
      <c r="H8" s="1">
        <v>16.8115671335303</v>
      </c>
      <c r="I8" s="1" t="s">
        <v>19</v>
      </c>
      <c r="J8" s="2">
        <f t="shared" ref="J8:J16" si="0">ABS((D8-G8)/D8*100)</f>
        <v>8.0752461488407969E-5</v>
      </c>
      <c r="K8" s="2">
        <f t="shared" ref="K8:K16" si="1">ABS((E8-H8)/E8*100)</f>
        <v>5.013594809572193E-2</v>
      </c>
      <c r="M8" s="1">
        <v>-0.13299</v>
      </c>
      <c r="N8" s="1">
        <v>8.8403024802578507</v>
      </c>
    </row>
    <row r="9" spans="3:35" ht="18" customHeight="1" x14ac:dyDescent="0.25">
      <c r="C9" s="1" t="s">
        <v>4</v>
      </c>
      <c r="D9" s="1">
        <v>2823.2</v>
      </c>
      <c r="E9" s="1">
        <v>1.6</v>
      </c>
      <c r="F9" s="1" t="s">
        <v>4</v>
      </c>
      <c r="G9" s="1">
        <v>2823.2251647490202</v>
      </c>
      <c r="H9" s="1">
        <v>1.5948352509861301</v>
      </c>
      <c r="I9" s="1" t="s">
        <v>4</v>
      </c>
      <c r="J9" s="8">
        <f t="shared" si="0"/>
        <v>8.9135551928326009E-4</v>
      </c>
      <c r="K9" s="8">
        <f t="shared" si="1"/>
        <v>0.32279681336687405</v>
      </c>
      <c r="M9" s="1">
        <v>-0.13320000000000001</v>
      </c>
      <c r="N9" s="1">
        <v>8.2709819957023694</v>
      </c>
    </row>
    <row r="10" spans="3:35" ht="29.25" customHeight="1" x14ac:dyDescent="0.25">
      <c r="C10" s="13" t="s">
        <v>5</v>
      </c>
      <c r="D10" s="12">
        <v>1.34</v>
      </c>
      <c r="E10" s="12">
        <v>1021.26</v>
      </c>
      <c r="F10" s="13" t="s">
        <v>5</v>
      </c>
      <c r="G10" s="14">
        <v>29.524999999999999</v>
      </c>
      <c r="H10" s="14">
        <v>1025.7447999999999</v>
      </c>
      <c r="I10" s="13" t="s">
        <v>5</v>
      </c>
      <c r="J10" s="11">
        <f t="shared" si="0"/>
        <v>2103.3582089552237</v>
      </c>
      <c r="K10" s="11">
        <f t="shared" si="1"/>
        <v>0.43914380275345649</v>
      </c>
      <c r="M10" s="1">
        <v>-0.13389999999999999</v>
      </c>
      <c r="N10" s="1">
        <v>6.3625840488961103</v>
      </c>
    </row>
    <row r="11" spans="3:35" ht="29.25" customHeight="1" x14ac:dyDescent="0.25">
      <c r="C11" s="3" t="s">
        <v>6</v>
      </c>
      <c r="D11" s="1">
        <v>709.28</v>
      </c>
      <c r="E11" s="1">
        <v>7.52</v>
      </c>
      <c r="F11" s="3" t="s">
        <v>6</v>
      </c>
      <c r="G11" s="1">
        <v>709.31347631235599</v>
      </c>
      <c r="H11" s="1">
        <v>7.48652368764406</v>
      </c>
      <c r="I11" s="3" t="s">
        <v>6</v>
      </c>
      <c r="J11" s="9">
        <f t="shared" si="0"/>
        <v>4.7197598065665345E-3</v>
      </c>
      <c r="K11" s="9">
        <f t="shared" si="1"/>
        <v>0.445163728137495</v>
      </c>
      <c r="M11" s="1">
        <v>-0.13420000000000001</v>
      </c>
      <c r="N11" s="1">
        <v>5.7865532825867003</v>
      </c>
    </row>
    <row r="12" spans="3:35" x14ac:dyDescent="0.25">
      <c r="C12" s="1" t="s">
        <v>7</v>
      </c>
      <c r="D12" s="1">
        <v>138.96</v>
      </c>
      <c r="E12" s="1">
        <v>70214.58</v>
      </c>
      <c r="F12" s="1" t="s">
        <v>7</v>
      </c>
      <c r="G12" s="1">
        <v>173.65296919579299</v>
      </c>
      <c r="H12" s="1">
        <v>70179.491327326396</v>
      </c>
      <c r="I12" s="1" t="s">
        <v>7</v>
      </c>
      <c r="J12" s="9">
        <f t="shared" si="0"/>
        <v>24.966155149534387</v>
      </c>
      <c r="K12" s="9">
        <f t="shared" si="1"/>
        <v>4.9973485098972599E-2</v>
      </c>
      <c r="M12" s="1">
        <v>-0.1348</v>
      </c>
      <c r="N12" s="1">
        <v>4.7305875997796401</v>
      </c>
    </row>
    <row r="13" spans="3:35" x14ac:dyDescent="0.25">
      <c r="C13" s="1" t="s">
        <v>8</v>
      </c>
      <c r="D13" s="1">
        <v>100.84</v>
      </c>
      <c r="E13" s="1">
        <v>0.04</v>
      </c>
      <c r="F13" s="1" t="s">
        <v>8</v>
      </c>
      <c r="G13" s="1">
        <v>100.840760428008</v>
      </c>
      <c r="H13" s="4">
        <v>3.9239571991935701E-2</v>
      </c>
      <c r="I13" s="1" t="s">
        <v>8</v>
      </c>
      <c r="J13" s="9">
        <f t="shared" si="0"/>
        <v>7.540936215719371E-4</v>
      </c>
      <c r="K13" s="9">
        <f t="shared" si="1"/>
        <v>1.9010700201607493</v>
      </c>
      <c r="M13" s="1">
        <v>-0.13519999999999999</v>
      </c>
      <c r="N13" s="1">
        <v>4.1749002054927598</v>
      </c>
    </row>
    <row r="14" spans="3:35" x14ac:dyDescent="0.25">
      <c r="C14" s="1" t="s">
        <v>0</v>
      </c>
      <c r="D14" s="1">
        <v>5460.74</v>
      </c>
      <c r="E14" s="1">
        <v>3.38</v>
      </c>
      <c r="F14" s="1" t="s">
        <v>0</v>
      </c>
      <c r="G14" s="1">
        <v>5460.7365787615799</v>
      </c>
      <c r="H14" s="1">
        <v>3.3834212384257998</v>
      </c>
      <c r="I14" s="1" t="s">
        <v>0</v>
      </c>
      <c r="J14" s="2">
        <f t="shared" si="0"/>
        <v>6.2651553083147376E-5</v>
      </c>
      <c r="K14" s="9">
        <f t="shared" si="1"/>
        <v>0.10122007176922747</v>
      </c>
      <c r="M14" s="1">
        <v>-0.1358</v>
      </c>
      <c r="N14" s="1" t="s">
        <v>21</v>
      </c>
    </row>
    <row r="15" spans="3:35" x14ac:dyDescent="0.25">
      <c r="C15" s="1" t="s">
        <v>9</v>
      </c>
      <c r="D15" s="1">
        <v>23451.16</v>
      </c>
      <c r="E15" s="1">
        <v>14.12</v>
      </c>
      <c r="F15" s="1" t="s">
        <v>9</v>
      </c>
      <c r="G15" s="1">
        <v>23451.136422155399</v>
      </c>
      <c r="H15" s="1">
        <v>14.143577844597599</v>
      </c>
      <c r="I15" s="1" t="s">
        <v>9</v>
      </c>
      <c r="J15" s="10">
        <f t="shared" si="0"/>
        <v>1.0054020611504006E-4</v>
      </c>
      <c r="K15" s="9">
        <f t="shared" si="1"/>
        <v>0.16698190224929366</v>
      </c>
      <c r="M15" s="1">
        <v>-0.13619999999999999</v>
      </c>
      <c r="N15" s="1">
        <v>3.1314926664802001</v>
      </c>
    </row>
    <row r="16" spans="3:35" x14ac:dyDescent="0.25">
      <c r="C16" s="1" t="s">
        <v>10</v>
      </c>
      <c r="D16" s="1">
        <v>1391.94</v>
      </c>
      <c r="E16" s="1">
        <v>1</v>
      </c>
      <c r="F16" s="1" t="s">
        <v>10</v>
      </c>
      <c r="G16" s="1">
        <v>1391.91609729215</v>
      </c>
      <c r="H16" s="15">
        <v>1.00390270784951</v>
      </c>
      <c r="I16" s="1" t="s">
        <v>10</v>
      </c>
      <c r="J16" s="10">
        <f t="shared" si="0"/>
        <v>1.7172225706628139E-3</v>
      </c>
      <c r="K16" s="9">
        <f t="shared" si="1"/>
        <v>0.39027078495099676</v>
      </c>
      <c r="M16" s="1">
        <v>-0.1368</v>
      </c>
      <c r="N16" s="1">
        <v>2.6968910171561902</v>
      </c>
    </row>
    <row r="17" spans="3:14" x14ac:dyDescent="0.25">
      <c r="C17" s="1" t="s">
        <v>11</v>
      </c>
      <c r="D17" s="1">
        <v>0</v>
      </c>
      <c r="E17" s="1">
        <v>1067.76</v>
      </c>
      <c r="F17" s="1" t="s">
        <v>11</v>
      </c>
      <c r="G17" s="15">
        <v>2.69208091982958E-2</v>
      </c>
      <c r="H17" s="15">
        <v>1035.03593457189</v>
      </c>
      <c r="I17" s="1" t="s">
        <v>11</v>
      </c>
      <c r="J17" s="2">
        <v>0</v>
      </c>
      <c r="K17" s="9">
        <f t="shared" ref="K17:K22" si="2">ABS((E17-H17)/E17*100)</f>
        <v>3.0647397756153025</v>
      </c>
      <c r="M17" s="1">
        <v>-0.13719999999999999</v>
      </c>
      <c r="N17" s="1">
        <v>2.4723840369065999</v>
      </c>
    </row>
    <row r="18" spans="3:14" x14ac:dyDescent="0.25">
      <c r="C18" s="1" t="s">
        <v>12</v>
      </c>
      <c r="D18" s="1">
        <v>0.02</v>
      </c>
      <c r="E18" s="1">
        <v>7.04</v>
      </c>
      <c r="F18" s="1" t="s">
        <v>12</v>
      </c>
      <c r="G18" s="15">
        <v>1.0399724060510301E-2</v>
      </c>
      <c r="H18" s="15">
        <v>7.0385232726630997</v>
      </c>
      <c r="I18" s="1" t="s">
        <v>12</v>
      </c>
      <c r="J18" s="9">
        <f>ABS((D18-G18)/D18*100)</f>
        <v>48.001379697448499</v>
      </c>
      <c r="K18" s="9">
        <f t="shared" si="2"/>
        <v>2.0976240580970119E-2</v>
      </c>
      <c r="M18" s="1">
        <v>-0.13780000000000001</v>
      </c>
      <c r="N18" s="1">
        <v>2.2017561696254901</v>
      </c>
    </row>
    <row r="19" spans="3:14" x14ac:dyDescent="0.25">
      <c r="C19" s="1" t="s">
        <v>13</v>
      </c>
      <c r="D19" s="1">
        <v>0</v>
      </c>
      <c r="E19" s="1">
        <v>0.2</v>
      </c>
      <c r="F19" s="1" t="s">
        <v>13</v>
      </c>
      <c r="G19" s="15">
        <v>4.7436851542310299E-3</v>
      </c>
      <c r="H19" s="15">
        <v>0.20113861233344699</v>
      </c>
      <c r="I19" s="1" t="s">
        <v>13</v>
      </c>
      <c r="J19" s="2">
        <v>0</v>
      </c>
      <c r="K19" s="9">
        <f t="shared" si="2"/>
        <v>0.56930616672348777</v>
      </c>
      <c r="M19" s="1">
        <v>-0.13819999999999999</v>
      </c>
      <c r="N19" s="1">
        <v>2.0625447983531102</v>
      </c>
    </row>
    <row r="20" spans="3:14" x14ac:dyDescent="0.25">
      <c r="C20" s="1" t="s">
        <v>14</v>
      </c>
      <c r="D20" s="1">
        <f>SUM(D8:D19)</f>
        <v>44520.340000000004</v>
      </c>
      <c r="E20" s="1">
        <f t="shared" ref="E20" si="3">SUM(E8:E19)</f>
        <v>72355.319999999978</v>
      </c>
      <c r="F20" s="1" t="s">
        <v>14</v>
      </c>
      <c r="G20" s="1">
        <f>SUM(G8:G19)</f>
        <v>44583.256965979213</v>
      </c>
      <c r="H20" s="1">
        <f t="shared" ref="H20" si="4">SUM(H8:H19)</f>
        <v>72291.974791218323</v>
      </c>
      <c r="I20" s="1" t="s">
        <v>14</v>
      </c>
      <c r="J20" s="10">
        <f>ABS((D20-G20)/D20*100)</f>
        <v>0.14132184520425861</v>
      </c>
      <c r="K20" s="9">
        <f t="shared" si="2"/>
        <v>8.7547410171988679E-2</v>
      </c>
      <c r="M20" s="1">
        <v>-0.13919999999999999</v>
      </c>
      <c r="N20" s="1">
        <v>1.8071785815948</v>
      </c>
    </row>
    <row r="21" spans="3:14" ht="15.75" x14ac:dyDescent="0.25">
      <c r="C21" s="1" t="s">
        <v>15</v>
      </c>
      <c r="D21" s="1">
        <v>36</v>
      </c>
      <c r="E21" s="1">
        <v>55</v>
      </c>
      <c r="F21" s="1" t="s">
        <v>15</v>
      </c>
      <c r="G21" s="5">
        <v>35.990219526730002</v>
      </c>
      <c r="H21" s="5">
        <v>51.512218874967203</v>
      </c>
      <c r="I21" s="1" t="s">
        <v>15</v>
      </c>
      <c r="J21" s="10">
        <f>ABS((D21-G21)/D21*100)</f>
        <v>2.7167981305551179E-2</v>
      </c>
      <c r="K21" s="9">
        <f t="shared" si="2"/>
        <v>6.3414202273323577</v>
      </c>
      <c r="M21" s="16">
        <v>-0.14299999999999999</v>
      </c>
      <c r="N21" s="16">
        <v>1.42755220332841</v>
      </c>
    </row>
    <row r="22" spans="3:14" x14ac:dyDescent="0.25">
      <c r="C22" s="1" t="s">
        <v>16</v>
      </c>
      <c r="D22" s="1">
        <v>1943.7</v>
      </c>
      <c r="E22" s="1">
        <v>2000</v>
      </c>
      <c r="F22" s="1" t="s">
        <v>16</v>
      </c>
      <c r="G22" s="1">
        <v>1943.7</v>
      </c>
      <c r="H22" s="1">
        <v>2000</v>
      </c>
      <c r="I22" s="1" t="s">
        <v>16</v>
      </c>
      <c r="J22" s="2">
        <f>ABS((D22-G22)/D22*100)</f>
        <v>0</v>
      </c>
      <c r="K22" s="2">
        <f t="shared" si="2"/>
        <v>0</v>
      </c>
      <c r="M22" s="1">
        <v>-0.14319999999999999</v>
      </c>
      <c r="N22" s="1" t="s">
        <v>21</v>
      </c>
    </row>
    <row r="24" spans="3:14" ht="15.75" x14ac:dyDescent="0.25">
      <c r="C24" s="17" t="s">
        <v>22</v>
      </c>
      <c r="D24" s="18">
        <v>-0.13619999999999999</v>
      </c>
      <c r="E24" s="18">
        <v>-0.1368</v>
      </c>
      <c r="F24" s="18">
        <v>-0.13719999999999999</v>
      </c>
      <c r="G24" s="18">
        <v>-0.13780000000000001</v>
      </c>
      <c r="H24" s="18">
        <v>-0.13819999999999999</v>
      </c>
      <c r="I24" s="18">
        <v>-0.13919999999999999</v>
      </c>
      <c r="J24" s="19">
        <v>-0.14299999999999999</v>
      </c>
      <c r="K24" s="18">
        <v>-0.14319999999999999</v>
      </c>
    </row>
    <row r="25" spans="3:14" ht="15.75" x14ac:dyDescent="0.25">
      <c r="C25" s="17" t="s">
        <v>24</v>
      </c>
      <c r="D25" s="20">
        <v>3.1314926664802001</v>
      </c>
      <c r="E25" s="20">
        <v>2.6968910171561902</v>
      </c>
      <c r="F25" s="20">
        <v>2.4723840369065999</v>
      </c>
      <c r="G25" s="20">
        <v>2.2017561696254901</v>
      </c>
      <c r="H25" s="20">
        <v>2.0625447983531102</v>
      </c>
      <c r="I25" s="20">
        <v>1.8071785815948</v>
      </c>
      <c r="J25" s="21">
        <v>1.42755220332841</v>
      </c>
      <c r="K25" s="20" t="s">
        <v>21</v>
      </c>
    </row>
    <row r="26" spans="3:14" s="28" customFormat="1" ht="16.5" thickBot="1" x14ac:dyDescent="0.3">
      <c r="C26" s="53"/>
      <c r="D26" s="54"/>
      <c r="E26" s="54"/>
      <c r="F26" s="54"/>
      <c r="G26" s="54"/>
      <c r="H26" s="54"/>
      <c r="I26" s="54"/>
      <c r="J26" s="55"/>
      <c r="K26" s="54"/>
    </row>
    <row r="27" spans="3:14" s="28" customFormat="1" ht="16.5" thickBot="1" x14ac:dyDescent="0.3">
      <c r="C27" s="71" t="s">
        <v>43</v>
      </c>
      <c r="D27" s="72"/>
      <c r="E27" s="72"/>
      <c r="F27" s="72"/>
      <c r="G27" s="72"/>
      <c r="H27" s="72"/>
      <c r="I27" s="72"/>
      <c r="J27" s="72"/>
      <c r="K27" s="73"/>
    </row>
    <row r="29" spans="3:14" x14ac:dyDescent="0.25">
      <c r="C29" s="76" t="s">
        <v>17</v>
      </c>
      <c r="D29" s="77"/>
      <c r="E29" s="78"/>
      <c r="F29" s="76" t="s">
        <v>18</v>
      </c>
      <c r="G29" s="77"/>
      <c r="H29" s="78"/>
      <c r="I29" s="82" t="s">
        <v>20</v>
      </c>
      <c r="J29" s="82"/>
      <c r="K29" s="82"/>
    </row>
    <row r="30" spans="3:14" x14ac:dyDescent="0.25">
      <c r="C30" s="79"/>
      <c r="D30" s="80"/>
      <c r="E30" s="81"/>
      <c r="F30" s="79"/>
      <c r="G30" s="80"/>
      <c r="H30" s="81"/>
      <c r="I30" s="82"/>
      <c r="J30" s="82"/>
      <c r="K30" s="82"/>
    </row>
    <row r="31" spans="3:14" x14ac:dyDescent="0.25">
      <c r="C31" s="29" t="s">
        <v>1</v>
      </c>
      <c r="D31" s="30">
        <v>107</v>
      </c>
      <c r="E31" s="30">
        <v>111</v>
      </c>
      <c r="F31" s="29" t="s">
        <v>1</v>
      </c>
      <c r="G31" s="30">
        <v>107</v>
      </c>
      <c r="H31" s="30">
        <v>111</v>
      </c>
      <c r="I31" s="29" t="s">
        <v>1</v>
      </c>
      <c r="J31" s="66">
        <v>107</v>
      </c>
      <c r="K31" s="66">
        <v>111</v>
      </c>
    </row>
    <row r="32" spans="3:14" x14ac:dyDescent="0.25">
      <c r="C32" s="29" t="s">
        <v>2</v>
      </c>
      <c r="D32" s="30" t="s">
        <v>3</v>
      </c>
      <c r="E32" s="30" t="s">
        <v>3</v>
      </c>
      <c r="F32" s="29" t="s">
        <v>2</v>
      </c>
      <c r="G32" s="30" t="s">
        <v>3</v>
      </c>
      <c r="H32" s="30" t="s">
        <v>3</v>
      </c>
      <c r="I32" s="29" t="s">
        <v>2</v>
      </c>
      <c r="J32" s="67"/>
      <c r="K32" s="67"/>
    </row>
    <row r="33" spans="3:11" x14ac:dyDescent="0.25">
      <c r="C33" s="29" t="s">
        <v>19</v>
      </c>
      <c r="D33" s="29">
        <v>10442.86</v>
      </c>
      <c r="E33" s="29">
        <v>16.82</v>
      </c>
      <c r="F33" s="29" t="s">
        <v>19</v>
      </c>
      <c r="G33" s="30">
        <v>10442.8618842983</v>
      </c>
      <c r="H33" s="30">
        <v>16.818115701719499</v>
      </c>
      <c r="I33" s="29" t="s">
        <v>19</v>
      </c>
      <c r="J33" s="30">
        <f t="shared" ref="J33:J41" si="5">ABS((D33-G33)/D33*100)</f>
        <v>1.8043891223729415E-5</v>
      </c>
      <c r="K33" s="30">
        <f t="shared" ref="K33:K47" si="6">ABS((E33-H33)/E33*100)</f>
        <v>1.1202724616534983E-2</v>
      </c>
    </row>
    <row r="34" spans="3:11" x14ac:dyDescent="0.25">
      <c r="C34" s="29" t="s">
        <v>4</v>
      </c>
      <c r="D34" s="29">
        <v>2823.2</v>
      </c>
      <c r="E34" s="29">
        <v>1.6</v>
      </c>
      <c r="F34" s="29" t="s">
        <v>4</v>
      </c>
      <c r="G34" s="30">
        <v>2823.2336581414202</v>
      </c>
      <c r="H34" s="30">
        <v>1.58634185857889</v>
      </c>
      <c r="I34" s="29" t="s">
        <v>4</v>
      </c>
      <c r="J34" s="34">
        <f t="shared" si="5"/>
        <v>1.1921982651015343E-3</v>
      </c>
      <c r="K34" s="34">
        <f t="shared" si="6"/>
        <v>0.85363383881938149</v>
      </c>
    </row>
    <row r="35" spans="3:11" ht="30" x14ac:dyDescent="0.25">
      <c r="C35" s="39" t="s">
        <v>5</v>
      </c>
      <c r="D35" s="38">
        <v>1.34</v>
      </c>
      <c r="E35" s="38">
        <v>1021.26</v>
      </c>
      <c r="F35" s="39" t="s">
        <v>5</v>
      </c>
      <c r="G35" s="37">
        <v>1.42755220332841</v>
      </c>
      <c r="H35" s="37">
        <v>1022.71335756137</v>
      </c>
      <c r="I35" s="39" t="s">
        <v>5</v>
      </c>
      <c r="J35" s="37">
        <f t="shared" si="5"/>
        <v>6.5337465170455191</v>
      </c>
      <c r="K35" s="37">
        <f t="shared" si="6"/>
        <v>0.14231024042555396</v>
      </c>
    </row>
    <row r="36" spans="3:11" ht="30" x14ac:dyDescent="0.25">
      <c r="C36" s="31" t="s">
        <v>6</v>
      </c>
      <c r="D36" s="29">
        <v>709.28</v>
      </c>
      <c r="E36" s="29">
        <v>7.52</v>
      </c>
      <c r="F36" s="31" t="s">
        <v>6</v>
      </c>
      <c r="G36" s="30">
        <v>709.366240710179</v>
      </c>
      <c r="H36" s="30">
        <v>7.4337592898217997</v>
      </c>
      <c r="I36" s="31" t="s">
        <v>6</v>
      </c>
      <c r="J36" s="35">
        <f t="shared" si="5"/>
        <v>1.2158909059754511E-2</v>
      </c>
      <c r="K36" s="35">
        <f t="shared" si="6"/>
        <v>1.1468179544973391</v>
      </c>
    </row>
    <row r="37" spans="3:11" x14ac:dyDescent="0.25">
      <c r="C37" s="29" t="s">
        <v>7</v>
      </c>
      <c r="D37" s="29">
        <v>138.96</v>
      </c>
      <c r="E37" s="29">
        <v>70214.58</v>
      </c>
      <c r="F37" s="29" t="s">
        <v>7</v>
      </c>
      <c r="G37" s="30">
        <v>173.63814418383501</v>
      </c>
      <c r="H37" s="30">
        <v>70255.224076859799</v>
      </c>
      <c r="I37" s="29" t="s">
        <v>7</v>
      </c>
      <c r="J37" s="35">
        <f t="shared" si="5"/>
        <v>24.955486603220351</v>
      </c>
      <c r="K37" s="35">
        <f t="shared" si="6"/>
        <v>5.7885523006470693E-2</v>
      </c>
    </row>
    <row r="38" spans="3:11" x14ac:dyDescent="0.25">
      <c r="C38" s="29" t="s">
        <v>8</v>
      </c>
      <c r="D38" s="29">
        <v>100.84</v>
      </c>
      <c r="E38" s="29">
        <v>0.04</v>
      </c>
      <c r="F38" s="29" t="s">
        <v>8</v>
      </c>
      <c r="G38" s="30">
        <v>100.841025009245</v>
      </c>
      <c r="H38" s="40">
        <v>3.89749907546822E-2</v>
      </c>
      <c r="I38" s="29" t="s">
        <v>8</v>
      </c>
      <c r="J38" s="35">
        <f t="shared" si="5"/>
        <v>1.0164708895259143E-3</v>
      </c>
      <c r="K38" s="35">
        <f t="shared" si="6"/>
        <v>2.5625231132945028</v>
      </c>
    </row>
    <row r="39" spans="3:11" x14ac:dyDescent="0.25">
      <c r="C39" s="29" t="s">
        <v>0</v>
      </c>
      <c r="D39" s="29">
        <v>5460.74</v>
      </c>
      <c r="E39" s="29">
        <v>3.38</v>
      </c>
      <c r="F39" s="29" t="s">
        <v>0</v>
      </c>
      <c r="G39" s="30">
        <v>5460.7386088808398</v>
      </c>
      <c r="H39" s="30">
        <v>3.38139111915621</v>
      </c>
      <c r="I39" s="29" t="s">
        <v>0</v>
      </c>
      <c r="J39" s="30">
        <f t="shared" si="5"/>
        <v>2.5474920248204781E-5</v>
      </c>
      <c r="K39" s="35">
        <f t="shared" si="6"/>
        <v>4.1157371485507459E-2</v>
      </c>
    </row>
    <row r="40" spans="3:11" x14ac:dyDescent="0.25">
      <c r="C40" s="29" t="s">
        <v>9</v>
      </c>
      <c r="D40" s="29">
        <v>23451.16</v>
      </c>
      <c r="E40" s="29">
        <v>14.12</v>
      </c>
      <c r="F40" s="29" t="s">
        <v>9</v>
      </c>
      <c r="G40" s="30">
        <v>23451.1414124533</v>
      </c>
      <c r="H40" s="30">
        <v>14.138587546662199</v>
      </c>
      <c r="I40" s="29" t="s">
        <v>9</v>
      </c>
      <c r="J40" s="36">
        <f t="shared" si="5"/>
        <v>7.9260670685646136E-5</v>
      </c>
      <c r="K40" s="35">
        <f t="shared" si="6"/>
        <v>0.13163984888243685</v>
      </c>
    </row>
    <row r="41" spans="3:11" x14ac:dyDescent="0.25">
      <c r="C41" s="29" t="s">
        <v>10</v>
      </c>
      <c r="D41" s="29">
        <v>1391.94</v>
      </c>
      <c r="E41" s="29">
        <v>1</v>
      </c>
      <c r="F41" s="29" t="s">
        <v>10</v>
      </c>
      <c r="G41" s="30">
        <v>1391.91659823547</v>
      </c>
      <c r="H41" s="43">
        <v>1.0034017645353599</v>
      </c>
      <c r="I41" s="29" t="s">
        <v>10</v>
      </c>
      <c r="J41" s="36">
        <f t="shared" si="5"/>
        <v>1.6812337119441576E-3</v>
      </c>
      <c r="K41" s="35">
        <f t="shared" si="6"/>
        <v>0.34017645353598969</v>
      </c>
    </row>
    <row r="42" spans="3:11" x14ac:dyDescent="0.25">
      <c r="C42" s="29" t="s">
        <v>11</v>
      </c>
      <c r="D42" s="29">
        <v>0</v>
      </c>
      <c r="E42" s="29">
        <v>1067.76</v>
      </c>
      <c r="F42" s="29" t="s">
        <v>11</v>
      </c>
      <c r="G42" s="40">
        <v>2.5881609715426399E-2</v>
      </c>
      <c r="H42" s="43">
        <v>990.17798695806096</v>
      </c>
      <c r="I42" s="29" t="s">
        <v>11</v>
      </c>
      <c r="J42" s="30">
        <v>0</v>
      </c>
      <c r="K42" s="35">
        <f t="shared" si="6"/>
        <v>7.2658662098167222</v>
      </c>
    </row>
    <row r="43" spans="3:11" x14ac:dyDescent="0.25">
      <c r="C43" s="29" t="s">
        <v>12</v>
      </c>
      <c r="D43" s="29">
        <v>0.02</v>
      </c>
      <c r="E43" s="29">
        <v>7.04</v>
      </c>
      <c r="F43" s="29" t="s">
        <v>12</v>
      </c>
      <c r="G43" s="40">
        <v>1.01644898371371E-2</v>
      </c>
      <c r="H43" s="43">
        <v>6.9984594379847298</v>
      </c>
      <c r="I43" s="29" t="s">
        <v>12</v>
      </c>
      <c r="J43" s="35">
        <f>ABS((D43-G43)/D43*100)</f>
        <v>49.1775508143145</v>
      </c>
      <c r="K43" s="35">
        <f t="shared" si="6"/>
        <v>0.59006480135327033</v>
      </c>
    </row>
    <row r="44" spans="3:11" x14ac:dyDescent="0.25">
      <c r="C44" s="29" t="s">
        <v>13</v>
      </c>
      <c r="D44" s="29">
        <v>0</v>
      </c>
      <c r="E44" s="29">
        <v>0.2</v>
      </c>
      <c r="F44" s="29" t="s">
        <v>13</v>
      </c>
      <c r="G44" s="40">
        <v>9.0608770611621799E-4</v>
      </c>
      <c r="H44" s="43">
        <v>0.20014062732271501</v>
      </c>
      <c r="I44" s="29" t="s">
        <v>13</v>
      </c>
      <c r="J44" s="30">
        <v>0</v>
      </c>
      <c r="K44" s="35">
        <f t="shared" si="6"/>
        <v>7.0313661357498947E-2</v>
      </c>
    </row>
    <row r="45" spans="3:11" x14ac:dyDescent="0.25">
      <c r="C45" s="29" t="s">
        <v>14</v>
      </c>
      <c r="D45" s="29">
        <f>SUM(D33:D44)</f>
        <v>44520.340000000004</v>
      </c>
      <c r="E45" s="29">
        <f t="shared" ref="E45" si="7">SUM(E33:E44)</f>
        <v>72355.319999999978</v>
      </c>
      <c r="F45" s="29" t="s">
        <v>14</v>
      </c>
      <c r="G45" s="30">
        <v>44583.256965979213</v>
      </c>
      <c r="H45" s="30">
        <v>72291.974791218323</v>
      </c>
      <c r="I45" s="29" t="s">
        <v>14</v>
      </c>
      <c r="J45" s="36">
        <f>ABS((D45-G45)/D45*100)</f>
        <v>0.14132184520425861</v>
      </c>
      <c r="K45" s="35">
        <f t="shared" si="6"/>
        <v>8.7547410171988679E-2</v>
      </c>
    </row>
    <row r="46" spans="3:11" x14ac:dyDescent="0.25">
      <c r="C46" s="29" t="s">
        <v>15</v>
      </c>
      <c r="D46" s="29">
        <v>36</v>
      </c>
      <c r="E46" s="29">
        <v>55</v>
      </c>
      <c r="F46" s="29" t="s">
        <v>15</v>
      </c>
      <c r="G46" s="42">
        <v>35.990219526730002</v>
      </c>
      <c r="H46" s="42">
        <v>51.512218874967203</v>
      </c>
      <c r="I46" s="29" t="s">
        <v>15</v>
      </c>
      <c r="J46" s="36">
        <f>ABS((D46-G46)/D46*100)</f>
        <v>2.7167981305551179E-2</v>
      </c>
      <c r="K46" s="35">
        <f t="shared" si="6"/>
        <v>6.3414202273323577</v>
      </c>
    </row>
    <row r="47" spans="3:11" x14ac:dyDescent="0.25">
      <c r="C47" s="29" t="s">
        <v>16</v>
      </c>
      <c r="D47" s="29">
        <v>1943.7</v>
      </c>
      <c r="E47" s="29">
        <v>2000</v>
      </c>
      <c r="F47" s="29" t="s">
        <v>16</v>
      </c>
      <c r="G47" s="30">
        <v>1943.7</v>
      </c>
      <c r="H47" s="30">
        <v>2000</v>
      </c>
      <c r="I47" s="29" t="s">
        <v>16</v>
      </c>
      <c r="J47" s="30">
        <f>ABS((D47-G47)/D47*100)</f>
        <v>0</v>
      </c>
      <c r="K47" s="30">
        <f t="shared" si="6"/>
        <v>0</v>
      </c>
    </row>
  </sheetData>
  <mergeCells count="17">
    <mergeCell ref="P4:Q4"/>
    <mergeCell ref="P5:Q5"/>
    <mergeCell ref="J6:J7"/>
    <mergeCell ref="K6:K7"/>
    <mergeCell ref="M4:M5"/>
    <mergeCell ref="J31:J32"/>
    <mergeCell ref="K31:K32"/>
    <mergeCell ref="C2:K2"/>
    <mergeCell ref="C27:K27"/>
    <mergeCell ref="M2:N2"/>
    <mergeCell ref="C4:E5"/>
    <mergeCell ref="F4:H5"/>
    <mergeCell ref="I4:K5"/>
    <mergeCell ref="C29:E30"/>
    <mergeCell ref="F29:H30"/>
    <mergeCell ref="I29:K30"/>
    <mergeCell ref="N4:N5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6"/>
  <sheetViews>
    <sheetView workbookViewId="0">
      <selection activeCell="J16" sqref="J16"/>
    </sheetView>
  </sheetViews>
  <sheetFormatPr baseColWidth="10" defaultRowHeight="15" x14ac:dyDescent="0.25"/>
  <cols>
    <col min="1" max="1" width="3.5703125" customWidth="1"/>
    <col min="2" max="2" width="13.85546875" bestFit="1" customWidth="1"/>
    <col min="13" max="13" width="13.85546875" bestFit="1" customWidth="1"/>
    <col min="14" max="14" width="13.5703125" bestFit="1" customWidth="1"/>
  </cols>
  <sheetData>
    <row r="1" spans="2:14" s="28" customFormat="1" ht="15.75" thickBot="1" x14ac:dyDescent="0.3"/>
    <row r="2" spans="2:14" s="28" customFormat="1" ht="15.75" thickBot="1" x14ac:dyDescent="0.3">
      <c r="B2" s="74" t="s">
        <v>45</v>
      </c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  <c r="N2" s="75"/>
    </row>
    <row r="4" spans="2:14" x14ac:dyDescent="0.25">
      <c r="B4" s="26"/>
      <c r="C4" s="26" t="s">
        <v>25</v>
      </c>
      <c r="D4" s="26" t="s">
        <v>26</v>
      </c>
      <c r="E4" s="26" t="s">
        <v>27</v>
      </c>
      <c r="F4" s="26" t="s">
        <v>28</v>
      </c>
      <c r="G4" s="26" t="s">
        <v>29</v>
      </c>
      <c r="H4" s="26" t="s">
        <v>30</v>
      </c>
      <c r="I4" s="26" t="s">
        <v>0</v>
      </c>
      <c r="J4" s="26" t="s">
        <v>31</v>
      </c>
      <c r="K4" s="26" t="s">
        <v>32</v>
      </c>
      <c r="L4" s="26" t="s">
        <v>33</v>
      </c>
      <c r="M4" s="26" t="s">
        <v>34</v>
      </c>
      <c r="N4" s="26" t="s">
        <v>35</v>
      </c>
    </row>
    <row r="5" spans="2:14" x14ac:dyDescent="0.25">
      <c r="B5" s="26" t="s">
        <v>25</v>
      </c>
      <c r="C5" s="2" t="s">
        <v>36</v>
      </c>
      <c r="D5" s="2">
        <v>0</v>
      </c>
      <c r="E5" s="2">
        <v>0</v>
      </c>
      <c r="F5" s="23">
        <v>6.6200003027915996E-2</v>
      </c>
      <c r="G5" s="24">
        <v>-0.17219999432563801</v>
      </c>
      <c r="H5" s="23">
        <v>7.2200000286102295E-2</v>
      </c>
      <c r="I5" s="2">
        <v>0</v>
      </c>
      <c r="J5" s="23">
        <v>2.1500000730156898E-2</v>
      </c>
      <c r="K5" s="23">
        <v>1.22990002855659E-2</v>
      </c>
      <c r="L5" s="2">
        <v>0.479900002479553</v>
      </c>
      <c r="M5" s="2">
        <v>0</v>
      </c>
      <c r="N5" s="2">
        <v>0</v>
      </c>
    </row>
    <row r="6" spans="2:14" x14ac:dyDescent="0.25">
      <c r="B6" s="26" t="s">
        <v>26</v>
      </c>
      <c r="C6" s="2">
        <v>0</v>
      </c>
      <c r="D6" s="2" t="s">
        <v>36</v>
      </c>
      <c r="E6" s="2">
        <v>0</v>
      </c>
      <c r="F6" s="23">
        <v>9.7497001290321406E-2</v>
      </c>
      <c r="G6" s="24">
        <v>-0.13130000233650199</v>
      </c>
      <c r="H6" s="23">
        <v>-1.2000000104308101E-2</v>
      </c>
      <c r="I6" s="23">
        <v>1.0400000028312199E-2</v>
      </c>
      <c r="J6" s="2">
        <v>0</v>
      </c>
      <c r="K6" s="2">
        <v>0</v>
      </c>
      <c r="L6" s="2">
        <v>0</v>
      </c>
      <c r="M6" s="2">
        <v>0</v>
      </c>
      <c r="N6" s="2">
        <v>0</v>
      </c>
    </row>
    <row r="7" spans="2:14" x14ac:dyDescent="0.25">
      <c r="B7" s="26" t="s">
        <v>27</v>
      </c>
      <c r="C7" s="2">
        <v>0</v>
      </c>
      <c r="D7" s="2">
        <v>0</v>
      </c>
      <c r="E7" s="2" t="s">
        <v>36</v>
      </c>
      <c r="F7" s="2">
        <v>0</v>
      </c>
      <c r="G7" s="24">
        <v>-0.14300000667571999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</row>
    <row r="8" spans="2:14" x14ac:dyDescent="0.25">
      <c r="B8" s="26" t="s">
        <v>28</v>
      </c>
      <c r="C8" s="23">
        <v>6.6200003027915996E-2</v>
      </c>
      <c r="D8" s="23">
        <v>9.7497001290321406E-2</v>
      </c>
      <c r="E8" s="2">
        <v>0</v>
      </c>
      <c r="F8" s="2" t="s">
        <v>36</v>
      </c>
      <c r="G8" s="25">
        <v>-7.5000002980232197E-2</v>
      </c>
      <c r="H8" s="23">
        <v>-1.9997000694274899E-2</v>
      </c>
      <c r="I8" s="2">
        <v>0</v>
      </c>
      <c r="J8" s="2">
        <v>0.10000000149011599</v>
      </c>
      <c r="K8" s="2">
        <v>0.12980000674724601</v>
      </c>
      <c r="L8" s="2">
        <v>0</v>
      </c>
      <c r="M8" s="2">
        <v>0</v>
      </c>
      <c r="N8" s="2">
        <v>0</v>
      </c>
    </row>
    <row r="9" spans="2:14" x14ac:dyDescent="0.25">
      <c r="B9" s="26" t="s">
        <v>29</v>
      </c>
      <c r="C9" s="24">
        <v>-0.17219999432563801</v>
      </c>
      <c r="D9" s="24">
        <v>-0.13130000233650199</v>
      </c>
      <c r="E9" s="24">
        <v>-0.14300000667571999</v>
      </c>
      <c r="F9" s="25">
        <v>-7.5000002980232197E-2</v>
      </c>
      <c r="G9" s="2" t="s">
        <v>36</v>
      </c>
      <c r="H9" s="2">
        <v>-0.490790575742722</v>
      </c>
      <c r="I9" s="2">
        <v>-0.18050000071525599</v>
      </c>
      <c r="J9" s="2">
        <v>-0.199269995093346</v>
      </c>
      <c r="K9" s="2">
        <v>-0.118299998342991</v>
      </c>
      <c r="L9" s="2">
        <v>-0.10000000149011599</v>
      </c>
      <c r="M9" s="2">
        <v>-0.53899997472763095</v>
      </c>
      <c r="N9" s="2">
        <v>-0.21400000154972099</v>
      </c>
    </row>
    <row r="10" spans="2:14" x14ac:dyDescent="0.25">
      <c r="B10" s="26" t="s">
        <v>30</v>
      </c>
      <c r="C10" s="23">
        <v>7.2200000286102295E-2</v>
      </c>
      <c r="D10" s="23">
        <v>-1.2000000104308101E-2</v>
      </c>
      <c r="E10" s="2">
        <v>0</v>
      </c>
      <c r="F10" s="23">
        <v>-1.9997000694274899E-2</v>
      </c>
      <c r="G10" s="2">
        <v>-0.490790575742722</v>
      </c>
      <c r="H10" s="2" t="s">
        <v>36</v>
      </c>
      <c r="I10" s="2">
        <v>0</v>
      </c>
      <c r="J10" s="23">
        <v>3.5999000072479199E-2</v>
      </c>
      <c r="K10" s="23">
        <v>5.0000000745058101E-2</v>
      </c>
      <c r="L10" s="2">
        <v>0</v>
      </c>
      <c r="M10" s="2">
        <v>0</v>
      </c>
      <c r="N10" s="2">
        <v>0</v>
      </c>
    </row>
    <row r="11" spans="2:14" x14ac:dyDescent="0.25">
      <c r="B11" s="26" t="s">
        <v>0</v>
      </c>
      <c r="C11" s="2">
        <v>0</v>
      </c>
      <c r="D11" s="23">
        <v>1.0400000028312199E-2</v>
      </c>
      <c r="E11" s="2">
        <v>0</v>
      </c>
      <c r="F11" s="2">
        <v>0</v>
      </c>
      <c r="G11" s="2">
        <v>-0.18050000071525599</v>
      </c>
      <c r="H11" s="2">
        <v>0</v>
      </c>
      <c r="I11" s="2" t="s">
        <v>36</v>
      </c>
      <c r="J11" s="23">
        <v>2.3000000044703501E-2</v>
      </c>
      <c r="K11" s="2">
        <v>0</v>
      </c>
      <c r="L11" s="2">
        <v>0.5</v>
      </c>
      <c r="M11" s="2">
        <v>0</v>
      </c>
      <c r="N11" s="2">
        <v>0</v>
      </c>
    </row>
    <row r="12" spans="2:14" x14ac:dyDescent="0.25">
      <c r="B12" s="26" t="s">
        <v>31</v>
      </c>
      <c r="C12" s="23">
        <v>2.1500000730156898E-2</v>
      </c>
      <c r="D12" s="2">
        <v>0</v>
      </c>
      <c r="E12" s="2">
        <v>0</v>
      </c>
      <c r="F12" s="2">
        <v>0.10000000149011599</v>
      </c>
      <c r="G12" s="2">
        <v>-0.199269995093346</v>
      </c>
      <c r="H12" s="23">
        <v>3.5999000072479199E-2</v>
      </c>
      <c r="I12" s="23">
        <v>2.3000000044703501E-2</v>
      </c>
      <c r="J12" s="2" t="s">
        <v>36</v>
      </c>
      <c r="K12" s="23">
        <v>2.2413730621337899E-3</v>
      </c>
      <c r="L12" s="2">
        <v>0.5</v>
      </c>
      <c r="M12" s="2">
        <v>0</v>
      </c>
      <c r="N12" s="2">
        <v>0</v>
      </c>
    </row>
    <row r="13" spans="2:14" x14ac:dyDescent="0.25">
      <c r="B13" s="26" t="s">
        <v>32</v>
      </c>
      <c r="C13" s="23">
        <v>1.22990002855659E-2</v>
      </c>
      <c r="D13" s="2">
        <v>0</v>
      </c>
      <c r="E13" s="2">
        <v>0</v>
      </c>
      <c r="F13" s="2">
        <v>0.12980000674724601</v>
      </c>
      <c r="G13" s="2">
        <v>-0.118299998342991</v>
      </c>
      <c r="H13" s="23">
        <v>5.0000000745058101E-2</v>
      </c>
      <c r="I13" s="2">
        <v>0</v>
      </c>
      <c r="J13" s="23">
        <v>2.2413730621337899E-3</v>
      </c>
      <c r="K13" s="2" t="s">
        <v>36</v>
      </c>
      <c r="L13" s="2">
        <v>0.5</v>
      </c>
      <c r="M13" s="2">
        <v>0</v>
      </c>
      <c r="N13" s="2">
        <v>0</v>
      </c>
    </row>
    <row r="14" spans="2:14" x14ac:dyDescent="0.25">
      <c r="B14" s="26" t="s">
        <v>33</v>
      </c>
      <c r="C14" s="2">
        <v>0.479900002479553</v>
      </c>
      <c r="D14" s="2">
        <v>0</v>
      </c>
      <c r="E14" s="2">
        <v>0</v>
      </c>
      <c r="F14" s="2">
        <v>0</v>
      </c>
      <c r="G14" s="2">
        <v>-0.10000000149011599</v>
      </c>
      <c r="H14" s="2">
        <v>0</v>
      </c>
      <c r="I14" s="2">
        <v>0.5</v>
      </c>
      <c r="J14" s="2">
        <v>0.5</v>
      </c>
      <c r="K14" s="2">
        <v>0.5</v>
      </c>
      <c r="L14" s="2" t="s">
        <v>36</v>
      </c>
      <c r="M14" s="2">
        <v>0</v>
      </c>
      <c r="N14" s="2">
        <v>0</v>
      </c>
    </row>
    <row r="15" spans="2:14" x14ac:dyDescent="0.25">
      <c r="B15" s="26" t="s">
        <v>34</v>
      </c>
      <c r="C15" s="2">
        <v>0</v>
      </c>
      <c r="D15" s="2">
        <v>0</v>
      </c>
      <c r="E15" s="2">
        <v>0</v>
      </c>
      <c r="F15" s="2">
        <v>0</v>
      </c>
      <c r="G15" s="2">
        <v>-0.53899997472763095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 t="s">
        <v>36</v>
      </c>
      <c r="N15" s="2">
        <v>0</v>
      </c>
    </row>
    <row r="16" spans="2:14" x14ac:dyDescent="0.25">
      <c r="B16" s="26" t="s">
        <v>35</v>
      </c>
      <c r="C16" s="2">
        <v>0</v>
      </c>
      <c r="D16" s="2">
        <v>0</v>
      </c>
      <c r="E16" s="2">
        <v>0</v>
      </c>
      <c r="F16" s="2">
        <v>0</v>
      </c>
      <c r="G16" s="2">
        <v>-0.21400000154972099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 t="s">
        <v>36</v>
      </c>
    </row>
  </sheetData>
  <mergeCells count="1">
    <mergeCell ref="B2:N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8"/>
  <sheetViews>
    <sheetView workbookViewId="0">
      <selection activeCell="D6" sqref="D6"/>
    </sheetView>
  </sheetViews>
  <sheetFormatPr baseColWidth="10" defaultRowHeight="15" x14ac:dyDescent="0.25"/>
  <cols>
    <col min="1" max="1" width="4.28515625" customWidth="1"/>
    <col min="2" max="2" width="12.5703125" bestFit="1" customWidth="1"/>
    <col min="10" max="10" width="12.7109375" customWidth="1"/>
    <col min="14" max="14" width="12.5703125" bestFit="1" customWidth="1"/>
  </cols>
  <sheetData>
    <row r="1" spans="2:17" s="28" customFormat="1" ht="15.75" thickBot="1" x14ac:dyDescent="0.3"/>
    <row r="2" spans="2:17" s="28" customFormat="1" ht="16.5" thickBot="1" x14ac:dyDescent="0.3">
      <c r="B2" s="68" t="s">
        <v>46</v>
      </c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70"/>
    </row>
    <row r="3" spans="2:17" s="28" customFormat="1" x14ac:dyDescent="0.25">
      <c r="B3" s="33"/>
      <c r="C3" s="33"/>
      <c r="D3" s="33"/>
      <c r="E3" s="33"/>
      <c r="F3" s="33"/>
      <c r="G3" s="33"/>
      <c r="H3" s="33"/>
      <c r="I3" s="32"/>
      <c r="J3" s="32"/>
    </row>
    <row r="4" spans="2:17" s="28" customFormat="1" ht="15" customHeight="1" x14ac:dyDescent="0.25">
      <c r="B4" s="86">
        <v>107</v>
      </c>
      <c r="C4" s="85" t="s">
        <v>39</v>
      </c>
      <c r="D4" s="85" t="s">
        <v>38</v>
      </c>
      <c r="E4" s="85" t="s">
        <v>41</v>
      </c>
      <c r="F4" s="86">
        <v>111</v>
      </c>
      <c r="G4" s="85" t="s">
        <v>40</v>
      </c>
      <c r="H4" s="85" t="s">
        <v>38</v>
      </c>
      <c r="I4" s="85" t="s">
        <v>41</v>
      </c>
      <c r="J4" s="86">
        <v>306</v>
      </c>
      <c r="K4" s="85" t="s">
        <v>40</v>
      </c>
      <c r="L4" s="85" t="s">
        <v>38</v>
      </c>
      <c r="M4" s="85" t="s">
        <v>41</v>
      </c>
      <c r="N4" s="86">
        <v>304</v>
      </c>
      <c r="O4" s="85" t="s">
        <v>40</v>
      </c>
      <c r="P4" s="85" t="s">
        <v>38</v>
      </c>
      <c r="Q4" s="85" t="s">
        <v>41</v>
      </c>
    </row>
    <row r="5" spans="2:17" ht="15" customHeight="1" x14ac:dyDescent="0.25">
      <c r="B5" s="86"/>
      <c r="C5" s="85"/>
      <c r="D5" s="85"/>
      <c r="E5" s="85"/>
      <c r="F5" s="86"/>
      <c r="G5" s="85"/>
      <c r="H5" s="85"/>
      <c r="I5" s="85"/>
      <c r="J5" s="86"/>
      <c r="K5" s="85"/>
      <c r="L5" s="85"/>
      <c r="M5" s="85"/>
      <c r="N5" s="86"/>
      <c r="O5" s="85"/>
      <c r="P5" s="85"/>
      <c r="Q5" s="85"/>
    </row>
    <row r="6" spans="2:17" x14ac:dyDescent="0.25">
      <c r="B6" s="30" t="s">
        <v>1</v>
      </c>
      <c r="C6" s="30">
        <v>107</v>
      </c>
      <c r="D6" s="30">
        <v>107</v>
      </c>
      <c r="E6" s="66">
        <v>107</v>
      </c>
      <c r="F6" s="30" t="s">
        <v>1</v>
      </c>
      <c r="G6" s="30">
        <v>111</v>
      </c>
      <c r="H6" s="30">
        <v>111</v>
      </c>
      <c r="I6" s="66">
        <v>111</v>
      </c>
      <c r="J6" s="30" t="s">
        <v>1</v>
      </c>
      <c r="K6" s="30">
        <v>306</v>
      </c>
      <c r="L6" s="30">
        <v>306</v>
      </c>
      <c r="M6" s="66">
        <v>306</v>
      </c>
      <c r="N6" s="30" t="s">
        <v>1</v>
      </c>
      <c r="O6" s="30">
        <v>304</v>
      </c>
      <c r="P6" s="30">
        <v>304</v>
      </c>
      <c r="Q6" s="66">
        <v>304</v>
      </c>
    </row>
    <row r="7" spans="2:17" x14ac:dyDescent="0.25">
      <c r="B7" s="30" t="s">
        <v>2</v>
      </c>
      <c r="C7" s="30" t="s">
        <v>3</v>
      </c>
      <c r="D7" s="30" t="s">
        <v>3</v>
      </c>
      <c r="E7" s="67"/>
      <c r="F7" s="30" t="s">
        <v>2</v>
      </c>
      <c r="G7" s="30" t="s">
        <v>3</v>
      </c>
      <c r="H7" s="30" t="s">
        <v>3</v>
      </c>
      <c r="I7" s="67"/>
      <c r="J7" s="30" t="s">
        <v>2</v>
      </c>
      <c r="K7" s="30" t="s">
        <v>3</v>
      </c>
      <c r="L7" s="30" t="s">
        <v>3</v>
      </c>
      <c r="M7" s="67"/>
      <c r="N7" s="30" t="s">
        <v>2</v>
      </c>
      <c r="O7" s="30" t="s">
        <v>3</v>
      </c>
      <c r="P7" s="30" t="s">
        <v>3</v>
      </c>
      <c r="Q7" s="67"/>
    </row>
    <row r="8" spans="2:17" x14ac:dyDescent="0.25">
      <c r="B8" s="30" t="s">
        <v>19</v>
      </c>
      <c r="C8" s="30">
        <v>10442.86</v>
      </c>
      <c r="D8" s="30">
        <v>10442.8618842983</v>
      </c>
      <c r="E8" s="47">
        <f>ABS((C8-D8)/C8)</f>
        <v>1.8043891223729415E-7</v>
      </c>
      <c r="F8" s="30" t="s">
        <v>19</v>
      </c>
      <c r="G8" s="30">
        <v>16.82</v>
      </c>
      <c r="H8" s="30">
        <v>16.818115701719499</v>
      </c>
      <c r="I8" s="45">
        <f>ABS((G8-H8)/G8)</f>
        <v>1.1202724616534984E-4</v>
      </c>
      <c r="J8" s="30" t="s">
        <v>19</v>
      </c>
      <c r="K8" s="30">
        <v>16.82</v>
      </c>
      <c r="L8" s="30">
        <v>16.7676123220362</v>
      </c>
      <c r="M8" s="45">
        <f>ABS((K8-L8)/K8)</f>
        <v>3.1146062998692135E-3</v>
      </c>
      <c r="N8" s="30" t="s">
        <v>19</v>
      </c>
      <c r="O8" s="30"/>
      <c r="P8" s="40"/>
      <c r="Q8" s="45"/>
    </row>
    <row r="9" spans="2:17" x14ac:dyDescent="0.25">
      <c r="B9" s="30" t="s">
        <v>4</v>
      </c>
      <c r="C9" s="30">
        <v>2823.2</v>
      </c>
      <c r="D9" s="30">
        <v>2823.2336581414202</v>
      </c>
      <c r="E9" s="47">
        <f t="shared" ref="E9:E22" si="0">ABS((C9-D9)/C9)</f>
        <v>1.1921982651015342E-5</v>
      </c>
      <c r="F9" s="30" t="s">
        <v>4</v>
      </c>
      <c r="G9" s="30">
        <v>1.6</v>
      </c>
      <c r="H9" s="30">
        <v>1.58634185857889</v>
      </c>
      <c r="I9" s="45">
        <f t="shared" ref="I9:I22" si="1">ABS((G9-H9)/G9)</f>
        <v>8.5363383881938149E-3</v>
      </c>
      <c r="J9" s="30" t="s">
        <v>4</v>
      </c>
      <c r="K9" s="30">
        <v>1.6</v>
      </c>
      <c r="L9" s="30">
        <v>1.5789471009999001</v>
      </c>
      <c r="M9" s="45">
        <f t="shared" ref="M9:M22" si="2">ABS((K9-L9)/K9)</f>
        <v>1.3158061875062493E-2</v>
      </c>
      <c r="N9" s="30" t="s">
        <v>4</v>
      </c>
      <c r="O9" s="30"/>
      <c r="P9" s="40"/>
      <c r="Q9" s="45"/>
    </row>
    <row r="10" spans="2:17" ht="30" x14ac:dyDescent="0.25">
      <c r="B10" s="49" t="s">
        <v>5</v>
      </c>
      <c r="C10" s="27">
        <v>1.34</v>
      </c>
      <c r="D10" s="37">
        <v>1.42755220332841</v>
      </c>
      <c r="E10" s="50">
        <f t="shared" si="0"/>
        <v>6.5337465170455189E-2</v>
      </c>
      <c r="F10" s="49" t="s">
        <v>5</v>
      </c>
      <c r="G10" s="27">
        <v>1021.26</v>
      </c>
      <c r="H10" s="37">
        <v>1022.71335756137</v>
      </c>
      <c r="I10" s="50">
        <f t="shared" si="1"/>
        <v>1.4231024042555395E-3</v>
      </c>
      <c r="J10" s="49" t="s">
        <v>5</v>
      </c>
      <c r="K10" s="27">
        <v>1017.15</v>
      </c>
      <c r="L10" s="37">
        <v>1009.66761567513</v>
      </c>
      <c r="M10" s="50">
        <f t="shared" si="2"/>
        <v>7.356225065005103E-3</v>
      </c>
      <c r="N10" s="49" t="s">
        <v>5</v>
      </c>
      <c r="O10" s="27">
        <v>0.35</v>
      </c>
      <c r="P10" s="41">
        <v>1.9009097646984301</v>
      </c>
      <c r="Q10" s="52">
        <f t="shared" ref="Q10:Q22" si="3">ABS((O10-P10)/O10)</f>
        <v>4.4311707562812295</v>
      </c>
    </row>
    <row r="11" spans="2:17" ht="30" x14ac:dyDescent="0.25">
      <c r="B11" s="51" t="s">
        <v>6</v>
      </c>
      <c r="C11" s="30">
        <v>709.28</v>
      </c>
      <c r="D11" s="30">
        <v>709.366240710179</v>
      </c>
      <c r="E11" s="46">
        <f t="shared" si="0"/>
        <v>1.2158909059754511E-4</v>
      </c>
      <c r="F11" s="51" t="s">
        <v>6</v>
      </c>
      <c r="G11" s="30">
        <v>7.52</v>
      </c>
      <c r="H11" s="30">
        <v>7.4337592898217997</v>
      </c>
      <c r="I11" s="45">
        <f t="shared" si="1"/>
        <v>1.1468179544973391E-2</v>
      </c>
      <c r="J11" s="51" t="s">
        <v>6</v>
      </c>
      <c r="K11" s="30">
        <v>7.52</v>
      </c>
      <c r="L11" s="30">
        <v>7.4292281004745</v>
      </c>
      <c r="M11" s="45">
        <f t="shared" si="2"/>
        <v>1.2070731319880264E-2</v>
      </c>
      <c r="N11" s="51" t="s">
        <v>6</v>
      </c>
      <c r="O11" s="30"/>
      <c r="P11" s="40"/>
      <c r="Q11" s="45"/>
    </row>
    <row r="12" spans="2:17" x14ac:dyDescent="0.25">
      <c r="B12" s="30" t="s">
        <v>7</v>
      </c>
      <c r="C12" s="30">
        <v>138.96</v>
      </c>
      <c r="D12" s="30">
        <v>173.63814418383501</v>
      </c>
      <c r="E12" s="44">
        <f t="shared" si="0"/>
        <v>0.2495548660322035</v>
      </c>
      <c r="F12" s="30" t="s">
        <v>7</v>
      </c>
      <c r="G12" s="30">
        <v>70214.58</v>
      </c>
      <c r="H12" s="30">
        <v>70255.224076859799</v>
      </c>
      <c r="I12" s="45">
        <f t="shared" si="1"/>
        <v>5.7885523006470695E-4</v>
      </c>
      <c r="J12" s="30" t="s">
        <v>7</v>
      </c>
      <c r="K12" s="30">
        <v>209.77</v>
      </c>
      <c r="L12" s="30">
        <v>191.05620811538199</v>
      </c>
      <c r="M12" s="45">
        <f t="shared" si="2"/>
        <v>8.9211001976536294E-2</v>
      </c>
      <c r="N12" s="30" t="s">
        <v>7</v>
      </c>
      <c r="O12" s="30">
        <v>69880.78</v>
      </c>
      <c r="P12" s="30">
        <v>69956.102221043693</v>
      </c>
      <c r="Q12" s="45">
        <f t="shared" si="3"/>
        <v>1.0778674915147527E-3</v>
      </c>
    </row>
    <row r="13" spans="2:17" x14ac:dyDescent="0.25">
      <c r="B13" s="30" t="s">
        <v>8</v>
      </c>
      <c r="C13" s="30">
        <v>100.84</v>
      </c>
      <c r="D13" s="30">
        <v>100.841025009245</v>
      </c>
      <c r="E13" s="48">
        <f t="shared" si="0"/>
        <v>1.0164708895259142E-5</v>
      </c>
      <c r="F13" s="30" t="s">
        <v>8</v>
      </c>
      <c r="G13" s="30">
        <v>0.04</v>
      </c>
      <c r="H13" s="40">
        <v>3.89749907546822E-2</v>
      </c>
      <c r="I13" s="45">
        <f t="shared" si="1"/>
        <v>2.5625231132945028E-2</v>
      </c>
      <c r="J13" s="30" t="s">
        <v>8</v>
      </c>
      <c r="K13" s="30">
        <v>0.03</v>
      </c>
      <c r="L13" s="40">
        <v>3.8988579093772201E-2</v>
      </c>
      <c r="M13" s="45">
        <f t="shared" si="2"/>
        <v>0.29961930312574009</v>
      </c>
      <c r="N13" s="30" t="s">
        <v>8</v>
      </c>
      <c r="O13" s="30"/>
      <c r="P13" s="40"/>
      <c r="Q13" s="45"/>
    </row>
    <row r="14" spans="2:17" x14ac:dyDescent="0.25">
      <c r="B14" s="30" t="s">
        <v>0</v>
      </c>
      <c r="C14" s="30">
        <v>5460.74</v>
      </c>
      <c r="D14" s="30">
        <v>5460.7386088808398</v>
      </c>
      <c r="E14" s="48">
        <f t="shared" si="0"/>
        <v>2.5474920248204782E-7</v>
      </c>
      <c r="F14" s="30" t="s">
        <v>0</v>
      </c>
      <c r="G14" s="30">
        <v>3.38</v>
      </c>
      <c r="H14" s="30">
        <v>3.38139111915621</v>
      </c>
      <c r="I14" s="45">
        <f t="shared" si="1"/>
        <v>4.1157371485507459E-4</v>
      </c>
      <c r="J14" s="30" t="s">
        <v>0</v>
      </c>
      <c r="K14" s="30">
        <v>3.38</v>
      </c>
      <c r="L14" s="30">
        <v>3.3657174403838499</v>
      </c>
      <c r="M14" s="45">
        <f t="shared" si="2"/>
        <v>4.2256093538905306E-3</v>
      </c>
      <c r="N14" s="30" t="s">
        <v>0</v>
      </c>
      <c r="O14" s="30"/>
      <c r="P14" s="40"/>
      <c r="Q14" s="45"/>
    </row>
    <row r="15" spans="2:17" x14ac:dyDescent="0.25">
      <c r="B15" s="30" t="s">
        <v>9</v>
      </c>
      <c r="C15" s="30">
        <v>23451.16</v>
      </c>
      <c r="D15" s="30">
        <v>23451.1414124533</v>
      </c>
      <c r="E15" s="48">
        <f t="shared" si="0"/>
        <v>7.9260670685646139E-7</v>
      </c>
      <c r="F15" s="30" t="s">
        <v>9</v>
      </c>
      <c r="G15" s="30">
        <v>14.12</v>
      </c>
      <c r="H15" s="30">
        <v>14.138587546662199</v>
      </c>
      <c r="I15" s="45">
        <f t="shared" si="1"/>
        <v>1.3163984888243684E-3</v>
      </c>
      <c r="J15" s="30" t="s">
        <v>9</v>
      </c>
      <c r="K15" s="30">
        <v>14.12</v>
      </c>
      <c r="L15" s="30">
        <v>14.075551814363999</v>
      </c>
      <c r="M15" s="45">
        <f t="shared" si="2"/>
        <v>3.1478885011331408E-3</v>
      </c>
      <c r="N15" s="30" t="s">
        <v>9</v>
      </c>
      <c r="O15" s="30"/>
      <c r="P15" s="40"/>
      <c r="Q15" s="45"/>
    </row>
    <row r="16" spans="2:17" x14ac:dyDescent="0.25">
      <c r="B16" s="30" t="s">
        <v>10</v>
      </c>
      <c r="C16" s="30">
        <v>1391.94</v>
      </c>
      <c r="D16" s="30">
        <v>1391.91659823547</v>
      </c>
      <c r="E16" s="48">
        <f t="shared" si="0"/>
        <v>1.6812337119441576E-5</v>
      </c>
      <c r="F16" s="30" t="s">
        <v>10</v>
      </c>
      <c r="G16" s="30">
        <v>1</v>
      </c>
      <c r="H16" s="43">
        <v>1.0034017645353599</v>
      </c>
      <c r="I16" s="45">
        <f t="shared" si="1"/>
        <v>3.4017645353598969E-3</v>
      </c>
      <c r="J16" s="30" t="s">
        <v>10</v>
      </c>
      <c r="K16" s="30">
        <v>0.99</v>
      </c>
      <c r="L16" s="43">
        <v>0.99949137102978103</v>
      </c>
      <c r="M16" s="45">
        <f t="shared" si="2"/>
        <v>9.5872434644252904E-3</v>
      </c>
      <c r="N16" s="30" t="s">
        <v>10</v>
      </c>
      <c r="O16" s="30"/>
      <c r="P16" s="40"/>
      <c r="Q16" s="45"/>
    </row>
    <row r="17" spans="2:17" x14ac:dyDescent="0.25">
      <c r="B17" s="30" t="s">
        <v>11</v>
      </c>
      <c r="C17" s="30">
        <v>0</v>
      </c>
      <c r="D17" s="40">
        <v>2.5881609715426399E-2</v>
      </c>
      <c r="E17" s="44" t="s">
        <v>37</v>
      </c>
      <c r="F17" s="30" t="s">
        <v>11</v>
      </c>
      <c r="G17" s="30">
        <v>1067.76</v>
      </c>
      <c r="H17" s="43">
        <v>990.17798695806096</v>
      </c>
      <c r="I17" s="45">
        <f t="shared" si="1"/>
        <v>7.2658662098167223E-2</v>
      </c>
      <c r="J17" s="30" t="s">
        <v>11</v>
      </c>
      <c r="K17" s="30">
        <v>0</v>
      </c>
      <c r="L17" s="40">
        <v>2.3892408915356898E-3</v>
      </c>
      <c r="M17" s="45" t="s">
        <v>37</v>
      </c>
      <c r="N17" s="30" t="s">
        <v>11</v>
      </c>
      <c r="O17" s="30">
        <v>1067.72</v>
      </c>
      <c r="P17" s="43">
        <v>990.203868567776</v>
      </c>
      <c r="Q17" s="45">
        <f t="shared" si="3"/>
        <v>7.2599681032690239E-2</v>
      </c>
    </row>
    <row r="18" spans="2:17" x14ac:dyDescent="0.25">
      <c r="B18" s="30" t="s">
        <v>12</v>
      </c>
      <c r="C18" s="30">
        <v>0.02</v>
      </c>
      <c r="D18" s="40">
        <v>1.01644898371371E-2</v>
      </c>
      <c r="E18" s="44">
        <f t="shared" si="0"/>
        <v>0.49177550814314502</v>
      </c>
      <c r="F18" s="30" t="s">
        <v>12</v>
      </c>
      <c r="G18" s="30">
        <v>7.04</v>
      </c>
      <c r="H18" s="43">
        <v>6.9984594379847298</v>
      </c>
      <c r="I18" s="45">
        <f t="shared" si="1"/>
        <v>5.9006480135327033E-3</v>
      </c>
      <c r="J18" s="30" t="s">
        <v>12</v>
      </c>
      <c r="K18" s="30"/>
      <c r="L18" s="40">
        <v>4.2556537198182197E-3</v>
      </c>
      <c r="M18" s="45" t="s">
        <v>37</v>
      </c>
      <c r="N18" s="30" t="s">
        <v>12</v>
      </c>
      <c r="O18" s="30">
        <v>6.95</v>
      </c>
      <c r="P18" s="43">
        <v>6.9086239278218704</v>
      </c>
      <c r="Q18" s="45">
        <f t="shared" si="3"/>
        <v>5.953391680306442E-3</v>
      </c>
    </row>
    <row r="19" spans="2:17" x14ac:dyDescent="0.25">
      <c r="B19" s="30" t="s">
        <v>13</v>
      </c>
      <c r="C19" s="30">
        <v>0</v>
      </c>
      <c r="D19" s="40">
        <v>9.0608770611621799E-4</v>
      </c>
      <c r="E19" s="44" t="s">
        <v>37</v>
      </c>
      <c r="F19" s="30" t="s">
        <v>13</v>
      </c>
      <c r="G19" s="30">
        <v>0.2</v>
      </c>
      <c r="H19" s="43">
        <v>0.20014062732271501</v>
      </c>
      <c r="I19" s="45">
        <f t="shared" si="1"/>
        <v>7.0313661357498947E-4</v>
      </c>
      <c r="J19" s="30" t="s">
        <v>13</v>
      </c>
      <c r="K19" s="30">
        <v>0.21</v>
      </c>
      <c r="L19" s="43">
        <v>0.19973414810891499</v>
      </c>
      <c r="M19" s="45">
        <f t="shared" si="2"/>
        <v>4.8885009005166687E-2</v>
      </c>
      <c r="N19" s="30" t="s">
        <v>13</v>
      </c>
      <c r="O19" s="30"/>
      <c r="P19" s="40"/>
      <c r="Q19" s="45"/>
    </row>
    <row r="20" spans="2:17" x14ac:dyDescent="0.25">
      <c r="B20" s="30" t="s">
        <v>14</v>
      </c>
      <c r="C20" s="30">
        <v>44520.340000000004</v>
      </c>
      <c r="D20" s="30">
        <v>44583.256965979213</v>
      </c>
      <c r="E20" s="46">
        <f t="shared" si="0"/>
        <v>1.4132184520425862E-3</v>
      </c>
      <c r="F20" s="30" t="s">
        <v>14</v>
      </c>
      <c r="G20" s="30">
        <v>72355.319999999978</v>
      </c>
      <c r="H20" s="30">
        <v>72291.974791218323</v>
      </c>
      <c r="I20" s="45">
        <f t="shared" si="1"/>
        <v>8.7547410171988685E-4</v>
      </c>
      <c r="J20" s="30" t="s">
        <v>14</v>
      </c>
      <c r="K20" s="30">
        <v>1271.5899999999999</v>
      </c>
      <c r="L20" s="30">
        <f>SUM(L8:L19)</f>
        <v>1245.1857395616144</v>
      </c>
      <c r="M20" s="45">
        <f t="shared" si="2"/>
        <v>2.0764759425904233E-2</v>
      </c>
      <c r="N20" s="30" t="s">
        <v>14</v>
      </c>
      <c r="O20" s="30">
        <v>70955.8</v>
      </c>
      <c r="P20" s="43">
        <f>SUM(P8:P19)</f>
        <v>70955.11562330398</v>
      </c>
      <c r="Q20" s="45">
        <f t="shared" si="3"/>
        <v>9.6451128170327086E-6</v>
      </c>
    </row>
    <row r="21" spans="2:17" x14ac:dyDescent="0.25">
      <c r="B21" s="30" t="s">
        <v>15</v>
      </c>
      <c r="C21" s="30">
        <v>36</v>
      </c>
      <c r="D21" s="42">
        <v>35.990219526730002</v>
      </c>
      <c r="E21" s="46">
        <f t="shared" si="0"/>
        <v>2.7167981305551179E-4</v>
      </c>
      <c r="F21" s="30" t="s">
        <v>15</v>
      </c>
      <c r="G21" s="30">
        <v>55</v>
      </c>
      <c r="H21" s="42">
        <v>51.512218874967203</v>
      </c>
      <c r="I21" s="45">
        <f t="shared" si="1"/>
        <v>6.3414202273323575E-2</v>
      </c>
      <c r="J21" s="30" t="s">
        <v>15</v>
      </c>
      <c r="K21" s="30">
        <v>57</v>
      </c>
      <c r="L21" s="42">
        <v>60.658638804280301</v>
      </c>
      <c r="M21" s="45">
        <f t="shared" si="2"/>
        <v>6.4186645689128088E-2</v>
      </c>
      <c r="N21" s="30" t="s">
        <v>15</v>
      </c>
      <c r="O21" s="30">
        <v>36</v>
      </c>
      <c r="P21" s="42">
        <v>36</v>
      </c>
      <c r="Q21" s="45">
        <f t="shared" si="3"/>
        <v>0</v>
      </c>
    </row>
    <row r="22" spans="2:17" x14ac:dyDescent="0.25">
      <c r="B22" s="30" t="s">
        <v>16</v>
      </c>
      <c r="C22" s="30">
        <v>1943.7</v>
      </c>
      <c r="D22" s="30">
        <v>1943.7</v>
      </c>
      <c r="E22" s="46">
        <f t="shared" si="0"/>
        <v>0</v>
      </c>
      <c r="F22" s="30" t="s">
        <v>16</v>
      </c>
      <c r="G22" s="30">
        <v>2000</v>
      </c>
      <c r="H22" s="30">
        <v>2000</v>
      </c>
      <c r="I22" s="45">
        <f t="shared" si="1"/>
        <v>0</v>
      </c>
      <c r="J22" s="30" t="s">
        <v>16</v>
      </c>
      <c r="K22" s="30">
        <v>130</v>
      </c>
      <c r="L22" s="30">
        <v>130</v>
      </c>
      <c r="M22" s="45">
        <f t="shared" si="2"/>
        <v>0</v>
      </c>
      <c r="N22" s="30" t="s">
        <v>16</v>
      </c>
      <c r="O22" s="30">
        <v>2150</v>
      </c>
      <c r="P22" s="30">
        <v>2150</v>
      </c>
      <c r="Q22" s="45">
        <f t="shared" si="3"/>
        <v>0</v>
      </c>
    </row>
    <row r="24" spans="2:17" x14ac:dyDescent="0.25">
      <c r="B24" s="33"/>
      <c r="C24" s="33"/>
      <c r="D24" s="33"/>
      <c r="E24" s="33"/>
      <c r="F24" s="33"/>
      <c r="G24" s="33"/>
      <c r="H24" s="33"/>
      <c r="I24" s="32"/>
      <c r="J24" s="32"/>
    </row>
    <row r="25" spans="2:17" x14ac:dyDescent="0.25">
      <c r="B25" s="33"/>
      <c r="C25" s="33"/>
      <c r="D25" s="33"/>
      <c r="E25" s="33"/>
      <c r="F25" s="33"/>
      <c r="G25" s="33"/>
      <c r="H25" s="33"/>
      <c r="I25" s="56"/>
      <c r="J25" s="56"/>
    </row>
    <row r="26" spans="2:17" x14ac:dyDescent="0.25">
      <c r="B26" s="57"/>
      <c r="C26" s="58"/>
      <c r="D26" s="58"/>
      <c r="E26" s="57"/>
      <c r="F26" s="59"/>
      <c r="G26" s="59"/>
      <c r="H26" s="57"/>
      <c r="I26" s="60"/>
      <c r="J26" s="60"/>
    </row>
    <row r="27" spans="2:17" x14ac:dyDescent="0.25">
      <c r="B27" s="61"/>
      <c r="C27" s="33"/>
      <c r="D27" s="33"/>
      <c r="E27" s="61"/>
      <c r="F27" s="33"/>
      <c r="G27" s="33"/>
      <c r="H27" s="61"/>
      <c r="I27" s="62"/>
      <c r="J27" s="62"/>
    </row>
    <row r="28" spans="2:17" x14ac:dyDescent="0.25">
      <c r="B28" s="33"/>
      <c r="C28" s="33"/>
      <c r="D28" s="33"/>
      <c r="E28" s="33"/>
      <c r="F28" s="33"/>
      <c r="G28" s="33"/>
      <c r="H28" s="33"/>
      <c r="I28" s="62"/>
      <c r="J28" s="62"/>
    </row>
    <row r="29" spans="2:17" x14ac:dyDescent="0.25">
      <c r="B29" s="33"/>
      <c r="C29" s="33"/>
      <c r="D29" s="33"/>
      <c r="E29" s="33"/>
      <c r="F29" s="33"/>
      <c r="G29" s="63"/>
      <c r="H29" s="33"/>
      <c r="I29" s="62"/>
      <c r="J29" s="62"/>
    </row>
    <row r="30" spans="2:17" x14ac:dyDescent="0.25">
      <c r="B30" s="33"/>
      <c r="C30" s="33"/>
      <c r="D30" s="33"/>
      <c r="E30" s="33"/>
      <c r="F30" s="33"/>
      <c r="G30" s="33"/>
      <c r="H30" s="33"/>
      <c r="I30" s="32"/>
      <c r="J30" s="32"/>
    </row>
    <row r="31" spans="2:17" x14ac:dyDescent="0.25">
      <c r="B31" s="33"/>
      <c r="C31" s="33"/>
      <c r="D31" s="33"/>
      <c r="E31" s="33"/>
      <c r="F31" s="33"/>
      <c r="G31" s="33"/>
      <c r="H31" s="33"/>
      <c r="I31" s="32"/>
      <c r="J31" s="56"/>
    </row>
    <row r="32" spans="2:17" x14ac:dyDescent="0.25">
      <c r="B32" s="33"/>
      <c r="C32" s="33"/>
      <c r="D32" s="33"/>
      <c r="E32" s="33"/>
      <c r="F32" s="33"/>
      <c r="G32" s="64"/>
      <c r="H32" s="33"/>
      <c r="I32" s="56"/>
      <c r="J32" s="56"/>
    </row>
    <row r="33" spans="2:10" x14ac:dyDescent="0.25">
      <c r="B33" s="33"/>
      <c r="C33" s="33"/>
      <c r="D33" s="33"/>
      <c r="E33" s="33"/>
      <c r="F33" s="63"/>
      <c r="G33" s="64"/>
      <c r="H33" s="33"/>
      <c r="I33" s="32"/>
      <c r="J33" s="32"/>
    </row>
    <row r="34" spans="2:10" x14ac:dyDescent="0.25">
      <c r="B34" s="33"/>
      <c r="C34" s="33"/>
      <c r="D34" s="33"/>
      <c r="E34" s="33"/>
      <c r="F34" s="63"/>
      <c r="G34" s="64"/>
      <c r="H34" s="33"/>
      <c r="I34" s="56"/>
      <c r="J34" s="56"/>
    </row>
    <row r="35" spans="2:10" x14ac:dyDescent="0.25">
      <c r="B35" s="33"/>
      <c r="C35" s="33"/>
      <c r="D35" s="33"/>
      <c r="E35" s="33"/>
      <c r="F35" s="63"/>
      <c r="G35" s="64"/>
      <c r="H35" s="33"/>
      <c r="I35" s="32"/>
      <c r="J35" s="32"/>
    </row>
    <row r="36" spans="2:10" x14ac:dyDescent="0.25">
      <c r="B36" s="33"/>
      <c r="C36" s="33"/>
      <c r="D36" s="33"/>
      <c r="E36" s="33"/>
      <c r="F36" s="33"/>
      <c r="G36" s="33"/>
      <c r="H36" s="33"/>
      <c r="I36" s="56"/>
      <c r="J36" s="56"/>
    </row>
    <row r="37" spans="2:10" x14ac:dyDescent="0.25">
      <c r="B37" s="33"/>
      <c r="C37" s="33"/>
      <c r="D37" s="33"/>
      <c r="E37" s="33"/>
      <c r="F37" s="65"/>
      <c r="G37" s="65"/>
      <c r="H37" s="33"/>
      <c r="I37" s="56"/>
      <c r="J37" s="56"/>
    </row>
    <row r="38" spans="2:10" x14ac:dyDescent="0.25">
      <c r="B38" s="33"/>
      <c r="C38" s="33"/>
      <c r="D38" s="33"/>
      <c r="E38" s="33"/>
      <c r="F38" s="33"/>
      <c r="G38" s="33"/>
      <c r="H38" s="33"/>
      <c r="I38" s="32"/>
      <c r="J38" s="32"/>
    </row>
  </sheetData>
  <mergeCells count="21">
    <mergeCell ref="F4:F5"/>
    <mergeCell ref="B4:B5"/>
    <mergeCell ref="J4:J5"/>
    <mergeCell ref="K4:K5"/>
    <mergeCell ref="L4:L5"/>
    <mergeCell ref="O4:O5"/>
    <mergeCell ref="P4:P5"/>
    <mergeCell ref="Q4:Q5"/>
    <mergeCell ref="Q6:Q7"/>
    <mergeCell ref="B2:Q2"/>
    <mergeCell ref="M4:M5"/>
    <mergeCell ref="M6:M7"/>
    <mergeCell ref="N4:N5"/>
    <mergeCell ref="E6:E7"/>
    <mergeCell ref="I6:I7"/>
    <mergeCell ref="D4:D5"/>
    <mergeCell ref="H4:H5"/>
    <mergeCell ref="C4:C5"/>
    <mergeCell ref="G4:G5"/>
    <mergeCell ref="E4:E5"/>
    <mergeCell ref="I4:I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Cristopher</dc:creator>
  <cp:lastModifiedBy>Cristopher</cp:lastModifiedBy>
  <dcterms:created xsi:type="dcterms:W3CDTF">2019-09-19T05:27:20Z</dcterms:created>
  <dcterms:modified xsi:type="dcterms:W3CDTF">2019-09-21T03:23:45Z</dcterms:modified>
</cp:coreProperties>
</file>