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5th Sem\CECS 378\Semester Project\"/>
    </mc:Choice>
  </mc:AlternateContent>
  <xr:revisionPtr revIDLastSave="0" documentId="13_ncr:1_{5617EAE7-E87A-4C08-AF52-8F05F097DC4A}" xr6:coauthVersionLast="47" xr6:coauthVersionMax="47" xr10:uidLastSave="{00000000-0000-0000-0000-000000000000}"/>
  <bookViews>
    <workbookView xWindow="-120" yWindow="-120" windowWidth="38640" windowHeight="21240" xr2:uid="{00000000-000D-0000-FFFF-FFFF00000000}"/>
  </bookViews>
  <sheets>
    <sheet name="Threat Findings" sheetId="1" r:id="rId1"/>
    <sheet name="Risk Ratings (Do Not Change)" sheetId="2" r:id="rId2"/>
  </sheets>
  <externalReferences>
    <externalReference r:id="rId3"/>
  </externalReferences>
  <definedNames>
    <definedName name="IMPACTVALUES">'[1]Data Validation Info'!$C$12:$G$12</definedName>
    <definedName name="LIKELIHOODVALUES">'[1]Data Validation Info'!$B$13:$B$17</definedName>
    <definedName name="RISKVALUES">'[1]Data Validation Info'!$B$19:$B$22</definedName>
    <definedName name="SCOPEVALUES">'[1]Data Validation Info'!$J$12:$J$13</definedName>
    <definedName name="STRIDEVALUES">'[1]Data Validation Info'!$L$12:$L$19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1" l="1"/>
  <c r="I90" i="1"/>
  <c r="I10" i="1"/>
  <c r="I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1" i="1"/>
  <c r="I92" i="1"/>
  <c r="I93" i="1"/>
  <c r="I94" i="1"/>
  <c r="I95" i="1"/>
  <c r="I96" i="1"/>
  <c r="I97" i="1"/>
  <c r="I98" i="1"/>
  <c r="I99" i="1"/>
  <c r="I100" i="1"/>
  <c r="I101" i="1"/>
  <c r="I102" i="1"/>
  <c r="I103" i="1"/>
  <c r="I104" i="1"/>
  <c r="I105" i="1"/>
  <c r="I106" i="1"/>
  <c r="I107" i="1"/>
  <c r="C31" i="2"/>
  <c r="C30" i="2"/>
  <c r="C29" i="2"/>
  <c r="C28" i="2"/>
  <c r="C27" i="2"/>
  <c r="C26" i="2"/>
  <c r="C25" i="2"/>
  <c r="C24" i="2"/>
  <c r="C23" i="2"/>
  <c r="C22" i="2"/>
  <c r="C21" i="2"/>
  <c r="C20" i="2"/>
  <c r="C19" i="2"/>
  <c r="C18" i="2"/>
  <c r="C17" i="2"/>
  <c r="C16" i="2"/>
  <c r="C15" i="2"/>
  <c r="C14" i="2"/>
  <c r="C13" i="2"/>
  <c r="C12" i="2"/>
  <c r="C11" i="2"/>
  <c r="C10" i="2"/>
  <c r="C9" i="2"/>
  <c r="C8" i="2"/>
  <c r="C7" i="2"/>
</calcChain>
</file>

<file path=xl/sharedStrings.xml><?xml version="1.0" encoding="utf-8"?>
<sst xmlns="http://schemas.openxmlformats.org/spreadsheetml/2006/main" count="1046" uniqueCount="432">
  <si>
    <t>Ref #</t>
  </si>
  <si>
    <t>Applies To</t>
  </si>
  <si>
    <t>Vulnerability</t>
  </si>
  <si>
    <t>Threat STRIDE Type</t>
  </si>
  <si>
    <t>Current Controls</t>
  </si>
  <si>
    <t>Impact</t>
  </si>
  <si>
    <t>Likelihood</t>
  </si>
  <si>
    <t>Current Risk</t>
  </si>
  <si>
    <t>Residual Risk</t>
  </si>
  <si>
    <t>Review Status</t>
  </si>
  <si>
    <t>Mitigation Status</t>
  </si>
  <si>
    <t>Assigned To</t>
  </si>
  <si>
    <t>Date Assigned</t>
  </si>
  <si>
    <t>Due Date</t>
  </si>
  <si>
    <t>Status Notes (with dates)</t>
  </si>
  <si>
    <t>Implemented Mitigation</t>
  </si>
  <si>
    <t>Low</t>
  </si>
  <si>
    <t>Medium</t>
  </si>
  <si>
    <t>High</t>
  </si>
  <si>
    <t>Possible</t>
  </si>
  <si>
    <r>
      <rPr>
        <b/>
        <sz val="10"/>
        <color theme="1"/>
        <rFont val="Calibri"/>
        <family val="2"/>
        <scheme val="minor"/>
      </rPr>
      <t xml:space="preserve">The weakness in the system that may be exploited
</t>
    </r>
    <r>
      <rPr>
        <sz val="10"/>
        <color theme="1"/>
        <rFont val="Calibri"/>
        <family val="2"/>
        <scheme val="minor"/>
      </rPr>
      <t xml:space="preserve">
Can be at design, implementation, or operational level.</t>
    </r>
  </si>
  <si>
    <t xml:space="preserve"> </t>
  </si>
  <si>
    <t>Severe - Widespread</t>
  </si>
  <si>
    <t>Likely</t>
  </si>
  <si>
    <t>Critical</t>
  </si>
  <si>
    <t>Almost Certain</t>
  </si>
  <si>
    <t>Unlikely</t>
  </si>
  <si>
    <t>Rare</t>
  </si>
  <si>
    <r>
      <rPr>
        <b/>
        <sz val="10"/>
        <color theme="1"/>
        <rFont val="Calibri"/>
        <family val="2"/>
        <scheme val="minor"/>
      </rPr>
      <t>Risk given impact and current controls are in place.</t>
    </r>
    <r>
      <rPr>
        <sz val="10"/>
        <color theme="1"/>
        <rFont val="Calibri"/>
        <family val="2"/>
        <scheme val="minor"/>
      </rPr>
      <t xml:space="preserve">
This is an automatically calculated function based on the risk ratings matrix (impact vs likelihood).
</t>
    </r>
    <r>
      <rPr>
        <b/>
        <sz val="10"/>
        <color theme="1"/>
        <rFont val="Calibri"/>
        <family val="2"/>
        <scheme val="minor"/>
      </rPr>
      <t>Available Entries:</t>
    </r>
    <r>
      <rPr>
        <sz val="10"/>
        <color theme="1"/>
        <rFont val="Calibri"/>
        <family val="2"/>
        <scheme val="minor"/>
      </rPr>
      <t xml:space="preserve">
Critical
High
Medium
Low</t>
    </r>
  </si>
  <si>
    <r>
      <t xml:space="preserve">The threat with potential adverse impact to the organization
</t>
    </r>
    <r>
      <rPr>
        <sz val="10"/>
        <color theme="1"/>
        <rFont val="Calibri"/>
        <family val="2"/>
        <scheme val="minor"/>
      </rPr>
      <t>List the threat and the worst case impact if that threat were carried out.</t>
    </r>
  </si>
  <si>
    <t>Severe - Focused</t>
  </si>
  <si>
    <t>Impact|Likelihood</t>
  </si>
  <si>
    <t>Serious</t>
  </si>
  <si>
    <t>Limited</t>
  </si>
  <si>
    <t>Negligible</t>
  </si>
  <si>
    <t>Risk Rating</t>
  </si>
  <si>
    <t>|</t>
  </si>
  <si>
    <r>
      <rPr>
        <b/>
        <sz val="10"/>
        <color theme="1"/>
        <rFont val="Calibri"/>
        <family val="2"/>
        <scheme val="minor"/>
      </rPr>
      <t xml:space="preserve">STRIDE category of threat
</t>
    </r>
    <r>
      <rPr>
        <sz val="10"/>
        <color theme="1"/>
        <rFont val="Calibri"/>
        <family val="2"/>
        <scheme val="minor"/>
      </rPr>
      <t>Select from one of the options below.</t>
    </r>
    <r>
      <rPr>
        <b/>
        <sz val="10"/>
        <color theme="1"/>
        <rFont val="Calibri"/>
        <family val="2"/>
        <scheme val="minor"/>
      </rPr>
      <t xml:space="preserve">
</t>
    </r>
    <r>
      <rPr>
        <sz val="10"/>
        <color theme="1"/>
        <rFont val="Calibri"/>
        <family val="2"/>
        <scheme val="minor"/>
      </rPr>
      <t xml:space="preserve">
</t>
    </r>
    <r>
      <rPr>
        <b/>
        <sz val="10"/>
        <color theme="1"/>
        <rFont val="Calibri"/>
        <family val="2"/>
        <scheme val="minor"/>
      </rPr>
      <t>Available Entries:</t>
    </r>
    <r>
      <rPr>
        <sz val="10"/>
        <color theme="1"/>
        <rFont val="Calibri"/>
        <family val="2"/>
        <scheme val="minor"/>
      </rPr>
      <t xml:space="preserve">
S - Spoofing
T - Tampering
R - Repudiation
I - Information Disclosure
D - Denial of Service
E - Elevation of Privilege
Other</t>
    </r>
  </si>
  <si>
    <r>
      <rPr>
        <b/>
        <sz val="10"/>
        <color theme="1"/>
        <rFont val="Calibri"/>
        <family val="2"/>
        <scheme val="minor"/>
      </rPr>
      <t xml:space="preserve">Impact to the system
</t>
    </r>
    <r>
      <rPr>
        <sz val="10"/>
        <color theme="1"/>
        <rFont val="Calibri"/>
        <family val="2"/>
        <scheme val="minor"/>
      </rPr>
      <t xml:space="preserve">Independent of current controls or suggested mitigations.
</t>
    </r>
    <r>
      <rPr>
        <b/>
        <sz val="10"/>
        <color theme="1"/>
        <rFont val="Calibri"/>
        <family val="2"/>
        <scheme val="minor"/>
      </rPr>
      <t>Available Entries:</t>
    </r>
    <r>
      <rPr>
        <sz val="10"/>
        <color theme="1"/>
        <rFont val="Calibri"/>
        <family val="2"/>
        <scheme val="minor"/>
      </rPr>
      <t xml:space="preserve">
Severe - Widespread
Severe - Focused
Serious
Limited
Negligible
</t>
    </r>
  </si>
  <si>
    <r>
      <rPr>
        <b/>
        <sz val="10"/>
        <color theme="1"/>
        <rFont val="Calibri"/>
        <family val="2"/>
        <scheme val="minor"/>
      </rPr>
      <t xml:space="preserve">Reference No.
</t>
    </r>
    <r>
      <rPr>
        <sz val="10"/>
        <color theme="1"/>
        <rFont val="Calibri"/>
        <family val="2"/>
        <scheme val="minor"/>
      </rPr>
      <t xml:space="preserve">
Start with 1 and increment by one.</t>
    </r>
  </si>
  <si>
    <t>Project:</t>
  </si>
  <si>
    <t xml:space="preserve">               ==&gt; </t>
  </si>
  <si>
    <t>Sensitive Customer Data Compromised</t>
  </si>
  <si>
    <t>Customer Monetary Assets Compromised</t>
  </si>
  <si>
    <r>
      <rPr>
        <b/>
        <sz val="11"/>
        <color theme="1"/>
        <rFont val="Calibri"/>
        <family val="2"/>
        <scheme val="minor"/>
      </rPr>
      <t>Note</t>
    </r>
    <r>
      <rPr>
        <sz val="11"/>
        <color theme="1"/>
        <rFont val="Calibri"/>
        <family val="2"/>
        <scheme val="minor"/>
      </rPr>
      <t>:  Use the following to assist in determining the Impact rating:</t>
    </r>
  </si>
  <si>
    <t>Cheapo Operations Affected, Service Affected</t>
  </si>
  <si>
    <t>Chreapo Operations or Services Not Affected</t>
  </si>
  <si>
    <t>Comments</t>
  </si>
  <si>
    <t>Note:  Columns A thru K must be completed!</t>
  </si>
  <si>
    <t>Threat
(1 Point)</t>
  </si>
  <si>
    <t>Semester Project</t>
  </si>
  <si>
    <t xml:space="preserve">Course:  </t>
  </si>
  <si>
    <t>Last Updated:</t>
  </si>
  <si>
    <t>Domain Controller(s)</t>
  </si>
  <si>
    <t>Information Disclosure</t>
  </si>
  <si>
    <r>
      <t xml:space="preserve">Adversary could gain access to the Domain Controller data that is unencrypted while at rest on the server.  </t>
    </r>
    <r>
      <rPr>
        <b/>
        <sz val="9"/>
        <color theme="1"/>
        <rFont val="Calibri"/>
        <family val="2"/>
        <scheme val="minor"/>
      </rPr>
      <t>IMPACT</t>
    </r>
    <r>
      <rPr>
        <sz val="9"/>
        <color theme="1"/>
        <rFont val="Calibri"/>
        <family val="2"/>
        <scheme val="minor"/>
      </rPr>
      <t xml:space="preserve"> -   Most likely results in loss of files containing password hashes for all users.  The passwords can then be cracked by adversary on their system that is purpose-built to crack password hashes.</t>
    </r>
  </si>
  <si>
    <r>
      <t xml:space="preserve">Risk remaining after mitigations are implemented.
</t>
    </r>
    <r>
      <rPr>
        <sz val="10"/>
        <color theme="1"/>
        <rFont val="Calibri"/>
        <family val="2"/>
        <scheme val="minor"/>
      </rPr>
      <t>The residual risk should be Low.  Any residual risk above Low should be constantly monitored and risk accepted.</t>
    </r>
    <r>
      <rPr>
        <b/>
        <sz val="10"/>
        <color theme="1"/>
        <rFont val="Calibri"/>
        <family val="2"/>
        <scheme val="minor"/>
      </rPr>
      <t xml:space="preserve">
Available Entries:
</t>
    </r>
    <r>
      <rPr>
        <sz val="10"/>
        <color theme="1"/>
        <rFont val="Calibri"/>
        <family val="2"/>
        <scheme val="minor"/>
      </rPr>
      <t>Critical
High
Medium
Low</t>
    </r>
  </si>
  <si>
    <t>Sensitive LBFC Data Compromised</t>
  </si>
  <si>
    <t>No encryption established on the domain controllers for data at rest where all user authentication data is stored.</t>
  </si>
  <si>
    <t>Authentication (ID/PW) with elevated privileges required to login to the domain controllers and gain access to the information on the Server.</t>
  </si>
  <si>
    <r>
      <rPr>
        <b/>
        <sz val="10"/>
        <color theme="1"/>
        <rFont val="Calibri"/>
        <family val="2"/>
        <scheme val="minor"/>
      </rPr>
      <t>The object on the diagram containing the threat</t>
    </r>
    <r>
      <rPr>
        <sz val="10"/>
        <color theme="1"/>
        <rFont val="Calibri"/>
        <family val="2"/>
        <scheme val="minor"/>
      </rPr>
      <t xml:space="preserve">
Use the "Name" field for an asset as the identifier.  If the threat does not apply to a single asset or device use OTHER.</t>
    </r>
  </si>
  <si>
    <r>
      <t xml:space="preserve">Current security controls that mitigate the threat
</t>
    </r>
    <r>
      <rPr>
        <sz val="10"/>
        <color theme="1"/>
        <rFont val="Calibri"/>
        <family val="2"/>
        <scheme val="minor"/>
      </rPr>
      <t>These are the technical or administrative controls that are currently in place.</t>
    </r>
  </si>
  <si>
    <r>
      <rPr>
        <b/>
        <sz val="10"/>
        <color theme="1"/>
        <rFont val="Calibri"/>
        <family val="2"/>
        <scheme val="minor"/>
      </rPr>
      <t>Likelihood threat will be exploited</t>
    </r>
    <r>
      <rPr>
        <sz val="10"/>
        <color theme="1"/>
        <rFont val="Calibri"/>
        <family val="2"/>
        <scheme val="minor"/>
      </rPr>
      <t xml:space="preserve">
Probability that an adversary will exploit the vulnerability given the current controls.
</t>
    </r>
    <r>
      <rPr>
        <b/>
        <sz val="10"/>
        <color theme="1"/>
        <rFont val="Calibri"/>
        <family val="2"/>
        <scheme val="minor"/>
      </rPr>
      <t>Available Entries:</t>
    </r>
    <r>
      <rPr>
        <sz val="10"/>
        <color theme="1"/>
        <rFont val="Calibri"/>
        <family val="2"/>
        <scheme val="minor"/>
      </rPr>
      <t xml:space="preserve">
Almost Certain
Likely
Possible
Unlikely
Rare
</t>
    </r>
  </si>
  <si>
    <r>
      <rPr>
        <b/>
        <sz val="10"/>
        <color theme="1"/>
        <rFont val="Calibri"/>
        <family val="2"/>
        <scheme val="minor"/>
      </rPr>
      <t>Security controls that are recommended.</t>
    </r>
    <r>
      <rPr>
        <sz val="10"/>
        <color theme="1"/>
        <rFont val="Calibri"/>
        <family val="2"/>
        <scheme val="minor"/>
      </rPr>
      <t xml:space="preserve">
These are the proposed mitigations that would bring the Current Risk rating lower.</t>
    </r>
  </si>
  <si>
    <t>Proposed Mitigation(s)
(1 Point)</t>
  </si>
  <si>
    <r>
      <t xml:space="preserve">LB Dirtbags Threat Model - </t>
    </r>
    <r>
      <rPr>
        <b/>
        <sz val="18"/>
        <color rgb="FF7030A0"/>
        <rFont val="Calibri"/>
        <family val="2"/>
        <scheme val="minor"/>
      </rPr>
      <t>Threat Findings</t>
    </r>
  </si>
  <si>
    <r>
      <t xml:space="preserve">LB Dirtbags Threat Model - </t>
    </r>
    <r>
      <rPr>
        <b/>
        <sz val="18"/>
        <color rgb="FF7030A0"/>
        <rFont val="Calibri"/>
        <family val="2"/>
        <scheme val="minor"/>
      </rPr>
      <t>Risk Ratings</t>
    </r>
    <r>
      <rPr>
        <b/>
        <sz val="18"/>
        <color rgb="FFFF0000"/>
        <rFont val="Calibri"/>
        <family val="2"/>
        <scheme val="minor"/>
      </rPr>
      <t xml:space="preserve"> (DO NOT CHANGE THIS SLIDE)</t>
    </r>
  </si>
  <si>
    <t>CECS 378 Section 03 - Fall 2021 Cappel</t>
  </si>
  <si>
    <t>Install Vormetric appliance(s) on the LB Dirtbag network allowing sensitive data at rest on any server to be encrypted.  Only authorized personnel with access to the decryption keys will be able to leverage the data.</t>
  </si>
  <si>
    <t>For use by Long Beach Dirtbag personnel to track mitigation implementation</t>
  </si>
  <si>
    <t>Router</t>
  </si>
  <si>
    <t>There is only one router in the Dirtbag design.</t>
  </si>
  <si>
    <r>
      <t xml:space="preserve">The router could malfunction and stop working.  </t>
    </r>
    <r>
      <rPr>
        <b/>
        <sz val="9"/>
        <color theme="1"/>
        <rFont val="Calibri"/>
        <family val="2"/>
        <scheme val="minor"/>
      </rPr>
      <t>IMPACT -</t>
    </r>
    <r>
      <rPr>
        <sz val="9"/>
        <color theme="1"/>
        <rFont val="Calibri"/>
        <family val="2"/>
        <scheme val="minor"/>
      </rPr>
      <t xml:space="preserve">  Most likely results in loss of productivity until the router is repaired or a new router is brought in and working. This could also result in a loss of reputation as customers are unable to use LB Dirtbag services.</t>
    </r>
  </si>
  <si>
    <t>Denial of Service</t>
  </si>
  <si>
    <t>None</t>
  </si>
  <si>
    <t>Purchase a second router that is connected to the main router and turns on if the first router is malfunctioning.</t>
  </si>
  <si>
    <t>Buildings</t>
  </si>
  <si>
    <t>Adversary could easily break into the Data Center in Building 1, especially when the door system seems to only have key lock security. IMPACT - Most likely loss or damage of anything within the data centers.</t>
  </si>
  <si>
    <t>Implement a security system with ID cards or eye detection scannors as well as a better lock system for the doors.</t>
  </si>
  <si>
    <t>For an important data center, there is little to no protection from physical intrusions into the buildings. IMPACT - Loss or damage of anything within the data center.</t>
  </si>
  <si>
    <t>Similar to Google, implement a type of smart fence that detects people near it. Or if budget is too costly, atleast have some type of fencing or security camera system around the perimeter.</t>
  </si>
  <si>
    <t>Implement a cloud based drive to securely store the server's files and data without having just one server device do all the burdern.</t>
  </si>
  <si>
    <t>There is only one server as well as all the data of the data center is stored here. If something happens to this server then the data is lost. IMPACT - Loss or damage of data that can easily be stored more securely.</t>
  </si>
  <si>
    <t>There is only one server handling all the jobs and functions of storing file data.</t>
  </si>
  <si>
    <t>There is only one server handling all the jobs and functions regarding datastoring.</t>
  </si>
  <si>
    <t>There is only one server handling all the jobs and functions regarding backup datastore.</t>
  </si>
  <si>
    <t>There is only one server handling all the jobs and functions handling backups.</t>
  </si>
  <si>
    <t>There is only one server handling all the jobs and functions regarding Printing.</t>
  </si>
  <si>
    <t>There is only one server handling the exchange of mails between the employees.</t>
  </si>
  <si>
    <t xml:space="preserve">The data is only contained on a front end server. There is no other backups. IMPACT - Loss of data without backups for recovery. </t>
  </si>
  <si>
    <t>Similar to a previous threat, having multiple backup servers is always better. It also better to have backups for the backups.</t>
  </si>
  <si>
    <t>Domain controller does the active directory to store all password hashes. If this single server fails, the adversary is able to obtain everyone's password hashes. IMPACT - Loss of data and personal integrity.</t>
  </si>
  <si>
    <t>Attackers can steal and make a copy of your data, and encrypt the data on all the systems yourself. Then notify you about how your data is on the dark web if you don't pay ranso. IMPACT - ransomware attack, if everything fails then the single server you have is dead if you don't pay the ransomware</t>
  </si>
  <si>
    <r>
      <t xml:space="preserve">321 copy rule: Have </t>
    </r>
    <r>
      <rPr>
        <b/>
        <sz val="9"/>
        <color theme="1"/>
        <rFont val="Calibri"/>
        <family val="2"/>
        <scheme val="minor"/>
      </rPr>
      <t>3</t>
    </r>
    <r>
      <rPr>
        <sz val="9"/>
        <color theme="1"/>
        <rFont val="Calibri"/>
        <family val="2"/>
        <scheme val="minor"/>
      </rPr>
      <t xml:space="preserve"> copies of your data: 1 copy on the server, disk and tape. 2 different backups. Have </t>
    </r>
    <r>
      <rPr>
        <b/>
        <sz val="9"/>
        <color theme="1"/>
        <rFont val="Calibri"/>
        <family val="2"/>
        <scheme val="minor"/>
      </rPr>
      <t>1</t>
    </r>
    <r>
      <rPr>
        <sz val="9"/>
        <color theme="1"/>
        <rFont val="Calibri"/>
        <family val="2"/>
        <scheme val="minor"/>
      </rPr>
      <t xml:space="preserve"> copy of the data somewhere outside in an iron mountain (off the system and site to prevent the ransomware attackers from having access to this and allowing for data restore).</t>
    </r>
  </si>
  <si>
    <t xml:space="preserve">Data in the backup server is not encrypted. It is backing up all the policies but none of the backups are encrypted. </t>
  </si>
  <si>
    <t>Data domain has a disk based backup but the data is not ecrypted at all.</t>
  </si>
  <si>
    <t>All the critical data is one spot unencrypted. Attackers can attack one server and get all the data in one swoop because the data is not encrypted. IMPACT - easily loss of data and risking everything by not encrpyting.</t>
  </si>
  <si>
    <t>Data domain holds all the critical and important data. Encryption NEEDS to be turned on when its backed up. By encrypting it, attackers would have to attack multiple servers and risk getting caught compared to when they can just attack the Data Domain for everything.</t>
  </si>
  <si>
    <t>If the power supply or anything in the domain controller fails, then no one can log into the server until it's fixed. If the data domain fails then there is no backups being stored. IMPACT - Lack of work to be done because everyone is trying to get the server back up and running, if no one can log in then nothing else can be done.</t>
  </si>
  <si>
    <t>There is only one file server holding all the files for the Dirt Bags. If something were to happen to the files in that server, all the data would be lost. IMPACT - Loss of all admin, player and other faculty data.</t>
  </si>
  <si>
    <t>Implement at least an addition file server to handle the stress of maintaining all the data along with the current one. If one goes down, the other can pick it up the other's job.</t>
  </si>
  <si>
    <t>If the one and only backup server goes down, then everything else goes down. Having addition backup servers would provide additional support and assurance that the data is being backed up correctly and securely without fearing loss from the server going down.</t>
  </si>
  <si>
    <t>If print server stops functioning, the data center can not get things printed and work done due to only one print server handling all the printing devices and services for entire center. IMPACT - Diminishing workflow due to unavailable print services</t>
  </si>
  <si>
    <t>Implement atleast 2 more print servers to handle the printing services for Building 2 and to support the original print server for Building 1. Having print servers handle specific printing devices or areas makes things more organized and easier to handle. The facility will still be able to print even if one print server does go down.</t>
  </si>
  <si>
    <t>If the backup server fails, then there is nothing left to handle the backups for the entire data center. IMPACT - loss of data backups and while the server is down, nothing else is gonna be backed up if the center keeps going about their work.</t>
  </si>
  <si>
    <t>If the web server crashes, the site will go down and customers will not be able to purchase any merchandise, tickets, or support the DirtBag team. IMPACT - loss of income and money for the facility.</t>
  </si>
  <si>
    <t>Providing a second Domain controller would allow the password hashes to be secured and supportively backed up without worry, passwords would not easily be locked if adversaries have to go through multiple servers in order to obtain it.</t>
  </si>
  <si>
    <t>Clients can use a giant range of source ports over 1023 which means a lot of mail services traffic going on. IMPACT - slow mail traffic means slower work pace.</t>
  </si>
  <si>
    <t>Implememting different mail server makes things more secure and faster as the traffic would be split between multiple mail servers rather than just one. Communication is key for a job and faster exchanges of emails would increase productivity.</t>
  </si>
  <si>
    <t>Implement a second web server to handle the stress of the first webserver and provide support if one web server goes down. Business must always be running and that can not happen if the customers are unable to purchase things from the site.</t>
  </si>
  <si>
    <t xml:space="preserve">Implement a second middleware server to help the original one handle the stress while also supporting it if one goes down. </t>
  </si>
  <si>
    <t>There is only one SQL server handling all the data store for the data center.</t>
  </si>
  <si>
    <t>The SQL server stores all the data regarding the coaches, players, ticket sales, merchandise, trainers and so on. If the server goes down, all the information and records regarding the players and members of the data center to be lost. IMPACT - loss of information with no recovery</t>
  </si>
  <si>
    <t xml:space="preserve">Implement a second SQL server to help handle datastoring for the DirtBags. Implementing multiple SQL servers would also be secure as it is possible having one server handle each of the criterias such as coaches, players, and trainers. </t>
  </si>
  <si>
    <t>The router does not control spoofing or detects any spoofing of IP source addresses which leaves it to be vulnerable to many man in the middle attacks without the admins or anyone even noticing. IMPACT - loss of personal information and data leakage without detection</t>
  </si>
  <si>
    <t>Print Server</t>
  </si>
  <si>
    <t>Backup Server</t>
  </si>
  <si>
    <t>Data Domain server</t>
  </si>
  <si>
    <t>Data controller server</t>
  </si>
  <si>
    <t>File Server</t>
  </si>
  <si>
    <t>Mail Server</t>
  </si>
  <si>
    <t>Web Server</t>
  </si>
  <si>
    <t>Middleware Server</t>
  </si>
  <si>
    <t>SQL Server</t>
  </si>
  <si>
    <t>All data of the file server is stored in the device rather than on a cloud drive. There is only 2 copies of the data: on the file server and the backup server.</t>
  </si>
  <si>
    <t>File server</t>
  </si>
  <si>
    <t>Backup server</t>
  </si>
  <si>
    <t>All data of the backup server is contained on a front end server with no other backups.</t>
  </si>
  <si>
    <t>Data domain</t>
  </si>
  <si>
    <t>Building 2</t>
  </si>
  <si>
    <t xml:space="preserve">There is only one WAP connection in the second building. </t>
  </si>
  <si>
    <t>Device</t>
  </si>
  <si>
    <t>The Devices are not screen locked.</t>
  </si>
  <si>
    <t>There is nothing to prevent attackers from resetting the password and locking the admin or user out of their own personal device. IMPACT - loss of data, tampering</t>
  </si>
  <si>
    <t>Tampering</t>
  </si>
  <si>
    <t>Implement guidelines to have admins and other members of the facility to have administrative passwords in order to log onto the devices, needing a password just to get into the device would be easy to implement a lock screen for.</t>
  </si>
  <si>
    <t>Turning on spoof detection will shut down a lot of spoofing attacks. If the router is able to detect spoofing attacks, it can be put down before the attack is carried through and prevent the attackers access to anything sensitive in the servers.</t>
  </si>
  <si>
    <t xml:space="preserve">Just beacause it is the second building does not mean it should have less implementations. Building 1 has 2 WAP connections so it does not hurt to implement a second one in Building 2. </t>
  </si>
  <si>
    <t>If that WAP connection fails then that entire building would not have any connection to internet. IMPACT - fall behind scehdule in recording player data and doing anything techology related in that building until the interenet is fixed</t>
  </si>
  <si>
    <t>The IPv6 Network is not being monitored. Everything is done regarding the IPv4 Network.</t>
  </si>
  <si>
    <t xml:space="preserve">The DirtBags only care about IPv4 and IPv6 is not being touched or used at all. Attackers can use the IPv6 without anyone knowing because it is not being monitored. IMPACT - undetected attacks </t>
  </si>
  <si>
    <t>Turn off the IPv6 Network. If they are not using a port or protocol, disable it because the adversaries will use it against them.</t>
  </si>
  <si>
    <t xml:space="preserve">IPv6 is currently not being used nor monitored. Server is currently on IPv4 and should be migrated to IPv6. </t>
  </si>
  <si>
    <t>The DirtBags are only using IPv4 and completely ignoring the upgrade to IPv6. Their network is outdated and easier to be attacked. IMPACT - undetected attacks and less secure network</t>
  </si>
  <si>
    <t>Migrating to IPv6 is better than IPv4 but they would also have to make sure to disable IPv4 because we won't be using it after the IPv6 migration (to prevent further threats as previous threat).</t>
  </si>
  <si>
    <t>Laptops are not up to date with VPN and antiviruses.</t>
  </si>
  <si>
    <t>Laptop Devices</t>
  </si>
  <si>
    <t>The laptop devices are not up to date with the requirements for VPNs or any other system updates. While these laptops and devices are updating, they can easily and potentially be attacked. IMPACT - undetected breachage of devices while updating</t>
  </si>
  <si>
    <t>Implement guidelines and rules that require devices to be checked if the laptop has vpn, antiviruses running or else won't let the device and user connect to the network. Ensure that the device is secured before even allowing it to connect to the network.</t>
  </si>
  <si>
    <t>SQL server does not have inference detection.</t>
  </si>
  <si>
    <t xml:space="preserve">The SQL server contains information as regards to player, coach, trainer, owners and more. There is no inference detection which means attackers can pose as different admins and easily break into the servers. </t>
  </si>
  <si>
    <t>Inplement a 2-way approach for inference detection: inference during database design and at query time. By having inference channels we can detect inferences if any approaches violates that channel during a query or multiple queries and provide stricter access controls for security</t>
  </si>
  <si>
    <t xml:space="preserve">The SQL server stores the data bases containing information regarding coaches, players, trainers, and more. This is sensitive information that is openly stored on the server. Adversaries can easily attack and leak any information of the DirtBags to other rival teams and so on. IMPACT - loss of sensitive data that could impact the players and the team </t>
  </si>
  <si>
    <t xml:space="preserve">Encrypt the database of all sensitive information which makes it harder for adversaries to attack and decrpypt the data needed to reveal important data. This allows the information to be more secure and protected. </t>
  </si>
  <si>
    <t>Database owners are not diversed.</t>
  </si>
  <si>
    <t xml:space="preserve">Implement a two-man admin or owner system. One is able to keep track of the other and ensure that the other is in-check. </t>
  </si>
  <si>
    <t>A lot of the databases inside the SQL Server is owned by the same person. For example, Jramirez Oyoung owns half of the data bases: merchandise, tickets, news, and timecards. If he/she were to go rogue and reveal sensitive information about those databases, there is no one to stop or keep track of him. IMPACT - Sensitive information about the DirtBags are revealed and are in other people's possession.</t>
  </si>
  <si>
    <t>Buildings have no sercurity around the perimeter of the premise. Only thing protecting access to the buildings are the front doors.</t>
  </si>
  <si>
    <t>There is only one Middleware server handling the middle-tier web applications and web server for the datacenter.</t>
  </si>
  <si>
    <t>If the middleware server is attacked and goes down, adversaries are able to halt all functions the LBD website and any other web applications needed. IMPACT - open to more attacks as well as potential loss of data while delaying workflow</t>
  </si>
  <si>
    <t>There is only one web server handling the front end website management and merchandise and shops for the customers to use.</t>
  </si>
  <si>
    <t>Window Servers</t>
  </si>
  <si>
    <t>All the window servers within the datacenter is still running Windows 2016 servers</t>
  </si>
  <si>
    <t>All the window servers do not have any specfic OS patching plan.</t>
  </si>
  <si>
    <t>Windows server do not have an OS Hardening plan.</t>
  </si>
  <si>
    <t>The window servers are not up to date with Windows updates and security updates. The security updates can be  manually done, meaning that if users forget to update, it will not update. IMPACT - outdated devices if users do not keep up-to-date with the items.</t>
  </si>
  <si>
    <t xml:space="preserve">Implement a patching plan within the windows servers to update the operating system consistently. Having users manually check for updates every time works but turning on automatic updates would allow the users to not worry about checking whether their devices are up to date with windows. </t>
  </si>
  <si>
    <t>Apply a manual security policies or active group directory policies within the windows servers and devices. If one device is not up to date with the other devices, it would be forced to update. Policies could include implementing a remote access policy to provide guidelines for any users or admins accessing the devices from their homes or acceptable use policy to ensure that the devices are only on the correct applications they should be using.</t>
  </si>
  <si>
    <t>Windows server do not have an Intrustion detection system</t>
  </si>
  <si>
    <t>There is no registry monitors.</t>
  </si>
  <si>
    <t>There is no registry monitor to check for instrusion threats. The registry stores all sensitive information such as password changes, and if that is not monitored, adversaries could easily have access to the DirtBag passwords. IMPACT - loss of information and personal security as poasswords are being stolen.</t>
  </si>
  <si>
    <t xml:space="preserve">Implement a type of intrusion detection that monitors the registry. This would detect if any unknown intrusion attempts to access the registry containing all the passwords. </t>
  </si>
  <si>
    <t xml:space="preserve">There is no instrusion detection system within the windows servers. Adversaries would be able to intrude and attack the servers unnoticed. By the time the admins realized that they are being attacked, it is already to late. IMPACT - loss of data and potential damage to servers </t>
  </si>
  <si>
    <t>Implement an intrusion detection system such as HIDS, a host-based detection system. This would allow monitoring any characteristics of a single host for suspicious activity.</t>
  </si>
  <si>
    <t>Windows server do not have a Network-based intrustion detection system.</t>
  </si>
  <si>
    <t>In a previous threat, it was recommended to implement a HIDS. However, HIDS only monitors a single host. Attackers can still intrude through network traffic and application protocols within the windows servers. IMPACT - bypass of host-based detection system and server breach</t>
  </si>
  <si>
    <t>Implement a Network-based intrusion detection system (NIDS) that monitors network traffic and application protocols to identify suspicious activity. Adding a NIDS along with HIDS, the servers would have a distributed intrustion detection system which allows better identification and response to instrusion.</t>
  </si>
  <si>
    <t>Update the password policies for all the devices within the data center to have strong password requirement policies. Password policies could include longer password requirements like 20 characters, capital letters, mix of symbols and numbers.</t>
  </si>
  <si>
    <t>The password policies for the DirtBags devices are weak.</t>
  </si>
  <si>
    <t>There is no virus protection on any of the windows servers within the datacenter.</t>
  </si>
  <si>
    <t>There is no active protection nor manual protection for viruses within the windows servers. Windows Microsoft defender is also not enabled. Viruses and worms can easily be installed and accidentally downloaded within the devices and servers without anyone bothering to check. IMPACT - corrupted servers and systems</t>
  </si>
  <si>
    <t>Turn on Microsoft Windows defender which should be a basic system installed on the OS by defualt. Other trusted virus detection and prevention softwares such as McAfee AntiVirus would be acceptable to install and have running on the servers. The plans for multiple devices and it is worth the price to keep the servers secure. Malwarebytes is also a good antivirus similar to McAfee.</t>
  </si>
  <si>
    <t>Windows servers' data is not encrypted.</t>
  </si>
  <si>
    <t>The servers are using no data encryption which leaves their information out in the open. Adversaries do not have to decrypt any data during the attacks, they can easily obtain sensitive information. IMPACT - loss of data, everything is out in the open</t>
  </si>
  <si>
    <t xml:space="preserve">Use an encryption like BitLocker or Vormetric to encrypt the data within the servers to avoid revealing sensitive information to attackers. </t>
  </si>
  <si>
    <t>Window servers have no whitelisting for anything.</t>
  </si>
  <si>
    <t>The windows servers are not whitelisting anything. This allows admins and users to browse and go through anything that they please. This includes sites that are not safe or relevant to work. IMPACT - slower workflow with workers side tracking and doing things that they are not supposed to</t>
  </si>
  <si>
    <t xml:space="preserve">Implement whitelisting such as Carbon Black Parity, or Symantec DCS. For every windows server, whitelist sites and applications that are needed for work. Sites such as ESPN or Youtube would not be relevant for work because workers will be distracted with those rather than worrying about their jobs. </t>
  </si>
  <si>
    <t>Backup server has no user accounts.</t>
  </si>
  <si>
    <t>There is no user accounts needed to manage or access the backups servers. If anyone can get into the server, everything is there for them to look at. IMPACT - anyone can access the backups and possibly steal the backup data</t>
  </si>
  <si>
    <t>Create user accounts for the backup servers in order to determine who is responsible for accessing the backups if needed. The backup server stores all the private sensitive information in the server yet there is no user accounts needed to access it.</t>
  </si>
  <si>
    <t>Middleware Server has no existing user accounts.</t>
  </si>
  <si>
    <t>There is no user accounts for the Middleware server which has access to all the backend functions for the DirtBags website. This makes things less organized and hard to find who's responsible for the server if something were to happen. IMPACT - no personal accounts to manage the server</t>
  </si>
  <si>
    <t xml:space="preserve">Create user accounts for the middleware server so we would know who is working or accessing the middleware server at any time to avoid suspicious activity as well as loyalty of the users. </t>
  </si>
  <si>
    <t>Employees</t>
  </si>
  <si>
    <t>No training for employees for seeing malicious emails.</t>
  </si>
  <si>
    <t>No training for employees for USB drive hygiene.</t>
  </si>
  <si>
    <t>Laptop devices have no anti-virus protection.</t>
  </si>
  <si>
    <t>There is no active protection nor manual protection for viruses within the latops. Similar to the windows servers, since these are windows laptops, Windows Microsoft defender is there and not enabled. Viruses and worms can easily be installed and accidentally downloaded within the devices and servers without anyone bothering to check. IMPACT - corrupted servers and systems</t>
  </si>
  <si>
    <t>Laptop Devices have no OS patching plan.</t>
  </si>
  <si>
    <t>Laptop Devices have no OS hardening plan.</t>
  </si>
  <si>
    <t>Laptop Devices have no local firewall.</t>
  </si>
  <si>
    <t>Window servers have no local firewall.</t>
  </si>
  <si>
    <t>Window servers have no user authentication.</t>
  </si>
  <si>
    <t>Laptop devices have no user authentication</t>
  </si>
  <si>
    <t>Websites</t>
  </si>
  <si>
    <t>Websites all are still on http:</t>
  </si>
  <si>
    <t>There is no offsite storage or backup for the mail data.</t>
  </si>
  <si>
    <t xml:space="preserve">Mail Server </t>
  </si>
  <si>
    <t>Laptop Devices have no whitelisting.</t>
  </si>
  <si>
    <t>The laptops issued to the admins and employees are part of the DirtBag datacenter and those devices do not have any whitelisting. That means that the users can browse and view whatever they want, aside from the work that they should be doing. IMPACT  - they could go on inappropriate sites on their work laptops and possibly leak sensitive information from those devices.</t>
  </si>
  <si>
    <t>Logs are not audited on the windows servers.</t>
  </si>
  <si>
    <t>Logs are not audited on the laptop devices.</t>
  </si>
  <si>
    <t>The logs are not being audited in the windows servers. No one is checking or making sure that there is not any failed logins withing the servers. IMPACT - attackers can constantly keep attacking and failing until it works because they are going unnoticed.</t>
  </si>
  <si>
    <t xml:space="preserve">Have at least one admin, two would be better, for an audit logger role. They should be responsible for checking the logs of the servers everyday before clocking out of work. This ensures that everything is checked and if anything is needed to fix or concern, it can be done before they head home. </t>
  </si>
  <si>
    <t>The logs are not being audited on the laptop or desktop devices for the DirtBag employees. No one is checking if there were any failed login attempts other than themselves on their devices. IMPACT - attackers can easily brute force personal devices than servers because no one is checking the logs of their own devices.</t>
  </si>
  <si>
    <t>Enforce a rule or have a partner be in charge of checking each of the employees' laptop devices and logs to ensure that there is no suspicious logins within their devices. Should be similar to last mitigation, this should be done regularly or daily.</t>
  </si>
  <si>
    <t xml:space="preserve">Employees are not being trained to detect and know which and what is a malicious email if they do so receive one. IMPACT - attackers can easily manipulate them into revealing sensitive information </t>
  </si>
  <si>
    <t>Employees are not taught to understand USB drive hygiene. They can easily put in a random USB drive that they found on the street out of curiousity and accidentally install a virus into their devices. IMPACT - virus impacted USB devices can easily install viruses and worms simply on plug in.</t>
  </si>
  <si>
    <t>Train employees to have some knowledge about what emails are from their bosses and admins and what emails are scams. Basic knowledge of this should be required for the DirtBags and they should not hire without enforcing this or at least training to prevent it.</t>
  </si>
  <si>
    <t>Train employees to know better than to use any USB device they buy or find. Have things checked before inserting the USB into any device at the data center, otherwise it would be too late. Employees should be professional about these types of things and it does not cost anything to train and teach them.</t>
  </si>
  <si>
    <t>Enforce the difference between work devices and personal devices. By whitelisting the laptop devices to ensure that the employees are doing what they are supposed to do, it not only keeps them on track but also prevents them from doing anything suspiscious or unneccessary on the DirtBag issued laptops.</t>
  </si>
  <si>
    <t>The laptop devices are not up to date with the Windows updates and security updates. The security updates can be manually done, but users will tend to forget to keep their operating systems up to date. IMPACT - outdated devices will allow attackers to easily breach them.</t>
  </si>
  <si>
    <t>There is no OS hardening plan for the  windows servers. There is no instrusion systems, directory policies, nor manual security policies. There is a lot of a maintenance that needs to be kept track of within the windows servers. Adversaries are able to attack these windows servers because their intrusions are most likely undetected until they already made their way into the servers and gain sensitive data. IMPACT - Outdated windows servers will be more prone to attacks and loss of data through these attacks</t>
  </si>
  <si>
    <t xml:space="preserve">Implement a patching plan, similar to the windows servers, for the DirtBag issued laptops to constantly keep windows and operating systems up to date. This would allow users to automatically update without checking for manual updates. </t>
  </si>
  <si>
    <t>Apply manual security policies or active group director policies within the windows servers and devices. If one laptop device is not up to date with updates or policies compared to every other laptop in the datacenter, it would be forced to update. Similar to windows servers, policies could include implementing guidelines for any users or admins accessing the devices from outside the facility to ensure they are using the laptops for the right uses.</t>
  </si>
  <si>
    <t>Data and files within the file server is not encrypted.</t>
  </si>
  <si>
    <t xml:space="preserve">Web server is being used without any data encryption. </t>
  </si>
  <si>
    <t>Player, admin, coaches and everyone's data inside the SQL server is not encrypted.</t>
  </si>
  <si>
    <t>Windows servers have circular logging enabled.</t>
  </si>
  <si>
    <t>Laptop devices have circular logging enabled as well.</t>
  </si>
  <si>
    <t>The logging for the windows servers are circular, which means old logs are constantly being deleted for new ones. They only have a set amount of drive space for the logs and old logs are being depleted in order to make room for the new logs. Adversaries are able to breach the servers and simply have their tracks covered due to circular logging. IMPACT - undetected attacks and loss of data without even realizing.</t>
  </si>
  <si>
    <t>Turn off circular logging and do NOT delete any logs at all. If an intrusion is detected, every log relating to that would be needed in order to trace back steps and find out what the suspicious activity is. If the logs are being deleted, there is no conclusion or idea to come to when there is an attack. A log detecting an intrusion can merely be deleted without anyone checking to see if it happened or existed.</t>
  </si>
  <si>
    <t>Turn off circular logging for the laptop issued devices as well. Without a complete set of log files to trace back to in the event of an attack or suspicious activity, it makes it nearly impossible to recover any new data. Have a cloud or drive that is able to hold all the logs that existed in the server without it being deleted.</t>
  </si>
  <si>
    <t>The laptop devices logging system is using circular logging. This means that old logs are being deleted to make space to hold new logs. This allows adversaries to work through the personal devices and go undetected because their tracks are being covered by the circular logging deleting it. IMPACT - undetected attacks that lead to loss and breach of data within the user laptops</t>
  </si>
  <si>
    <t>The windows servers do not have any firewalls. Similar to the previous threat, there is only one firewall for the data center. If that firewall goes down or gets breached, there is no other options to block the attackers from gaining access to all the windows servers. IMPACT - loss of data</t>
  </si>
  <si>
    <t>The laptop devices have no firewall to protect their networks. There is initially one firewall for the entire data ceneter and once adversaries get through that, they will be able to freely roam because there is nothing stopping them. IMPACT - Attackers only have to breach one fire wall to have access to everything inside the server which would lead to loss of data and many more problems.</t>
  </si>
  <si>
    <t>Laptop devices for the admins and employees are taken palces such as home. They need to have their own local firewalls per device to protect them from attacks that happen on the network outside of the datacenter where the main firewall is not in play. This not only keeps their personal device safe but also prevents them from bringing anything suspicious from their devices to the datacenter network itself.</t>
  </si>
  <si>
    <t>The webpage store is constantly being used by customers and everyone. The data regarding the website is completely unencrypted. Attackers can easily breach network working at the website to crack any information. The web server handles all the purchases that customers make, leaving it unencrpted would also harm the custoemrs.  IMPACT - loss of data and website as well as customer information</t>
  </si>
  <si>
    <t xml:space="preserve">If the website goes down, business will also decline. In order to avoid revealing sensitive information on the website to attackers and customers, the data of the site should be encrypted in order to remain secure and safe. Purchases should be kept private and secure, leaving it unencrypted only leads to harm the customers as well. </t>
  </si>
  <si>
    <t>The files stored in the file server are not encrypted. This servers holds the files and data containing information regarding player, trainer, data as well as data about the facility. The data users' information and data is also found here. Adversaries are able to break through the server would allow them to access all the data because everything is there for them, not encrypted. IMPACT - loss of sensitive data and personal information that isn't protected</t>
  </si>
  <si>
    <t>Accounts</t>
  </si>
  <si>
    <t>Njego Pesa is a trainer who's last login was 2019.</t>
  </si>
  <si>
    <t>NIST</t>
  </si>
  <si>
    <t>Rack Diagrams</t>
  </si>
  <si>
    <t>full of hard drives, hard drives fails (data destruction). No process of destroying hard drives, do not throw it into trash, must destroy it completely (applies to laptop hard drives or usb drives too)</t>
  </si>
  <si>
    <t>Upgrade all the window servers in the data center to Windows 2019 and ensure that any recently added servers are also running on Windows Server 2019. Any updates or newer versions is meant to fix the problems of the older models/versions. There are more negative impacts in keeping outdated servers than spending more funds into ensuring that everything is up-to-date. Windows 2022 is also being released soon.</t>
  </si>
  <si>
    <t>Other</t>
  </si>
  <si>
    <t>Windows servers have no sim tool for the logs.</t>
  </si>
  <si>
    <t>The logs within the servers are not being managed by anyone or anything. Especially a sim tool is not being implemented. Without logs being analyzed and checked on, adversaries can easly breach the servers without their tracks being detected because the logs are not being analyzed. IMPACT - loss of sensitive information as well as poor management</t>
  </si>
  <si>
    <t>Implement a sim tool that can help manage and analyze the logs such as Splunk. Splunk allows the admins to monitor and searching through big data. By indexing and correlating information such as logs, Splunk will help analyze the logs and detect if anything is out of place.</t>
  </si>
  <si>
    <t>Encrypt all the data that resides in the file server in order to keep it save from breaches. If sensitive information such as player data or plays for the team gets leaked, the rival teams will easily have the advantage over the DirtBags over the games. Ensuring that this information does not get leaked will not only keep the rest of the server secure but also keep the team's strategies a secret.</t>
  </si>
  <si>
    <t>Mail server has no PKI environment. The mail is not encrypted.</t>
  </si>
  <si>
    <t>PKI allows users to generate certificates and stores private keys to decypt data on the file server. There is no PKI environment on the windows servers, especially the mail server. There is no digital signature or encryption for the mail being transported between users. Adversaries can easly fake and steal addresses and pretend to be admins in order to send malicious mail to the users. IMPACT - impersonation and easily installations of worms and malware through mail</t>
  </si>
  <si>
    <t>Implement a PKI environment to not only the mail server but other servers as well. By having some form of digital signatures on mails, users will know which mail is malicious or not because the signatures provdes assurance that the email is from someone that they can trust. Important admin mails should also be used on a specifically dedicated work device than just a personal laptop.</t>
  </si>
  <si>
    <t>The doors leading to the server room is very minimal and unsecure.</t>
  </si>
  <si>
    <t>There is no back up for the mails of the users and admins. Important mail can easily be lost and unmanaged. Adversaries can steal information from old mails that are not needed anymore as well as if the mail server is breached, there is no way to recover all the mails of every employee. IMPACT - loss of mails and leaking sensitive information through unneccessary emails.</t>
  </si>
  <si>
    <t>Implement a storage system or back up that will handle all the emails that was exchanged within the server and the data center. The backup server handles the mail backup but an offsite system is needed in order to not only follow the 321 rule but also ensure that the mail are secured if something happens to the server. The system can also have a time limit in whcih it will delete mail that is a year old because something that old would not be needed anymore, no point to have it laying around for attackers.</t>
  </si>
  <si>
    <t xml:space="preserve">Implement another Domain Server to take the load of the other one if one does happen to fail. If no one is able to log into the server, this sets the entire data center back from getting any work or progress done. </t>
  </si>
  <si>
    <t xml:space="preserve">The windows servers have no user authentication to verify the identity of the users. This allows attackers to connect to the servers without anything monitoring and validating their identity. IMPACT - attackers can easily bypass server logins and gain access to everything. </t>
  </si>
  <si>
    <t xml:space="preserve">The laptop devices for the datacenter have no user authentication to validating the users logging into the devices. Adversaries can easily fake logins on user devices because they simply use ID/Password logins. IMPACT - no way to identify who logs into the laptop devices, anyone can access the data if they know the account credentials </t>
  </si>
  <si>
    <t xml:space="preserve">Implement a user authentication system in each of the laptop devices to ensure that the logins are monitored and secured in order to allow them into the laptop and the network. </t>
  </si>
  <si>
    <t>Implement user authentication system in each of the windows servers to ensure that anyone logging in is being monitored and that only the required or necessary admins are able to log in to the servers and the DirtBag network.</t>
  </si>
  <si>
    <t>The websites for the DirtBags are all using HTTP servers still. HTTP interacts badly with TCP, which it uses as a transport layer. This causes problems with performance and with server scalability. IMPACT - Adversaries can easily take advantage of this and use the website to their advantage to breach the data center or leverage the site for information.</t>
  </si>
  <si>
    <t>Switch to a better servers than running HTTP. There are many other options, one includes Microsoft Internet Information Services (IIS). Microsoft is a trusted company which can help provide a more secure background and server for the websites to use.</t>
  </si>
  <si>
    <t>Web developers have domain admin access.</t>
  </si>
  <si>
    <t>Nathin Smith is a web developer but with domain admin access. This breaks separation of duty, because web developers only need to manage the website, they do not need domain admin access because that is the domain admins' jobs. IMPACT - If Nathan's account is breached, adversaries can easily gain domain access control without even having to crack domain admin accounts.</t>
  </si>
  <si>
    <t>Implement separation of duty into the user and employee accounts. Only give members access to what they need, and not what they are assumed to have / not have. Web developers have nothing to do with the data domain and should not be giving domain admin access for the sake of keeping things secure.</t>
  </si>
  <si>
    <t>SQL database admin has access to the domain, and same priviledges as a domain admin.</t>
  </si>
  <si>
    <t>Opal Young has admin controls when she only manages SQL server. Similar to the previous threat, an admin is having access to the domain when it is not necessary for them to have. IMPACT - if Opal's account gets breached, adversaries would not only gain access to the SQL servers that she manages but also obtain domain admin priviledges from her account; two birds with one stone</t>
  </si>
  <si>
    <t>Remove domain admin rights for Opal because those priviledges are not required for her to do her job as an SQL database admin. Provide domain admin priviledges only to the accounts of the people that are actually the system admins rather than every other highly positioned admin the the datacenter.</t>
  </si>
  <si>
    <t>Njego Pesa was a trainer who's last login was two years ago. This means that the trainer was not on leave, but rather, does not work for the DirtBags anymore. However, the account stills exists in the system. Adversaries can easily breach and leverage this account to their liking beceause no one cares to delete and bother with a two-year old account that's not needed. IMPACT - if the account is breached, attackers can easily work their way up and gain more priviledges as time progresses</t>
  </si>
  <si>
    <t>Implement an account management system. This would help manage accounts and delete any accounts that are outdated. This would not only save space in user accounts but also prevent old accounts from being taken over and putting the datacenter at risk.</t>
  </si>
  <si>
    <t>The account management system from previous mitigation deletes unused or outdated accounts.</t>
  </si>
  <si>
    <t>The account management system designed to be implemented in the previous threat and mitigation meant that user accounts will be deleted if outdated. Any inactive accounts that are inactive will be deleted, however it does not account for leaves within the job. The people managing the accounts are not being careful enough to delete accounts based on if the person still working here or not. IMPACT - employees can easily lose accounts while they on specific leave or vacation.</t>
  </si>
  <si>
    <t>Accounts should be disabled, not deleted. This means that if accounts were inactive, they would just be disabled and have their rights removed until the account managers are able to confirm that the person is not working for the DirtBags anymore before deleting. Or they can simply reactivate the account if the person is coming back after a certain amount of time. It is best to implement a guideline such as waiting 90 days after disabling the account to ensure that the user is either working or not currently employed at the company anymore before deleting or undisabling.</t>
  </si>
  <si>
    <t>The data in the NIST data structure is not rated on any level of importance or value. If the data is to be attacked and if they do manage to restore the data, the admins would not know what to restore first because non of the data is rated. IMPACT - Ramsomware attacks could happen and they would have to sit through the data being recovered to see if they are important or not such as employee pictures and so on, which leads to lots of time wasted while business is down and attackers roam free</t>
  </si>
  <si>
    <t>Every piece of data within the datacenter should be rated from a scale of low, medium, high, or critical. This way, the facility will always be ready to get things back up and running the next day if something goes wrong. Knowing what needs to be restored first before restoring the irrelevant things ensures that the business stays on track as well as keeps things organized and prepared for every ramsomware attack.</t>
  </si>
  <si>
    <t>The data is not being rated of importance or value at all.</t>
  </si>
  <si>
    <t>The rack diagrams are full of hard drives and hard drives tend to fail. If a hard drive fails, there is no data destruction and it is simply thrown away. Old harddrives that fail are not being handled correctly. IMPACT - an adversary can easily access the thrown away hard drive and get any sensitive information or data left on it.</t>
  </si>
  <si>
    <t xml:space="preserve">Implement a data destruction procedure and policy such as thoroughly destroying the drive through a tree shredder or of the like. Hard drives that fail for not only the windows servers, but the laptop devices as well, should be completely and thoroughly destroyed rather than being thrown away. This ensures that the hard drives can not be recovered or tampered with to reveal any important information when their use is over. </t>
  </si>
  <si>
    <t>Mailboxes for the users are only being backed up for 1 month.</t>
  </si>
  <si>
    <t xml:space="preserve">The mail of the users are only being backed up for one month before being deleted. This ruins the whole point of backups because 1 month is a short time period in order to get something done. If the mail server goes down, then users are only able to obtain mail that has only been a month old. IMPACT - users might need mail that has been more than a month old for meetings and other companies especially under COVID, which they wont have access to </t>
  </si>
  <si>
    <t>Change the time frame in which mails are backed up. Most cases where mail is used is within the time frame of a year. After a year they technically start fresh and go from there. Mail, not just the entire mailbox, should be backed up completely. Any old mail that has reached over a year old should be deleted not only to save data but also prevent attacks using old emails.</t>
  </si>
  <si>
    <t>The file server is only backing up the data for the LBD and is not backing up anything else within that file server. There are other important data on the server such as player, coach, facility, and more, yet those are not being backed up. If the server goes down, only one thing out of many in the file server is being backed up in ordered to be restored. Adversaries can easly slip and hide hardware inside the devices with a lot of stuff piled up. IMPACT - loss of crucial data if breached and can not be restored once gone, as well as easy installation of worms and malware for attackers</t>
  </si>
  <si>
    <t>Back up everything in the file server. Implement a data retention plan. This allows a good method of keeping or backing up data such as player and coach info in case something happens. They should be on top of their games and not being able to back up this information will put the team behind from the rest. Any information that is old and unused, should be deleted and not backed up. This will prevent adversaries from hiding malicious software inside the servers or any other device.</t>
  </si>
  <si>
    <t>Network/Firewall</t>
  </si>
  <si>
    <t>The dataflow or server traffic is not being monitored. This allows any and all dataflow and traffic to pass through the into the servers. Adversaries can easily breach and slip through the router without being detected because no one is monitoring the traffic. IMPACT - a denial of service attack can be taking place and no one is there to notice it until it actually happens.</t>
  </si>
  <si>
    <t>Every form of dataflow or server traffic should be monitored and documented. If there is any change in traffic, it means that there is an attack that is causing the flow of traffic to shift. Layout guildelines or rules of what is allowed to connect to what. Implementing firewall rules allows this as well as denying dataflows that aren't needed.</t>
  </si>
  <si>
    <t>Dataflow and server traffic is not being monitored or documented.</t>
  </si>
  <si>
    <t>There is no OS hardening plan for the laptop devices issued by the datacenter. There are no intrusion systems, directory policies, nor manual security policies. There is a lot of maintenance that needs to be kept track of within the laptop devices. Attackers are able to breach these devices because they are not up to date and intrusions are not being detected or monitored. Adversaries are able to have access to every data flow and connection between the servers once they bypass the first firewall because there are no firewalls protecting the servers.IMPACT - undetected intrusiosn before it is already too late.</t>
  </si>
  <si>
    <t>There is no playbook or guidelines for ddos situations.</t>
  </si>
  <si>
    <t>The DirtBags have no playbook or guidelines to follow in order to know what procedures to follow during a ddos attack. This would lead to a lot of disorder and panic as no one has a set plan in order to fix things. IMPACT - most people would end up improvising and doing things on the spot which will potentially mess up issues further</t>
  </si>
  <si>
    <t>Implement a ddos playbook to provide guidelines to follow int order to know what procedures and steps to take in order to fix and get things back and running. This would prevent users for trying to improvise and do things themselves which could potentially cause chaos and more problems. Similar to plane crashes or emergencies, flight attendents have following checklists and procedures to follow and go through to make sure everyone is safe. The same can be applied to data security.</t>
  </si>
  <si>
    <t>There is no disaster recovery plan.</t>
  </si>
  <si>
    <t>The datacenter does not have a disaster recovery plan. There is nothing for them to do or follow in the case of a disaster, such as the whole datacenter being destroyed. IMPACT - if something were to happen, they will not be able to be back up and running the next day, but be out of business until things are recovered.</t>
  </si>
  <si>
    <t>Implement a disaster recovery plan such as having a different facility or offsite backup for the datacenter. This means that if something were to happen to the facility, the admins can easily get back up and running the next day because they have all the critical files and data backed up.</t>
  </si>
  <si>
    <t>There is no network segmentation.</t>
  </si>
  <si>
    <t>The windows servers have no form of network segmentation to protect them from spoofing. Adversaries can easily attack any of the windows servers and easily steal information from any connections or dataflow happening between those servers. IMPACT - Man I the middle attacks can easily occur and spoof any important data crossing between the servers.</t>
  </si>
  <si>
    <t>Window servers have wireless capabilities that are active.</t>
  </si>
  <si>
    <t>The windows servers have wireless capabilities that are turned on. Servers should never have wireless capabilities. Everything should be hardwired. Adversaries can easily take advantage of these wireless capabilities and get into the servers. IMPACT - breach servers through unused wireless connections</t>
  </si>
  <si>
    <t>Simply turn off all wireless capabilities within the windows servers. Everything in there should be hardwired. The servers are wired yet have the wireless capabilities turned on. This can be easily done by turning it off in the bios for the windows server which saves a lot more trouble than doing nothing and having someone attack the servers.</t>
  </si>
  <si>
    <t>There is no protection the bios settings.</t>
  </si>
  <si>
    <t xml:space="preserve">Implement a password protected bios or user authentication to validate whoever is accessing the bios settings in the windows servers, which in this case should just be the domain admins. This protects the bios from being access by anyone that can get their hands on the servers. </t>
  </si>
  <si>
    <t>The windows servers have no protection on the bios settings. This gives adversaries freedom to attack the bios and change its settings to weaken the server. IMPACT - weakened servers will lead to more attacks and if the bios is compromised then the operating system is also down in the waters</t>
  </si>
  <si>
    <t>Bluetooth connection is turned on for the windows servers.</t>
  </si>
  <si>
    <t>The windows servers has bluetooth connection and capabilities turned on. They do not need or use any of these bluetooth features. IMPACt - similar to the wireless capabilities, adversaries are able to compromise the windows servers through the bluetooth connections that it has.</t>
  </si>
  <si>
    <t xml:space="preserve">Turn off bluetooth connections and capabilities regarding bluetooth throughout all the wndows servers. Similar to previous mitigations, if it is not being used, it is not being monitored or cared for and should be turned off. </t>
  </si>
  <si>
    <t>The racks of the windows servers seem to be in the open and unlocked.</t>
  </si>
  <si>
    <t>The rack diagrams are full of hard drives containing sensitive information. Although mitigations were implemented to keep the data secure, it does not change the fact that the physical server itself is secure. IMPACT - if any adversary is able to make it into the server room, they basically gain hands on access to all the drives that the servers hold</t>
  </si>
  <si>
    <t>Lock the windows servers racks behind a key or screen system that would prevent anyone from accessing the physical drives and entity of the server without a key or password, which only the domain admins should have access to.</t>
  </si>
  <si>
    <t>Windows servers are still using ID/Password.</t>
  </si>
  <si>
    <t>The admin authentication for the windows servers are still using ID/Password only. Adversaries would only have to guess or crack the ID and password in order to gain access to the admin accounts. IMPACT - if an admin account gets compromised, then everything else in the server will eventually go down as that admin account has access to almost everything</t>
  </si>
  <si>
    <t>Implement usage of security badges or tokens for the admins on top of the id/password. By having badges and tokens, it makes it harder for adversaries to gain access to these unique badges. Having two factor authentication for the domain admins also should be mandatory for security purposes. Normal users do not need badges or tokens, however, it would be beneficial to require 2 factor authentication for them as well.</t>
  </si>
  <si>
    <t>Laptop Devices are still using ID/Password.</t>
  </si>
  <si>
    <t>The doors leading to the server room is not secure at all. The doors can be easily access by anyone in the facility. Adversaries can easily break in similar to the front door and get access to all the servers because everything is stored on hard drives too. IMPACT - loss of everything and potential destruction of data center.</t>
  </si>
  <si>
    <t>The admin authentication for the latop devices are using ID//Password only. Adversaries are able to easily breach the device if they simply gain access to the password and usernames of that admin. IMPACT - if an admin account gets compromised, adversaries can easily gain access to the server and device using remote access</t>
  </si>
  <si>
    <t>Similar to previous mitigation, laptop devices should require domain admins to have a security badge in order to access or log in to the device. Two factor authentication should be turned on even for accessing the admin's personal laptops or devices. Even with pesonal devices, there are vulnerabilities to getting their accounts breached.</t>
  </si>
  <si>
    <t xml:space="preserve">There is no baseline or knowledge of what normal traffic looks like. </t>
  </si>
  <si>
    <t>The DirtBags have no specific baseline or knowledge of how the traffic should look like normally on a day to day basis. This means that they would have no idea what the traffic would be like if there was an attack. IMPACT - adversaries can easily conduct a denial of service attack and no one would know until the attack is carried through because the changes in traffic are not being monitored.</t>
  </si>
  <si>
    <t>Implement a baseline of what normal server traffic should look like on a daily basis. The traffic should be monitored closely as well. If there is any changes or shift in the traffic, it is best to assume that a denial of service attack is taking place and can put a stop to it before it happens and slows down business and work because users can not access something.</t>
  </si>
  <si>
    <t>Separate admin work with daily work. Administrative work should be solely done on a separate device dedicated to the admin work. A baseball company should have no problems providing a few extra laptops to the admins for the to securely do their work separately from their personal uses. This not only protects their accounts but ensures that their personal devices are for personal use while work devices are meant for work only.</t>
  </si>
  <si>
    <t xml:space="preserve">The owner doesn’t need to go in the server room. The doors should be more protected, only admins managing the servers need to go in. This would call for the implementation of eye scanners or keycards that only the domain admins have access to in order to enter the server rooms. There is no need for any other employee to have access. </t>
  </si>
  <si>
    <t>Devices</t>
  </si>
  <si>
    <t>The laptop and desktop devices auto open the file explorer upon USB insertion to display what's inside the drive.</t>
  </si>
  <si>
    <t>Implement data network segmentation, have all data and files on separate networks. By dividing the network into segments, it not only provides a better security, but also makes man in the middle attacks more complicated to occur. On top of breaching the main firewall (the first line of defense), the mitm attacks would have to attack all the network segments across all the servers in order to actually get in and start spoofing. Network segmentation is a good security system to solve this.</t>
  </si>
  <si>
    <t>There are no honeypots being used.</t>
  </si>
  <si>
    <t>Firewall</t>
  </si>
  <si>
    <t>The firewall rules for the datacenter are really weak.</t>
  </si>
  <si>
    <t>There is only one firewall handling the connections of the entire data center.</t>
  </si>
  <si>
    <t>The DirtBags do not have a Bastion Firewall Administrator.</t>
  </si>
  <si>
    <t>There is no Bastion hosts systems on the firewall to support it. Firewall is on its own, nothing to protect it. IMPACT - easily breached without any support because it is already handling the stress of the dataflows</t>
  </si>
  <si>
    <t>Implement a Bastion host behind the main perimeter firewall to protect. It is small and simple yet highly secure. It runs secure OS essential services, requires user authentication to access, each of its proxies can restrict features, host accessed, check for security, and requires limited disk use because of read-only code. There are only benefits in implementing a bastion host and it is highly needed to support the main firewall.</t>
  </si>
  <si>
    <t>Implement a local firewalls for each of the windows server. With personal firewalls, it makes it harder for adversaries to breach the servers because they have to go through the firewalls of each one rather than just the main firewall for the datacenter. Personal firewalls should be implemented to provide secure rules of what servers can connect and not connect with each other, as well as monitor outgoing traffic to detect and block worms and malware activity. It is also less complex and more budget friendly to implement per device.</t>
  </si>
  <si>
    <t>Windows servers have no Host-Based IPS (HIPS).</t>
  </si>
  <si>
    <t>The windows servers have no Host-Based IPS. There is no system that monitors malicious behavior for the servers. IMPACT- threats such as modification of system resources, priviledge exploits, buffer-overflow exploits, email contact list breach, and directory traversal can arise because these issues are not being monitored or accounted for.</t>
  </si>
  <si>
    <t>Implement a HIPS, by providing a set of general-purpose tools designed to protect specific servers such as the Web Server or databse servers. HIPS also provides desktop protection for system calls, file system access, system registry settings, and even host input or output. It uses a sandbox approach to quarantine code in an isolated system area and runs the code to check and monitor the behavior so the admins would not have to, very convienent.</t>
  </si>
  <si>
    <t>Windows servers have no Network-based IPS (NIPS).</t>
  </si>
  <si>
    <t>The windows servers do not have NIPS. There is no system that has the authority to modify or discard packets. There is nothing monitoring the packet or data flow; no pattern matching, protocol, traffic, or statistical anomaly detection. IMPACT - adversaries can take advantage of this and easily slip in between the network because they are not being monitored</t>
  </si>
  <si>
    <t>NIPS is a system that has the authority to modify/discard packets and tear down TCP connections if necessary. It makes use of signature and anomaly detection. Additionaly, NIPS may also provide data flow protection because it requirest he application payload in a sequence of packets to be reassembled.</t>
  </si>
  <si>
    <t>The applications on the devices are not patched.</t>
  </si>
  <si>
    <t>Always patch the apps on the devices. Just because an application is working completely fine, there is no guarantee that the stuff is safe, especially when it is not up to date on patches. Patches are meant to fix bugs or problems and should not be ignored. Third party applications should be patched constantly as well as implementing a whitelist system for the applications that are allowed.</t>
  </si>
  <si>
    <t>The applications on the laptop devices are not being patched. Applications are not being whitelisted, third party apps are not up to date and operating systems are out of date. Adversaries can easly make use of these vulnerabilities and exploit it to their advantage. IMPACT - easily breach through devices that are not up to date with patches because there are problems that the patches should have fixed but the update isn't applied.</t>
  </si>
  <si>
    <t xml:space="preserve">There are no honeypots being implemented in the internal networks, internet, or service network. DirtBags have no way of knowing how their attackers act or what they want to attack without the use of honeypots. IMPACT - they are just letting attacks happen and not trying to find out how they work in order to take measures against it. </t>
  </si>
  <si>
    <t>The laptop and desktop devices auto open the file explorer to display the contents of the USB drive when inserted. There is no prompt asking to open the drive, it does so automatically. If someone were to find a USB outside the parking lot and simply plugged it in to check, the damage has been done because all the malicious software on that drive has been opened. IMPACT - adversaries can easily install malware through USB drives because everyone's devices auto open it.</t>
  </si>
  <si>
    <t>Simply turn off the autorun feature across all devices. This would stop the device from opening the USB drive before one is able to check and clearly make sure what is inside. Although the feature is very convienent, it is not something a data center should have on, for security measures.</t>
  </si>
  <si>
    <t>Implement honeypots to draw attackers and intruders in to see how they got in and where they came from. This helps admins understand what tactics or methods the adversaries used to get in and how they can adapt counter measures to it. Low interaction honeypots are less realistic targets and it is better to implement high interaction ones to encourage attackers to stay on the pot without setting any alarms which allows them to be monitored while the honeypot itself is separate from the server with no real files on it.</t>
  </si>
  <si>
    <t>There is a lot of data flow that is required to get work done and there is a lot of incoming traffic that goes through the main firewall, which allows anyone that is connected to the network to go through any of the IP addresses because rules 9 and 10 allow any traffic outbound. IMPACT - adversaries can pose as customers or anyone connecting to the network and make their way past the network and get into the servers</t>
  </si>
  <si>
    <t>Strengthen the firewall rules not only for the main perimeter firewall but also all the local and host firewalls for each of the servers and laptops as well. Implement web proxies that would whitelist or blacklist the types for servers and site that each user is allowed to go through. The firewalls should also be logging and time stamping any and all connections of the devices that go through it.</t>
  </si>
  <si>
    <t>There are many other types of firewalls besides a packet filter. Implement an application protocol filter type of firewall which filters and only allows http or any specific application to flow through. Having a combination of packet filter and application protocol makes the firewall more secure than just filtering by port numbers.</t>
  </si>
  <si>
    <t>The firewall does not have network activity filter.</t>
  </si>
  <si>
    <t>The firewall does not have a network activity filter. Without anything to filter networks, no activity is being monitored or dropped based on traffic frequency. IMPACT - adversaries can easily access and connect to the network way past closing time, middle of the night for example, while everyone is offline or at home</t>
  </si>
  <si>
    <t>Implement a network activity filter within the firewalls both for the servers and perimeter. The filter would be able to monitor and drop all traffic based off frequency such as filtering the rates of requests coming in. It would also be able to drop all traffic after 9pm or whenever the data center is closing/closed.</t>
  </si>
  <si>
    <t>The main firewall is only an IP address filter which is a packet filter type of firewall. The firewall only protects traffic from the intranet to the servers but does not apply to laptops to the servers within the data center because it does not hit the firewall at all. Packet filters have limited logging functionality, vulnerable to TCP/IP protocol bugs, and does not support advanced user authentication. IMPACT - limited by just port numbers in which attackers can easily spoof through these</t>
  </si>
  <si>
    <t>The firewall does not have application vulnerabilities conversion.</t>
  </si>
  <si>
    <t>The current firewall does not convert application vulnerabilities. It needs another firewall in order to cover for this. Applications that connect through the firewalls have a lot of vulnerabilities that need to be checked and handled. IMPACT - improper configurations can lead to breaches</t>
  </si>
  <si>
    <t xml:space="preserve">Implement a second firewall to handle application vulnerabilities to support the main perimeter firewall. The packet filter and original firewall by itself can not prevent attacks that employ vulnerabilities specifically to applications or functions. Having another firewall keeps things secure and supports this. </t>
  </si>
  <si>
    <t>Laptop devices are still running on Windows 7.</t>
  </si>
  <si>
    <t>The DirtBag issued laptop devices are still running on Windows 7. Windows 7 is completely outdated and is full of bugs and issues that Windows 10 and 11 has solved. IMPACT - adversaries can take advantage of outdated devices and breach their operating systems</t>
  </si>
  <si>
    <t>Updated all the laptop devices to atleast Windows 10. Windows 11 is clearly better but it is still new so there is a possibility to have a lot of bugs and issues. It is safer to update to Windows 10 and wait for 11 to be patched out before upgrading the devices to that as well.</t>
  </si>
  <si>
    <t>Window Servers + Laptop Devices</t>
  </si>
  <si>
    <t>The servers and devices have no operating system security.</t>
  </si>
  <si>
    <t>There are over 100 laptops and multiple servers within the data center that needs to be deployed. There is no plan or guildeline to have these devices updated and patched before being compromised. IMPACT - a system can be compromised before it can install or while it is installing the latest patches, since there are so many devices, there is one bound to get compromised before all the devices can get through</t>
  </si>
  <si>
    <t>Build and deploy a system that is a planned process designed to counter this threat. The system must access risks and plan the system development by first ensuring that the operating system is secure before important applications. It must also ensure that any and all critical content is secured and the appropriate network protection and processes are being used before connecting the hardware to the DirtBag network.</t>
  </si>
  <si>
    <t>Laptop devices do not have a system security planning process.</t>
  </si>
  <si>
    <t>Laptop devices are being deployed to the datacenter without having the lastest firmware. They do not have a system security planning process. The DirtBags are not monitoring or checking their devices before connecting them to the network. There is no way of knowing what threat or problems could arise if they are not planning for it. IMPACT - many attacks can go undetected and compromise the laptop devices</t>
  </si>
  <si>
    <t>Similar to this project, implement a system of threat modeling or planning to know what threats and mitigations to look out for and to implement. Having an idea of what possible threats may arise for some device or function would help not only ensure that the device is secure but also provides a checklist to go through and test before connecting/deploying the device to the main network.</t>
  </si>
  <si>
    <t xml:space="preserve">The devices have guest accounts enabled. </t>
  </si>
  <si>
    <t>Guest accounts are active across all devices. This means that anyone can simply log in as guest rather than signing in to the device and still get access to the device. IMPACT - adversaries can easily make use of the guest account feature and use it to gain further access and priviledges to compromise the devices</t>
  </si>
  <si>
    <t>The admins are not checking if all security steps are done properly.</t>
  </si>
  <si>
    <t>The security steps for the windows servers are not being checked properly. There is nothing to monitor or check for vulnerabilities on the servers. IMPACT - extra vulnerabilities can arise outside of the ones listend in threat modeling or planning when updating.</t>
  </si>
  <si>
    <t>Implement and run a vulnerability checker against it to make sure that there are not any extra vulnerabilities occuring when systems are being checked or updated.</t>
  </si>
  <si>
    <t>File server has data share.</t>
  </si>
  <si>
    <t>The network share for the file server is Data Share. Everyone has full control over network shares to map to the server and all shares mapped to the server. IMPACT - the file server holds important information and everyone can access the network shares mapped to it.</t>
  </si>
  <si>
    <t xml:space="preserve">Add restricted priviledges and less control/accesss of the data share to only the employees that need to access the files. </t>
  </si>
  <si>
    <t>There is only one switch behind the firewall.</t>
  </si>
  <si>
    <t>The firewall only has one switch behind it handling all the connections within the data center. For a data center with multiple devices and connections needed, one switch is not enough. If the switch malfunctions of fails then the connection throughout the entire facility will be down. IMPACT - slower network and one switch handling everything.</t>
  </si>
  <si>
    <t xml:space="preserve">Implement at least one or two more switches behind the router. The windows servers should have a dedicated switch for them while everything else in the data center should have their own. </t>
  </si>
  <si>
    <t>Printer server has no log retention or logging system.</t>
  </si>
  <si>
    <t>The print server does not have any logging. There is no logs to keep track of what is being sent to the printer servers or what is being printed. IMPACT - if the print server is breached, there are no logs to check which files have been compromised.</t>
  </si>
  <si>
    <t xml:space="preserve">Implement a logging system for all the files that are being printed for the employees to ensure that they are not printing inappropriate things but also ensures that no one is trying to attack  </t>
  </si>
  <si>
    <t xml:space="preserve">The laptop devices do not check for instrusion instances. </t>
  </si>
  <si>
    <t>Establish an architecture of an automatic enterprise security system. This system would cover all devices connected to the internet by the employees. Gossip sharing would be where if one device would check with other devices and see if there is a similar problem. If multiple devices are shown to have a similar problem then it would alert an intrusion.</t>
  </si>
  <si>
    <t>The devices have no intrusion instance check. There is nothing checking for similar problems across all devices which makes it more complicated tackling things separately. IMPACT - slower workflow in tackling the problems because there's no way of knowing if other devices have the similar problems</t>
  </si>
  <si>
    <t>Datastore</t>
  </si>
  <si>
    <t>Datastore has weak password policies.</t>
  </si>
  <si>
    <t>The data share for the FileShare, backup and SQL have a very weak password policies. The passwords have unlimited age, 8 characters minimum without complexity needed. IMPACT  - these passwords are really easy to guess and adversaries can quickly crack these passwords and accounts in order to get into the data shares</t>
  </si>
  <si>
    <t xml:space="preserve">File server datastore allows all users to have full control to the data. </t>
  </si>
  <si>
    <t>The fileshare datastore allows all users to have full control and access to the data. The term users refers to all users besides the admins, whether that'd be players, coaches, trainers, or even customers. IMPACT - Adversaries or rival teams can easily pose as normal users to gain access to these datas and leak information</t>
  </si>
  <si>
    <t>The only people that would need to access the data for the players and trainers would technically be the coaches because they are the ones in charge of the plays and keeping tabs on the players. The fileshare datastore should be limited to users that have a reason to access it, such as coaches or admins managing the file server.</t>
  </si>
  <si>
    <t>Implement strong password policies as well as a password management system. Passwords should involve special characters and symbols as well as a mix of numbers. The passwords should have a set age and be required to be changed daily; you would not want to be using the same password for 20 years. Datastore holds sensitive information that should not be taken lightly or lazily with weak passwords. Password managers can remember hard passwords for the users so they would not have to remember it themselves.</t>
  </si>
  <si>
    <t>Repudiation</t>
  </si>
  <si>
    <t>Elevation of Privilege</t>
  </si>
  <si>
    <t>Spoofing</t>
  </si>
  <si>
    <t>Data being backed up has data retention plan but file server does not have one.</t>
  </si>
  <si>
    <t>Key locks on the front doors.</t>
  </si>
  <si>
    <t>The front doors for both the buildings seem very basic and minimal.</t>
  </si>
  <si>
    <t>The data is stored physically in the device through hard drives.</t>
  </si>
  <si>
    <t>The router does not control or detect spoofing of IP sources addresses</t>
  </si>
  <si>
    <t>Laptop devices most likely just have a lock screen that opens on click, there is no pin or password needed to enter and access the device.</t>
  </si>
  <si>
    <t>IPv4 Network is being monitored and used by the admins.</t>
  </si>
  <si>
    <t>The SQL admins have access to the server</t>
  </si>
  <si>
    <t>Windows 2016 still does the jobs needed for the data center, but is still outdated.</t>
  </si>
  <si>
    <t>Password policies remembers 5 passwords, have very minimal complexity and character requirements, but still requires ID/Passwords</t>
  </si>
  <si>
    <t>If the previous threat was taken care of, a HIDS would be installed in place</t>
  </si>
  <si>
    <t>Basic Windows defender is already installed with Windows, however most likely turned off or not used.</t>
  </si>
  <si>
    <t>Employees technically rely on common sense and judgement for deciding whether a mail was safe or not.</t>
  </si>
  <si>
    <t>Devices will only automatically prompt what update needs to be installed, although it has to be manually accepted.</t>
  </si>
  <si>
    <t>There is the main perimeter firewall in place that is meant to cover for the entire data center.</t>
  </si>
  <si>
    <t>User accounts rely on ID/Passwords. Users hope that no one can guess their passwords.</t>
  </si>
  <si>
    <t>Data is being backed up in the backup server currently.</t>
  </si>
  <si>
    <t>Circular logging keeps tracks of logs but deletes old logs or clears history when the storage holding the logs run out of space.</t>
  </si>
  <si>
    <t>Web developers are required their ID/passwords to log into domain admin controls.</t>
  </si>
  <si>
    <t>SQL database admins are required their ID/passwords to log into domain admin controls.</t>
  </si>
  <si>
    <t>Account are assumed not to be used</t>
  </si>
  <si>
    <t>Unused accounts are deleted and terminated to prevent intrusions through inactive accounts</t>
  </si>
  <si>
    <t>Maybe a special trash can for devices?</t>
  </si>
  <si>
    <t>Emails and mailboxes of the employees are backed up for a month without deletion</t>
  </si>
  <si>
    <t>Employees' common sense was used.</t>
  </si>
  <si>
    <t>Employee's common sense</t>
  </si>
  <si>
    <t>No one is assumed to have entered the room besides the admins.</t>
  </si>
  <si>
    <t>Admins are using the DirtBag issued laptop device for personal uses rather than just work. They are emailing through their own devices, accessing the internet, and simply doing admin work without protection. IMPACT - adversaries can easily use keyboard loggers and find out which password and id the admin is using and simply log into the admin account from their own personal devices</t>
  </si>
  <si>
    <t>Admin ID/Passwords required for accessing the windows servers.</t>
  </si>
  <si>
    <t>Key locks on the doors.</t>
  </si>
  <si>
    <t>Assumed employees and customers are using completely patched and updated devices</t>
  </si>
  <si>
    <t>Guest accounts are meant to have restricted access.</t>
  </si>
  <si>
    <t>Disable the guest accounts across all devices issued by the DirtBags but also any personal devices used for administrative or employee involved work. Even if the guest account has limited uses or access, adversaries can easily work their way up and gain more priviledges.</t>
  </si>
  <si>
    <t>Other devices has circular logging but this is None</t>
  </si>
  <si>
    <t>Admins are using the laptop devices for personal use.</t>
  </si>
  <si>
    <t>The windows servers are still running Windows Server 2016 R2, whereas the latest one is Windows Server 2019. Since they are not up-to-date and are running outdated servers, that leaves them more likely to be attacked by adversaries. IMPACT - outdated servers allows more vulnerabilities compared to updated ones.</t>
  </si>
  <si>
    <t>The password policies for the Laptop devices are weak and have very little requirements. Passwords can easily be changed and are easily guessable if said device were to be hacked or attacked. IMPACT - loss of security as passwords can be changed and attackers will most likely steal and break sensitive information on the devices</t>
  </si>
  <si>
    <t>Chris Nguyen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</si>
</sst>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b/>
      <sz val="11"/>
      <color theme="0"/>
      <name val="Calibri"/>
      <family val="2"/>
      <scheme val="minor"/>
    </font>
    <font>
      <sz val="10"/>
      <color theme="1"/>
      <name val="Calibri"/>
      <family val="2"/>
      <scheme val="minor"/>
    </font>
    <font>
      <b/>
      <sz val="10"/>
      <color theme="1"/>
      <name val="Calibri"/>
      <family val="2"/>
      <scheme val="minor"/>
    </font>
    <font>
      <i/>
      <sz val="9"/>
      <color theme="1"/>
      <name val="Calibri"/>
      <family val="2"/>
      <scheme val="minor"/>
    </font>
    <font>
      <b/>
      <sz val="11"/>
      <color rgb="FF000000"/>
      <name val="Calibri"/>
      <family val="2"/>
      <scheme val="minor"/>
    </font>
    <font>
      <sz val="9"/>
      <color theme="1"/>
      <name val="Calibri"/>
      <family val="2"/>
      <scheme val="minor"/>
    </font>
    <font>
      <b/>
      <sz val="9"/>
      <color theme="1"/>
      <name val="Calibri"/>
      <family val="2"/>
      <scheme val="minor"/>
    </font>
    <font>
      <sz val="9"/>
      <color rgb="FF000000"/>
      <name val="Calibri"/>
      <family val="2"/>
    </font>
    <font>
      <b/>
      <sz val="11"/>
      <color theme="1"/>
      <name val="Calibri"/>
      <family val="2"/>
      <scheme val="minor"/>
    </font>
    <font>
      <sz val="9"/>
      <color theme="1"/>
      <name val="Calibri"/>
      <family val="2"/>
      <scheme val="minor"/>
    </font>
    <font>
      <sz val="9"/>
      <color rgb="FF000000"/>
      <name val="Calibri"/>
      <family val="2"/>
    </font>
    <font>
      <b/>
      <sz val="18"/>
      <color theme="1"/>
      <name val="Calibri"/>
      <family val="2"/>
      <scheme val="minor"/>
    </font>
    <font>
      <sz val="18"/>
      <color theme="1"/>
      <name val="Calibri"/>
      <family val="2"/>
      <scheme val="minor"/>
    </font>
    <font>
      <b/>
      <sz val="18"/>
      <color rgb="FFFF0000"/>
      <name val="Calibri"/>
      <family val="2"/>
      <scheme val="minor"/>
    </font>
    <font>
      <b/>
      <sz val="14"/>
      <color rgb="FFFF0000"/>
      <name val="Calibri"/>
      <family val="2"/>
      <scheme val="minor"/>
    </font>
    <font>
      <b/>
      <i/>
      <sz val="14"/>
      <color rgb="FFFF0000"/>
      <name val="Calibri"/>
      <family val="2"/>
      <scheme val="minor"/>
    </font>
    <font>
      <b/>
      <sz val="18"/>
      <color rgb="FF7030A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2" tint="-0.249977111117893"/>
        <bgColor indexed="64"/>
      </patternFill>
    </fill>
    <fill>
      <patternFill patternType="solid">
        <fgColor theme="1"/>
        <bgColor theme="1"/>
      </patternFill>
    </fill>
    <fill>
      <patternFill patternType="solid">
        <fgColor theme="0" tint="-0.14999847407452621"/>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theme="0"/>
      </left>
      <right style="thin">
        <color theme="0"/>
      </right>
      <top/>
      <bottom style="thick">
        <color theme="0"/>
      </bottom>
      <diagonal/>
    </border>
    <border>
      <left style="thin">
        <color rgb="FF9A9A9A"/>
      </left>
      <right style="thin">
        <color rgb="FF9A9A9A"/>
      </right>
      <top/>
      <bottom style="thin">
        <color rgb="FF9A9A9A"/>
      </bottom>
      <diagonal/>
    </border>
    <border>
      <left style="thin">
        <color auto="1"/>
      </left>
      <right/>
      <top/>
      <bottom/>
      <diagonal/>
    </border>
    <border>
      <left/>
      <right style="medium">
        <color indexed="64"/>
      </right>
      <top/>
      <bottom/>
      <diagonal/>
    </border>
  </borders>
  <cellStyleXfs count="1">
    <xf numFmtId="0" fontId="0" fillId="0" borderId="0"/>
  </cellStyleXfs>
  <cellXfs count="35">
    <xf numFmtId="0" fontId="0" fillId="0" borderId="0" xfId="0"/>
    <xf numFmtId="0" fontId="0" fillId="0" borderId="0" xfId="0" applyProtection="1">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49" fontId="2" fillId="2" borderId="1" xfId="0" applyNumberFormat="1" applyFont="1" applyFill="1" applyBorder="1" applyAlignment="1">
      <alignment horizontal="left" vertical="top" wrapText="1"/>
    </xf>
    <xf numFmtId="49" fontId="4" fillId="0" borderId="0" xfId="0" applyNumberFormat="1" applyFont="1" applyAlignment="1" applyProtection="1">
      <alignment horizontal="left" vertical="top" wrapText="1"/>
      <protection locked="0"/>
    </xf>
    <xf numFmtId="49" fontId="4" fillId="3" borderId="2" xfId="0" applyNumberFormat="1" applyFont="1" applyFill="1" applyBorder="1" applyAlignment="1" applyProtection="1">
      <alignment horizontal="left" vertical="top" wrapText="1"/>
      <protection locked="0"/>
    </xf>
    <xf numFmtId="1" fontId="0" fillId="0" borderId="0" xfId="0" applyNumberFormat="1" applyAlignment="1">
      <alignment horizontal="left" vertical="top" wrapText="1"/>
    </xf>
    <xf numFmtId="0" fontId="0" fillId="0" borderId="0" xfId="0" applyAlignment="1">
      <alignment vertical="top" wrapText="1"/>
    </xf>
    <xf numFmtId="0" fontId="1" fillId="4" borderId="3" xfId="0" applyFont="1" applyFill="1" applyBorder="1" applyAlignment="1">
      <alignment vertical="top" wrapText="1"/>
    </xf>
    <xf numFmtId="0" fontId="5" fillId="5" borderId="4" xfId="0" applyFont="1" applyFill="1" applyBorder="1" applyAlignment="1">
      <alignment vertical="top" wrapText="1"/>
    </xf>
    <xf numFmtId="0" fontId="0" fillId="0" borderId="0" xfId="0" applyAlignment="1" applyProtection="1">
      <alignment vertical="top" wrapText="1"/>
      <protection locked="0"/>
    </xf>
    <xf numFmtId="0" fontId="6" fillId="0" borderId="0" xfId="0" applyFont="1" applyAlignment="1" applyProtection="1">
      <alignment vertical="top" wrapText="1"/>
      <protection locked="0"/>
    </xf>
    <xf numFmtId="0" fontId="6" fillId="0" borderId="0" xfId="0" applyFont="1" applyAlignment="1">
      <alignment vertical="top" wrapText="1"/>
    </xf>
    <xf numFmtId="0" fontId="8" fillId="0" borderId="0" xfId="0" applyFont="1" applyAlignment="1" applyProtection="1">
      <alignment vertical="top" wrapText="1"/>
      <protection locked="0"/>
    </xf>
    <xf numFmtId="1" fontId="6" fillId="0" borderId="0" xfId="0" applyNumberFormat="1" applyFont="1" applyAlignment="1" applyProtection="1">
      <alignment vertical="top" wrapText="1"/>
      <protection locked="0"/>
    </xf>
    <xf numFmtId="49" fontId="3" fillId="2" borderId="1" xfId="0" applyNumberFormat="1" applyFont="1" applyFill="1" applyBorder="1" applyAlignment="1">
      <alignment horizontal="left" vertical="top" wrapText="1"/>
    </xf>
    <xf numFmtId="0" fontId="9" fillId="0" borderId="0" xfId="0" applyFont="1"/>
    <xf numFmtId="1" fontId="10" fillId="0" borderId="0" xfId="0" applyNumberFormat="1" applyFont="1" applyAlignment="1" applyProtection="1">
      <alignment vertical="top" wrapText="1"/>
      <protection locked="0"/>
    </xf>
    <xf numFmtId="0" fontId="10" fillId="0" borderId="0" xfId="0" applyFont="1" applyAlignment="1" applyProtection="1">
      <alignment vertical="top" wrapText="1"/>
      <protection locked="0"/>
    </xf>
    <xf numFmtId="0" fontId="11" fillId="0" borderId="0" xfId="0" applyFont="1" applyAlignment="1" applyProtection="1">
      <alignment vertical="top" wrapText="1"/>
      <protection locked="0"/>
    </xf>
    <xf numFmtId="0" fontId="12" fillId="0" borderId="0" xfId="0" applyFont="1" applyProtection="1">
      <protection locked="0"/>
    </xf>
    <xf numFmtId="0" fontId="13" fillId="0" borderId="0" xfId="0" applyFont="1" applyProtection="1">
      <protection locked="0"/>
    </xf>
    <xf numFmtId="0" fontId="13" fillId="0" borderId="0" xfId="0" applyFont="1" applyAlignment="1" applyProtection="1">
      <alignment wrapText="1"/>
      <protection locked="0"/>
    </xf>
    <xf numFmtId="0" fontId="0" fillId="0" borderId="0" xfId="0" applyAlignment="1" applyProtection="1">
      <alignment horizontal="left" wrapText="1"/>
      <protection locked="0"/>
    </xf>
    <xf numFmtId="0" fontId="2" fillId="0" borderId="0" xfId="0" applyFont="1" applyAlignment="1" applyProtection="1">
      <alignment horizontal="left"/>
      <protection locked="0"/>
    </xf>
    <xf numFmtId="0" fontId="9" fillId="0" borderId="0" xfId="0" applyFont="1" applyAlignment="1" applyProtection="1">
      <alignment horizontal="left"/>
      <protection locked="0"/>
    </xf>
    <xf numFmtId="14" fontId="0" fillId="0" borderId="0" xfId="0" applyNumberFormat="1" applyAlignment="1">
      <alignment horizontal="left" wrapText="1"/>
    </xf>
    <xf numFmtId="0" fontId="7" fillId="0" borderId="0" xfId="0" applyFont="1" applyAlignment="1">
      <alignment vertical="top" wrapText="1"/>
    </xf>
    <xf numFmtId="0" fontId="9" fillId="0" borderId="0" xfId="0" applyFont="1" applyAlignment="1" applyProtection="1">
      <alignment horizontal="left"/>
      <protection locked="0"/>
    </xf>
    <xf numFmtId="49" fontId="3" fillId="6" borderId="5" xfId="0" applyNumberFormat="1" applyFont="1" applyFill="1" applyBorder="1" applyAlignment="1">
      <alignment horizontal="center" vertical="center" wrapText="1"/>
    </xf>
    <xf numFmtId="49" fontId="3" fillId="6" borderId="0" xfId="0" applyNumberFormat="1" applyFont="1" applyFill="1" applyBorder="1" applyAlignment="1">
      <alignment horizontal="center" vertical="center" wrapText="1"/>
    </xf>
    <xf numFmtId="49" fontId="3" fillId="6" borderId="6" xfId="0" applyNumberFormat="1" applyFont="1" applyFill="1" applyBorder="1" applyAlignment="1">
      <alignment horizontal="center" vertical="center" wrapText="1"/>
    </xf>
    <xf numFmtId="0" fontId="15" fillId="0" borderId="0" xfId="0" applyFont="1" applyAlignment="1" applyProtection="1">
      <alignment horizontal="center"/>
      <protection locked="0"/>
    </xf>
    <xf numFmtId="0" fontId="16" fillId="0" borderId="0" xfId="0" applyFont="1" applyAlignment="1" applyProtection="1">
      <alignment horizontal="center"/>
      <protection locked="0"/>
    </xf>
  </cellXfs>
  <cellStyles count="1">
    <cellStyle name="Normal" xfId="0" builtinId="0"/>
  </cellStyles>
  <dxfs count="40">
    <dxf>
      <alignment horizontal="general" vertical="top" textRotation="0" wrapText="1" indent="0" justifyLastLine="0" shrinkToFit="0" readingOrder="0"/>
      <protection locked="0" hidden="0"/>
    </dxf>
    <dxf>
      <font>
        <strike val="0"/>
        <outline val="0"/>
        <shadow val="0"/>
        <u val="none"/>
        <vertAlign val="baseline"/>
        <sz val="9"/>
        <color rgb="FF000000"/>
        <name val="Calibri"/>
        <scheme val="none"/>
      </font>
      <alignment horizontal="general" vertical="top" textRotation="0" wrapText="1" indent="0" justifyLastLine="0" shrinkToFit="0" readingOrder="0"/>
      <protection locked="0" hidden="0"/>
    </dxf>
    <dxf>
      <alignment horizontal="general" vertical="top" textRotation="0" wrapText="1" indent="0" justifyLastLine="0" shrinkToFit="0" readingOrder="0"/>
      <protection locked="0" hidden="0"/>
    </dxf>
    <dxf>
      <font>
        <strike val="0"/>
        <outline val="0"/>
        <shadow val="0"/>
        <u val="none"/>
        <vertAlign val="baseline"/>
        <sz val="9"/>
        <color rgb="FF000000"/>
        <name val="Calibri"/>
        <scheme val="none"/>
      </font>
      <alignment horizontal="general" vertical="top" textRotation="0" wrapText="1" indent="0" justifyLastLine="0" shrinkToFit="0" readingOrder="0"/>
      <protection locked="0" hidden="0"/>
    </dxf>
    <dxf>
      <alignment horizontal="general" vertical="top" textRotation="0" wrapText="1" indent="0" justifyLastLine="0" shrinkToFit="0" readingOrder="0"/>
      <protection locked="0" hidden="0"/>
    </dxf>
    <dxf>
      <font>
        <strike val="0"/>
        <outline val="0"/>
        <shadow val="0"/>
        <u val="none"/>
        <vertAlign val="baseline"/>
        <sz val="9"/>
        <color rgb="FF000000"/>
        <name val="Calibri"/>
        <scheme val="none"/>
      </font>
      <alignment horizontal="general" vertical="top" textRotation="0" wrapText="1" indent="0" justifyLastLine="0" shrinkToFit="0" readingOrder="0"/>
      <protection locked="0" hidden="0"/>
    </dxf>
    <dxf>
      <alignment horizontal="general" vertical="top" textRotation="0" wrapText="1" indent="0" justifyLastLine="0" shrinkToFit="0" readingOrder="0"/>
      <protection locked="0" hidden="0"/>
    </dxf>
    <dxf>
      <font>
        <strike val="0"/>
        <outline val="0"/>
        <shadow val="0"/>
        <u val="none"/>
        <vertAlign val="baseline"/>
        <sz val="9"/>
        <color rgb="FF000000"/>
        <name val="Calibri"/>
        <scheme val="none"/>
      </font>
      <alignment horizontal="general" vertical="top" textRotation="0" wrapText="1" indent="0" justifyLastLine="0" shrinkToFit="0" readingOrder="0"/>
      <protection locked="0" hidden="0"/>
    </dxf>
    <dxf>
      <alignment horizontal="general" vertical="top" textRotation="0" wrapText="1" indent="0" justifyLastLine="0" shrinkToFit="0" readingOrder="0"/>
      <protection locked="0" hidden="0"/>
    </dxf>
    <dxf>
      <font>
        <strike val="0"/>
        <outline val="0"/>
        <shadow val="0"/>
        <u val="none"/>
        <vertAlign val="baseline"/>
        <sz val="9"/>
        <color rgb="FF000000"/>
        <name val="Calibri"/>
        <scheme val="none"/>
      </font>
      <alignment horizontal="general" vertical="top" textRotation="0" wrapText="1" indent="0" justifyLastLine="0" shrinkToFit="0" readingOrder="0"/>
      <protection locked="0" hidden="0"/>
    </dxf>
    <dxf>
      <alignment horizontal="general" vertical="top" textRotation="0" wrapText="1" indent="0" justifyLastLine="0" shrinkToFit="0" readingOrder="0"/>
      <protection locked="0" hidden="0"/>
    </dxf>
    <dxf>
      <font>
        <strike val="0"/>
        <outline val="0"/>
        <shadow val="0"/>
        <u val="none"/>
        <vertAlign val="baseline"/>
        <sz val="9"/>
        <color rgb="FF000000"/>
        <name val="Calibri"/>
        <scheme val="none"/>
      </font>
      <alignment horizontal="general" vertical="top" textRotation="0" wrapText="1" indent="0" justifyLastLine="0" shrinkToFit="0" readingOrder="0"/>
      <protection locked="0" hidden="0"/>
    </dxf>
    <dxf>
      <font>
        <strike val="0"/>
        <outline val="0"/>
        <shadow val="0"/>
        <u val="none"/>
        <vertAlign val="baseline"/>
        <sz val="9"/>
        <color theme="1"/>
        <name val="Calibri"/>
        <scheme val="minor"/>
      </font>
      <alignment horizontal="general" vertical="top" textRotation="0" wrapText="1" indent="0" justifyLastLine="0" shrinkToFit="0" readingOrder="0"/>
      <protection locked="0" hidden="0"/>
    </dxf>
    <dxf>
      <font>
        <strike val="0"/>
        <outline val="0"/>
        <shadow val="0"/>
        <u val="none"/>
        <vertAlign val="baseline"/>
        <sz val="9"/>
        <color theme="1"/>
        <name val="Calibri"/>
        <scheme val="minor"/>
      </font>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protection locked="0" hidden="0"/>
    </dxf>
    <dxf>
      <font>
        <strike val="0"/>
        <outline val="0"/>
        <shadow val="0"/>
        <u val="none"/>
        <vertAlign val="baseline"/>
        <sz val="9"/>
        <color theme="1"/>
        <name val="Calibri"/>
        <scheme val="minor"/>
      </font>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theme="1"/>
        <name val="Calibri"/>
        <family val="2"/>
        <scheme val="minor"/>
      </font>
      <numFmt numFmtId="0" formatCode="General"/>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protection locked="0" hidden="0"/>
    </dxf>
    <dxf>
      <font>
        <strike val="0"/>
        <outline val="0"/>
        <shadow val="0"/>
        <u val="none"/>
        <vertAlign val="baseline"/>
        <sz val="9"/>
        <color theme="1"/>
        <name val="Calibri"/>
        <scheme val="minor"/>
      </font>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protection locked="0" hidden="0"/>
    </dxf>
    <dxf>
      <font>
        <strike val="0"/>
        <outline val="0"/>
        <shadow val="0"/>
        <u val="none"/>
        <vertAlign val="baseline"/>
        <sz val="9"/>
        <color theme="1"/>
        <name val="Calibri"/>
        <scheme val="minor"/>
      </font>
      <alignment horizontal="general" vertical="top" textRotation="0" wrapText="1" indent="0" justifyLastLine="0" shrinkToFit="0" readingOrder="0"/>
      <protection locked="0" hidden="0"/>
    </dxf>
    <dxf>
      <font>
        <strike val="0"/>
        <outline val="0"/>
        <shadow val="0"/>
        <u val="none"/>
        <vertAlign val="baseline"/>
        <sz val="9"/>
        <color theme="1"/>
        <name val="Calibri"/>
        <scheme val="minor"/>
      </font>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numFmt numFmtId="1" formatCode="0"/>
      <alignment horizontal="general" vertical="top" textRotation="0" wrapText="1" indent="0" justifyLastLine="0" shrinkToFit="0" readingOrder="0"/>
      <protection locked="0" hidden="0"/>
    </dxf>
    <dxf>
      <font>
        <strike val="0"/>
        <outline val="0"/>
        <shadow val="0"/>
        <u val="none"/>
        <vertAlign val="baseline"/>
        <sz val="9"/>
        <color theme="1"/>
        <name val="Calibri"/>
        <scheme val="minor"/>
      </font>
      <numFmt numFmtId="1" formatCode="0"/>
      <alignment horizontal="general" vertical="top" textRotation="0" wrapText="1" indent="0" justifyLastLine="0" shrinkToFit="0" readingOrder="0"/>
      <protection locked="0" hidden="0"/>
    </dxf>
    <dxf>
      <alignment horizontal="general" vertical="top" textRotation="0" wrapText="1" indent="0" justifyLastLine="0" shrinkToFit="0" readingOrder="0"/>
      <protection locked="0" hidden="0"/>
    </dxf>
    <dxf>
      <font>
        <strike val="0"/>
        <outline val="0"/>
        <shadow val="0"/>
        <u val="none"/>
        <vertAlign val="baseline"/>
        <sz val="9"/>
        <color rgb="FF000000"/>
        <name val="Calibri"/>
        <scheme val="none"/>
      </font>
      <alignment horizontal="general" vertical="top" textRotation="0" wrapText="1" indent="0" justifyLastLine="0" shrinkToFit="0" readingOrder="0"/>
      <protection locked="0" hidden="0"/>
    </dxf>
    <dxf>
      <alignment horizontal="general" vertical="top" textRotation="0" wrapText="1" indent="0" justifyLastLine="0" shrinkToFit="0" readingOrder="0"/>
      <protection locked="1" hidden="0"/>
    </dxf>
    <dxf>
      <font>
        <color theme="0"/>
      </font>
      <fill>
        <patternFill>
          <bgColor rgb="FF00B050"/>
        </patternFill>
      </fill>
    </dxf>
    <dxf>
      <font>
        <color auto="1"/>
      </font>
      <fill>
        <patternFill>
          <bgColor rgb="FFFFFF00"/>
        </patternFill>
      </fill>
    </dxf>
    <dxf>
      <font>
        <color theme="0"/>
      </font>
      <fill>
        <patternFill>
          <bgColor rgb="FFFF0000"/>
        </patternFill>
      </fill>
    </dxf>
    <dxf>
      <font>
        <color theme="0"/>
      </font>
      <fill>
        <patternFill>
          <bgColor rgb="FF7030A0"/>
        </patternFill>
      </fill>
    </dxf>
    <dxf>
      <fill>
        <patternFill patternType="solid">
          <fgColor theme="0" tint="-0.34998626667073579"/>
          <bgColor theme="0" tint="-0.34998626667073579"/>
        </patternFill>
      </fill>
    </dxf>
    <dxf>
      <fill>
        <patternFill>
          <bgColor theme="0"/>
        </patternFill>
      </fill>
    </dxf>
    <dxf>
      <fill>
        <patternFill patternType="solid">
          <fgColor theme="0" tint="-0.34998626667073579"/>
          <bgColor theme="0" tint="-0.14996795556505021"/>
        </patternFill>
      </fill>
    </dxf>
    <dxf>
      <font>
        <b/>
        <color theme="0"/>
      </font>
      <fill>
        <patternFill patternType="solid">
          <fgColor theme="1"/>
          <bgColor theme="1"/>
        </patternFill>
      </fill>
    </dxf>
    <dxf>
      <font>
        <b/>
        <color theme="0"/>
      </font>
      <fill>
        <patternFill patternType="solid">
          <fgColor theme="1"/>
          <bgColor theme="1"/>
        </patternFill>
      </fill>
    </dxf>
    <dxf>
      <font>
        <b/>
        <color theme="0"/>
      </font>
      <fill>
        <patternFill patternType="solid">
          <fgColor theme="1"/>
          <bgColor theme="1"/>
        </patternFill>
      </fill>
      <border>
        <top style="thick">
          <color theme="0"/>
        </top>
      </border>
    </dxf>
    <dxf>
      <font>
        <b/>
        <color theme="0"/>
      </font>
      <fill>
        <patternFill patternType="solid">
          <fgColor theme="1"/>
          <bgColor theme="1"/>
        </patternFill>
      </fill>
      <border>
        <bottom style="thick">
          <color theme="0"/>
        </bottom>
      </border>
    </dxf>
    <dxf>
      <font>
        <color theme="1"/>
      </font>
      <fill>
        <patternFill patternType="solid">
          <fgColor theme="0" tint="-0.14999847407452621"/>
          <bgColor theme="0" tint="-0.14999847407452621"/>
        </patternFill>
      </fill>
      <border>
        <vertical style="thin">
          <color theme="0"/>
        </vertical>
        <horizontal style="thin">
          <color theme="0"/>
        </horizontal>
      </border>
    </dxf>
  </dxfs>
  <tableStyles count="1" defaultTableStyle="TableStyleMedium2" defaultPivotStyle="PivotStyleLight16">
    <tableStyle name="BoeingThreatModelv2.1" pivot="0" count="8"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Element type="secondRowStripe" dxfId="33"/>
      <tableStyleElement type="firstColumn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9</xdr:row>
      <xdr:rowOff>123825</xdr:rowOff>
    </xdr:from>
    <xdr:to>
      <xdr:col>14</xdr:col>
      <xdr:colOff>199315</xdr:colOff>
      <xdr:row>26</xdr:row>
      <xdr:rowOff>113896</xdr:rowOff>
    </xdr:to>
    <xdr:pic>
      <xdr:nvPicPr>
        <xdr:cNvPr id="2" name="Picture 1">
          <a:extLst>
            <a:ext uri="{FF2B5EF4-FFF2-40B4-BE49-F238E27FC236}">
              <a16:creationId xmlns:a16="http://schemas.microsoft.com/office/drawing/2014/main" id="{E7DDD4DC-0DED-4DFA-814F-C2DF86E9B91B}"/>
            </a:ext>
          </a:extLst>
        </xdr:cNvPr>
        <xdr:cNvPicPr>
          <a:picLocks noChangeAspect="1"/>
        </xdr:cNvPicPr>
      </xdr:nvPicPr>
      <xdr:blipFill>
        <a:blip xmlns:r="http://schemas.openxmlformats.org/officeDocument/2006/relationships" r:embed="rId1"/>
        <a:stretch>
          <a:fillRect/>
        </a:stretch>
      </xdr:blipFill>
      <xdr:spPr>
        <a:xfrm>
          <a:off x="6477000" y="885825"/>
          <a:ext cx="5676190" cy="32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appe/Documents/Murray/CECS378/CECS%20378%20-%20Cappel%20Files/CECS%20378%20-%20Spring%202020%20Cappel%20-%20LAB%206_Findings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hreat Findings"/>
      <sheetName val="Basic Checklist"/>
      <sheetName val="Data Validation Info"/>
    </sheetNames>
    <sheetDataSet>
      <sheetData sheetId="0" refreshError="1"/>
      <sheetData sheetId="1" refreshError="1"/>
      <sheetData sheetId="2" refreshError="1"/>
      <sheetData sheetId="3" refreshError="1"/>
      <sheetData sheetId="4" refreshError="1">
        <row r="12">
          <cell r="B12" t="str">
            <v>Risk Ratings</v>
          </cell>
          <cell r="C12" t="str">
            <v>5 (Severe Widespread)</v>
          </cell>
          <cell r="D12" t="str">
            <v>4 (Severe Limited)</v>
          </cell>
          <cell r="E12" t="str">
            <v>3 (Serious)</v>
          </cell>
          <cell r="F12" t="str">
            <v>2 (Limited)</v>
          </cell>
          <cell r="G12" t="str">
            <v>1 (Negligible)</v>
          </cell>
          <cell r="J12" t="b">
            <v>0</v>
          </cell>
          <cell r="L12" t="str">
            <v>Spoofing</v>
          </cell>
        </row>
        <row r="13">
          <cell r="B13" t="str">
            <v>5 (Almost Certain)</v>
          </cell>
          <cell r="J13" t="b">
            <v>1</v>
          </cell>
          <cell r="L13" t="str">
            <v>Tampering</v>
          </cell>
        </row>
        <row r="14">
          <cell r="B14" t="str">
            <v>4 (Likely)</v>
          </cell>
          <cell r="L14" t="str">
            <v>Repudiation</v>
          </cell>
        </row>
        <row r="15">
          <cell r="B15" t="str">
            <v>3 (Possible)</v>
          </cell>
          <cell r="L15" t="str">
            <v>Information Disclosure</v>
          </cell>
        </row>
        <row r="16">
          <cell r="B16" t="str">
            <v>2 (Unlikely)</v>
          </cell>
          <cell r="L16" t="str">
            <v>Denial of Service</v>
          </cell>
        </row>
        <row r="17">
          <cell r="B17" t="str">
            <v>1 (Rare)</v>
          </cell>
          <cell r="L17" t="str">
            <v>Elevation of Privilege</v>
          </cell>
        </row>
        <row r="18">
          <cell r="L18" t="str">
            <v>Administrative</v>
          </cell>
        </row>
        <row r="19">
          <cell r="B19" t="str">
            <v>Critical</v>
          </cell>
          <cell r="L19" t="str">
            <v>Unspecified</v>
          </cell>
        </row>
        <row r="20">
          <cell r="B20" t="str">
            <v>High</v>
          </cell>
        </row>
        <row r="21">
          <cell r="B21" t="str">
            <v>Medium</v>
          </cell>
        </row>
        <row r="22">
          <cell r="B22" t="str">
            <v>Low</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52" displayName="Table252" ref="A7:S107" headerRowDxfId="27" dataDxfId="26" totalsRowDxfId="25">
  <autoFilter ref="A7:S107" xr:uid="{00000000-0009-0000-0100-000001000000}"/>
  <tableColumns count="19">
    <tableColumn id="1" xr3:uid="{00000000-0010-0000-0000-000001000000}" name="Ref #" totalsRowLabel="Total" dataDxfId="24"/>
    <tableColumn id="20" xr3:uid="{00000000-0010-0000-0000-000014000000}" name="Applies To" dataDxfId="23"/>
    <tableColumn id="3" xr3:uid="{00000000-0010-0000-0000-000003000000}" name="Vulnerability" dataDxfId="22"/>
    <tableColumn id="4" xr3:uid="{00000000-0010-0000-0000-000004000000}" name="Threat_x000a_(1 Point)" dataDxfId="21"/>
    <tableColumn id="21" xr3:uid="{00000000-0010-0000-0000-000015000000}" name="Threat STRIDE Type" dataDxfId="20"/>
    <tableColumn id="5" xr3:uid="{00000000-0010-0000-0000-000005000000}" name="Current Controls" dataDxfId="19"/>
    <tableColumn id="14" xr3:uid="{00000000-0010-0000-0000-00000E000000}" name="Impact" dataDxfId="18"/>
    <tableColumn id="2" xr3:uid="{00000000-0010-0000-0000-000002000000}" name="Likelihood" dataDxfId="17"/>
    <tableColumn id="19" xr3:uid="{882115DA-6D28-4570-9290-C1532B1E925D}" name="Current Risk" dataDxfId="16">
      <calculatedColumnFormula>VLOOKUP(Table252[[#This Row],[Impact]]&amp;"|"&amp;Table252[[#This Row],[Likelihood]],'Risk Ratings (Do Not Change)'!$C$7:$D$32,2,FALSE)</calculatedColumnFormula>
    </tableColumn>
    <tableColumn id="8" xr3:uid="{00000000-0010-0000-0000-000008000000}" name="Proposed Mitigation(s)_x000a_(1 Point)" dataDxfId="15"/>
    <tableColumn id="12" xr3:uid="{00000000-0010-0000-0000-00000C000000}" name="Residual Risk" dataDxfId="14"/>
    <tableColumn id="10" xr3:uid="{00000000-0010-0000-0000-00000A000000}" name="Comments" dataDxfId="13"/>
    <tableColumn id="11" xr3:uid="{00000000-0010-0000-0000-00000B000000}" name="Review Status" totalsRowFunction="count" dataDxfId="12"/>
    <tableColumn id="6" xr3:uid="{00000000-0010-0000-0000-000006000000}" name="Mitigation Status" dataDxfId="11" totalsRowDxfId="10"/>
    <tableColumn id="13" xr3:uid="{00000000-0010-0000-0000-00000D000000}" name="Assigned To" dataDxfId="9" totalsRowDxfId="8"/>
    <tableColumn id="15" xr3:uid="{00000000-0010-0000-0000-00000F000000}" name="Date Assigned" dataDxfId="7" totalsRowDxfId="6"/>
    <tableColumn id="16" xr3:uid="{00000000-0010-0000-0000-000010000000}" name="Due Date" dataDxfId="5" totalsRowDxfId="4"/>
    <tableColumn id="17" xr3:uid="{00000000-0010-0000-0000-000011000000}" name="Status Notes (with dates)" dataDxfId="3" totalsRowDxfId="2"/>
    <tableColumn id="18" xr3:uid="{00000000-0010-0000-0000-000012000000}" name="Implemented Mitigation" dataDxfId="1" totalsRowDxfId="0"/>
  </tableColumns>
  <tableStyleInfo name="BoeingThreatModelv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7"/>
  <sheetViews>
    <sheetView tabSelected="1" zoomScaleNormal="100" workbookViewId="0">
      <selection activeCell="E4" sqref="E4"/>
    </sheetView>
  </sheetViews>
  <sheetFormatPr defaultColWidth="0" defaultRowHeight="15" x14ac:dyDescent="0.25"/>
  <cols>
    <col min="1" max="1" width="14.7109375" style="1" customWidth="1"/>
    <col min="2" max="2" width="22.7109375" style="1" customWidth="1"/>
    <col min="3" max="3" width="37" style="1" customWidth="1"/>
    <col min="4" max="4" width="30.7109375" style="1" customWidth="1"/>
    <col min="5" max="5" width="21.42578125" style="1" customWidth="1"/>
    <col min="6" max="6" width="29.7109375" style="1" customWidth="1"/>
    <col min="7" max="7" width="21" style="1" customWidth="1"/>
    <col min="8" max="8" width="16.140625" style="1" customWidth="1"/>
    <col min="9" max="9" width="19" style="1" customWidth="1"/>
    <col min="10" max="10" width="30.140625" style="1" customWidth="1"/>
    <col min="11" max="11" width="23.7109375" style="1" customWidth="1"/>
    <col min="12" max="12" width="20.7109375" style="1" customWidth="1"/>
    <col min="13" max="13" width="15.7109375" style="1" customWidth="1"/>
    <col min="14" max="14" width="14.42578125" style="1" customWidth="1"/>
    <col min="15" max="15" width="12" style="1" customWidth="1"/>
    <col min="16" max="16" width="12.28515625" style="1" customWidth="1"/>
    <col min="17" max="17" width="12.85546875" style="1" customWidth="1"/>
    <col min="18" max="18" width="14" style="1" customWidth="1"/>
    <col min="19" max="19" width="14.42578125" style="1" customWidth="1"/>
    <col min="20" max="25" width="9.140625" style="1" customWidth="1"/>
    <col min="26" max="45" width="0" style="1" hidden="1" customWidth="1"/>
    <col min="46" max="16384" width="9.140625" style="1" hidden="1"/>
  </cols>
  <sheetData>
    <row r="1" spans="1:42" ht="23.25" x14ac:dyDescent="0.35">
      <c r="A1" s="21" t="s">
        <v>65</v>
      </c>
      <c r="B1" s="22"/>
      <c r="C1" s="23"/>
      <c r="D1" s="22"/>
      <c r="E1" s="22"/>
      <c r="F1" s="22"/>
      <c r="G1" s="22"/>
      <c r="H1" s="22"/>
      <c r="I1" s="22"/>
      <c r="J1" s="22"/>
      <c r="K1" s="22"/>
    </row>
    <row r="2" spans="1:42" x14ac:dyDescent="0.25">
      <c r="A2" s="29" t="s">
        <v>40</v>
      </c>
      <c r="B2" s="29"/>
      <c r="C2" s="24" t="s">
        <v>50</v>
      </c>
      <c r="D2" s="2" t="s">
        <v>431</v>
      </c>
      <c r="E2" s="2"/>
      <c r="F2" s="3"/>
      <c r="G2" s="3"/>
      <c r="H2" s="3"/>
      <c r="I2" s="3"/>
      <c r="J2" s="3"/>
      <c r="K2" s="3"/>
    </row>
    <row r="3" spans="1:42" ht="16.5" customHeight="1" x14ac:dyDescent="0.3">
      <c r="A3" s="29" t="s">
        <v>51</v>
      </c>
      <c r="B3" s="29"/>
      <c r="C3" s="24" t="s">
        <v>67</v>
      </c>
      <c r="D3" s="25"/>
      <c r="E3" s="25"/>
      <c r="F3" s="33" t="s">
        <v>48</v>
      </c>
      <c r="G3" s="34"/>
      <c r="H3" s="3"/>
      <c r="I3" s="3"/>
      <c r="J3" s="3"/>
      <c r="K3" s="3"/>
    </row>
    <row r="4" spans="1:42" x14ac:dyDescent="0.25">
      <c r="A4" s="26" t="s">
        <v>52</v>
      </c>
      <c r="B4" s="2"/>
      <c r="C4" s="27">
        <v>44440</v>
      </c>
      <c r="D4" s="3" t="s">
        <v>21</v>
      </c>
      <c r="E4" s="3"/>
      <c r="F4" s="3"/>
      <c r="G4" s="3"/>
      <c r="H4" s="3"/>
      <c r="I4" s="3"/>
      <c r="J4" s="3"/>
      <c r="K4" s="3"/>
    </row>
    <row r="5" spans="1:42" x14ac:dyDescent="0.25">
      <c r="A5" s="2"/>
      <c r="B5" s="2"/>
      <c r="C5" s="2"/>
      <c r="D5" s="3"/>
      <c r="E5" s="3"/>
      <c r="F5" s="3"/>
      <c r="G5" s="3"/>
      <c r="H5" s="3"/>
      <c r="I5" s="3"/>
      <c r="J5" s="3"/>
      <c r="K5" s="3"/>
    </row>
    <row r="6" spans="1:42" s="6" customFormat="1" ht="229.5" x14ac:dyDescent="0.25">
      <c r="A6" s="4" t="s">
        <v>39</v>
      </c>
      <c r="B6" s="4" t="s">
        <v>60</v>
      </c>
      <c r="C6" s="4" t="s">
        <v>20</v>
      </c>
      <c r="D6" s="16" t="s">
        <v>29</v>
      </c>
      <c r="E6" s="4" t="s">
        <v>37</v>
      </c>
      <c r="F6" s="16" t="s">
        <v>61</v>
      </c>
      <c r="G6" s="4" t="s">
        <v>38</v>
      </c>
      <c r="H6" s="4" t="s">
        <v>62</v>
      </c>
      <c r="I6" s="4" t="s">
        <v>28</v>
      </c>
      <c r="J6" s="4" t="s">
        <v>63</v>
      </c>
      <c r="K6" s="16" t="s">
        <v>56</v>
      </c>
      <c r="L6" s="30" t="s">
        <v>69</v>
      </c>
      <c r="M6" s="31"/>
      <c r="N6" s="31"/>
      <c r="O6" s="31"/>
      <c r="P6" s="31"/>
      <c r="Q6" s="31"/>
      <c r="R6" s="31"/>
      <c r="S6" s="32"/>
      <c r="T6" s="5"/>
      <c r="U6" s="5"/>
      <c r="V6" s="5"/>
      <c r="W6" s="5"/>
      <c r="X6" s="5"/>
      <c r="Y6" s="5"/>
      <c r="Z6" s="5"/>
      <c r="AA6" s="5"/>
      <c r="AB6" s="5"/>
      <c r="AC6" s="5"/>
      <c r="AD6" s="5"/>
      <c r="AE6" s="5"/>
      <c r="AF6" s="5"/>
      <c r="AG6" s="5"/>
      <c r="AH6" s="5"/>
      <c r="AI6" s="5"/>
      <c r="AJ6" s="5"/>
      <c r="AK6" s="5"/>
      <c r="AL6" s="5"/>
      <c r="AM6" s="5"/>
      <c r="AN6" s="5"/>
      <c r="AO6" s="5"/>
      <c r="AP6" s="5"/>
    </row>
    <row r="7" spans="1:42" ht="30.75" thickBot="1" x14ac:dyDescent="0.3">
      <c r="A7" s="7" t="s">
        <v>0</v>
      </c>
      <c r="B7" s="8" t="s">
        <v>1</v>
      </c>
      <c r="C7" s="8" t="s">
        <v>2</v>
      </c>
      <c r="D7" s="8" t="s">
        <v>49</v>
      </c>
      <c r="E7" s="8" t="s">
        <v>3</v>
      </c>
      <c r="F7" s="8" t="s">
        <v>4</v>
      </c>
      <c r="G7" s="9" t="s">
        <v>5</v>
      </c>
      <c r="H7" s="8" t="s">
        <v>6</v>
      </c>
      <c r="I7" s="8" t="s">
        <v>7</v>
      </c>
      <c r="J7" s="8" t="s">
        <v>64</v>
      </c>
      <c r="K7" s="8" t="s">
        <v>8</v>
      </c>
      <c r="L7" s="8" t="s">
        <v>47</v>
      </c>
      <c r="M7" s="8" t="s">
        <v>9</v>
      </c>
      <c r="N7" s="10" t="s">
        <v>10</v>
      </c>
      <c r="O7" s="10" t="s">
        <v>11</v>
      </c>
      <c r="P7" s="10" t="s">
        <v>12</v>
      </c>
      <c r="Q7" s="10" t="s">
        <v>13</v>
      </c>
      <c r="R7" s="10" t="s">
        <v>14</v>
      </c>
      <c r="S7" s="10" t="s">
        <v>15</v>
      </c>
      <c r="T7" s="11"/>
    </row>
    <row r="8" spans="1:42" ht="108.75" thickTop="1" x14ac:dyDescent="0.25">
      <c r="A8" s="15">
        <v>1</v>
      </c>
      <c r="B8" s="12" t="s">
        <v>53</v>
      </c>
      <c r="C8" s="12" t="s">
        <v>58</v>
      </c>
      <c r="D8" s="12" t="s">
        <v>55</v>
      </c>
      <c r="E8" s="12" t="s">
        <v>54</v>
      </c>
      <c r="F8" s="12" t="s">
        <v>59</v>
      </c>
      <c r="G8" s="12" t="s">
        <v>22</v>
      </c>
      <c r="H8" s="12" t="s">
        <v>23</v>
      </c>
      <c r="I8" s="28" t="str">
        <f>VLOOKUP(Table252[[#This Row],[Impact]]&amp;"|"&amp;Table252[[#This Row],[Likelihood]],'Risk Ratings (Do Not Change)'!$C$7:$D$32,2,FALSE)</f>
        <v>Critical</v>
      </c>
      <c r="J8" s="12" t="s">
        <v>68</v>
      </c>
      <c r="K8" s="28" t="s">
        <v>16</v>
      </c>
      <c r="L8" s="12"/>
      <c r="M8" s="12"/>
      <c r="N8" s="14"/>
      <c r="O8" s="14"/>
      <c r="P8" s="14"/>
      <c r="Q8" s="14"/>
      <c r="R8" s="14"/>
      <c r="S8" s="14"/>
      <c r="T8" s="14"/>
    </row>
    <row r="9" spans="1:42" ht="96" x14ac:dyDescent="0.25">
      <c r="A9" s="15">
        <v>2</v>
      </c>
      <c r="B9" s="15" t="s">
        <v>70</v>
      </c>
      <c r="C9" s="12" t="s">
        <v>71</v>
      </c>
      <c r="D9" s="12" t="s">
        <v>72</v>
      </c>
      <c r="E9" s="12" t="s">
        <v>73</v>
      </c>
      <c r="F9" s="12" t="s">
        <v>74</v>
      </c>
      <c r="G9" s="12" t="s">
        <v>30</v>
      </c>
      <c r="H9" s="12" t="s">
        <v>23</v>
      </c>
      <c r="I9" s="28" t="str">
        <f>VLOOKUP(Table252[[#This Row],[Impact]]&amp;"|"&amp;Table252[[#This Row],[Likelihood]],'Risk Ratings (Do Not Change)'!$C$7:$D$32,2,FALSE)</f>
        <v>High</v>
      </c>
      <c r="J9" s="12" t="s">
        <v>75</v>
      </c>
      <c r="K9" s="13" t="s">
        <v>16</v>
      </c>
      <c r="L9" s="12"/>
      <c r="M9" s="12"/>
      <c r="N9" s="12"/>
      <c r="O9" s="12"/>
      <c r="P9" s="12"/>
      <c r="Q9" s="12"/>
      <c r="R9" s="12"/>
      <c r="S9" s="12"/>
    </row>
    <row r="10" spans="1:42" ht="72" x14ac:dyDescent="0.25">
      <c r="A10" s="15">
        <v>3</v>
      </c>
      <c r="B10" s="15" t="s">
        <v>76</v>
      </c>
      <c r="C10" s="12" t="s">
        <v>396</v>
      </c>
      <c r="D10" s="12" t="s">
        <v>77</v>
      </c>
      <c r="E10" s="12" t="s">
        <v>134</v>
      </c>
      <c r="F10" s="12" t="s">
        <v>395</v>
      </c>
      <c r="G10" s="12" t="s">
        <v>34</v>
      </c>
      <c r="H10" s="12" t="s">
        <v>19</v>
      </c>
      <c r="I10" s="28" t="str">
        <f>VLOOKUP(Table252[[#This Row],[Impact]]&amp;"|"&amp;Table252[[#This Row],[Likelihood]],'Risk Ratings (Do Not Change)'!$C$7:$D$32,2,FALSE)</f>
        <v>Low</v>
      </c>
      <c r="J10" s="12" t="s">
        <v>78</v>
      </c>
      <c r="K10" s="13" t="s">
        <v>16</v>
      </c>
      <c r="L10" s="12"/>
      <c r="M10" s="12"/>
      <c r="N10" s="12"/>
      <c r="O10" s="12"/>
      <c r="P10" s="12"/>
      <c r="Q10" s="12"/>
      <c r="R10" s="12"/>
      <c r="S10" s="12"/>
    </row>
    <row r="11" spans="1:42" ht="72" x14ac:dyDescent="0.25">
      <c r="A11" s="15">
        <v>4</v>
      </c>
      <c r="B11" s="15" t="s">
        <v>76</v>
      </c>
      <c r="C11" s="12" t="s">
        <v>157</v>
      </c>
      <c r="D11" s="12" t="s">
        <v>79</v>
      </c>
      <c r="E11" s="12" t="s">
        <v>54</v>
      </c>
      <c r="F11" s="12" t="s">
        <v>74</v>
      </c>
      <c r="G11" s="12" t="s">
        <v>34</v>
      </c>
      <c r="H11" s="12" t="s">
        <v>27</v>
      </c>
      <c r="I11" s="28" t="str">
        <f>VLOOKUP(Table252[[#This Row],[Impact]]&amp;"|"&amp;Table252[[#This Row],[Likelihood]],'Risk Ratings (Do Not Change)'!$C$7:$D$32,2,FALSE)</f>
        <v>Low</v>
      </c>
      <c r="J11" s="12" t="s">
        <v>80</v>
      </c>
      <c r="K11" s="13" t="s">
        <v>16</v>
      </c>
      <c r="L11" s="12"/>
      <c r="M11" s="12"/>
      <c r="N11" s="12"/>
      <c r="O11" s="12"/>
      <c r="P11" s="12"/>
      <c r="Q11" s="12"/>
      <c r="R11" s="12"/>
      <c r="S11" s="12"/>
    </row>
    <row r="12" spans="1:42" ht="120" x14ac:dyDescent="0.25">
      <c r="A12" s="15">
        <v>5</v>
      </c>
      <c r="B12" s="15" t="s">
        <v>115</v>
      </c>
      <c r="C12" s="12" t="s">
        <v>87</v>
      </c>
      <c r="D12" s="12" t="s">
        <v>102</v>
      </c>
      <c r="E12" s="12" t="s">
        <v>73</v>
      </c>
      <c r="F12" s="12" t="s">
        <v>74</v>
      </c>
      <c r="G12" s="12" t="s">
        <v>22</v>
      </c>
      <c r="H12" s="12" t="s">
        <v>23</v>
      </c>
      <c r="I12" s="28" t="str">
        <f>VLOOKUP(Table252[[#This Row],[Impact]]&amp;"|"&amp;Table252[[#This Row],[Likelihood]],'Risk Ratings (Do Not Change)'!$C$7:$D$32,2,FALSE)</f>
        <v>Critical</v>
      </c>
      <c r="J12" s="12" t="s">
        <v>103</v>
      </c>
      <c r="K12" s="12" t="s">
        <v>16</v>
      </c>
      <c r="L12" s="12"/>
      <c r="M12" s="12"/>
      <c r="N12" s="14"/>
      <c r="O12" s="14"/>
      <c r="P12" s="14"/>
      <c r="Q12" s="14"/>
      <c r="R12" s="14"/>
      <c r="S12" s="14"/>
    </row>
    <row r="13" spans="1:42" ht="96" x14ac:dyDescent="0.25">
      <c r="A13" s="15">
        <v>6</v>
      </c>
      <c r="B13" s="15" t="s">
        <v>116</v>
      </c>
      <c r="C13" s="12" t="s">
        <v>86</v>
      </c>
      <c r="D13" s="12" t="s">
        <v>104</v>
      </c>
      <c r="E13" s="12" t="s">
        <v>73</v>
      </c>
      <c r="F13" s="12" t="s">
        <v>74</v>
      </c>
      <c r="G13" s="12" t="s">
        <v>22</v>
      </c>
      <c r="H13" s="12" t="s">
        <v>23</v>
      </c>
      <c r="I13" s="28" t="str">
        <f>VLOOKUP(Table252[[#This Row],[Impact]]&amp;"|"&amp;Table252[[#This Row],[Likelihood]],'Risk Ratings (Do Not Change)'!$C$7:$D$32,2,FALSE)</f>
        <v>Critical</v>
      </c>
      <c r="J13" s="12" t="s">
        <v>101</v>
      </c>
      <c r="K13" s="13" t="s">
        <v>16</v>
      </c>
      <c r="L13" s="12"/>
      <c r="M13" s="12"/>
      <c r="N13" s="12"/>
      <c r="O13" s="12"/>
      <c r="P13" s="12"/>
      <c r="Q13" s="12"/>
      <c r="R13" s="12"/>
      <c r="S13" s="12"/>
    </row>
    <row r="14" spans="1:42" ht="120" x14ac:dyDescent="0.25">
      <c r="A14" s="15">
        <v>7</v>
      </c>
      <c r="B14" s="15" t="s">
        <v>117</v>
      </c>
      <c r="C14" s="12" t="s">
        <v>85</v>
      </c>
      <c r="D14" s="12" t="s">
        <v>98</v>
      </c>
      <c r="E14" s="12" t="s">
        <v>73</v>
      </c>
      <c r="F14" s="12" t="s">
        <v>74</v>
      </c>
      <c r="G14" s="12" t="s">
        <v>22</v>
      </c>
      <c r="H14" s="12" t="s">
        <v>25</v>
      </c>
      <c r="I14" s="28" t="str">
        <f>VLOOKUP(Table252[[#This Row],[Impact]]&amp;"|"&amp;Table252[[#This Row],[Likelihood]],'Risk Ratings (Do Not Change)'!$C$7:$D$32,2,FALSE)</f>
        <v>Critical</v>
      </c>
      <c r="J14" s="12" t="s">
        <v>258</v>
      </c>
      <c r="K14" s="13" t="s">
        <v>16</v>
      </c>
      <c r="L14" s="12"/>
      <c r="M14" s="12"/>
      <c r="N14" s="12"/>
      <c r="O14" s="12"/>
      <c r="P14" s="12"/>
      <c r="Q14" s="12"/>
      <c r="R14" s="12"/>
      <c r="S14" s="12"/>
    </row>
    <row r="15" spans="1:42" ht="96" x14ac:dyDescent="0.25">
      <c r="A15" s="15">
        <v>8</v>
      </c>
      <c r="B15" s="15" t="s">
        <v>118</v>
      </c>
      <c r="C15" s="12" t="s">
        <v>84</v>
      </c>
      <c r="D15" s="12" t="s">
        <v>91</v>
      </c>
      <c r="E15" s="12" t="s">
        <v>73</v>
      </c>
      <c r="F15" s="12" t="s">
        <v>74</v>
      </c>
      <c r="G15" s="12" t="s">
        <v>22</v>
      </c>
      <c r="H15" s="12" t="s">
        <v>25</v>
      </c>
      <c r="I15" s="28" t="str">
        <f>VLOOKUP(Table252[[#This Row],[Impact]]&amp;"|"&amp;Table252[[#This Row],[Likelihood]],'Risk Ratings (Do Not Change)'!$C$7:$D$32,2,FALSE)</f>
        <v>Critical</v>
      </c>
      <c r="J15" s="12" t="s">
        <v>106</v>
      </c>
      <c r="K15" s="13" t="s">
        <v>16</v>
      </c>
      <c r="L15" s="12"/>
      <c r="M15" s="12"/>
      <c r="N15" s="12"/>
      <c r="O15" s="12"/>
      <c r="P15" s="12"/>
      <c r="Q15" s="12"/>
      <c r="R15" s="12"/>
      <c r="S15" s="12"/>
    </row>
    <row r="16" spans="1:42" ht="72" x14ac:dyDescent="0.25">
      <c r="A16" s="15">
        <v>9</v>
      </c>
      <c r="B16" s="15" t="s">
        <v>119</v>
      </c>
      <c r="C16" s="12" t="s">
        <v>83</v>
      </c>
      <c r="D16" s="12" t="s">
        <v>99</v>
      </c>
      <c r="E16" s="12" t="s">
        <v>73</v>
      </c>
      <c r="F16" s="12" t="s">
        <v>74</v>
      </c>
      <c r="G16" s="12" t="s">
        <v>22</v>
      </c>
      <c r="H16" s="12" t="s">
        <v>25</v>
      </c>
      <c r="I16" s="28" t="str">
        <f>VLOOKUP(Table252[[#This Row],[Impact]]&amp;"|"&amp;Table252[[#This Row],[Likelihood]],'Risk Ratings (Do Not Change)'!$C$7:$D$32,2,FALSE)</f>
        <v>Critical</v>
      </c>
      <c r="J16" s="12" t="s">
        <v>100</v>
      </c>
      <c r="K16" s="13" t="s">
        <v>16</v>
      </c>
      <c r="L16" s="12"/>
      <c r="M16" s="12"/>
      <c r="N16" s="12"/>
      <c r="O16" s="12"/>
      <c r="P16" s="12"/>
      <c r="Q16" s="12"/>
      <c r="R16" s="12"/>
      <c r="S16" s="12"/>
    </row>
    <row r="17" spans="1:19" ht="96" x14ac:dyDescent="0.25">
      <c r="A17" s="15">
        <v>10</v>
      </c>
      <c r="B17" s="15" t="s">
        <v>120</v>
      </c>
      <c r="C17" s="12" t="s">
        <v>88</v>
      </c>
      <c r="D17" s="12" t="s">
        <v>107</v>
      </c>
      <c r="E17" s="12" t="s">
        <v>73</v>
      </c>
      <c r="F17" s="12" t="s">
        <v>74</v>
      </c>
      <c r="G17" s="12" t="s">
        <v>22</v>
      </c>
      <c r="H17" s="12" t="s">
        <v>25</v>
      </c>
      <c r="I17" s="28" t="str">
        <f>VLOOKUP(Table252[[#This Row],[Impact]]&amp;"|"&amp;Table252[[#This Row],[Likelihood]],'Risk Ratings (Do Not Change)'!$C$7:$D$32,2,FALSE)</f>
        <v>Critical</v>
      </c>
      <c r="J17" s="12" t="s">
        <v>108</v>
      </c>
      <c r="K17" s="13" t="s">
        <v>16</v>
      </c>
      <c r="L17" s="12"/>
      <c r="M17" s="12"/>
      <c r="N17" s="12"/>
      <c r="O17" s="12"/>
      <c r="P17" s="12"/>
      <c r="Q17" s="12"/>
      <c r="R17" s="12"/>
      <c r="S17" s="12"/>
    </row>
    <row r="18" spans="1:19" ht="96" x14ac:dyDescent="0.25">
      <c r="A18" s="15">
        <v>11</v>
      </c>
      <c r="B18" s="15" t="s">
        <v>121</v>
      </c>
      <c r="C18" s="12" t="s">
        <v>160</v>
      </c>
      <c r="D18" s="12" t="s">
        <v>105</v>
      </c>
      <c r="E18" s="12" t="s">
        <v>73</v>
      </c>
      <c r="F18" s="12" t="s">
        <v>74</v>
      </c>
      <c r="G18" s="12" t="s">
        <v>22</v>
      </c>
      <c r="H18" s="12" t="s">
        <v>25</v>
      </c>
      <c r="I18" s="28" t="str">
        <f>VLOOKUP(Table252[[#This Row],[Impact]]&amp;"|"&amp;Table252[[#This Row],[Likelihood]],'Risk Ratings (Do Not Change)'!$C$7:$D$32,2,FALSE)</f>
        <v>Critical</v>
      </c>
      <c r="J18" s="12" t="s">
        <v>109</v>
      </c>
      <c r="K18" s="13" t="s">
        <v>16</v>
      </c>
      <c r="L18" s="12"/>
      <c r="M18" s="12"/>
      <c r="N18" s="12"/>
      <c r="O18" s="12"/>
      <c r="P18" s="12"/>
      <c r="Q18" s="12"/>
      <c r="R18" s="12"/>
      <c r="S18" s="12"/>
    </row>
    <row r="19" spans="1:19" ht="84" x14ac:dyDescent="0.25">
      <c r="A19" s="15">
        <v>12</v>
      </c>
      <c r="B19" s="15" t="s">
        <v>122</v>
      </c>
      <c r="C19" s="12" t="s">
        <v>158</v>
      </c>
      <c r="D19" s="12" t="s">
        <v>159</v>
      </c>
      <c r="E19" s="12" t="s">
        <v>73</v>
      </c>
      <c r="F19" s="12" t="s">
        <v>74</v>
      </c>
      <c r="G19" s="12" t="s">
        <v>22</v>
      </c>
      <c r="H19" s="12" t="s">
        <v>25</v>
      </c>
      <c r="I19" s="28" t="str">
        <f>VLOOKUP(Table252[[#This Row],[Impact]]&amp;"|"&amp;Table252[[#This Row],[Likelihood]],'Risk Ratings (Do Not Change)'!$C$7:$D$32,2,FALSE)</f>
        <v>Critical</v>
      </c>
      <c r="J19" s="12" t="s">
        <v>110</v>
      </c>
      <c r="K19" s="13" t="s">
        <v>16</v>
      </c>
      <c r="L19" s="12"/>
      <c r="M19" s="12"/>
      <c r="N19" s="12"/>
      <c r="O19" s="12"/>
      <c r="P19" s="12"/>
      <c r="Q19" s="12"/>
      <c r="R19" s="12"/>
      <c r="S19" s="12"/>
    </row>
    <row r="20" spans="1:19" ht="96" x14ac:dyDescent="0.25">
      <c r="A20" s="15">
        <v>13</v>
      </c>
      <c r="B20" s="15" t="s">
        <v>123</v>
      </c>
      <c r="C20" s="12" t="s">
        <v>111</v>
      </c>
      <c r="D20" s="12" t="s">
        <v>112</v>
      </c>
      <c r="E20" s="12" t="s">
        <v>73</v>
      </c>
      <c r="F20" s="12" t="s">
        <v>74</v>
      </c>
      <c r="G20" s="12" t="s">
        <v>22</v>
      </c>
      <c r="H20" s="12" t="s">
        <v>25</v>
      </c>
      <c r="I20" s="28" t="str">
        <f>VLOOKUP(Table252[[#This Row],[Impact]]&amp;"|"&amp;Table252[[#This Row],[Likelihood]],'Risk Ratings (Do Not Change)'!$C$7:$D$32,2,FALSE)</f>
        <v>Critical</v>
      </c>
      <c r="J20" s="12" t="s">
        <v>113</v>
      </c>
      <c r="K20" s="13" t="s">
        <v>16</v>
      </c>
      <c r="L20" s="12"/>
      <c r="M20" s="12"/>
      <c r="N20" s="12"/>
      <c r="O20" s="12"/>
      <c r="P20" s="12"/>
      <c r="Q20" s="12"/>
      <c r="R20" s="12"/>
      <c r="S20" s="12"/>
    </row>
    <row r="21" spans="1:19" ht="72" x14ac:dyDescent="0.25">
      <c r="A21" s="15">
        <v>14</v>
      </c>
      <c r="B21" s="15" t="s">
        <v>125</v>
      </c>
      <c r="C21" s="12" t="s">
        <v>124</v>
      </c>
      <c r="D21" s="12" t="s">
        <v>82</v>
      </c>
      <c r="E21" s="12" t="s">
        <v>54</v>
      </c>
      <c r="F21" s="12" t="s">
        <v>397</v>
      </c>
      <c r="G21" s="12" t="s">
        <v>30</v>
      </c>
      <c r="H21" s="12" t="s">
        <v>23</v>
      </c>
      <c r="I21" s="28" t="str">
        <f>VLOOKUP(Table252[[#This Row],[Impact]]&amp;"|"&amp;Table252[[#This Row],[Likelihood]],'Risk Ratings (Do Not Change)'!$C$7:$D$32,2,FALSE)</f>
        <v>High</v>
      </c>
      <c r="J21" s="12" t="s">
        <v>81</v>
      </c>
      <c r="K21" s="13" t="s">
        <v>16</v>
      </c>
      <c r="L21" s="12"/>
      <c r="M21" s="12"/>
      <c r="N21" s="12"/>
      <c r="O21" s="12"/>
      <c r="P21" s="12"/>
      <c r="Q21" s="12"/>
      <c r="R21" s="12"/>
      <c r="S21" s="12"/>
    </row>
    <row r="22" spans="1:19" ht="48" x14ac:dyDescent="0.25">
      <c r="A22" s="15">
        <v>15</v>
      </c>
      <c r="B22" s="15" t="s">
        <v>126</v>
      </c>
      <c r="C22" s="12" t="s">
        <v>127</v>
      </c>
      <c r="D22" s="12" t="s">
        <v>89</v>
      </c>
      <c r="E22" s="12" t="s">
        <v>54</v>
      </c>
      <c r="F22" s="12" t="s">
        <v>397</v>
      </c>
      <c r="G22" s="12" t="s">
        <v>30</v>
      </c>
      <c r="H22" s="12" t="s">
        <v>25</v>
      </c>
      <c r="I22" s="28" t="str">
        <f>VLOOKUP(Table252[[#This Row],[Impact]]&amp;"|"&amp;Table252[[#This Row],[Likelihood]],'Risk Ratings (Do Not Change)'!$C$7:$D$32,2,FALSE)</f>
        <v>Critical</v>
      </c>
      <c r="J22" s="12" t="s">
        <v>90</v>
      </c>
      <c r="K22" s="13" t="s">
        <v>16</v>
      </c>
      <c r="L22" s="12"/>
      <c r="M22" s="12"/>
      <c r="N22" s="12"/>
      <c r="O22" s="12"/>
      <c r="P22" s="12"/>
      <c r="Q22" s="12"/>
      <c r="R22" s="12"/>
      <c r="S22" s="12"/>
    </row>
    <row r="23" spans="1:19" ht="108" x14ac:dyDescent="0.25">
      <c r="A23" s="15">
        <v>16</v>
      </c>
      <c r="B23" s="15" t="s">
        <v>116</v>
      </c>
      <c r="C23" s="12" t="s">
        <v>94</v>
      </c>
      <c r="D23" s="12" t="s">
        <v>92</v>
      </c>
      <c r="E23" s="12" t="s">
        <v>134</v>
      </c>
      <c r="F23" s="12" t="s">
        <v>74</v>
      </c>
      <c r="G23" s="12" t="s">
        <v>30</v>
      </c>
      <c r="H23" s="12" t="s">
        <v>25</v>
      </c>
      <c r="I23" s="28" t="str">
        <f>VLOOKUP(Table252[[#This Row],[Impact]]&amp;"|"&amp;Table252[[#This Row],[Likelihood]],'Risk Ratings (Do Not Change)'!$C$7:$D$32,2,FALSE)</f>
        <v>Critical</v>
      </c>
      <c r="J23" s="12" t="s">
        <v>93</v>
      </c>
      <c r="K23" s="13" t="s">
        <v>16</v>
      </c>
      <c r="L23" s="12"/>
      <c r="M23" s="12"/>
      <c r="N23" s="12"/>
      <c r="O23" s="12"/>
      <c r="P23" s="12"/>
      <c r="Q23" s="12"/>
      <c r="R23" s="12"/>
      <c r="S23" s="12"/>
    </row>
    <row r="24" spans="1:19" ht="108" x14ac:dyDescent="0.25">
      <c r="A24" s="15">
        <v>17</v>
      </c>
      <c r="B24" s="15" t="s">
        <v>128</v>
      </c>
      <c r="C24" s="12" t="s">
        <v>95</v>
      </c>
      <c r="D24" s="12" t="s">
        <v>96</v>
      </c>
      <c r="E24" s="12" t="s">
        <v>54</v>
      </c>
      <c r="F24" s="12" t="s">
        <v>74</v>
      </c>
      <c r="G24" s="12" t="s">
        <v>30</v>
      </c>
      <c r="H24" s="12" t="s">
        <v>25</v>
      </c>
      <c r="I24" s="28" t="str">
        <f>VLOOKUP(Table252[[#This Row],[Impact]]&amp;"|"&amp;Table252[[#This Row],[Likelihood]],'Risk Ratings (Do Not Change)'!$C$7:$D$32,2,FALSE)</f>
        <v>Critical</v>
      </c>
      <c r="J24" s="12" t="s">
        <v>97</v>
      </c>
      <c r="K24" s="13" t="s">
        <v>16</v>
      </c>
      <c r="L24" s="12"/>
      <c r="M24" s="12"/>
      <c r="N24" s="12"/>
      <c r="O24" s="12"/>
      <c r="P24" s="12"/>
      <c r="Q24" s="12"/>
      <c r="R24" s="12"/>
      <c r="S24" s="12"/>
    </row>
    <row r="25" spans="1:19" ht="96" x14ac:dyDescent="0.25">
      <c r="A25" s="15">
        <v>18</v>
      </c>
      <c r="B25" s="15" t="s">
        <v>70</v>
      </c>
      <c r="C25" s="12" t="s">
        <v>398</v>
      </c>
      <c r="D25" s="12" t="s">
        <v>114</v>
      </c>
      <c r="E25" s="12" t="s">
        <v>54</v>
      </c>
      <c r="F25" s="12" t="s">
        <v>74</v>
      </c>
      <c r="G25" s="12" t="s">
        <v>32</v>
      </c>
      <c r="H25" s="12" t="s">
        <v>23</v>
      </c>
      <c r="I25" s="28" t="str">
        <f>VLOOKUP(Table252[[#This Row],[Impact]]&amp;"|"&amp;Table252[[#This Row],[Likelihood]],'Risk Ratings (Do Not Change)'!$C$7:$D$32,2,FALSE)</f>
        <v>High</v>
      </c>
      <c r="J25" s="12" t="s">
        <v>136</v>
      </c>
      <c r="K25" s="13" t="s">
        <v>16</v>
      </c>
      <c r="L25" s="12"/>
      <c r="M25" s="12"/>
      <c r="N25" s="12"/>
      <c r="O25" s="12"/>
      <c r="P25" s="12"/>
      <c r="Q25" s="12"/>
      <c r="R25" s="12"/>
      <c r="S25" s="12"/>
    </row>
    <row r="26" spans="1:19" ht="84" x14ac:dyDescent="0.25">
      <c r="A26" s="15">
        <v>19</v>
      </c>
      <c r="B26" s="15" t="s">
        <v>131</v>
      </c>
      <c r="C26" s="12" t="s">
        <v>132</v>
      </c>
      <c r="D26" s="12" t="s">
        <v>133</v>
      </c>
      <c r="E26" s="12" t="s">
        <v>134</v>
      </c>
      <c r="F26" s="12" t="s">
        <v>399</v>
      </c>
      <c r="G26" s="12" t="s">
        <v>32</v>
      </c>
      <c r="H26" s="12" t="s">
        <v>19</v>
      </c>
      <c r="I26" s="28" t="str">
        <f>VLOOKUP(Table252[[#This Row],[Impact]]&amp;"|"&amp;Table252[[#This Row],[Likelihood]],'Risk Ratings (Do Not Change)'!$C$7:$D$32,2,FALSE)</f>
        <v>Medium</v>
      </c>
      <c r="J26" s="12" t="s">
        <v>135</v>
      </c>
      <c r="K26" s="13" t="s">
        <v>16</v>
      </c>
      <c r="L26" s="12"/>
      <c r="M26" s="12"/>
      <c r="N26" s="12"/>
      <c r="O26" s="12"/>
      <c r="P26" s="12"/>
      <c r="Q26" s="12"/>
      <c r="R26" s="12"/>
      <c r="S26" s="12"/>
    </row>
    <row r="27" spans="1:19" ht="84" x14ac:dyDescent="0.25">
      <c r="A27" s="15">
        <v>20</v>
      </c>
      <c r="B27" s="15" t="s">
        <v>129</v>
      </c>
      <c r="C27" s="12" t="s">
        <v>130</v>
      </c>
      <c r="D27" s="12" t="s">
        <v>138</v>
      </c>
      <c r="E27" s="12" t="s">
        <v>247</v>
      </c>
      <c r="F27" s="12" t="s">
        <v>74</v>
      </c>
      <c r="G27" s="12" t="s">
        <v>33</v>
      </c>
      <c r="H27" s="12" t="s">
        <v>26</v>
      </c>
      <c r="I27" s="28" t="str">
        <f>VLOOKUP(Table252[[#This Row],[Impact]]&amp;"|"&amp;Table252[[#This Row],[Likelihood]],'Risk Ratings (Do Not Change)'!$C$7:$D$32,2,FALSE)</f>
        <v>Low</v>
      </c>
      <c r="J27" s="12" t="s">
        <v>137</v>
      </c>
      <c r="K27" s="13" t="s">
        <v>16</v>
      </c>
      <c r="L27" s="12"/>
      <c r="M27" s="12"/>
      <c r="N27" s="12"/>
      <c r="O27" s="12"/>
      <c r="P27" s="12"/>
      <c r="Q27" s="12"/>
      <c r="R27" s="12"/>
      <c r="S27" s="12"/>
    </row>
    <row r="28" spans="1:19" ht="72" x14ac:dyDescent="0.25">
      <c r="A28" s="15">
        <v>21</v>
      </c>
      <c r="B28" s="15" t="s">
        <v>70</v>
      </c>
      <c r="C28" s="12" t="s">
        <v>139</v>
      </c>
      <c r="D28" s="12" t="s">
        <v>140</v>
      </c>
      <c r="E28" s="12" t="s">
        <v>134</v>
      </c>
      <c r="F28" s="12" t="s">
        <v>400</v>
      </c>
      <c r="G28" s="12" t="s">
        <v>32</v>
      </c>
      <c r="H28" s="12" t="s">
        <v>25</v>
      </c>
      <c r="I28" s="28" t="str">
        <f>VLOOKUP(Table252[[#This Row],[Impact]]&amp;"|"&amp;Table252[[#This Row],[Likelihood]],'Risk Ratings (Do Not Change)'!$C$7:$D$32,2,FALSE)</f>
        <v>High</v>
      </c>
      <c r="J28" s="12" t="s">
        <v>141</v>
      </c>
      <c r="K28" s="13" t="s">
        <v>17</v>
      </c>
      <c r="L28" s="12"/>
      <c r="M28" s="12"/>
      <c r="N28" s="12"/>
      <c r="O28" s="12"/>
      <c r="P28" s="12"/>
      <c r="Q28" s="12"/>
      <c r="R28" s="12"/>
      <c r="S28" s="12"/>
    </row>
    <row r="29" spans="1:19" ht="72" x14ac:dyDescent="0.25">
      <c r="A29" s="15">
        <v>22</v>
      </c>
      <c r="B29" s="15" t="s">
        <v>70</v>
      </c>
      <c r="C29" s="12" t="s">
        <v>142</v>
      </c>
      <c r="D29" s="12" t="s">
        <v>143</v>
      </c>
      <c r="E29" s="12" t="s">
        <v>134</v>
      </c>
      <c r="F29" s="12" t="s">
        <v>74</v>
      </c>
      <c r="G29" s="12" t="s">
        <v>32</v>
      </c>
      <c r="H29" s="12" t="s">
        <v>25</v>
      </c>
      <c r="I29" s="28" t="str">
        <f>VLOOKUP(Table252[[#This Row],[Impact]]&amp;"|"&amp;Table252[[#This Row],[Likelihood]],'Risk Ratings (Do Not Change)'!$C$7:$D$32,2,FALSE)</f>
        <v>High</v>
      </c>
      <c r="J29" s="12" t="s">
        <v>144</v>
      </c>
      <c r="K29" s="13" t="s">
        <v>16</v>
      </c>
      <c r="L29" s="12"/>
      <c r="M29" s="12"/>
      <c r="N29" s="14"/>
      <c r="O29" s="14"/>
      <c r="P29" s="14"/>
      <c r="Q29" s="14"/>
      <c r="R29" s="14"/>
      <c r="S29" s="14"/>
    </row>
    <row r="30" spans="1:19" ht="96" x14ac:dyDescent="0.25">
      <c r="A30" s="15">
        <v>23</v>
      </c>
      <c r="B30" s="15" t="s">
        <v>146</v>
      </c>
      <c r="C30" s="12" t="s">
        <v>145</v>
      </c>
      <c r="D30" s="12" t="s">
        <v>147</v>
      </c>
      <c r="E30" s="12" t="s">
        <v>134</v>
      </c>
      <c r="F30" s="12" t="s">
        <v>74</v>
      </c>
      <c r="G30" s="12" t="s">
        <v>22</v>
      </c>
      <c r="H30" s="12" t="s">
        <v>25</v>
      </c>
      <c r="I30" s="28" t="str">
        <f>VLOOKUP(Table252[[#This Row],[Impact]]&amp;"|"&amp;Table252[[#This Row],[Likelihood]],'Risk Ratings (Do Not Change)'!$C$7:$D$32,2,FALSE)</f>
        <v>Critical</v>
      </c>
      <c r="J30" s="12" t="s">
        <v>148</v>
      </c>
      <c r="K30" s="13" t="s">
        <v>16</v>
      </c>
      <c r="L30" s="12"/>
      <c r="M30" s="12"/>
      <c r="N30" s="12"/>
      <c r="O30" s="12"/>
      <c r="P30" s="12"/>
      <c r="Q30" s="12"/>
      <c r="R30" s="12"/>
      <c r="S30" s="12"/>
    </row>
    <row r="31" spans="1:19" ht="108" x14ac:dyDescent="0.25">
      <c r="A31" s="18">
        <v>24</v>
      </c>
      <c r="B31" s="15" t="s">
        <v>123</v>
      </c>
      <c r="C31" s="12" t="s">
        <v>149</v>
      </c>
      <c r="D31" s="12" t="s">
        <v>150</v>
      </c>
      <c r="E31" s="12" t="s">
        <v>134</v>
      </c>
      <c r="F31" s="12" t="s">
        <v>74</v>
      </c>
      <c r="G31" s="12" t="s">
        <v>30</v>
      </c>
      <c r="H31" s="12" t="s">
        <v>23</v>
      </c>
      <c r="I31" s="28" t="str">
        <f>VLOOKUP(Table252[[#This Row],[Impact]]&amp;"|"&amp;Table252[[#This Row],[Likelihood]],'Risk Ratings (Do Not Change)'!$C$7:$D$32,2,FALSE)</f>
        <v>High</v>
      </c>
      <c r="J31" s="12" t="s">
        <v>151</v>
      </c>
      <c r="K31" s="19" t="s">
        <v>16</v>
      </c>
      <c r="L31" s="19"/>
      <c r="M31" s="19"/>
      <c r="N31" s="20"/>
      <c r="O31" s="20"/>
      <c r="P31" s="20"/>
      <c r="Q31" s="20"/>
      <c r="R31" s="20"/>
      <c r="S31" s="20"/>
    </row>
    <row r="32" spans="1:19" ht="132" x14ac:dyDescent="0.25">
      <c r="A32" s="18">
        <v>25</v>
      </c>
      <c r="B32" s="15" t="s">
        <v>123</v>
      </c>
      <c r="C32" s="12" t="s">
        <v>228</v>
      </c>
      <c r="D32" s="12" t="s">
        <v>152</v>
      </c>
      <c r="E32" s="12" t="s">
        <v>54</v>
      </c>
      <c r="F32" s="12" t="s">
        <v>401</v>
      </c>
      <c r="G32" s="12" t="s">
        <v>30</v>
      </c>
      <c r="H32" s="12" t="s">
        <v>25</v>
      </c>
      <c r="I32" s="28" t="str">
        <f>VLOOKUP(Table252[[#This Row],[Impact]]&amp;"|"&amp;Table252[[#This Row],[Likelihood]],'Risk Ratings (Do Not Change)'!$C$7:$D$32,2,FALSE)</f>
        <v>Critical</v>
      </c>
      <c r="J32" s="12" t="s">
        <v>153</v>
      </c>
      <c r="K32" s="19" t="s">
        <v>16</v>
      </c>
      <c r="L32" s="19"/>
      <c r="M32" s="19"/>
      <c r="N32" s="20"/>
      <c r="O32" s="20"/>
      <c r="P32" s="20"/>
      <c r="Q32" s="20"/>
      <c r="R32" s="20"/>
      <c r="S32" s="20"/>
    </row>
    <row r="33" spans="1:19" ht="144" x14ac:dyDescent="0.25">
      <c r="A33" s="18">
        <v>26</v>
      </c>
      <c r="B33" s="15" t="s">
        <v>123</v>
      </c>
      <c r="C33" s="12" t="s">
        <v>154</v>
      </c>
      <c r="D33" s="12" t="s">
        <v>156</v>
      </c>
      <c r="E33" s="12" t="s">
        <v>54</v>
      </c>
      <c r="F33" s="12" t="s">
        <v>74</v>
      </c>
      <c r="G33" s="12" t="s">
        <v>32</v>
      </c>
      <c r="H33" s="12" t="s">
        <v>19</v>
      </c>
      <c r="I33" s="28" t="str">
        <f>VLOOKUP(Table252[[#This Row],[Impact]]&amp;"|"&amp;Table252[[#This Row],[Likelihood]],'Risk Ratings (Do Not Change)'!$C$7:$D$32,2,FALSE)</f>
        <v>Medium</v>
      </c>
      <c r="J33" s="12" t="s">
        <v>155</v>
      </c>
      <c r="K33" s="12" t="s">
        <v>16</v>
      </c>
      <c r="L33" s="19"/>
      <c r="M33" s="19"/>
      <c r="N33" s="20"/>
      <c r="O33" s="20"/>
      <c r="P33" s="20"/>
      <c r="Q33" s="20"/>
      <c r="R33" s="20"/>
      <c r="S33" s="20"/>
    </row>
    <row r="34" spans="1:19" ht="156" x14ac:dyDescent="0.25">
      <c r="A34" s="18">
        <v>27</v>
      </c>
      <c r="B34" s="15" t="s">
        <v>161</v>
      </c>
      <c r="C34" s="12" t="s">
        <v>162</v>
      </c>
      <c r="D34" s="12" t="s">
        <v>429</v>
      </c>
      <c r="E34" s="12" t="s">
        <v>391</v>
      </c>
      <c r="F34" s="12" t="s">
        <v>402</v>
      </c>
      <c r="G34" s="12" t="s">
        <v>22</v>
      </c>
      <c r="H34" s="12" t="s">
        <v>25</v>
      </c>
      <c r="I34" s="28" t="str">
        <f>VLOOKUP(Table252[[#This Row],[Impact]]&amp;"|"&amp;Table252[[#This Row],[Likelihood]],'Risk Ratings (Do Not Change)'!$C$7:$D$32,2,FALSE)</f>
        <v>Critical</v>
      </c>
      <c r="J34" s="12" t="s">
        <v>246</v>
      </c>
      <c r="K34" s="19" t="s">
        <v>16</v>
      </c>
      <c r="L34" s="19"/>
      <c r="M34" s="19"/>
      <c r="N34" s="20"/>
      <c r="O34" s="20"/>
      <c r="P34" s="20"/>
      <c r="Q34" s="20"/>
      <c r="R34" s="20"/>
      <c r="S34" s="20"/>
    </row>
    <row r="35" spans="1:19" ht="108" x14ac:dyDescent="0.25">
      <c r="A35" s="18">
        <v>28</v>
      </c>
      <c r="B35" s="15" t="s">
        <v>161</v>
      </c>
      <c r="C35" s="12" t="s">
        <v>163</v>
      </c>
      <c r="D35" s="12" t="s">
        <v>165</v>
      </c>
      <c r="E35" s="12" t="s">
        <v>391</v>
      </c>
      <c r="F35" s="12" t="s">
        <v>74</v>
      </c>
      <c r="G35" s="12" t="s">
        <v>22</v>
      </c>
      <c r="H35" s="12" t="s">
        <v>23</v>
      </c>
      <c r="I35" s="28" t="str">
        <f>VLOOKUP(Table252[[#This Row],[Impact]]&amp;"|"&amp;Table252[[#This Row],[Likelihood]],'Risk Ratings (Do Not Change)'!$C$7:$D$32,2,FALSE)</f>
        <v>Critical</v>
      </c>
      <c r="J35" s="12" t="s">
        <v>166</v>
      </c>
      <c r="K35" s="19" t="s">
        <v>16</v>
      </c>
      <c r="L35" s="19"/>
      <c r="M35" s="19"/>
      <c r="N35" s="20"/>
      <c r="O35" s="20"/>
      <c r="P35" s="20"/>
      <c r="Q35" s="20"/>
      <c r="R35" s="20"/>
      <c r="S35" s="20"/>
    </row>
    <row r="36" spans="1:19" ht="192" x14ac:dyDescent="0.25">
      <c r="A36" s="18">
        <v>29</v>
      </c>
      <c r="B36" s="15" t="s">
        <v>161</v>
      </c>
      <c r="C36" s="12" t="s">
        <v>164</v>
      </c>
      <c r="D36" s="12" t="s">
        <v>223</v>
      </c>
      <c r="E36" s="12" t="s">
        <v>391</v>
      </c>
      <c r="F36" s="12" t="s">
        <v>74</v>
      </c>
      <c r="G36" s="19" t="s">
        <v>22</v>
      </c>
      <c r="H36" s="12" t="s">
        <v>23</v>
      </c>
      <c r="I36" s="28" t="str">
        <f>VLOOKUP(Table252[[#This Row],[Impact]]&amp;"|"&amp;Table252[[#This Row],[Likelihood]],'Risk Ratings (Do Not Change)'!$C$7:$D$32,2,FALSE)</f>
        <v>Critical</v>
      </c>
      <c r="J36" s="12" t="s">
        <v>167</v>
      </c>
      <c r="K36" s="19" t="s">
        <v>16</v>
      </c>
      <c r="L36" s="19"/>
      <c r="M36" s="19"/>
      <c r="N36" s="20"/>
      <c r="O36" s="20"/>
      <c r="P36" s="20"/>
      <c r="Q36" s="20"/>
      <c r="R36" s="20"/>
      <c r="S36" s="20"/>
    </row>
    <row r="37" spans="1:19" ht="96" x14ac:dyDescent="0.25">
      <c r="A37" s="18">
        <v>30</v>
      </c>
      <c r="B37" s="15" t="s">
        <v>161</v>
      </c>
      <c r="C37" s="12" t="s">
        <v>168</v>
      </c>
      <c r="D37" s="12" t="s">
        <v>172</v>
      </c>
      <c r="E37" s="12" t="s">
        <v>54</v>
      </c>
      <c r="F37" s="12" t="s">
        <v>74</v>
      </c>
      <c r="G37" s="19" t="s">
        <v>22</v>
      </c>
      <c r="H37" s="12" t="s">
        <v>25</v>
      </c>
      <c r="I37" s="28" t="str">
        <f>VLOOKUP(Table252[[#This Row],[Impact]]&amp;"|"&amp;Table252[[#This Row],[Likelihood]],'Risk Ratings (Do Not Change)'!$C$7:$D$32,2,FALSE)</f>
        <v>Critical</v>
      </c>
      <c r="J37" s="12" t="s">
        <v>173</v>
      </c>
      <c r="K37" s="19" t="s">
        <v>16</v>
      </c>
      <c r="L37" s="19"/>
      <c r="M37" s="19"/>
      <c r="N37" s="20"/>
      <c r="O37" s="20"/>
      <c r="P37" s="20"/>
      <c r="Q37" s="20"/>
      <c r="R37" s="20"/>
      <c r="S37" s="20"/>
    </row>
    <row r="38" spans="1:19" ht="108" x14ac:dyDescent="0.25">
      <c r="A38" s="18">
        <v>31</v>
      </c>
      <c r="B38" s="15" t="s">
        <v>161</v>
      </c>
      <c r="C38" s="12" t="s">
        <v>169</v>
      </c>
      <c r="D38" s="12" t="s">
        <v>170</v>
      </c>
      <c r="E38" s="12" t="s">
        <v>54</v>
      </c>
      <c r="F38" s="12" t="s">
        <v>74</v>
      </c>
      <c r="G38" s="19" t="s">
        <v>22</v>
      </c>
      <c r="H38" s="12" t="s">
        <v>23</v>
      </c>
      <c r="I38" s="28" t="str">
        <f>VLOOKUP(Table252[[#This Row],[Impact]]&amp;"|"&amp;Table252[[#This Row],[Likelihood]],'Risk Ratings (Do Not Change)'!$C$7:$D$32,2,FALSE)</f>
        <v>Critical</v>
      </c>
      <c r="J38" s="12" t="s">
        <v>171</v>
      </c>
      <c r="K38" s="19" t="s">
        <v>16</v>
      </c>
      <c r="L38" s="19"/>
      <c r="M38" s="19"/>
      <c r="N38" s="20"/>
      <c r="O38" s="20"/>
      <c r="P38" s="20"/>
      <c r="Q38" s="20"/>
      <c r="R38" s="20"/>
      <c r="S38" s="20"/>
    </row>
    <row r="39" spans="1:19" ht="120" x14ac:dyDescent="0.25">
      <c r="A39" s="18">
        <v>32</v>
      </c>
      <c r="B39" s="15" t="s">
        <v>146</v>
      </c>
      <c r="C39" s="12" t="s">
        <v>178</v>
      </c>
      <c r="D39" s="12" t="s">
        <v>430</v>
      </c>
      <c r="E39" s="12" t="s">
        <v>392</v>
      </c>
      <c r="F39" s="12" t="s">
        <v>403</v>
      </c>
      <c r="G39" s="12" t="s">
        <v>32</v>
      </c>
      <c r="H39" s="19" t="s">
        <v>25</v>
      </c>
      <c r="I39" s="28" t="str">
        <f>VLOOKUP(Table252[[#This Row],[Impact]]&amp;"|"&amp;Table252[[#This Row],[Likelihood]],'Risk Ratings (Do Not Change)'!$C$7:$D$32,2,FALSE)</f>
        <v>High</v>
      </c>
      <c r="J39" s="12" t="s">
        <v>177</v>
      </c>
      <c r="K39" s="19" t="s">
        <v>16</v>
      </c>
      <c r="L39" s="19"/>
      <c r="M39" s="19"/>
      <c r="N39" s="20"/>
      <c r="O39" s="20"/>
      <c r="P39" s="20"/>
      <c r="Q39" s="20"/>
      <c r="R39" s="20"/>
      <c r="S39" s="20"/>
    </row>
    <row r="40" spans="1:19" ht="120" x14ac:dyDescent="0.25">
      <c r="A40" s="18">
        <v>33</v>
      </c>
      <c r="B40" s="15" t="s">
        <v>161</v>
      </c>
      <c r="C40" s="12" t="s">
        <v>174</v>
      </c>
      <c r="D40" s="12" t="s">
        <v>175</v>
      </c>
      <c r="E40" s="12" t="s">
        <v>134</v>
      </c>
      <c r="F40" s="12" t="s">
        <v>404</v>
      </c>
      <c r="G40" s="19" t="s">
        <v>22</v>
      </c>
      <c r="H40" s="19" t="s">
        <v>25</v>
      </c>
      <c r="I40" s="28" t="str">
        <f>VLOOKUP(Table252[[#This Row],[Impact]]&amp;"|"&amp;Table252[[#This Row],[Likelihood]],'Risk Ratings (Do Not Change)'!$C$7:$D$32,2,FALSE)</f>
        <v>Critical</v>
      </c>
      <c r="J40" s="12" t="s">
        <v>176</v>
      </c>
      <c r="K40" s="19" t="s">
        <v>16</v>
      </c>
      <c r="L40" s="19"/>
      <c r="M40" s="19"/>
      <c r="N40" s="20"/>
      <c r="O40" s="20"/>
      <c r="P40" s="20"/>
      <c r="Q40" s="20"/>
      <c r="R40" s="20"/>
      <c r="S40" s="20"/>
    </row>
    <row r="41" spans="1:19" ht="144" x14ac:dyDescent="0.25">
      <c r="A41" s="18">
        <v>34</v>
      </c>
      <c r="B41" s="15" t="s">
        <v>161</v>
      </c>
      <c r="C41" s="12" t="s">
        <v>179</v>
      </c>
      <c r="D41" s="12" t="s">
        <v>180</v>
      </c>
      <c r="E41" s="12" t="s">
        <v>73</v>
      </c>
      <c r="F41" s="12" t="s">
        <v>405</v>
      </c>
      <c r="G41" s="19" t="s">
        <v>22</v>
      </c>
      <c r="H41" s="19" t="s">
        <v>25</v>
      </c>
      <c r="I41" s="28" t="str">
        <f>VLOOKUP(Table252[[#This Row],[Impact]]&amp;"|"&amp;Table252[[#This Row],[Likelihood]],'Risk Ratings (Do Not Change)'!$C$7:$D$32,2,FALSE)</f>
        <v>Critical</v>
      </c>
      <c r="J41" s="12" t="s">
        <v>181</v>
      </c>
      <c r="K41" s="19" t="s">
        <v>16</v>
      </c>
      <c r="L41" s="19"/>
      <c r="M41" s="19"/>
      <c r="N41" s="20"/>
      <c r="O41" s="20"/>
      <c r="P41" s="20"/>
      <c r="Q41" s="20"/>
      <c r="R41" s="20"/>
      <c r="S41" s="20"/>
    </row>
    <row r="42" spans="1:19" ht="96" x14ac:dyDescent="0.25">
      <c r="A42" s="18">
        <v>35</v>
      </c>
      <c r="B42" s="15" t="s">
        <v>161</v>
      </c>
      <c r="C42" s="12" t="s">
        <v>182</v>
      </c>
      <c r="D42" s="12" t="s">
        <v>183</v>
      </c>
      <c r="E42" s="12" t="s">
        <v>54</v>
      </c>
      <c r="F42" s="12" t="s">
        <v>74</v>
      </c>
      <c r="G42" s="19" t="s">
        <v>22</v>
      </c>
      <c r="H42" s="19" t="s">
        <v>25</v>
      </c>
      <c r="I42" s="28" t="str">
        <f>VLOOKUP(Table252[[#This Row],[Impact]]&amp;"|"&amp;Table252[[#This Row],[Likelihood]],'Risk Ratings (Do Not Change)'!$C$7:$D$32,2,FALSE)</f>
        <v>Critical</v>
      </c>
      <c r="J42" s="12" t="s">
        <v>184</v>
      </c>
      <c r="K42" s="19" t="s">
        <v>16</v>
      </c>
      <c r="L42" s="19"/>
      <c r="M42" s="19"/>
      <c r="N42" s="20"/>
      <c r="O42" s="20"/>
      <c r="P42" s="20"/>
      <c r="Q42" s="20"/>
      <c r="R42" s="20"/>
      <c r="S42" s="20"/>
    </row>
    <row r="43" spans="1:19" ht="108" x14ac:dyDescent="0.25">
      <c r="A43" s="18">
        <v>36</v>
      </c>
      <c r="B43" s="15" t="s">
        <v>161</v>
      </c>
      <c r="C43" s="12" t="s">
        <v>185</v>
      </c>
      <c r="D43" s="12" t="s">
        <v>186</v>
      </c>
      <c r="E43" s="12" t="s">
        <v>73</v>
      </c>
      <c r="F43" s="12" t="s">
        <v>74</v>
      </c>
      <c r="G43" s="12" t="s">
        <v>32</v>
      </c>
      <c r="H43" s="12" t="s">
        <v>23</v>
      </c>
      <c r="I43" s="28" t="str">
        <f>VLOOKUP(Table252[[#This Row],[Impact]]&amp;"|"&amp;Table252[[#This Row],[Likelihood]],'Risk Ratings (Do Not Change)'!$C$7:$D$32,2,FALSE)</f>
        <v>High</v>
      </c>
      <c r="J43" s="12" t="s">
        <v>187</v>
      </c>
      <c r="K43" s="19" t="s">
        <v>16</v>
      </c>
      <c r="L43" s="19"/>
      <c r="M43" s="19"/>
      <c r="N43" s="20"/>
      <c r="O43" s="20"/>
      <c r="P43" s="20"/>
      <c r="Q43" s="20"/>
      <c r="R43" s="20"/>
      <c r="S43" s="20"/>
    </row>
    <row r="44" spans="1:19" ht="96" x14ac:dyDescent="0.25">
      <c r="A44" s="18">
        <v>37</v>
      </c>
      <c r="B44" s="15" t="s">
        <v>116</v>
      </c>
      <c r="C44" s="12" t="s">
        <v>188</v>
      </c>
      <c r="D44" s="12" t="s">
        <v>189</v>
      </c>
      <c r="E44" s="12" t="s">
        <v>54</v>
      </c>
      <c r="F44" s="12" t="s">
        <v>74</v>
      </c>
      <c r="G44" s="12" t="s">
        <v>32</v>
      </c>
      <c r="H44" s="12" t="s">
        <v>19</v>
      </c>
      <c r="I44" s="28" t="str">
        <f>VLOOKUP(Table252[[#This Row],[Impact]]&amp;"|"&amp;Table252[[#This Row],[Likelihood]],'Risk Ratings (Do Not Change)'!$C$7:$D$32,2,FALSE)</f>
        <v>Medium</v>
      </c>
      <c r="J44" s="12" t="s">
        <v>190</v>
      </c>
      <c r="K44" s="19" t="s">
        <v>16</v>
      </c>
      <c r="L44" s="19"/>
      <c r="M44" s="19"/>
      <c r="N44" s="20"/>
      <c r="O44" s="20"/>
      <c r="P44" s="20"/>
      <c r="Q44" s="20"/>
      <c r="R44" s="20"/>
      <c r="S44" s="20"/>
    </row>
    <row r="45" spans="1:19" ht="108" x14ac:dyDescent="0.25">
      <c r="A45" s="18">
        <v>38</v>
      </c>
      <c r="B45" s="15" t="s">
        <v>122</v>
      </c>
      <c r="C45" s="12" t="s">
        <v>191</v>
      </c>
      <c r="D45" s="12" t="s">
        <v>192</v>
      </c>
      <c r="E45" s="12" t="s">
        <v>134</v>
      </c>
      <c r="F45" s="12" t="s">
        <v>74</v>
      </c>
      <c r="G45" s="12" t="s">
        <v>32</v>
      </c>
      <c r="H45" s="12" t="s">
        <v>19</v>
      </c>
      <c r="I45" s="28" t="str">
        <f>VLOOKUP(Table252[[#This Row],[Impact]]&amp;"|"&amp;Table252[[#This Row],[Likelihood]],'Risk Ratings (Do Not Change)'!$C$7:$D$32,2,FALSE)</f>
        <v>Medium</v>
      </c>
      <c r="J45" s="12" t="s">
        <v>193</v>
      </c>
      <c r="K45" s="19" t="s">
        <v>16</v>
      </c>
      <c r="L45" s="19"/>
      <c r="M45" s="19"/>
      <c r="N45" s="20"/>
      <c r="O45" s="20"/>
      <c r="P45" s="20"/>
      <c r="Q45" s="20"/>
      <c r="R45" s="20"/>
      <c r="S45" s="20"/>
    </row>
    <row r="46" spans="1:19" ht="96" x14ac:dyDescent="0.25">
      <c r="A46" s="18">
        <v>39</v>
      </c>
      <c r="B46" s="15" t="s">
        <v>194</v>
      </c>
      <c r="C46" s="12" t="s">
        <v>195</v>
      </c>
      <c r="D46" s="12" t="s">
        <v>217</v>
      </c>
      <c r="E46" s="12" t="s">
        <v>54</v>
      </c>
      <c r="F46" s="12" t="s">
        <v>406</v>
      </c>
      <c r="G46" s="12" t="s">
        <v>33</v>
      </c>
      <c r="H46" s="12" t="s">
        <v>19</v>
      </c>
      <c r="I46" s="28" t="str">
        <f>VLOOKUP(Table252[[#This Row],[Impact]]&amp;"|"&amp;Table252[[#This Row],[Likelihood]],'Risk Ratings (Do Not Change)'!$C$7:$D$32,2,FALSE)</f>
        <v>Medium</v>
      </c>
      <c r="J46" s="12" t="s">
        <v>219</v>
      </c>
      <c r="K46" s="19" t="s">
        <v>16</v>
      </c>
      <c r="L46" s="19"/>
      <c r="M46" s="19"/>
      <c r="N46" s="20"/>
      <c r="O46" s="20"/>
      <c r="P46" s="20"/>
      <c r="Q46" s="20"/>
      <c r="R46" s="20"/>
      <c r="S46" s="20"/>
    </row>
    <row r="47" spans="1:19" ht="108" x14ac:dyDescent="0.25">
      <c r="A47" s="18">
        <v>40</v>
      </c>
      <c r="B47" s="15" t="s">
        <v>194</v>
      </c>
      <c r="C47" s="12" t="s">
        <v>196</v>
      </c>
      <c r="D47" s="12" t="s">
        <v>218</v>
      </c>
      <c r="E47" s="12" t="s">
        <v>247</v>
      </c>
      <c r="F47" s="12" t="s">
        <v>406</v>
      </c>
      <c r="G47" s="12" t="s">
        <v>33</v>
      </c>
      <c r="H47" s="12" t="s">
        <v>23</v>
      </c>
      <c r="I47" s="28" t="str">
        <f>VLOOKUP(Table252[[#This Row],[Impact]]&amp;"|"&amp;Table252[[#This Row],[Likelihood]],'Risk Ratings (Do Not Change)'!$C$7:$D$32,2,FALSE)</f>
        <v>Medium</v>
      </c>
      <c r="J47" s="12" t="s">
        <v>220</v>
      </c>
      <c r="K47" s="19" t="s">
        <v>16</v>
      </c>
      <c r="L47" s="19"/>
      <c r="M47" s="19"/>
      <c r="N47" s="20"/>
      <c r="O47" s="20"/>
      <c r="P47" s="20"/>
      <c r="Q47" s="20"/>
      <c r="R47" s="20"/>
      <c r="S47" s="20"/>
    </row>
    <row r="48" spans="1:19" ht="144" x14ac:dyDescent="0.25">
      <c r="A48" s="18">
        <v>41</v>
      </c>
      <c r="B48" s="15" t="s">
        <v>146</v>
      </c>
      <c r="C48" s="12" t="s">
        <v>197</v>
      </c>
      <c r="D48" s="12" t="s">
        <v>198</v>
      </c>
      <c r="E48" s="12" t="s">
        <v>134</v>
      </c>
      <c r="F48" s="12" t="s">
        <v>74</v>
      </c>
      <c r="G48" s="12" t="s">
        <v>30</v>
      </c>
      <c r="H48" s="12" t="s">
        <v>25</v>
      </c>
      <c r="I48" s="28" t="str">
        <f>VLOOKUP(Table252[[#This Row],[Impact]]&amp;"|"&amp;Table252[[#This Row],[Likelihood]],'Risk Ratings (Do Not Change)'!$C$7:$D$32,2,FALSE)</f>
        <v>Critical</v>
      </c>
      <c r="J48" s="12" t="s">
        <v>181</v>
      </c>
      <c r="K48" s="19" t="s">
        <v>16</v>
      </c>
      <c r="L48" s="19"/>
      <c r="M48" s="19"/>
      <c r="N48" s="20"/>
      <c r="O48" s="20"/>
      <c r="P48" s="20"/>
      <c r="Q48" s="20"/>
      <c r="R48" s="20"/>
      <c r="S48" s="20"/>
    </row>
    <row r="49" spans="1:19" ht="96" x14ac:dyDescent="0.25">
      <c r="A49" s="18">
        <v>42</v>
      </c>
      <c r="B49" s="15" t="s">
        <v>146</v>
      </c>
      <c r="C49" s="12" t="s">
        <v>199</v>
      </c>
      <c r="D49" s="12" t="s">
        <v>222</v>
      </c>
      <c r="E49" s="12" t="s">
        <v>134</v>
      </c>
      <c r="F49" s="12" t="s">
        <v>407</v>
      </c>
      <c r="G49" s="19" t="s">
        <v>30</v>
      </c>
      <c r="H49" s="12" t="s">
        <v>25</v>
      </c>
      <c r="I49" s="28" t="str">
        <f>VLOOKUP(Table252[[#This Row],[Impact]]&amp;"|"&amp;Table252[[#This Row],[Likelihood]],'Risk Ratings (Do Not Change)'!$C$7:$D$32,2,FALSE)</f>
        <v>Critical</v>
      </c>
      <c r="J49" s="12" t="s">
        <v>224</v>
      </c>
      <c r="K49" s="19" t="s">
        <v>16</v>
      </c>
      <c r="L49" s="19"/>
      <c r="M49" s="19"/>
      <c r="N49" s="20"/>
      <c r="O49" s="20"/>
      <c r="P49" s="20"/>
      <c r="Q49" s="20"/>
      <c r="R49" s="20"/>
      <c r="S49" s="20"/>
    </row>
    <row r="50" spans="1:19" ht="228" x14ac:dyDescent="0.25">
      <c r="A50" s="18">
        <v>43</v>
      </c>
      <c r="B50" s="15" t="s">
        <v>146</v>
      </c>
      <c r="C50" s="12" t="s">
        <v>200</v>
      </c>
      <c r="D50" s="12" t="s">
        <v>290</v>
      </c>
      <c r="E50" s="12" t="s">
        <v>247</v>
      </c>
      <c r="F50" s="12" t="s">
        <v>74</v>
      </c>
      <c r="G50" s="19" t="s">
        <v>30</v>
      </c>
      <c r="H50" s="12" t="s">
        <v>25</v>
      </c>
      <c r="I50" s="28" t="str">
        <f>VLOOKUP(Table252[[#This Row],[Impact]]&amp;"|"&amp;Table252[[#This Row],[Likelihood]],'Risk Ratings (Do Not Change)'!$C$7:$D$32,2,FALSE)</f>
        <v>Critical</v>
      </c>
      <c r="J50" s="12" t="s">
        <v>225</v>
      </c>
      <c r="K50" s="19" t="s">
        <v>16</v>
      </c>
      <c r="L50" s="19"/>
      <c r="M50" s="19"/>
      <c r="N50" s="20"/>
      <c r="O50" s="20"/>
      <c r="P50" s="20"/>
      <c r="Q50" s="20"/>
      <c r="R50" s="20"/>
      <c r="S50" s="20"/>
    </row>
    <row r="51" spans="1:19" ht="156" x14ac:dyDescent="0.25">
      <c r="A51" s="18">
        <v>44</v>
      </c>
      <c r="B51" s="15" t="s">
        <v>146</v>
      </c>
      <c r="C51" s="12" t="s">
        <v>201</v>
      </c>
      <c r="D51" s="12" t="s">
        <v>236</v>
      </c>
      <c r="E51" s="12" t="s">
        <v>54</v>
      </c>
      <c r="F51" s="12" t="s">
        <v>408</v>
      </c>
      <c r="G51" s="19" t="s">
        <v>30</v>
      </c>
      <c r="H51" s="12" t="s">
        <v>25</v>
      </c>
      <c r="I51" s="28" t="str">
        <f>VLOOKUP(Table252[[#This Row],[Impact]]&amp;"|"&amp;Table252[[#This Row],[Likelihood]],'Risk Ratings (Do Not Change)'!$C$7:$D$32,2,FALSE)</f>
        <v>Critical</v>
      </c>
      <c r="J51" s="12" t="s">
        <v>237</v>
      </c>
      <c r="K51" s="19" t="s">
        <v>16</v>
      </c>
      <c r="L51" s="19"/>
      <c r="M51" s="19"/>
      <c r="N51" s="20"/>
      <c r="O51" s="20"/>
      <c r="P51" s="20"/>
      <c r="Q51" s="20"/>
      <c r="R51" s="20"/>
      <c r="S51" s="20"/>
    </row>
    <row r="52" spans="1:19" ht="192" x14ac:dyDescent="0.25">
      <c r="A52" s="18">
        <v>45</v>
      </c>
      <c r="B52" s="15" t="s">
        <v>161</v>
      </c>
      <c r="C52" s="12" t="s">
        <v>202</v>
      </c>
      <c r="D52" s="12" t="s">
        <v>235</v>
      </c>
      <c r="E52" s="12" t="s">
        <v>54</v>
      </c>
      <c r="F52" s="12" t="s">
        <v>74</v>
      </c>
      <c r="G52" s="19" t="s">
        <v>30</v>
      </c>
      <c r="H52" s="19" t="s">
        <v>25</v>
      </c>
      <c r="I52" s="28" t="str">
        <f>VLOOKUP(Table252[[#This Row],[Impact]]&amp;"|"&amp;Table252[[#This Row],[Likelihood]],'Risk Ratings (Do Not Change)'!$C$7:$D$32,2,FALSE)</f>
        <v>Critical</v>
      </c>
      <c r="J52" s="12" t="s">
        <v>333</v>
      </c>
      <c r="K52" s="19" t="s">
        <v>16</v>
      </c>
      <c r="L52" s="19"/>
      <c r="M52" s="19"/>
      <c r="N52" s="20"/>
      <c r="O52" s="20"/>
      <c r="P52" s="20"/>
      <c r="Q52" s="20"/>
      <c r="R52" s="20"/>
      <c r="S52" s="20"/>
    </row>
    <row r="53" spans="1:19" ht="96" x14ac:dyDescent="0.25">
      <c r="A53" s="18">
        <v>46</v>
      </c>
      <c r="B53" s="15" t="s">
        <v>161</v>
      </c>
      <c r="C53" s="12" t="s">
        <v>203</v>
      </c>
      <c r="D53" s="12" t="s">
        <v>259</v>
      </c>
      <c r="E53" s="12" t="s">
        <v>392</v>
      </c>
      <c r="F53" s="12" t="s">
        <v>409</v>
      </c>
      <c r="G53" s="19" t="s">
        <v>30</v>
      </c>
      <c r="H53" s="12" t="s">
        <v>23</v>
      </c>
      <c r="I53" s="28" t="str">
        <f>VLOOKUP(Table252[[#This Row],[Impact]]&amp;"|"&amp;Table252[[#This Row],[Likelihood]],'Risk Ratings (Do Not Change)'!$C$7:$D$32,2,FALSE)</f>
        <v>High</v>
      </c>
      <c r="J53" s="12" t="s">
        <v>262</v>
      </c>
      <c r="K53" s="19" t="s">
        <v>16</v>
      </c>
      <c r="L53" s="19"/>
      <c r="M53" s="19"/>
      <c r="N53" s="20"/>
      <c r="O53" s="20"/>
      <c r="P53" s="20"/>
      <c r="Q53" s="20"/>
      <c r="R53" s="20"/>
      <c r="S53" s="20"/>
    </row>
    <row r="54" spans="1:19" ht="132" x14ac:dyDescent="0.25">
      <c r="A54" s="18">
        <v>47</v>
      </c>
      <c r="B54" s="15" t="s">
        <v>146</v>
      </c>
      <c r="C54" s="12" t="s">
        <v>204</v>
      </c>
      <c r="D54" s="12" t="s">
        <v>260</v>
      </c>
      <c r="E54" s="12" t="s">
        <v>392</v>
      </c>
      <c r="F54" s="12" t="s">
        <v>409</v>
      </c>
      <c r="G54" s="19" t="s">
        <v>30</v>
      </c>
      <c r="H54" s="12" t="s">
        <v>23</v>
      </c>
      <c r="I54" s="28" t="str">
        <f>VLOOKUP(Table252[[#This Row],[Impact]]&amp;"|"&amp;Table252[[#This Row],[Likelihood]],'Risk Ratings (Do Not Change)'!$C$7:$D$32,2,FALSE)</f>
        <v>High</v>
      </c>
      <c r="J54" s="12" t="s">
        <v>261</v>
      </c>
      <c r="K54" s="19" t="s">
        <v>16</v>
      </c>
      <c r="L54" s="19"/>
      <c r="M54" s="19"/>
      <c r="N54" s="20"/>
      <c r="O54" s="20"/>
      <c r="P54" s="20"/>
      <c r="Q54" s="20"/>
      <c r="R54" s="20"/>
      <c r="S54" s="20"/>
    </row>
    <row r="55" spans="1:19" ht="132" x14ac:dyDescent="0.25">
      <c r="A55" s="18">
        <v>48</v>
      </c>
      <c r="B55" s="15" t="s">
        <v>205</v>
      </c>
      <c r="C55" s="12" t="s">
        <v>206</v>
      </c>
      <c r="D55" s="12" t="s">
        <v>263</v>
      </c>
      <c r="E55" s="12" t="s">
        <v>54</v>
      </c>
      <c r="F55" s="12" t="s">
        <v>74</v>
      </c>
      <c r="G55" s="12" t="s">
        <v>32</v>
      </c>
      <c r="H55" s="12" t="s">
        <v>23</v>
      </c>
      <c r="I55" s="28" t="str">
        <f>VLOOKUP(Table252[[#This Row],[Impact]]&amp;"|"&amp;Table252[[#This Row],[Likelihood]],'Risk Ratings (Do Not Change)'!$C$7:$D$32,2,FALSE)</f>
        <v>High</v>
      </c>
      <c r="J55" s="12" t="s">
        <v>264</v>
      </c>
      <c r="K55" s="19" t="s">
        <v>16</v>
      </c>
      <c r="L55" s="19"/>
      <c r="M55" s="19"/>
      <c r="N55" s="20"/>
      <c r="O55" s="20"/>
      <c r="P55" s="20"/>
      <c r="Q55" s="20"/>
      <c r="R55" s="20"/>
      <c r="S55" s="20"/>
    </row>
    <row r="56" spans="1:19" ht="180" x14ac:dyDescent="0.25">
      <c r="A56" s="18">
        <v>49</v>
      </c>
      <c r="B56" s="15" t="s">
        <v>120</v>
      </c>
      <c r="C56" s="12" t="s">
        <v>207</v>
      </c>
      <c r="D56" s="12" t="s">
        <v>256</v>
      </c>
      <c r="E56" s="12" t="s">
        <v>54</v>
      </c>
      <c r="F56" s="12" t="s">
        <v>410</v>
      </c>
      <c r="G56" s="12" t="s">
        <v>30</v>
      </c>
      <c r="H56" s="12" t="s">
        <v>19</v>
      </c>
      <c r="I56" s="28" t="str">
        <f>VLOOKUP(Table252[[#This Row],[Impact]]&amp;"|"&amp;Table252[[#This Row],[Likelihood]],'Risk Ratings (Do Not Change)'!$C$7:$D$32,2,FALSE)</f>
        <v>High</v>
      </c>
      <c r="J56" s="12" t="s">
        <v>257</v>
      </c>
      <c r="K56" s="19" t="s">
        <v>16</v>
      </c>
      <c r="L56" s="19"/>
      <c r="M56" s="19"/>
      <c r="N56" s="20"/>
      <c r="O56" s="20"/>
      <c r="P56" s="20"/>
      <c r="Q56" s="20"/>
      <c r="R56" s="20"/>
      <c r="S56" s="20"/>
    </row>
    <row r="57" spans="1:19" ht="168" x14ac:dyDescent="0.25">
      <c r="A57" s="18">
        <v>50</v>
      </c>
      <c r="B57" s="15" t="s">
        <v>208</v>
      </c>
      <c r="C57" s="12" t="s">
        <v>252</v>
      </c>
      <c r="D57" s="12" t="s">
        <v>253</v>
      </c>
      <c r="E57" s="12" t="s">
        <v>134</v>
      </c>
      <c r="F57" s="12" t="s">
        <v>74</v>
      </c>
      <c r="G57" s="12" t="s">
        <v>30</v>
      </c>
      <c r="H57" s="19" t="s">
        <v>25</v>
      </c>
      <c r="I57" s="28" t="str">
        <f>VLOOKUP(Table252[[#This Row],[Impact]]&amp;"|"&amp;Table252[[#This Row],[Likelihood]],'Risk Ratings (Do Not Change)'!$C$7:$D$32,2,FALSE)</f>
        <v>Critical</v>
      </c>
      <c r="J57" s="12" t="s">
        <v>254</v>
      </c>
      <c r="K57" s="19" t="s">
        <v>16</v>
      </c>
      <c r="L57" s="19"/>
      <c r="M57" s="19"/>
      <c r="N57" s="20"/>
      <c r="O57" s="20"/>
      <c r="P57" s="20"/>
      <c r="Q57" s="20"/>
      <c r="R57" s="20"/>
      <c r="S57" s="20"/>
    </row>
    <row r="58" spans="1:19" ht="144" x14ac:dyDescent="0.25">
      <c r="A58" s="18">
        <v>51</v>
      </c>
      <c r="B58" s="15" t="s">
        <v>146</v>
      </c>
      <c r="C58" s="12" t="s">
        <v>209</v>
      </c>
      <c r="D58" s="12" t="s">
        <v>210</v>
      </c>
      <c r="E58" s="12" t="s">
        <v>54</v>
      </c>
      <c r="F58" s="12" t="s">
        <v>74</v>
      </c>
      <c r="G58" s="12" t="s">
        <v>33</v>
      </c>
      <c r="H58" s="12" t="s">
        <v>19</v>
      </c>
      <c r="I58" s="28" t="str">
        <f>VLOOKUP(Table252[[#This Row],[Impact]]&amp;"|"&amp;Table252[[#This Row],[Likelihood]],'Risk Ratings (Do Not Change)'!$C$7:$D$32,2,FALSE)</f>
        <v>Medium</v>
      </c>
      <c r="J58" s="12" t="s">
        <v>221</v>
      </c>
      <c r="K58" s="19" t="s">
        <v>16</v>
      </c>
      <c r="L58" s="19"/>
      <c r="M58" s="19"/>
      <c r="N58" s="20"/>
      <c r="O58" s="20"/>
      <c r="P58" s="20"/>
      <c r="Q58" s="20"/>
      <c r="R58" s="20"/>
      <c r="S58" s="20"/>
    </row>
    <row r="59" spans="1:19" ht="144" x14ac:dyDescent="0.25">
      <c r="A59" s="18">
        <v>52</v>
      </c>
      <c r="B59" s="15" t="s">
        <v>161</v>
      </c>
      <c r="C59" s="12" t="s">
        <v>229</v>
      </c>
      <c r="D59" s="12" t="s">
        <v>231</v>
      </c>
      <c r="E59" s="12" t="s">
        <v>54</v>
      </c>
      <c r="F59" s="12" t="s">
        <v>411</v>
      </c>
      <c r="G59" s="12" t="s">
        <v>32</v>
      </c>
      <c r="H59" s="12" t="s">
        <v>23</v>
      </c>
      <c r="I59" s="28" t="str">
        <f>VLOOKUP(Table252[[#This Row],[Impact]]&amp;"|"&amp;Table252[[#This Row],[Likelihood]],'Risk Ratings (Do Not Change)'!$C$7:$D$32,2,FALSE)</f>
        <v>High</v>
      </c>
      <c r="J59" s="12" t="s">
        <v>232</v>
      </c>
      <c r="K59" s="19" t="s">
        <v>16</v>
      </c>
      <c r="L59" s="19"/>
      <c r="M59" s="19"/>
      <c r="N59" s="20"/>
      <c r="O59" s="20"/>
      <c r="P59" s="20"/>
      <c r="Q59" s="20"/>
      <c r="R59" s="20"/>
      <c r="S59" s="20"/>
    </row>
    <row r="60" spans="1:19" ht="132" x14ac:dyDescent="0.25">
      <c r="A60" s="18">
        <v>53</v>
      </c>
      <c r="B60" s="15" t="s">
        <v>146</v>
      </c>
      <c r="C60" s="12" t="s">
        <v>230</v>
      </c>
      <c r="D60" s="12" t="s">
        <v>234</v>
      </c>
      <c r="E60" s="12" t="s">
        <v>54</v>
      </c>
      <c r="F60" s="12" t="s">
        <v>411</v>
      </c>
      <c r="G60" s="12" t="s">
        <v>32</v>
      </c>
      <c r="H60" s="12" t="s">
        <v>23</v>
      </c>
      <c r="I60" s="28" t="str">
        <f>VLOOKUP(Table252[[#This Row],[Impact]]&amp;"|"&amp;Table252[[#This Row],[Likelihood]],'Risk Ratings (Do Not Change)'!$C$7:$D$32,2,FALSE)</f>
        <v>High</v>
      </c>
      <c r="J60" s="12" t="s">
        <v>233</v>
      </c>
      <c r="K60" s="19" t="s">
        <v>16</v>
      </c>
      <c r="L60" s="19"/>
      <c r="M60" s="19"/>
      <c r="N60" s="20"/>
      <c r="O60" s="20"/>
      <c r="P60" s="20"/>
      <c r="Q60" s="20"/>
      <c r="R60" s="20"/>
      <c r="S60" s="20"/>
    </row>
    <row r="61" spans="1:19" ht="108" x14ac:dyDescent="0.25">
      <c r="A61" s="18">
        <v>54</v>
      </c>
      <c r="B61" s="15" t="s">
        <v>161</v>
      </c>
      <c r="C61" s="12" t="s">
        <v>211</v>
      </c>
      <c r="D61" s="12" t="s">
        <v>213</v>
      </c>
      <c r="E61" s="12" t="s">
        <v>134</v>
      </c>
      <c r="F61" s="12" t="s">
        <v>411</v>
      </c>
      <c r="G61" s="12" t="s">
        <v>32</v>
      </c>
      <c r="H61" s="12" t="s">
        <v>23</v>
      </c>
      <c r="I61" s="28" t="str">
        <f>VLOOKUP(Table252[[#This Row],[Impact]]&amp;"|"&amp;Table252[[#This Row],[Likelihood]],'Risk Ratings (Do Not Change)'!$C$7:$D$32,2,FALSE)</f>
        <v>High</v>
      </c>
      <c r="J61" s="12" t="s">
        <v>214</v>
      </c>
      <c r="K61" s="19" t="s">
        <v>16</v>
      </c>
      <c r="L61" s="19"/>
      <c r="M61" s="19"/>
      <c r="N61" s="20"/>
      <c r="O61" s="20"/>
      <c r="P61" s="20"/>
      <c r="Q61" s="20"/>
      <c r="R61" s="20"/>
      <c r="S61" s="20"/>
    </row>
    <row r="62" spans="1:19" ht="120" x14ac:dyDescent="0.25">
      <c r="A62" s="18">
        <v>55</v>
      </c>
      <c r="B62" s="15" t="s">
        <v>146</v>
      </c>
      <c r="C62" s="12" t="s">
        <v>212</v>
      </c>
      <c r="D62" s="12" t="s">
        <v>215</v>
      </c>
      <c r="E62" s="12" t="s">
        <v>134</v>
      </c>
      <c r="F62" s="12" t="s">
        <v>411</v>
      </c>
      <c r="G62" s="12" t="s">
        <v>32</v>
      </c>
      <c r="H62" s="12" t="s">
        <v>23</v>
      </c>
      <c r="I62" s="28" t="str">
        <f>VLOOKUP(Table252[[#This Row],[Impact]]&amp;"|"&amp;Table252[[#This Row],[Likelihood]],'Risk Ratings (Do Not Change)'!$C$7:$D$32,2,FALSE)</f>
        <v>High</v>
      </c>
      <c r="J62" s="12" t="s">
        <v>216</v>
      </c>
      <c r="K62" s="19" t="s">
        <v>16</v>
      </c>
      <c r="L62" s="19"/>
      <c r="M62" s="19"/>
      <c r="N62" s="20"/>
      <c r="O62" s="20"/>
      <c r="P62" s="20"/>
      <c r="Q62" s="20"/>
      <c r="R62" s="20"/>
      <c r="S62" s="20"/>
    </row>
    <row r="63" spans="1:19" ht="168" x14ac:dyDescent="0.25">
      <c r="A63" s="18">
        <v>56</v>
      </c>
      <c r="B63" s="15" t="s">
        <v>119</v>
      </c>
      <c r="C63" s="12" t="s">
        <v>226</v>
      </c>
      <c r="D63" s="12" t="s">
        <v>240</v>
      </c>
      <c r="E63" s="12" t="s">
        <v>393</v>
      </c>
      <c r="F63" s="12" t="s">
        <v>74</v>
      </c>
      <c r="G63" s="19" t="s">
        <v>30</v>
      </c>
      <c r="H63" s="12" t="s">
        <v>25</v>
      </c>
      <c r="I63" s="28" t="str">
        <f>VLOOKUP(Table252[[#This Row],[Impact]]&amp;"|"&amp;Table252[[#This Row],[Likelihood]],'Risk Ratings (Do Not Change)'!$C$7:$D$32,2,FALSE)</f>
        <v>Critical</v>
      </c>
      <c r="J63" s="12" t="s">
        <v>251</v>
      </c>
      <c r="K63" s="19" t="s">
        <v>16</v>
      </c>
      <c r="L63" s="19"/>
      <c r="M63" s="19"/>
      <c r="N63" s="20"/>
      <c r="O63" s="20"/>
      <c r="P63" s="20"/>
      <c r="Q63" s="20"/>
      <c r="R63" s="20"/>
      <c r="S63" s="20"/>
    </row>
    <row r="64" spans="1:19" ht="132" x14ac:dyDescent="0.25">
      <c r="A64" s="18">
        <v>57</v>
      </c>
      <c r="B64" s="15" t="s">
        <v>247</v>
      </c>
      <c r="C64" s="12" t="s">
        <v>248</v>
      </c>
      <c r="D64" s="12" t="s">
        <v>249</v>
      </c>
      <c r="E64" s="12" t="s">
        <v>247</v>
      </c>
      <c r="F64" s="12" t="s">
        <v>74</v>
      </c>
      <c r="G64" s="12" t="s">
        <v>33</v>
      </c>
      <c r="H64" s="12" t="s">
        <v>19</v>
      </c>
      <c r="I64" s="28" t="str">
        <f>VLOOKUP(Table252[[#This Row],[Impact]]&amp;"|"&amp;Table252[[#This Row],[Likelihood]],'Risk Ratings (Do Not Change)'!$C$7:$D$32,2,FALSE)</f>
        <v>Medium</v>
      </c>
      <c r="J64" s="12" t="s">
        <v>250</v>
      </c>
      <c r="K64" s="19" t="s">
        <v>16</v>
      </c>
      <c r="L64" s="19"/>
      <c r="M64" s="19"/>
      <c r="N64" s="20"/>
      <c r="O64" s="20"/>
      <c r="P64" s="20"/>
      <c r="Q64" s="20"/>
      <c r="R64" s="20"/>
      <c r="S64" s="20"/>
    </row>
    <row r="65" spans="1:19" ht="144" x14ac:dyDescent="0.25">
      <c r="A65" s="18">
        <v>58</v>
      </c>
      <c r="B65" s="15" t="s">
        <v>121</v>
      </c>
      <c r="C65" s="12" t="s">
        <v>227</v>
      </c>
      <c r="D65" s="12" t="s">
        <v>238</v>
      </c>
      <c r="E65" s="12" t="s">
        <v>54</v>
      </c>
      <c r="F65" s="12" t="s">
        <v>74</v>
      </c>
      <c r="G65" s="19" t="s">
        <v>30</v>
      </c>
      <c r="H65" s="19" t="s">
        <v>25</v>
      </c>
      <c r="I65" s="28" t="str">
        <f>VLOOKUP(Table252[[#This Row],[Impact]]&amp;"|"&amp;Table252[[#This Row],[Likelihood]],'Risk Ratings (Do Not Change)'!$C$7:$D$32,2,FALSE)</f>
        <v>Critical</v>
      </c>
      <c r="J65" s="12" t="s">
        <v>239</v>
      </c>
      <c r="K65" s="19" t="s">
        <v>16</v>
      </c>
      <c r="L65" s="19"/>
      <c r="M65" s="19"/>
      <c r="N65" s="20"/>
      <c r="O65" s="20"/>
      <c r="P65" s="20"/>
      <c r="Q65" s="20"/>
      <c r="R65" s="20"/>
      <c r="S65" s="20"/>
    </row>
    <row r="66" spans="1:19" ht="144" x14ac:dyDescent="0.25">
      <c r="A66" s="18">
        <v>59</v>
      </c>
      <c r="B66" s="15" t="s">
        <v>241</v>
      </c>
      <c r="C66" s="12" t="s">
        <v>265</v>
      </c>
      <c r="D66" s="12" t="s">
        <v>266</v>
      </c>
      <c r="E66" s="12" t="s">
        <v>392</v>
      </c>
      <c r="F66" s="12" t="s">
        <v>412</v>
      </c>
      <c r="G66" s="12" t="s">
        <v>32</v>
      </c>
      <c r="H66" s="12" t="s">
        <v>19</v>
      </c>
      <c r="I66" s="28" t="str">
        <f>VLOOKUP(Table252[[#This Row],[Impact]]&amp;"|"&amp;Table252[[#This Row],[Likelihood]],'Risk Ratings (Do Not Change)'!$C$7:$D$32,2,FALSE)</f>
        <v>Medium</v>
      </c>
      <c r="J66" s="12" t="s">
        <v>267</v>
      </c>
      <c r="K66" s="19" t="s">
        <v>16</v>
      </c>
      <c r="L66" s="19"/>
      <c r="M66" s="19"/>
      <c r="N66" s="20"/>
      <c r="O66" s="20"/>
      <c r="P66" s="20"/>
      <c r="Q66" s="20"/>
      <c r="R66" s="20"/>
      <c r="S66" s="20"/>
    </row>
    <row r="67" spans="1:19" ht="132" x14ac:dyDescent="0.25">
      <c r="A67" s="18">
        <v>60</v>
      </c>
      <c r="B67" s="15" t="s">
        <v>241</v>
      </c>
      <c r="C67" s="12" t="s">
        <v>268</v>
      </c>
      <c r="D67" s="12" t="s">
        <v>269</v>
      </c>
      <c r="E67" s="12" t="s">
        <v>392</v>
      </c>
      <c r="F67" s="12" t="s">
        <v>413</v>
      </c>
      <c r="G67" s="12" t="s">
        <v>32</v>
      </c>
      <c r="H67" s="12" t="s">
        <v>19</v>
      </c>
      <c r="I67" s="28" t="str">
        <f>VLOOKUP(Table252[[#This Row],[Impact]]&amp;"|"&amp;Table252[[#This Row],[Likelihood]],'Risk Ratings (Do Not Change)'!$C$7:$D$32,2,FALSE)</f>
        <v>Medium</v>
      </c>
      <c r="J67" s="12" t="s">
        <v>270</v>
      </c>
      <c r="K67" s="19" t="s">
        <v>16</v>
      </c>
      <c r="L67" s="12"/>
      <c r="M67" s="19"/>
      <c r="N67" s="20"/>
      <c r="O67" s="20"/>
      <c r="P67" s="20"/>
      <c r="Q67" s="20"/>
      <c r="R67" s="20"/>
      <c r="S67" s="20"/>
    </row>
    <row r="68" spans="1:19" ht="168" x14ac:dyDescent="0.25">
      <c r="A68" s="18">
        <v>61</v>
      </c>
      <c r="B68" s="15" t="s">
        <v>241</v>
      </c>
      <c r="C68" s="12" t="s">
        <v>242</v>
      </c>
      <c r="D68" s="12" t="s">
        <v>271</v>
      </c>
      <c r="E68" s="12" t="s">
        <v>392</v>
      </c>
      <c r="F68" s="12" t="s">
        <v>414</v>
      </c>
      <c r="G68" s="12" t="s">
        <v>32</v>
      </c>
      <c r="H68" s="12" t="s">
        <v>25</v>
      </c>
      <c r="I68" s="28" t="str">
        <f>VLOOKUP(Table252[[#This Row],[Impact]]&amp;"|"&amp;Table252[[#This Row],[Likelihood]],'Risk Ratings (Do Not Change)'!$C$7:$D$32,2,FALSE)</f>
        <v>High</v>
      </c>
      <c r="J68" s="12" t="s">
        <v>272</v>
      </c>
      <c r="K68" s="19" t="s">
        <v>16</v>
      </c>
      <c r="L68" s="12"/>
      <c r="M68" s="19"/>
      <c r="N68" s="20"/>
      <c r="O68" s="20"/>
      <c r="P68" s="20"/>
      <c r="Q68" s="20"/>
      <c r="R68" s="20"/>
      <c r="S68" s="20"/>
    </row>
    <row r="69" spans="1:19" ht="204" x14ac:dyDescent="0.25">
      <c r="A69" s="18">
        <v>62</v>
      </c>
      <c r="B69" s="15" t="s">
        <v>241</v>
      </c>
      <c r="C69" s="12" t="s">
        <v>273</v>
      </c>
      <c r="D69" s="12" t="s">
        <v>274</v>
      </c>
      <c r="E69" s="12" t="s">
        <v>392</v>
      </c>
      <c r="F69" s="12" t="s">
        <v>415</v>
      </c>
      <c r="G69" s="12" t="s">
        <v>33</v>
      </c>
      <c r="H69" s="12" t="s">
        <v>26</v>
      </c>
      <c r="I69" s="28" t="str">
        <f>VLOOKUP(Table252[[#This Row],[Impact]]&amp;"|"&amp;Table252[[#This Row],[Likelihood]],'Risk Ratings (Do Not Change)'!$C$7:$D$32,2,FALSE)</f>
        <v>Low</v>
      </c>
      <c r="J69" s="12" t="s">
        <v>275</v>
      </c>
      <c r="K69" s="19" t="s">
        <v>16</v>
      </c>
      <c r="L69" s="12"/>
      <c r="M69" s="19"/>
      <c r="N69" s="20"/>
      <c r="O69" s="20"/>
      <c r="P69" s="20"/>
      <c r="Q69" s="20"/>
      <c r="R69" s="20"/>
      <c r="S69" s="20"/>
    </row>
    <row r="70" spans="1:19" ht="180" x14ac:dyDescent="0.25">
      <c r="A70" s="18">
        <v>63</v>
      </c>
      <c r="B70" s="15" t="s">
        <v>243</v>
      </c>
      <c r="C70" s="12" t="s">
        <v>278</v>
      </c>
      <c r="D70" s="12" t="s">
        <v>276</v>
      </c>
      <c r="E70" s="12" t="s">
        <v>134</v>
      </c>
      <c r="F70" s="12" t="s">
        <v>74</v>
      </c>
      <c r="G70" s="12" t="s">
        <v>33</v>
      </c>
      <c r="H70" s="12" t="s">
        <v>26</v>
      </c>
      <c r="I70" s="28" t="str">
        <f>VLOOKUP(Table252[[#This Row],[Impact]]&amp;"|"&amp;Table252[[#This Row],[Likelihood]],'Risk Ratings (Do Not Change)'!$C$7:$D$32,2,FALSE)</f>
        <v>Low</v>
      </c>
      <c r="J70" s="12" t="s">
        <v>277</v>
      </c>
      <c r="K70" s="19" t="s">
        <v>16</v>
      </c>
      <c r="L70" s="19"/>
      <c r="M70" s="19"/>
      <c r="N70" s="20"/>
      <c r="O70" s="20"/>
      <c r="P70" s="20"/>
      <c r="Q70" s="20"/>
      <c r="R70" s="20"/>
      <c r="S70" s="20"/>
    </row>
    <row r="71" spans="1:19" ht="168" x14ac:dyDescent="0.25">
      <c r="A71" s="18">
        <v>64</v>
      </c>
      <c r="B71" s="15" t="s">
        <v>244</v>
      </c>
      <c r="C71" s="12" t="s">
        <v>245</v>
      </c>
      <c r="D71" s="12" t="s">
        <v>279</v>
      </c>
      <c r="E71" s="12" t="s">
        <v>54</v>
      </c>
      <c r="F71" s="12" t="s">
        <v>416</v>
      </c>
      <c r="G71" s="12" t="s">
        <v>30</v>
      </c>
      <c r="H71" s="12" t="s">
        <v>19</v>
      </c>
      <c r="I71" s="28" t="str">
        <f>VLOOKUP(Table252[[#This Row],[Impact]]&amp;"|"&amp;Table252[[#This Row],[Likelihood]],'Risk Ratings (Do Not Change)'!$C$7:$D$32,2,FALSE)</f>
        <v>High</v>
      </c>
      <c r="J71" s="12" t="s">
        <v>280</v>
      </c>
      <c r="K71" s="19" t="s">
        <v>16</v>
      </c>
      <c r="L71" s="12"/>
      <c r="M71" s="19"/>
      <c r="N71" s="20"/>
      <c r="O71" s="20"/>
      <c r="P71" s="20"/>
      <c r="Q71" s="20"/>
      <c r="R71" s="20"/>
      <c r="S71" s="20"/>
    </row>
    <row r="72" spans="1:19" ht="204" x14ac:dyDescent="0.25">
      <c r="A72" s="18">
        <v>65</v>
      </c>
      <c r="B72" s="15" t="s">
        <v>119</v>
      </c>
      <c r="C72" s="12" t="s">
        <v>394</v>
      </c>
      <c r="D72" s="12" t="s">
        <v>284</v>
      </c>
      <c r="E72" s="12" t="s">
        <v>73</v>
      </c>
      <c r="F72" s="12" t="s">
        <v>74</v>
      </c>
      <c r="G72" s="12" t="s">
        <v>32</v>
      </c>
      <c r="H72" s="12" t="s">
        <v>19</v>
      </c>
      <c r="I72" s="28" t="str">
        <f>VLOOKUP(Table252[[#This Row],[Impact]]&amp;"|"&amp;Table252[[#This Row],[Likelihood]],'Risk Ratings (Do Not Change)'!$C$7:$D$32,2,FALSE)</f>
        <v>Medium</v>
      </c>
      <c r="J72" s="12" t="s">
        <v>285</v>
      </c>
      <c r="K72" s="19" t="s">
        <v>16</v>
      </c>
      <c r="L72" s="12"/>
      <c r="M72" s="19"/>
      <c r="N72" s="20"/>
      <c r="O72" s="20"/>
      <c r="P72" s="20"/>
      <c r="Q72" s="20"/>
      <c r="R72" s="20"/>
      <c r="S72" s="20"/>
    </row>
    <row r="73" spans="1:19" ht="156" x14ac:dyDescent="0.25">
      <c r="A73" s="18">
        <v>66</v>
      </c>
      <c r="B73" s="15" t="s">
        <v>116</v>
      </c>
      <c r="C73" s="12" t="s">
        <v>281</v>
      </c>
      <c r="D73" s="12" t="s">
        <v>282</v>
      </c>
      <c r="E73" s="12" t="s">
        <v>391</v>
      </c>
      <c r="F73" s="12" t="s">
        <v>417</v>
      </c>
      <c r="G73" s="12" t="s">
        <v>32</v>
      </c>
      <c r="H73" s="12" t="s">
        <v>26</v>
      </c>
      <c r="I73" s="28" t="str">
        <f>VLOOKUP(Table252[[#This Row],[Impact]]&amp;"|"&amp;Table252[[#This Row],[Likelihood]],'Risk Ratings (Do Not Change)'!$C$7:$D$32,2,FALSE)</f>
        <v>Medium</v>
      </c>
      <c r="J73" s="12" t="s">
        <v>283</v>
      </c>
      <c r="K73" s="19" t="s">
        <v>16</v>
      </c>
      <c r="L73" s="19"/>
      <c r="M73" s="19"/>
      <c r="N73" s="20"/>
      <c r="O73" s="20"/>
      <c r="P73" s="20"/>
      <c r="Q73" s="20"/>
      <c r="R73" s="20"/>
      <c r="S73" s="20"/>
    </row>
    <row r="74" spans="1:19" ht="132" x14ac:dyDescent="0.25">
      <c r="A74" s="18">
        <v>67</v>
      </c>
      <c r="B74" s="15" t="s">
        <v>286</v>
      </c>
      <c r="C74" s="12" t="s">
        <v>289</v>
      </c>
      <c r="D74" s="12" t="s">
        <v>287</v>
      </c>
      <c r="E74" s="12" t="s">
        <v>73</v>
      </c>
      <c r="F74" s="12" t="s">
        <v>74</v>
      </c>
      <c r="G74" s="12" t="s">
        <v>32</v>
      </c>
      <c r="H74" s="12" t="s">
        <v>25</v>
      </c>
      <c r="I74" s="28" t="str">
        <f>VLOOKUP(Table252[[#This Row],[Impact]]&amp;"|"&amp;Table252[[#This Row],[Likelihood]],'Risk Ratings (Do Not Change)'!$C$7:$D$32,2,FALSE)</f>
        <v>High</v>
      </c>
      <c r="J74" s="12" t="s">
        <v>288</v>
      </c>
      <c r="K74" s="19" t="s">
        <v>16</v>
      </c>
      <c r="L74" s="19"/>
      <c r="M74" s="19"/>
      <c r="N74" s="20"/>
      <c r="O74" s="20"/>
      <c r="P74" s="20"/>
      <c r="Q74" s="20"/>
      <c r="R74" s="20"/>
      <c r="S74" s="20"/>
    </row>
    <row r="75" spans="1:19" ht="180" x14ac:dyDescent="0.25">
      <c r="A75" s="18">
        <v>68</v>
      </c>
      <c r="B75" s="15" t="s">
        <v>247</v>
      </c>
      <c r="C75" s="12" t="s">
        <v>291</v>
      </c>
      <c r="D75" s="12" t="s">
        <v>292</v>
      </c>
      <c r="E75" s="12" t="s">
        <v>247</v>
      </c>
      <c r="F75" s="12" t="s">
        <v>418</v>
      </c>
      <c r="G75" s="12" t="s">
        <v>32</v>
      </c>
      <c r="H75" s="12" t="s">
        <v>26</v>
      </c>
      <c r="I75" s="28" t="str">
        <f>VLOOKUP(Table252[[#This Row],[Impact]]&amp;"|"&amp;Table252[[#This Row],[Likelihood]],'Risk Ratings (Do Not Change)'!$C$7:$D$32,2,FALSE)</f>
        <v>Medium</v>
      </c>
      <c r="J75" s="12" t="s">
        <v>293</v>
      </c>
      <c r="K75" s="19" t="s">
        <v>16</v>
      </c>
      <c r="L75" s="19"/>
      <c r="M75" s="19"/>
      <c r="N75" s="20"/>
      <c r="O75" s="20"/>
      <c r="P75" s="20"/>
      <c r="Q75" s="20"/>
      <c r="R75" s="20"/>
      <c r="S75" s="20"/>
    </row>
    <row r="76" spans="1:19" ht="120" x14ac:dyDescent="0.25">
      <c r="A76" s="18">
        <v>69</v>
      </c>
      <c r="B76" s="15" t="s">
        <v>247</v>
      </c>
      <c r="C76" s="12" t="s">
        <v>294</v>
      </c>
      <c r="D76" s="12" t="s">
        <v>295</v>
      </c>
      <c r="E76" s="12" t="s">
        <v>247</v>
      </c>
      <c r="F76" s="12" t="s">
        <v>419</v>
      </c>
      <c r="G76" s="12" t="s">
        <v>32</v>
      </c>
      <c r="H76" s="12" t="s">
        <v>26</v>
      </c>
      <c r="I76" s="28" t="str">
        <f>VLOOKUP(Table252[[#This Row],[Impact]]&amp;"|"&amp;Table252[[#This Row],[Likelihood]],'Risk Ratings (Do Not Change)'!$C$7:$D$32,2,FALSE)</f>
        <v>Medium</v>
      </c>
      <c r="J76" s="12" t="s">
        <v>296</v>
      </c>
      <c r="K76" s="19" t="s">
        <v>16</v>
      </c>
      <c r="L76" s="19"/>
      <c r="M76" s="19"/>
      <c r="N76" s="20"/>
      <c r="O76" s="20"/>
      <c r="P76" s="20"/>
      <c r="Q76" s="20"/>
      <c r="R76" s="20"/>
      <c r="S76" s="20"/>
    </row>
    <row r="77" spans="1:19" ht="180" x14ac:dyDescent="0.25">
      <c r="A77" s="18">
        <v>70</v>
      </c>
      <c r="B77" s="15" t="s">
        <v>161</v>
      </c>
      <c r="C77" s="12" t="s">
        <v>297</v>
      </c>
      <c r="D77" s="12" t="s">
        <v>298</v>
      </c>
      <c r="E77" s="12" t="s">
        <v>393</v>
      </c>
      <c r="F77" s="12" t="s">
        <v>74</v>
      </c>
      <c r="G77" s="12" t="s">
        <v>22</v>
      </c>
      <c r="H77" s="12" t="s">
        <v>25</v>
      </c>
      <c r="I77" s="28" t="str">
        <f>VLOOKUP(Table252[[#This Row],[Impact]]&amp;"|"&amp;Table252[[#This Row],[Likelihood]],'Risk Ratings (Do Not Change)'!$C$7:$D$32,2,FALSE)</f>
        <v>Critical</v>
      </c>
      <c r="J77" s="12" t="s">
        <v>325</v>
      </c>
      <c r="K77" s="19" t="s">
        <v>16</v>
      </c>
      <c r="L77" s="19"/>
      <c r="M77" s="19"/>
      <c r="N77" s="20"/>
      <c r="O77" s="20"/>
      <c r="P77" s="20"/>
      <c r="Q77" s="20"/>
      <c r="R77" s="20"/>
      <c r="S77" s="20"/>
    </row>
    <row r="78" spans="1:19" ht="132" x14ac:dyDescent="0.25">
      <c r="A78" s="18">
        <v>71</v>
      </c>
      <c r="B78" s="15" t="s">
        <v>161</v>
      </c>
      <c r="C78" s="12" t="s">
        <v>299</v>
      </c>
      <c r="D78" s="12" t="s">
        <v>300</v>
      </c>
      <c r="E78" s="12" t="s">
        <v>134</v>
      </c>
      <c r="F78" s="12" t="s">
        <v>74</v>
      </c>
      <c r="G78" s="12" t="s">
        <v>30</v>
      </c>
      <c r="H78" s="19" t="s">
        <v>25</v>
      </c>
      <c r="I78" s="28" t="str">
        <f>VLOOKUP(Table252[[#This Row],[Impact]]&amp;"|"&amp;Table252[[#This Row],[Likelihood]],'Risk Ratings (Do Not Change)'!$C$7:$D$32,2,FALSE)</f>
        <v>Critical</v>
      </c>
      <c r="J78" s="12" t="s">
        <v>301</v>
      </c>
      <c r="K78" s="19" t="s">
        <v>16</v>
      </c>
      <c r="L78" s="19"/>
      <c r="M78" s="19"/>
      <c r="N78" s="20"/>
      <c r="O78" s="20"/>
      <c r="P78" s="20"/>
      <c r="Q78" s="20"/>
      <c r="R78" s="20"/>
      <c r="S78" s="20"/>
    </row>
    <row r="79" spans="1:19" ht="108" x14ac:dyDescent="0.25">
      <c r="A79" s="18">
        <v>72</v>
      </c>
      <c r="B79" s="15" t="s">
        <v>161</v>
      </c>
      <c r="C79" s="12" t="s">
        <v>302</v>
      </c>
      <c r="D79" s="12" t="s">
        <v>304</v>
      </c>
      <c r="E79" s="12" t="s">
        <v>134</v>
      </c>
      <c r="F79" s="12" t="s">
        <v>74</v>
      </c>
      <c r="G79" s="12" t="s">
        <v>30</v>
      </c>
      <c r="H79" s="19" t="s">
        <v>25</v>
      </c>
      <c r="I79" s="28" t="str">
        <f>VLOOKUP(Table252[[#This Row],[Impact]]&amp;"|"&amp;Table252[[#This Row],[Likelihood]],'Risk Ratings (Do Not Change)'!$C$7:$D$32,2,FALSE)</f>
        <v>Critical</v>
      </c>
      <c r="J79" s="12" t="s">
        <v>303</v>
      </c>
      <c r="K79" s="19" t="s">
        <v>16</v>
      </c>
      <c r="L79" s="19"/>
      <c r="M79" s="19"/>
      <c r="N79" s="20"/>
      <c r="O79" s="20"/>
      <c r="P79" s="20"/>
      <c r="Q79" s="20"/>
      <c r="R79" s="20"/>
      <c r="S79" s="20"/>
    </row>
    <row r="80" spans="1:19" ht="96" x14ac:dyDescent="0.25">
      <c r="A80" s="18">
        <v>73</v>
      </c>
      <c r="B80" s="15" t="s">
        <v>161</v>
      </c>
      <c r="C80" s="12" t="s">
        <v>305</v>
      </c>
      <c r="D80" s="12" t="s">
        <v>306</v>
      </c>
      <c r="E80" s="12" t="s">
        <v>134</v>
      </c>
      <c r="F80" s="12" t="s">
        <v>74</v>
      </c>
      <c r="G80" s="12" t="s">
        <v>30</v>
      </c>
      <c r="H80" s="19" t="s">
        <v>25</v>
      </c>
      <c r="I80" s="28" t="str">
        <f>VLOOKUP(Table252[[#This Row],[Impact]]&amp;"|"&amp;Table252[[#This Row],[Likelihood]],'Risk Ratings (Do Not Change)'!$C$7:$D$32,2,FALSE)</f>
        <v>Critical</v>
      </c>
      <c r="J80" s="12" t="s">
        <v>307</v>
      </c>
      <c r="K80" s="19" t="s">
        <v>16</v>
      </c>
      <c r="L80" s="19"/>
      <c r="M80" s="19"/>
      <c r="N80" s="20"/>
      <c r="O80" s="20"/>
      <c r="P80" s="20"/>
      <c r="Q80" s="20"/>
      <c r="R80" s="20"/>
      <c r="S80" s="20"/>
    </row>
    <row r="81" spans="1:19" ht="120" x14ac:dyDescent="0.25">
      <c r="A81" s="18">
        <v>74</v>
      </c>
      <c r="B81" s="15" t="s">
        <v>244</v>
      </c>
      <c r="C81" s="12" t="s">
        <v>308</v>
      </c>
      <c r="D81" s="12" t="s">
        <v>309</v>
      </c>
      <c r="E81" s="12" t="s">
        <v>134</v>
      </c>
      <c r="F81" s="12" t="s">
        <v>420</v>
      </c>
      <c r="G81" s="12" t="s">
        <v>34</v>
      </c>
      <c r="H81" s="12" t="s">
        <v>19</v>
      </c>
      <c r="I81" s="28" t="str">
        <f>VLOOKUP(Table252[[#This Row],[Impact]]&amp;"|"&amp;Table252[[#This Row],[Likelihood]],'Risk Ratings (Do Not Change)'!$C$7:$D$32,2,FALSE)</f>
        <v>Low</v>
      </c>
      <c r="J81" s="12" t="s">
        <v>310</v>
      </c>
      <c r="K81" s="19" t="s">
        <v>16</v>
      </c>
      <c r="L81" s="19"/>
      <c r="M81" s="19"/>
      <c r="N81" s="20"/>
      <c r="O81" s="20"/>
      <c r="P81" s="20"/>
      <c r="Q81" s="20"/>
      <c r="R81" s="20"/>
      <c r="S81" s="20"/>
    </row>
    <row r="82" spans="1:19" ht="156" x14ac:dyDescent="0.25">
      <c r="A82" s="18">
        <v>75</v>
      </c>
      <c r="B82" s="15" t="s">
        <v>146</v>
      </c>
      <c r="C82" s="12" t="s">
        <v>428</v>
      </c>
      <c r="D82" s="12" t="s">
        <v>421</v>
      </c>
      <c r="E82" s="12" t="s">
        <v>392</v>
      </c>
      <c r="F82" s="12" t="s">
        <v>74</v>
      </c>
      <c r="G82" s="12" t="s">
        <v>32</v>
      </c>
      <c r="H82" s="12" t="s">
        <v>25</v>
      </c>
      <c r="I82" s="28" t="str">
        <f>VLOOKUP(Table252[[#This Row],[Impact]]&amp;"|"&amp;Table252[[#This Row],[Likelihood]],'Risk Ratings (Do Not Change)'!$C$7:$D$32,2,FALSE)</f>
        <v>High</v>
      </c>
      <c r="J82" s="12" t="s">
        <v>321</v>
      </c>
      <c r="K82" s="19" t="s">
        <v>16</v>
      </c>
      <c r="L82" s="19"/>
      <c r="M82" s="19"/>
      <c r="N82" s="20"/>
      <c r="O82" s="20"/>
      <c r="P82" s="20"/>
      <c r="Q82" s="20"/>
      <c r="R82" s="20"/>
      <c r="S82" s="20"/>
    </row>
    <row r="83" spans="1:19" ht="156" x14ac:dyDescent="0.25">
      <c r="A83" s="18">
        <v>76</v>
      </c>
      <c r="B83" s="15" t="s">
        <v>161</v>
      </c>
      <c r="C83" s="12" t="s">
        <v>311</v>
      </c>
      <c r="D83" s="12" t="s">
        <v>312</v>
      </c>
      <c r="E83" s="12" t="s">
        <v>392</v>
      </c>
      <c r="F83" s="12" t="s">
        <v>422</v>
      </c>
      <c r="G83" s="12" t="s">
        <v>30</v>
      </c>
      <c r="H83" s="12" t="s">
        <v>25</v>
      </c>
      <c r="I83" s="28" t="str">
        <f>VLOOKUP(Table252[[#This Row],[Impact]]&amp;"|"&amp;Table252[[#This Row],[Likelihood]],'Risk Ratings (Do Not Change)'!$C$7:$D$32,2,FALSE)</f>
        <v>Critical</v>
      </c>
      <c r="J83" s="12" t="s">
        <v>313</v>
      </c>
      <c r="K83" s="19" t="s">
        <v>16</v>
      </c>
      <c r="L83" s="19"/>
      <c r="M83" s="19"/>
      <c r="N83" s="20"/>
      <c r="O83" s="20"/>
      <c r="P83" s="20"/>
      <c r="Q83" s="20"/>
      <c r="R83" s="20"/>
      <c r="S83" s="20"/>
    </row>
    <row r="84" spans="1:19" ht="132" x14ac:dyDescent="0.25">
      <c r="A84" s="18">
        <v>77</v>
      </c>
      <c r="B84" s="15" t="s">
        <v>146</v>
      </c>
      <c r="C84" s="12" t="s">
        <v>314</v>
      </c>
      <c r="D84" s="12" t="s">
        <v>316</v>
      </c>
      <c r="E84" s="12" t="s">
        <v>392</v>
      </c>
      <c r="F84" s="12" t="s">
        <v>422</v>
      </c>
      <c r="G84" s="12" t="s">
        <v>30</v>
      </c>
      <c r="H84" s="12" t="s">
        <v>25</v>
      </c>
      <c r="I84" s="28" t="str">
        <f>VLOOKUP(Table252[[#This Row],[Impact]]&amp;"|"&amp;Table252[[#This Row],[Likelihood]],'Risk Ratings (Do Not Change)'!$C$7:$D$32,2,FALSE)</f>
        <v>Critical</v>
      </c>
      <c r="J84" s="12" t="s">
        <v>317</v>
      </c>
      <c r="K84" s="19" t="s">
        <v>16</v>
      </c>
      <c r="L84" s="19"/>
      <c r="M84" s="19"/>
      <c r="N84" s="20"/>
      <c r="O84" s="20"/>
      <c r="P84" s="20"/>
      <c r="Q84" s="20"/>
      <c r="R84" s="20"/>
      <c r="S84" s="20"/>
    </row>
    <row r="85" spans="1:19" ht="144" x14ac:dyDescent="0.25">
      <c r="A85" s="18">
        <v>78</v>
      </c>
      <c r="B85" s="15" t="s">
        <v>247</v>
      </c>
      <c r="C85" s="12" t="s">
        <v>318</v>
      </c>
      <c r="D85" s="12" t="s">
        <v>319</v>
      </c>
      <c r="E85" s="12" t="s">
        <v>247</v>
      </c>
      <c r="F85" s="12" t="s">
        <v>74</v>
      </c>
      <c r="G85" s="12" t="s">
        <v>32</v>
      </c>
      <c r="H85" s="12" t="s">
        <v>23</v>
      </c>
      <c r="I85" s="28" t="str">
        <f>VLOOKUP(Table252[[#This Row],[Impact]]&amp;"|"&amp;Table252[[#This Row],[Likelihood]],'Risk Ratings (Do Not Change)'!$C$7:$D$32,2,FALSE)</f>
        <v>High</v>
      </c>
      <c r="J85" s="12" t="s">
        <v>320</v>
      </c>
      <c r="K85" s="19" t="s">
        <v>16</v>
      </c>
      <c r="L85" s="12"/>
      <c r="M85" s="19"/>
      <c r="N85" s="20"/>
      <c r="O85" s="20"/>
      <c r="P85" s="20"/>
      <c r="Q85" s="20"/>
      <c r="R85" s="20"/>
      <c r="S85" s="20"/>
    </row>
    <row r="86" spans="1:19" ht="132" x14ac:dyDescent="0.25">
      <c r="A86" s="18">
        <v>79</v>
      </c>
      <c r="B86" s="15" t="s">
        <v>76</v>
      </c>
      <c r="C86" s="12" t="s">
        <v>255</v>
      </c>
      <c r="D86" s="12" t="s">
        <v>315</v>
      </c>
      <c r="E86" s="12" t="s">
        <v>134</v>
      </c>
      <c r="F86" s="12" t="s">
        <v>423</v>
      </c>
      <c r="G86" s="12" t="s">
        <v>33</v>
      </c>
      <c r="H86" s="12" t="s">
        <v>26</v>
      </c>
      <c r="I86" s="28" t="str">
        <f>VLOOKUP(Table252[[#This Row],[Impact]]&amp;"|"&amp;Table252[[#This Row],[Likelihood]],'Risk Ratings (Do Not Change)'!$C$7:$D$32,2,FALSE)</f>
        <v>Low</v>
      </c>
      <c r="J86" s="12" t="s">
        <v>322</v>
      </c>
      <c r="K86" s="19" t="s">
        <v>16</v>
      </c>
      <c r="L86" s="19"/>
      <c r="M86" s="19"/>
      <c r="N86" s="20"/>
      <c r="O86" s="20"/>
      <c r="P86" s="20"/>
      <c r="Q86" s="20"/>
      <c r="R86" s="20"/>
      <c r="S86" s="20"/>
    </row>
    <row r="87" spans="1:19" ht="168" x14ac:dyDescent="0.25">
      <c r="A87" s="18">
        <v>80</v>
      </c>
      <c r="B87" s="15" t="s">
        <v>323</v>
      </c>
      <c r="C87" s="12" t="s">
        <v>324</v>
      </c>
      <c r="D87" s="12" t="s">
        <v>344</v>
      </c>
      <c r="E87" s="12" t="s">
        <v>134</v>
      </c>
      <c r="F87" s="12" t="s">
        <v>74</v>
      </c>
      <c r="G87" s="12" t="s">
        <v>33</v>
      </c>
      <c r="H87" s="12" t="s">
        <v>23</v>
      </c>
      <c r="I87" s="28" t="str">
        <f>VLOOKUP(Table252[[#This Row],[Impact]]&amp;"|"&amp;Table252[[#This Row],[Likelihood]],'Risk Ratings (Do Not Change)'!$C$7:$D$32,2,FALSE)</f>
        <v>Medium</v>
      </c>
      <c r="J87" s="12" t="s">
        <v>345</v>
      </c>
      <c r="K87" s="19" t="s">
        <v>16</v>
      </c>
      <c r="L87" s="12"/>
      <c r="M87" s="19"/>
      <c r="N87" s="20"/>
      <c r="O87" s="20"/>
      <c r="P87" s="20"/>
      <c r="Q87" s="20"/>
      <c r="R87" s="20"/>
      <c r="S87" s="20"/>
    </row>
    <row r="88" spans="1:19" ht="192" x14ac:dyDescent="0.25">
      <c r="A88" s="18">
        <v>81</v>
      </c>
      <c r="B88" s="15" t="s">
        <v>70</v>
      </c>
      <c r="C88" s="12" t="s">
        <v>326</v>
      </c>
      <c r="D88" s="12" t="s">
        <v>343</v>
      </c>
      <c r="E88" s="12" t="s">
        <v>247</v>
      </c>
      <c r="F88" s="12" t="s">
        <v>74</v>
      </c>
      <c r="G88" s="12" t="s">
        <v>22</v>
      </c>
      <c r="H88" s="12" t="s">
        <v>25</v>
      </c>
      <c r="I88" s="28" t="str">
        <f>VLOOKUP(Table252[[#This Row],[Impact]]&amp;"|"&amp;Table252[[#This Row],[Likelihood]],'Risk Ratings (Do Not Change)'!$C$7:$D$32,2,FALSE)</f>
        <v>Critical</v>
      </c>
      <c r="J88" s="12" t="s">
        <v>346</v>
      </c>
      <c r="K88" s="19" t="s">
        <v>16</v>
      </c>
      <c r="L88" s="12"/>
      <c r="M88" s="19"/>
      <c r="N88" s="20"/>
      <c r="O88" s="20"/>
      <c r="P88" s="20"/>
      <c r="Q88" s="20"/>
      <c r="R88" s="20"/>
      <c r="S88" s="20"/>
    </row>
    <row r="89" spans="1:19" ht="144" x14ac:dyDescent="0.25">
      <c r="A89" s="18">
        <v>82</v>
      </c>
      <c r="B89" s="15" t="s">
        <v>327</v>
      </c>
      <c r="C89" s="12" t="s">
        <v>328</v>
      </c>
      <c r="D89" s="12" t="s">
        <v>347</v>
      </c>
      <c r="E89" s="12" t="s">
        <v>392</v>
      </c>
      <c r="F89" s="12" t="s">
        <v>74</v>
      </c>
      <c r="G89" s="12" t="s">
        <v>22</v>
      </c>
      <c r="H89" s="19" t="s">
        <v>25</v>
      </c>
      <c r="I89" s="28" t="str">
        <f>VLOOKUP(Table252[[#This Row],[Impact]]&amp;"|"&amp;Table252[[#This Row],[Likelihood]],'Risk Ratings (Do Not Change)'!$C$7:$D$32,2,FALSE)</f>
        <v>Critical</v>
      </c>
      <c r="J89" s="12" t="s">
        <v>348</v>
      </c>
      <c r="K89" s="19" t="s">
        <v>16</v>
      </c>
      <c r="L89" s="12"/>
      <c r="M89" s="19"/>
      <c r="N89" s="20"/>
      <c r="O89" s="20"/>
      <c r="P89" s="20"/>
      <c r="Q89" s="20"/>
      <c r="R89" s="20"/>
      <c r="S89" s="20"/>
    </row>
    <row r="90" spans="1:19" ht="168" x14ac:dyDescent="0.25">
      <c r="A90" s="18">
        <v>83</v>
      </c>
      <c r="B90" s="15" t="s">
        <v>327</v>
      </c>
      <c r="C90" s="12" t="s">
        <v>329</v>
      </c>
      <c r="D90" s="12" t="s">
        <v>353</v>
      </c>
      <c r="E90" s="12" t="s">
        <v>54</v>
      </c>
      <c r="F90" s="12" t="s">
        <v>74</v>
      </c>
      <c r="G90" s="12" t="s">
        <v>22</v>
      </c>
      <c r="H90" s="12" t="s">
        <v>25</v>
      </c>
      <c r="I90" s="28" t="str">
        <f>VLOOKUP(Table252[[#This Row],[Impact]]&amp;"|"&amp;Table252[[#This Row],[Likelihood]],'Risk Ratings (Do Not Change)'!$C$7:$D$32,2,FALSE)</f>
        <v>Critical</v>
      </c>
      <c r="J90" s="12" t="s">
        <v>349</v>
      </c>
      <c r="K90" s="19" t="s">
        <v>16</v>
      </c>
      <c r="L90" s="12"/>
      <c r="M90" s="19"/>
      <c r="N90" s="20"/>
      <c r="O90" s="20"/>
      <c r="P90" s="20"/>
      <c r="Q90" s="20"/>
      <c r="R90" s="20"/>
      <c r="S90" s="20"/>
    </row>
    <row r="91" spans="1:19" ht="156" x14ac:dyDescent="0.25">
      <c r="A91" s="18">
        <v>84</v>
      </c>
      <c r="B91" s="15" t="s">
        <v>327</v>
      </c>
      <c r="C91" s="12" t="s">
        <v>330</v>
      </c>
      <c r="D91" s="12" t="s">
        <v>331</v>
      </c>
      <c r="E91" s="12" t="s">
        <v>134</v>
      </c>
      <c r="F91" s="19" t="s">
        <v>74</v>
      </c>
      <c r="G91" s="12" t="s">
        <v>32</v>
      </c>
      <c r="H91" s="12" t="s">
        <v>23</v>
      </c>
      <c r="I91" s="28" t="str">
        <f>VLOOKUP(Table252[[#This Row],[Impact]]&amp;"|"&amp;Table252[[#This Row],[Likelihood]],'Risk Ratings (Do Not Change)'!$C$7:$D$32,2,FALSE)</f>
        <v>High</v>
      </c>
      <c r="J91" s="12" t="s">
        <v>332</v>
      </c>
      <c r="K91" s="19" t="s">
        <v>16</v>
      </c>
      <c r="L91" s="19"/>
      <c r="M91" s="19"/>
      <c r="N91" s="20"/>
      <c r="O91" s="20"/>
      <c r="P91" s="20"/>
      <c r="Q91" s="20"/>
      <c r="R91" s="20"/>
      <c r="S91" s="20"/>
    </row>
    <row r="92" spans="1:19" ht="168" x14ac:dyDescent="0.25">
      <c r="A92" s="18">
        <v>85</v>
      </c>
      <c r="B92" s="15" t="s">
        <v>161</v>
      </c>
      <c r="C92" s="12" t="s">
        <v>334</v>
      </c>
      <c r="D92" s="12" t="s">
        <v>335</v>
      </c>
      <c r="E92" s="12" t="s">
        <v>134</v>
      </c>
      <c r="F92" s="19" t="s">
        <v>74</v>
      </c>
      <c r="G92" s="19" t="s">
        <v>30</v>
      </c>
      <c r="H92" s="12" t="s">
        <v>23</v>
      </c>
      <c r="I92" s="28" t="str">
        <f>VLOOKUP(Table252[[#This Row],[Impact]]&amp;"|"&amp;Table252[[#This Row],[Likelihood]],'Risk Ratings (Do Not Change)'!$C$7:$D$32,2,FALSE)</f>
        <v>High</v>
      </c>
      <c r="J92" s="12" t="s">
        <v>336</v>
      </c>
      <c r="K92" s="19" t="s">
        <v>16</v>
      </c>
      <c r="L92" s="19"/>
      <c r="M92" s="19"/>
      <c r="N92" s="20"/>
      <c r="O92" s="20"/>
      <c r="P92" s="20"/>
      <c r="Q92" s="20"/>
      <c r="R92" s="20"/>
      <c r="S92" s="20"/>
    </row>
    <row r="93" spans="1:19" ht="132" x14ac:dyDescent="0.25">
      <c r="A93" s="18">
        <v>86</v>
      </c>
      <c r="B93" s="15" t="s">
        <v>161</v>
      </c>
      <c r="C93" s="12" t="s">
        <v>337</v>
      </c>
      <c r="D93" s="12" t="s">
        <v>338</v>
      </c>
      <c r="E93" s="12" t="s">
        <v>393</v>
      </c>
      <c r="F93" s="19" t="s">
        <v>74</v>
      </c>
      <c r="G93" s="19" t="s">
        <v>30</v>
      </c>
      <c r="H93" s="12" t="s">
        <v>23</v>
      </c>
      <c r="I93" s="28" t="str">
        <f>VLOOKUP(Table252[[#This Row],[Impact]]&amp;"|"&amp;Table252[[#This Row],[Likelihood]],'Risk Ratings (Do Not Change)'!$C$7:$D$32,2,FALSE)</f>
        <v>High</v>
      </c>
      <c r="J93" s="12" t="s">
        <v>339</v>
      </c>
      <c r="K93" s="19" t="s">
        <v>16</v>
      </c>
      <c r="L93" s="19"/>
      <c r="M93" s="19"/>
      <c r="N93" s="20"/>
      <c r="O93" s="20"/>
      <c r="P93" s="20"/>
      <c r="Q93" s="20"/>
      <c r="R93" s="20"/>
      <c r="S93" s="20"/>
    </row>
    <row r="94" spans="1:19" ht="168" x14ac:dyDescent="0.25">
      <c r="A94" s="18">
        <v>87</v>
      </c>
      <c r="B94" s="15" t="s">
        <v>146</v>
      </c>
      <c r="C94" s="12" t="s">
        <v>340</v>
      </c>
      <c r="D94" s="12" t="s">
        <v>342</v>
      </c>
      <c r="E94" s="12" t="s">
        <v>134</v>
      </c>
      <c r="F94" s="12" t="s">
        <v>424</v>
      </c>
      <c r="G94" s="19" t="s">
        <v>30</v>
      </c>
      <c r="H94" s="12" t="s">
        <v>23</v>
      </c>
      <c r="I94" s="28" t="str">
        <f>VLOOKUP(Table252[[#This Row],[Impact]]&amp;"|"&amp;Table252[[#This Row],[Likelihood]],'Risk Ratings (Do Not Change)'!$C$7:$D$32,2,FALSE)</f>
        <v>High</v>
      </c>
      <c r="J94" s="12" t="s">
        <v>341</v>
      </c>
      <c r="K94" s="19" t="s">
        <v>16</v>
      </c>
      <c r="L94" s="19"/>
      <c r="M94" s="19"/>
      <c r="N94" s="20"/>
      <c r="O94" s="20"/>
      <c r="P94" s="20"/>
      <c r="Q94" s="20"/>
      <c r="R94" s="20"/>
      <c r="S94" s="20"/>
    </row>
    <row r="95" spans="1:19" ht="120" x14ac:dyDescent="0.25">
      <c r="A95" s="18">
        <v>88</v>
      </c>
      <c r="B95" s="15" t="s">
        <v>327</v>
      </c>
      <c r="C95" s="12" t="s">
        <v>350</v>
      </c>
      <c r="D95" s="12" t="s">
        <v>351</v>
      </c>
      <c r="E95" s="12" t="s">
        <v>393</v>
      </c>
      <c r="F95" s="12" t="s">
        <v>74</v>
      </c>
      <c r="G95" s="19" t="s">
        <v>30</v>
      </c>
      <c r="H95" s="12" t="s">
        <v>25</v>
      </c>
      <c r="I95" s="28" t="str">
        <f>VLOOKUP(Table252[[#This Row],[Impact]]&amp;"|"&amp;Table252[[#This Row],[Likelihood]],'Risk Ratings (Do Not Change)'!$C$7:$D$32,2,FALSE)</f>
        <v>Critical</v>
      </c>
      <c r="J95" s="12" t="s">
        <v>352</v>
      </c>
      <c r="K95" s="19" t="s">
        <v>16</v>
      </c>
      <c r="L95" s="19"/>
      <c r="M95" s="19"/>
      <c r="N95" s="20"/>
      <c r="O95" s="20"/>
      <c r="P95" s="20"/>
      <c r="Q95" s="20"/>
      <c r="R95" s="20"/>
      <c r="S95" s="20"/>
    </row>
    <row r="96" spans="1:19" ht="120" x14ac:dyDescent="0.25">
      <c r="A96" s="18">
        <v>89</v>
      </c>
      <c r="B96" s="15" t="s">
        <v>327</v>
      </c>
      <c r="C96" s="12" t="s">
        <v>354</v>
      </c>
      <c r="D96" s="12" t="s">
        <v>355</v>
      </c>
      <c r="E96" s="12" t="s">
        <v>393</v>
      </c>
      <c r="F96" s="19" t="s">
        <v>74</v>
      </c>
      <c r="G96" s="12" t="s">
        <v>22</v>
      </c>
      <c r="H96" s="12" t="s">
        <v>23</v>
      </c>
      <c r="I96" s="28" t="str">
        <f>VLOOKUP(Table252[[#This Row],[Impact]]&amp;"|"&amp;Table252[[#This Row],[Likelihood]],'Risk Ratings (Do Not Change)'!$C$7:$D$32,2,FALSE)</f>
        <v>Critical</v>
      </c>
      <c r="J96" s="12" t="s">
        <v>356</v>
      </c>
      <c r="K96" s="19" t="s">
        <v>16</v>
      </c>
      <c r="L96" s="19"/>
      <c r="M96" s="19"/>
      <c r="N96" s="20"/>
      <c r="O96" s="20"/>
      <c r="P96" s="20"/>
      <c r="Q96" s="20"/>
      <c r="R96" s="20"/>
      <c r="S96" s="20"/>
    </row>
    <row r="97" spans="1:19" ht="108" x14ac:dyDescent="0.25">
      <c r="A97" s="18">
        <v>90</v>
      </c>
      <c r="B97" s="15" t="s">
        <v>146</v>
      </c>
      <c r="C97" s="12" t="s">
        <v>357</v>
      </c>
      <c r="D97" s="12" t="s">
        <v>358</v>
      </c>
      <c r="E97" s="12" t="s">
        <v>247</v>
      </c>
      <c r="F97" s="19" t="s">
        <v>74</v>
      </c>
      <c r="G97" s="12" t="s">
        <v>22</v>
      </c>
      <c r="H97" s="19" t="s">
        <v>25</v>
      </c>
      <c r="I97" s="28" t="str">
        <f>VLOOKUP(Table252[[#This Row],[Impact]]&amp;"|"&amp;Table252[[#This Row],[Likelihood]],'Risk Ratings (Do Not Change)'!$C$7:$D$32,2,FALSE)</f>
        <v>Critical</v>
      </c>
      <c r="J97" s="12" t="s">
        <v>359</v>
      </c>
      <c r="K97" s="19" t="s">
        <v>16</v>
      </c>
      <c r="L97" s="19"/>
      <c r="M97" s="19"/>
      <c r="N97" s="20"/>
      <c r="O97" s="20"/>
      <c r="P97" s="20"/>
      <c r="Q97" s="20"/>
      <c r="R97" s="20"/>
      <c r="S97" s="20"/>
    </row>
    <row r="98" spans="1:19" ht="156" x14ac:dyDescent="0.25">
      <c r="A98" s="18">
        <v>91</v>
      </c>
      <c r="B98" s="15" t="s">
        <v>360</v>
      </c>
      <c r="C98" s="12" t="s">
        <v>361</v>
      </c>
      <c r="D98" s="12" t="s">
        <v>362</v>
      </c>
      <c r="E98" s="12" t="s">
        <v>247</v>
      </c>
      <c r="F98" s="19" t="s">
        <v>74</v>
      </c>
      <c r="G98" s="12" t="s">
        <v>22</v>
      </c>
      <c r="H98" s="19" t="s">
        <v>25</v>
      </c>
      <c r="I98" s="28" t="str">
        <f>VLOOKUP(Table252[[#This Row],[Impact]]&amp;"|"&amp;Table252[[#This Row],[Likelihood]],'Risk Ratings (Do Not Change)'!$C$7:$D$32,2,FALSE)</f>
        <v>Critical</v>
      </c>
      <c r="J98" s="12" t="s">
        <v>363</v>
      </c>
      <c r="K98" s="19" t="s">
        <v>16</v>
      </c>
      <c r="L98" s="19"/>
      <c r="M98" s="19"/>
      <c r="N98" s="20"/>
      <c r="O98" s="20"/>
      <c r="P98" s="20"/>
      <c r="Q98" s="20"/>
      <c r="R98" s="20"/>
      <c r="S98" s="20"/>
    </row>
    <row r="99" spans="1:19" ht="144" x14ac:dyDescent="0.25">
      <c r="A99" s="18">
        <v>92</v>
      </c>
      <c r="B99" s="15" t="s">
        <v>146</v>
      </c>
      <c r="C99" s="12" t="s">
        <v>364</v>
      </c>
      <c r="D99" s="12" t="s">
        <v>365</v>
      </c>
      <c r="E99" s="12" t="s">
        <v>393</v>
      </c>
      <c r="F99" s="19" t="s">
        <v>74</v>
      </c>
      <c r="G99" s="12" t="s">
        <v>32</v>
      </c>
      <c r="H99" s="12" t="s">
        <v>23</v>
      </c>
      <c r="I99" s="28" t="str">
        <f>VLOOKUP(Table252[[#This Row],[Impact]]&amp;"|"&amp;Table252[[#This Row],[Likelihood]],'Risk Ratings (Do Not Change)'!$C$7:$D$32,2,FALSE)</f>
        <v>High</v>
      </c>
      <c r="J99" s="12" t="s">
        <v>366</v>
      </c>
      <c r="K99" s="19" t="s">
        <v>16</v>
      </c>
      <c r="L99" s="19"/>
      <c r="M99" s="19"/>
      <c r="N99" s="20"/>
      <c r="O99" s="20"/>
      <c r="P99" s="20"/>
      <c r="Q99" s="20"/>
      <c r="R99" s="20"/>
      <c r="S99" s="20"/>
    </row>
    <row r="100" spans="1:19" ht="120" x14ac:dyDescent="0.25">
      <c r="A100" s="18">
        <v>93</v>
      </c>
      <c r="B100" s="15" t="s">
        <v>241</v>
      </c>
      <c r="C100" s="12" t="s">
        <v>367</v>
      </c>
      <c r="D100" s="12" t="s">
        <v>368</v>
      </c>
      <c r="E100" s="12" t="s">
        <v>392</v>
      </c>
      <c r="F100" s="12" t="s">
        <v>425</v>
      </c>
      <c r="G100" s="12" t="s">
        <v>32</v>
      </c>
      <c r="H100" s="12" t="s">
        <v>23</v>
      </c>
      <c r="I100" s="28" t="str">
        <f>VLOOKUP(Table252[[#This Row],[Impact]]&amp;"|"&amp;Table252[[#This Row],[Likelihood]],'Risk Ratings (Do Not Change)'!$C$7:$D$32,2,FALSE)</f>
        <v>High</v>
      </c>
      <c r="J100" s="12" t="s">
        <v>426</v>
      </c>
      <c r="K100" s="19" t="s">
        <v>16</v>
      </c>
      <c r="L100" s="19"/>
      <c r="M100" s="19"/>
      <c r="N100" s="20"/>
      <c r="O100" s="20"/>
      <c r="P100" s="20"/>
      <c r="Q100" s="20"/>
      <c r="R100" s="20"/>
      <c r="S100" s="20"/>
    </row>
    <row r="101" spans="1:19" ht="96" x14ac:dyDescent="0.25">
      <c r="A101" s="18">
        <v>94</v>
      </c>
      <c r="B101" s="15" t="s">
        <v>161</v>
      </c>
      <c r="C101" s="12" t="s">
        <v>369</v>
      </c>
      <c r="D101" s="12" t="s">
        <v>370</v>
      </c>
      <c r="E101" s="12" t="s">
        <v>391</v>
      </c>
      <c r="F101" s="12" t="s">
        <v>74</v>
      </c>
      <c r="G101" s="12" t="s">
        <v>33</v>
      </c>
      <c r="H101" s="12" t="s">
        <v>19</v>
      </c>
      <c r="I101" s="28" t="str">
        <f>VLOOKUP(Table252[[#This Row],[Impact]]&amp;"|"&amp;Table252[[#This Row],[Likelihood]],'Risk Ratings (Do Not Change)'!$C$7:$D$32,2,FALSE)</f>
        <v>Medium</v>
      </c>
      <c r="J101" s="12" t="s">
        <v>371</v>
      </c>
      <c r="K101" s="19" t="s">
        <v>16</v>
      </c>
      <c r="L101" s="19"/>
      <c r="M101" s="19"/>
      <c r="N101" s="20"/>
      <c r="O101" s="20"/>
      <c r="P101" s="20"/>
      <c r="Q101" s="20"/>
      <c r="R101" s="20"/>
      <c r="S101" s="20"/>
    </row>
    <row r="102" spans="1:19" ht="96" x14ac:dyDescent="0.25">
      <c r="A102" s="18">
        <v>95</v>
      </c>
      <c r="B102" s="15" t="s">
        <v>119</v>
      </c>
      <c r="C102" s="12" t="s">
        <v>372</v>
      </c>
      <c r="D102" s="12" t="s">
        <v>373</v>
      </c>
      <c r="E102" s="12" t="s">
        <v>54</v>
      </c>
      <c r="F102" s="19" t="s">
        <v>74</v>
      </c>
      <c r="G102" s="12" t="s">
        <v>33</v>
      </c>
      <c r="H102" s="12" t="s">
        <v>19</v>
      </c>
      <c r="I102" s="28" t="str">
        <f>VLOOKUP(Table252[[#This Row],[Impact]]&amp;"|"&amp;Table252[[#This Row],[Likelihood]],'Risk Ratings (Do Not Change)'!$C$7:$D$32,2,FALSE)</f>
        <v>Medium</v>
      </c>
      <c r="J102" s="12" t="s">
        <v>374</v>
      </c>
      <c r="K102" s="19" t="s">
        <v>16</v>
      </c>
      <c r="L102" s="19"/>
      <c r="M102" s="19"/>
      <c r="N102" s="20"/>
      <c r="O102" s="20"/>
      <c r="P102" s="20"/>
      <c r="Q102" s="20"/>
      <c r="R102" s="20"/>
      <c r="S102" s="20"/>
    </row>
    <row r="103" spans="1:19" ht="132" x14ac:dyDescent="0.25">
      <c r="A103" s="18">
        <v>96</v>
      </c>
      <c r="B103" s="15" t="s">
        <v>70</v>
      </c>
      <c r="C103" s="12" t="s">
        <v>375</v>
      </c>
      <c r="D103" s="12" t="s">
        <v>376</v>
      </c>
      <c r="E103" s="12" t="s">
        <v>247</v>
      </c>
      <c r="F103" s="19" t="s">
        <v>74</v>
      </c>
      <c r="G103" s="19" t="s">
        <v>30</v>
      </c>
      <c r="H103" s="19" t="s">
        <v>25</v>
      </c>
      <c r="I103" s="28" t="str">
        <f>VLOOKUP(Table252[[#This Row],[Impact]]&amp;"|"&amp;Table252[[#This Row],[Likelihood]],'Risk Ratings (Do Not Change)'!$C$7:$D$32,2,FALSE)</f>
        <v>Critical</v>
      </c>
      <c r="J103" s="12" t="s">
        <v>377</v>
      </c>
      <c r="K103" s="19" t="s">
        <v>16</v>
      </c>
      <c r="L103" s="19"/>
      <c r="M103" s="19"/>
      <c r="N103" s="20"/>
      <c r="O103" s="20"/>
      <c r="P103" s="20"/>
      <c r="Q103" s="20"/>
      <c r="R103" s="20"/>
      <c r="S103" s="20"/>
    </row>
    <row r="104" spans="1:19" ht="84" x14ac:dyDescent="0.25">
      <c r="A104" s="18">
        <v>97</v>
      </c>
      <c r="B104" s="15" t="s">
        <v>115</v>
      </c>
      <c r="C104" s="12" t="s">
        <v>378</v>
      </c>
      <c r="D104" s="12" t="s">
        <v>379</v>
      </c>
      <c r="E104" s="12" t="s">
        <v>247</v>
      </c>
      <c r="F104" s="12" t="s">
        <v>427</v>
      </c>
      <c r="G104" s="12" t="s">
        <v>33</v>
      </c>
      <c r="H104" s="12" t="s">
        <v>23</v>
      </c>
      <c r="I104" s="28" t="str">
        <f>VLOOKUP(Table252[[#This Row],[Impact]]&amp;"|"&amp;Table252[[#This Row],[Likelihood]],'Risk Ratings (Do Not Change)'!$C$7:$D$32,2,FALSE)</f>
        <v>Medium</v>
      </c>
      <c r="J104" s="12" t="s">
        <v>380</v>
      </c>
      <c r="K104" s="19" t="s">
        <v>16</v>
      </c>
      <c r="L104" s="19"/>
      <c r="M104" s="19"/>
      <c r="N104" s="20"/>
      <c r="O104" s="20"/>
      <c r="P104" s="20"/>
      <c r="Q104" s="20"/>
      <c r="R104" s="20"/>
      <c r="S104" s="20"/>
    </row>
    <row r="105" spans="1:19" ht="132" x14ac:dyDescent="0.25">
      <c r="A105" s="18">
        <v>98</v>
      </c>
      <c r="B105" s="15" t="s">
        <v>323</v>
      </c>
      <c r="C105" s="12" t="s">
        <v>381</v>
      </c>
      <c r="D105" s="12" t="s">
        <v>383</v>
      </c>
      <c r="E105" s="12" t="s">
        <v>393</v>
      </c>
      <c r="F105" s="19" t="s">
        <v>74</v>
      </c>
      <c r="G105" s="12" t="s">
        <v>32</v>
      </c>
      <c r="H105" s="12" t="s">
        <v>23</v>
      </c>
      <c r="I105" s="28" t="str">
        <f>VLOOKUP(Table252[[#This Row],[Impact]]&amp;"|"&amp;Table252[[#This Row],[Likelihood]],'Risk Ratings (Do Not Change)'!$C$7:$D$32,2,FALSE)</f>
        <v>High</v>
      </c>
      <c r="J105" s="12" t="s">
        <v>382</v>
      </c>
      <c r="K105" s="19" t="s">
        <v>16</v>
      </c>
      <c r="L105" s="19"/>
      <c r="M105" s="19"/>
      <c r="N105" s="20"/>
      <c r="O105" s="20"/>
      <c r="P105" s="20"/>
      <c r="Q105" s="20"/>
      <c r="R105" s="20"/>
      <c r="S105" s="20"/>
    </row>
    <row r="106" spans="1:19" ht="204" x14ac:dyDescent="0.25">
      <c r="A106" s="18">
        <v>99</v>
      </c>
      <c r="B106" s="15" t="s">
        <v>384</v>
      </c>
      <c r="C106" s="12" t="s">
        <v>385</v>
      </c>
      <c r="D106" s="12" t="s">
        <v>386</v>
      </c>
      <c r="E106" s="12" t="s">
        <v>392</v>
      </c>
      <c r="F106" s="12" t="s">
        <v>403</v>
      </c>
      <c r="G106" s="12" t="s">
        <v>30</v>
      </c>
      <c r="H106" s="12" t="s">
        <v>25</v>
      </c>
      <c r="I106" s="28" t="str">
        <f>VLOOKUP(Table252[[#This Row],[Impact]]&amp;"|"&amp;Table252[[#This Row],[Likelihood]],'Risk Ratings (Do Not Change)'!$C$7:$D$32,2,FALSE)</f>
        <v>Critical</v>
      </c>
      <c r="J106" s="12" t="s">
        <v>390</v>
      </c>
      <c r="K106" s="19" t="s">
        <v>16</v>
      </c>
      <c r="L106" s="19"/>
      <c r="M106" s="19"/>
      <c r="N106" s="20"/>
      <c r="O106" s="20"/>
      <c r="P106" s="20"/>
      <c r="Q106" s="20"/>
      <c r="R106" s="20"/>
      <c r="S106" s="20"/>
    </row>
    <row r="107" spans="1:19" ht="120" x14ac:dyDescent="0.25">
      <c r="A107" s="18">
        <v>100</v>
      </c>
      <c r="B107" s="15" t="s">
        <v>119</v>
      </c>
      <c r="C107" s="12" t="s">
        <v>387</v>
      </c>
      <c r="D107" s="12" t="s">
        <v>388</v>
      </c>
      <c r="E107" s="12" t="s">
        <v>54</v>
      </c>
      <c r="F107" s="12" t="s">
        <v>74</v>
      </c>
      <c r="G107" s="12" t="s">
        <v>32</v>
      </c>
      <c r="H107" s="12" t="s">
        <v>23</v>
      </c>
      <c r="I107" s="28" t="str">
        <f>VLOOKUP(Table252[[#This Row],[Impact]]&amp;"|"&amp;Table252[[#This Row],[Likelihood]],'Risk Ratings (Do Not Change)'!$C$7:$D$32,2,FALSE)</f>
        <v>High</v>
      </c>
      <c r="J107" s="12" t="s">
        <v>389</v>
      </c>
      <c r="K107" s="19" t="s">
        <v>16</v>
      </c>
      <c r="L107" s="12"/>
      <c r="M107" s="19"/>
      <c r="N107" s="20"/>
      <c r="O107" s="20"/>
      <c r="P107" s="20"/>
      <c r="Q107" s="20"/>
      <c r="R107" s="20"/>
      <c r="S107" s="20"/>
    </row>
  </sheetData>
  <mergeCells count="4">
    <mergeCell ref="A2:B2"/>
    <mergeCell ref="A3:B3"/>
    <mergeCell ref="L6:S6"/>
    <mergeCell ref="F3:G3"/>
  </mergeCells>
  <conditionalFormatting sqref="A5:XFD5 A6:L6 T6:XFD6 A105 C105:XFD105 A106:XFD1048576 A7:XFD104">
    <cfRule type="cellIs" dxfId="31" priority="2" operator="equal">
      <formula>"Critical"</formula>
    </cfRule>
    <cfRule type="cellIs" dxfId="30" priority="3" operator="equal">
      <formula>"High"</formula>
    </cfRule>
    <cfRule type="cellIs" dxfId="29" priority="4" operator="equal">
      <formula>"Medium"</formula>
    </cfRule>
    <cfRule type="cellIs" dxfId="28" priority="5" operator="equal">
      <formula>"Low"</formula>
    </cfRule>
  </conditionalFormatting>
  <dataValidations count="4">
    <dataValidation type="list" allowBlank="1" showInputMessage="1" showErrorMessage="1" sqref="H8:H107" xr:uid="{D7156803-0E64-4152-847F-771952296501}">
      <formula1>"Almost Certain,Likely,Possible,Unlikely,Rare"</formula1>
    </dataValidation>
    <dataValidation type="list" allowBlank="1" showInputMessage="1" showErrorMessage="1" sqref="G8:G107" xr:uid="{7BBE448B-6936-4AA2-8C43-9ECA1E701EFD}">
      <formula1>"Severe - Widespread,Severe - Focused,Serious,Limited,Negligible"</formula1>
    </dataValidation>
    <dataValidation type="list" allowBlank="1" showInputMessage="1" showErrorMessage="1" sqref="K8:K107" xr:uid="{30A286EB-1770-4A4B-A83A-5E7394841E1B}">
      <formula1>"Critical,High,Medium,Low"</formula1>
    </dataValidation>
    <dataValidation type="list" allowBlank="1" showInputMessage="1" showErrorMessage="1" sqref="E8:E107" xr:uid="{A933F88A-B884-49D0-A167-8AB138879479}">
      <formula1>"Spoofing,Tampering,Repudiation,Information Disclosure,Denial of Service,Elevation of Privilege,Other"</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7158-9234-4B92-A794-74ABFD143168}">
  <dimension ref="A1:K38"/>
  <sheetViews>
    <sheetView workbookViewId="0"/>
  </sheetViews>
  <sheetFormatPr defaultRowHeight="15" x14ac:dyDescent="0.25"/>
  <cols>
    <col min="1" max="1" width="19.7109375" bestFit="1" customWidth="1"/>
    <col min="2" max="2" width="18" customWidth="1"/>
    <col min="3" max="3" width="42.85546875" bestFit="1" customWidth="1"/>
    <col min="4" max="4" width="14.7109375" customWidth="1"/>
    <col min="5" max="5" width="45.5703125" customWidth="1"/>
  </cols>
  <sheetData>
    <row r="1" spans="1:11" s="1" customFormat="1" ht="23.25" x14ac:dyDescent="0.35">
      <c r="A1" s="21" t="s">
        <v>66</v>
      </c>
      <c r="B1" s="22"/>
      <c r="C1" s="23"/>
      <c r="D1" s="22"/>
      <c r="E1" s="22"/>
      <c r="F1" s="22"/>
      <c r="G1" s="22"/>
      <c r="H1" s="22"/>
      <c r="I1" s="22"/>
      <c r="J1" s="22"/>
      <c r="K1" s="22"/>
    </row>
    <row r="2" spans="1:11" s="1" customFormat="1" x14ac:dyDescent="0.25">
      <c r="A2" s="29" t="s">
        <v>40</v>
      </c>
      <c r="B2" s="29"/>
      <c r="C2" s="24" t="s">
        <v>50</v>
      </c>
      <c r="D2" s="2"/>
      <c r="E2" s="2"/>
      <c r="F2" s="3"/>
      <c r="G2" s="3"/>
      <c r="H2" s="3"/>
      <c r="I2" s="3"/>
      <c r="J2" s="3"/>
      <c r="K2" s="3"/>
    </row>
    <row r="3" spans="1:11" s="1" customFormat="1" x14ac:dyDescent="0.25">
      <c r="A3" s="29" t="s">
        <v>51</v>
      </c>
      <c r="B3" s="29"/>
      <c r="C3" s="24" t="s">
        <v>67</v>
      </c>
      <c r="D3" s="25"/>
      <c r="E3" s="25"/>
      <c r="F3" s="3"/>
      <c r="G3" s="3"/>
      <c r="H3" s="3"/>
      <c r="I3" s="3"/>
      <c r="J3" s="3"/>
      <c r="K3" s="3"/>
    </row>
    <row r="4" spans="1:11" s="1" customFormat="1" x14ac:dyDescent="0.25">
      <c r="A4" s="26" t="s">
        <v>52</v>
      </c>
      <c r="B4" s="2"/>
      <c r="C4" s="27">
        <v>44440</v>
      </c>
      <c r="D4" s="3" t="s">
        <v>21</v>
      </c>
      <c r="E4" s="3"/>
      <c r="F4" s="3"/>
      <c r="G4" s="3"/>
      <c r="H4" s="3"/>
      <c r="I4" s="3"/>
      <c r="J4" s="3"/>
      <c r="K4" s="3"/>
    </row>
    <row r="5" spans="1:11" s="1" customFormat="1" x14ac:dyDescent="0.25">
      <c r="A5" s="26"/>
      <c r="B5" s="2"/>
      <c r="C5" s="27"/>
      <c r="D5" s="3"/>
      <c r="E5" s="3"/>
      <c r="F5" s="3"/>
      <c r="G5" s="3"/>
      <c r="H5" s="3"/>
      <c r="I5" s="3"/>
      <c r="J5" s="3"/>
      <c r="K5" s="3"/>
    </row>
    <row r="6" spans="1:11" x14ac:dyDescent="0.25">
      <c r="A6" s="17" t="s">
        <v>5</v>
      </c>
      <c r="B6" s="17" t="s">
        <v>6</v>
      </c>
      <c r="C6" s="17" t="s">
        <v>31</v>
      </c>
      <c r="D6" s="17" t="s">
        <v>35</v>
      </c>
    </row>
    <row r="7" spans="1:11" x14ac:dyDescent="0.25">
      <c r="A7" t="s">
        <v>22</v>
      </c>
      <c r="B7" t="s">
        <v>25</v>
      </c>
      <c r="C7" t="str">
        <f>A7&amp;"|"&amp;B7</f>
        <v>Severe - Widespread|Almost Certain</v>
      </c>
      <c r="D7" s="17" t="s">
        <v>24</v>
      </c>
    </row>
    <row r="8" spans="1:11" x14ac:dyDescent="0.25">
      <c r="A8" t="s">
        <v>22</v>
      </c>
      <c r="B8" t="s">
        <v>23</v>
      </c>
      <c r="C8" t="str">
        <f t="shared" ref="C8:C31" si="0">A8&amp;"|"&amp;B8</f>
        <v>Severe - Widespread|Likely</v>
      </c>
      <c r="D8" s="17" t="s">
        <v>24</v>
      </c>
    </row>
    <row r="9" spans="1:11" x14ac:dyDescent="0.25">
      <c r="A9" t="s">
        <v>22</v>
      </c>
      <c r="B9" t="s">
        <v>19</v>
      </c>
      <c r="C9" t="str">
        <f t="shared" si="0"/>
        <v>Severe - Widespread|Possible</v>
      </c>
      <c r="D9" s="17" t="s">
        <v>18</v>
      </c>
    </row>
    <row r="10" spans="1:11" x14ac:dyDescent="0.25">
      <c r="A10" t="s">
        <v>22</v>
      </c>
      <c r="B10" t="s">
        <v>26</v>
      </c>
      <c r="C10" t="str">
        <f t="shared" si="0"/>
        <v>Severe - Widespread|Unlikely</v>
      </c>
      <c r="D10" s="17" t="s">
        <v>17</v>
      </c>
    </row>
    <row r="11" spans="1:11" x14ac:dyDescent="0.25">
      <c r="A11" t="s">
        <v>22</v>
      </c>
      <c r="B11" t="s">
        <v>27</v>
      </c>
      <c r="C11" t="str">
        <f t="shared" si="0"/>
        <v>Severe - Widespread|Rare</v>
      </c>
      <c r="D11" s="17" t="s">
        <v>16</v>
      </c>
    </row>
    <row r="12" spans="1:11" x14ac:dyDescent="0.25">
      <c r="A12" t="s">
        <v>30</v>
      </c>
      <c r="B12" t="s">
        <v>25</v>
      </c>
      <c r="C12" t="str">
        <f t="shared" si="0"/>
        <v>Severe - Focused|Almost Certain</v>
      </c>
      <c r="D12" s="17" t="s">
        <v>24</v>
      </c>
    </row>
    <row r="13" spans="1:11" x14ac:dyDescent="0.25">
      <c r="A13" t="s">
        <v>30</v>
      </c>
      <c r="B13" t="s">
        <v>23</v>
      </c>
      <c r="C13" t="str">
        <f t="shared" si="0"/>
        <v>Severe - Focused|Likely</v>
      </c>
      <c r="D13" s="17" t="s">
        <v>18</v>
      </c>
    </row>
    <row r="14" spans="1:11" x14ac:dyDescent="0.25">
      <c r="A14" t="s">
        <v>30</v>
      </c>
      <c r="B14" t="s">
        <v>19</v>
      </c>
      <c r="C14" t="str">
        <f t="shared" si="0"/>
        <v>Severe - Focused|Possible</v>
      </c>
      <c r="D14" s="17" t="s">
        <v>18</v>
      </c>
    </row>
    <row r="15" spans="1:11" x14ac:dyDescent="0.25">
      <c r="A15" t="s">
        <v>30</v>
      </c>
      <c r="B15" t="s">
        <v>26</v>
      </c>
      <c r="C15" t="str">
        <f t="shared" si="0"/>
        <v>Severe - Focused|Unlikely</v>
      </c>
      <c r="D15" s="17" t="s">
        <v>17</v>
      </c>
    </row>
    <row r="16" spans="1:11" x14ac:dyDescent="0.25">
      <c r="A16" t="s">
        <v>30</v>
      </c>
      <c r="B16" t="s">
        <v>27</v>
      </c>
      <c r="C16" t="str">
        <f t="shared" si="0"/>
        <v>Severe - Focused|Rare</v>
      </c>
      <c r="D16" s="17" t="s">
        <v>16</v>
      </c>
    </row>
    <row r="17" spans="1:7" x14ac:dyDescent="0.25">
      <c r="A17" t="s">
        <v>32</v>
      </c>
      <c r="B17" t="s">
        <v>25</v>
      </c>
      <c r="C17" t="str">
        <f t="shared" si="0"/>
        <v>Serious|Almost Certain</v>
      </c>
      <c r="D17" s="17" t="s">
        <v>18</v>
      </c>
    </row>
    <row r="18" spans="1:7" x14ac:dyDescent="0.25">
      <c r="A18" t="s">
        <v>32</v>
      </c>
      <c r="B18" t="s">
        <v>23</v>
      </c>
      <c r="C18" t="str">
        <f t="shared" si="0"/>
        <v>Serious|Likely</v>
      </c>
      <c r="D18" s="17" t="s">
        <v>18</v>
      </c>
    </row>
    <row r="19" spans="1:7" x14ac:dyDescent="0.25">
      <c r="A19" t="s">
        <v>32</v>
      </c>
      <c r="B19" t="s">
        <v>19</v>
      </c>
      <c r="C19" t="str">
        <f t="shared" si="0"/>
        <v>Serious|Possible</v>
      </c>
      <c r="D19" s="17" t="s">
        <v>17</v>
      </c>
    </row>
    <row r="20" spans="1:7" x14ac:dyDescent="0.25">
      <c r="A20" t="s">
        <v>32</v>
      </c>
      <c r="B20" t="s">
        <v>26</v>
      </c>
      <c r="C20" t="str">
        <f t="shared" si="0"/>
        <v>Serious|Unlikely</v>
      </c>
      <c r="D20" s="17" t="s">
        <v>17</v>
      </c>
    </row>
    <row r="21" spans="1:7" x14ac:dyDescent="0.25">
      <c r="A21" t="s">
        <v>32</v>
      </c>
      <c r="B21" t="s">
        <v>27</v>
      </c>
      <c r="C21" t="str">
        <f t="shared" si="0"/>
        <v>Serious|Rare</v>
      </c>
      <c r="D21" s="17" t="s">
        <v>16</v>
      </c>
    </row>
    <row r="22" spans="1:7" x14ac:dyDescent="0.25">
      <c r="A22" t="s">
        <v>33</v>
      </c>
      <c r="B22" t="s">
        <v>25</v>
      </c>
      <c r="C22" t="str">
        <f t="shared" si="0"/>
        <v>Limited|Almost Certain</v>
      </c>
      <c r="D22" s="17" t="s">
        <v>17</v>
      </c>
    </row>
    <row r="23" spans="1:7" x14ac:dyDescent="0.25">
      <c r="A23" t="s">
        <v>33</v>
      </c>
      <c r="B23" t="s">
        <v>23</v>
      </c>
      <c r="C23" t="str">
        <f t="shared" si="0"/>
        <v>Limited|Likely</v>
      </c>
      <c r="D23" s="17" t="s">
        <v>17</v>
      </c>
    </row>
    <row r="24" spans="1:7" x14ac:dyDescent="0.25">
      <c r="A24" t="s">
        <v>33</v>
      </c>
      <c r="B24" t="s">
        <v>19</v>
      </c>
      <c r="C24" t="str">
        <f t="shared" si="0"/>
        <v>Limited|Possible</v>
      </c>
      <c r="D24" s="17" t="s">
        <v>17</v>
      </c>
    </row>
    <row r="25" spans="1:7" x14ac:dyDescent="0.25">
      <c r="A25" t="s">
        <v>33</v>
      </c>
      <c r="B25" t="s">
        <v>26</v>
      </c>
      <c r="C25" t="str">
        <f t="shared" si="0"/>
        <v>Limited|Unlikely</v>
      </c>
      <c r="D25" s="17" t="s">
        <v>16</v>
      </c>
    </row>
    <row r="26" spans="1:7" x14ac:dyDescent="0.25">
      <c r="A26" t="s">
        <v>33</v>
      </c>
      <c r="B26" t="s">
        <v>27</v>
      </c>
      <c r="C26" t="str">
        <f t="shared" si="0"/>
        <v>Limited|Rare</v>
      </c>
      <c r="D26" s="17" t="s">
        <v>16</v>
      </c>
      <c r="G26" t="s">
        <v>21</v>
      </c>
    </row>
    <row r="27" spans="1:7" x14ac:dyDescent="0.25">
      <c r="A27" t="s">
        <v>34</v>
      </c>
      <c r="B27" t="s">
        <v>25</v>
      </c>
      <c r="C27" t="str">
        <f t="shared" si="0"/>
        <v>Negligible|Almost Certain</v>
      </c>
      <c r="D27" s="17" t="s">
        <v>16</v>
      </c>
    </row>
    <row r="28" spans="1:7" x14ac:dyDescent="0.25">
      <c r="A28" t="s">
        <v>34</v>
      </c>
      <c r="B28" t="s">
        <v>23</v>
      </c>
      <c r="C28" t="str">
        <f t="shared" si="0"/>
        <v>Negligible|Likely</v>
      </c>
      <c r="D28" s="17" t="s">
        <v>16</v>
      </c>
    </row>
    <row r="29" spans="1:7" x14ac:dyDescent="0.25">
      <c r="A29" t="s">
        <v>34</v>
      </c>
      <c r="B29" t="s">
        <v>19</v>
      </c>
      <c r="C29" t="str">
        <f t="shared" si="0"/>
        <v>Negligible|Possible</v>
      </c>
      <c r="D29" s="17" t="s">
        <v>16</v>
      </c>
    </row>
    <row r="30" spans="1:7" x14ac:dyDescent="0.25">
      <c r="A30" t="s">
        <v>34</v>
      </c>
      <c r="B30" t="s">
        <v>26</v>
      </c>
      <c r="C30" t="str">
        <f t="shared" si="0"/>
        <v>Negligible|Unlikely</v>
      </c>
      <c r="D30" s="17" t="s">
        <v>16</v>
      </c>
      <c r="F30" t="s">
        <v>21</v>
      </c>
    </row>
    <row r="31" spans="1:7" x14ac:dyDescent="0.25">
      <c r="A31" t="s">
        <v>34</v>
      </c>
      <c r="B31" t="s">
        <v>27</v>
      </c>
      <c r="C31" t="str">
        <f t="shared" si="0"/>
        <v>Negligible|Rare</v>
      </c>
      <c r="D31" s="17" t="s">
        <v>16</v>
      </c>
    </row>
    <row r="32" spans="1:7" x14ac:dyDescent="0.25">
      <c r="C32" t="s">
        <v>36</v>
      </c>
      <c r="D32" t="s">
        <v>21</v>
      </c>
    </row>
    <row r="33" spans="1:3" x14ac:dyDescent="0.25">
      <c r="A33" t="s">
        <v>44</v>
      </c>
    </row>
    <row r="34" spans="1:3" x14ac:dyDescent="0.25">
      <c r="A34" t="s">
        <v>22</v>
      </c>
      <c r="B34" t="s">
        <v>41</v>
      </c>
      <c r="C34" t="s">
        <v>43</v>
      </c>
    </row>
    <row r="35" spans="1:3" x14ac:dyDescent="0.25">
      <c r="A35" t="s">
        <v>30</v>
      </c>
      <c r="B35" t="s">
        <v>41</v>
      </c>
      <c r="C35" t="s">
        <v>42</v>
      </c>
    </row>
    <row r="36" spans="1:3" x14ac:dyDescent="0.25">
      <c r="A36" t="s">
        <v>32</v>
      </c>
      <c r="B36" t="s">
        <v>41</v>
      </c>
      <c r="C36" t="s">
        <v>57</v>
      </c>
    </row>
    <row r="37" spans="1:3" x14ac:dyDescent="0.25">
      <c r="A37" t="s">
        <v>33</v>
      </c>
      <c r="B37" t="s">
        <v>41</v>
      </c>
      <c r="C37" t="s">
        <v>45</v>
      </c>
    </row>
    <row r="38" spans="1:3" x14ac:dyDescent="0.25">
      <c r="A38" t="s">
        <v>34</v>
      </c>
      <c r="B38" t="s">
        <v>41</v>
      </c>
      <c r="C38" t="s">
        <v>46</v>
      </c>
    </row>
  </sheetData>
  <mergeCells count="2">
    <mergeCell ref="A2:B2"/>
    <mergeCell ref="A3:B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Threat Findings</vt:lpstr>
      <vt:lpstr>Risk Ratings (Do Not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Murray Cappel</dc:creator>
  <cp:lastModifiedBy>Chris Nguyen</cp:lastModifiedBy>
  <dcterms:created xsi:type="dcterms:W3CDTF">2020-01-26T01:55:14Z</dcterms:created>
  <dcterms:modified xsi:type="dcterms:W3CDTF">2021-12-05T22:07:41Z</dcterms:modified>
</cp:coreProperties>
</file>