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S\Courseware\Main\SP15\NoCode\Modules\ExcelServices\Lab\"/>
    </mc:Choice>
  </mc:AlternateContent>
  <bookViews>
    <workbookView xWindow="3330" yWindow="0" windowWidth="12120" windowHeight="9120"/>
  </bookViews>
  <sheets>
    <sheet name="Loan Calculator" sheetId="1" r:id="rId1"/>
  </sheets>
  <definedNames>
    <definedName name="Beginning_Balance">-FV(Interest_Rate/12,Payment_Number-1,-Monthly_Payment,Loan_Amount)</definedName>
    <definedName name="Ending_Balance">-FV(Interest_Rate/12,Payment_Number,-Monthly_Payment,Loan_Amount)</definedName>
    <definedName name="Full_Print">'Loan Calculator'!$A$1:$H$375</definedName>
    <definedName name="Header_Row">ROW('Loan Calculator'!$15:$15)</definedName>
    <definedName name="Header_Row_Back">ROW('Loan Calculator'!$15:$15)</definedName>
    <definedName name="Interest">-IPMT(Interest_Rate/12,Payment_Number,Number_of_Payments,Loan_Amount)</definedName>
    <definedName name="Interest_Rate">'Loan Calculator'!$E$5</definedName>
    <definedName name="Last_Row">IF(Values_Entered,Header_Row+Number_of_Payments,Header_Row)</definedName>
    <definedName name="Loan_Amount">'Loan Calculator'!$E$4</definedName>
    <definedName name="Loan_Not_Paid">IF(Payment_Number&lt;=Number_of_Payments,1,0)</definedName>
    <definedName name="Loan_Start">'Loan Calculator'!$E$7</definedName>
    <definedName name="Loan_Years">'Loan Calculator'!$E$6</definedName>
    <definedName name="Monthly_Payment">-PMT(Interest_Rate/12,Number_of_Payments,Loan_Amount)</definedName>
    <definedName name="Number_of_Payments">'Loan Calculator'!$E$10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Calculator'!$15:$15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  <calcPr calcId="152511"/>
</workbook>
</file>

<file path=xl/calcChain.xml><?xml version="1.0" encoding="utf-8"?>
<calcChain xmlns="http://schemas.openxmlformats.org/spreadsheetml/2006/main">
  <c r="E10" i="1" l="1"/>
  <c r="B79" i="1" s="1"/>
  <c r="E371" i="1"/>
  <c r="E347" i="1"/>
  <c r="E327" i="1"/>
  <c r="E323" i="1"/>
  <c r="D318" i="1"/>
  <c r="C316" i="1"/>
  <c r="E315" i="1"/>
  <c r="E311" i="1"/>
  <c r="D311" i="1"/>
  <c r="C311" i="1"/>
  <c r="C309" i="1"/>
  <c r="G308" i="1"/>
  <c r="C306" i="1"/>
  <c r="H305" i="1"/>
  <c r="E305" i="1"/>
  <c r="H304" i="1"/>
  <c r="G304" i="1"/>
  <c r="C303" i="1"/>
  <c r="H302" i="1"/>
  <c r="G302" i="1"/>
  <c r="C302" i="1"/>
  <c r="H301" i="1"/>
  <c r="G300" i="1"/>
  <c r="F300" i="1"/>
  <c r="E300" i="1"/>
  <c r="F299" i="1"/>
  <c r="E299" i="1"/>
  <c r="E298" i="1"/>
  <c r="D298" i="1"/>
  <c r="C298" i="1"/>
  <c r="F297" i="1"/>
  <c r="E297" i="1"/>
  <c r="E296" i="1"/>
  <c r="D296" i="1"/>
  <c r="C296" i="1"/>
  <c r="F295" i="1"/>
  <c r="E295" i="1"/>
  <c r="E294" i="1"/>
  <c r="D294" i="1"/>
  <c r="C294" i="1"/>
  <c r="F293" i="1"/>
  <c r="E293" i="1"/>
  <c r="E292" i="1"/>
  <c r="D292" i="1"/>
  <c r="C292" i="1"/>
  <c r="F291" i="1"/>
  <c r="E291" i="1"/>
  <c r="C291" i="1"/>
  <c r="F290" i="1"/>
  <c r="E290" i="1"/>
  <c r="D290" i="1"/>
  <c r="C290" i="1"/>
  <c r="F289" i="1"/>
  <c r="E289" i="1"/>
  <c r="C289" i="1"/>
  <c r="F288" i="1"/>
  <c r="E288" i="1"/>
  <c r="D288" i="1"/>
  <c r="C288" i="1"/>
  <c r="F287" i="1"/>
  <c r="E287" i="1"/>
  <c r="C287" i="1"/>
  <c r="F286" i="1"/>
  <c r="E286" i="1"/>
  <c r="D286" i="1"/>
  <c r="C286" i="1"/>
  <c r="F285" i="1"/>
  <c r="E285" i="1"/>
  <c r="C285" i="1"/>
  <c r="F284" i="1"/>
  <c r="E284" i="1"/>
  <c r="D284" i="1"/>
  <c r="C284" i="1"/>
  <c r="F283" i="1"/>
  <c r="E283" i="1"/>
  <c r="C283" i="1"/>
  <c r="F282" i="1"/>
  <c r="E282" i="1"/>
  <c r="D282" i="1"/>
  <c r="C282" i="1"/>
  <c r="F281" i="1"/>
  <c r="E281" i="1"/>
  <c r="C281" i="1"/>
  <c r="F280" i="1"/>
  <c r="E280" i="1"/>
  <c r="D280" i="1"/>
  <c r="C280" i="1"/>
  <c r="G279" i="1"/>
  <c r="F279" i="1"/>
  <c r="E279" i="1"/>
  <c r="C279" i="1"/>
  <c r="H278" i="1"/>
  <c r="F278" i="1"/>
  <c r="E278" i="1"/>
  <c r="D278" i="1"/>
  <c r="C278" i="1"/>
  <c r="H277" i="1"/>
  <c r="G277" i="1"/>
  <c r="F277" i="1"/>
  <c r="E277" i="1"/>
  <c r="D277" i="1"/>
  <c r="C277" i="1"/>
  <c r="H276" i="1"/>
  <c r="G276" i="1"/>
  <c r="F276" i="1"/>
  <c r="E276" i="1"/>
  <c r="D276" i="1"/>
  <c r="C276" i="1"/>
  <c r="H275" i="1"/>
  <c r="G275" i="1"/>
  <c r="F275" i="1"/>
  <c r="E275" i="1"/>
  <c r="D275" i="1"/>
  <c r="C275" i="1"/>
  <c r="H274" i="1"/>
  <c r="G274" i="1"/>
  <c r="F274" i="1"/>
  <c r="E274" i="1"/>
  <c r="D274" i="1"/>
  <c r="C274" i="1"/>
  <c r="H273" i="1"/>
  <c r="G273" i="1"/>
  <c r="F273" i="1"/>
  <c r="E273" i="1"/>
  <c r="D273" i="1"/>
  <c r="C273" i="1"/>
  <c r="H272" i="1"/>
  <c r="G272" i="1"/>
  <c r="F272" i="1"/>
  <c r="E272" i="1"/>
  <c r="D272" i="1"/>
  <c r="C272" i="1"/>
  <c r="H271" i="1"/>
  <c r="G271" i="1"/>
  <c r="F271" i="1"/>
  <c r="E271" i="1"/>
  <c r="D271" i="1"/>
  <c r="C271" i="1"/>
  <c r="H270" i="1"/>
  <c r="G270" i="1"/>
  <c r="F270" i="1"/>
  <c r="E270" i="1"/>
  <c r="D270" i="1"/>
  <c r="C270" i="1"/>
  <c r="H269" i="1"/>
  <c r="G269" i="1"/>
  <c r="F269" i="1"/>
  <c r="E269" i="1"/>
  <c r="D269" i="1"/>
  <c r="C269" i="1"/>
  <c r="H268" i="1"/>
  <c r="G268" i="1"/>
  <c r="F268" i="1"/>
  <c r="E268" i="1"/>
  <c r="D268" i="1"/>
  <c r="C268" i="1"/>
  <c r="H267" i="1"/>
  <c r="G267" i="1"/>
  <c r="F267" i="1"/>
  <c r="E267" i="1"/>
  <c r="D267" i="1"/>
  <c r="C267" i="1"/>
  <c r="H266" i="1"/>
  <c r="G266" i="1"/>
  <c r="F266" i="1"/>
  <c r="E266" i="1"/>
  <c r="D266" i="1"/>
  <c r="C266" i="1"/>
  <c r="H265" i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16" i="1"/>
  <c r="E12" i="1"/>
  <c r="E11" i="1"/>
  <c r="E9" i="1"/>
  <c r="F292" i="1" l="1"/>
  <c r="F294" i="1"/>
  <c r="F296" i="1"/>
  <c r="F298" i="1"/>
  <c r="H300" i="1"/>
  <c r="D303" i="1"/>
  <c r="H306" i="1"/>
  <c r="C312" i="1"/>
  <c r="E329" i="1"/>
  <c r="G278" i="1"/>
  <c r="G280" i="1"/>
  <c r="G282" i="1"/>
  <c r="G284" i="1"/>
  <c r="G286" i="1"/>
  <c r="G288" i="1"/>
  <c r="G290" i="1"/>
  <c r="G292" i="1"/>
  <c r="G294" i="1"/>
  <c r="G296" i="1"/>
  <c r="G298" i="1"/>
  <c r="C301" i="1"/>
  <c r="E303" i="1"/>
  <c r="C307" i="1"/>
  <c r="G312" i="1"/>
  <c r="E331" i="1"/>
  <c r="H280" i="1"/>
  <c r="H282" i="1"/>
  <c r="H284" i="1"/>
  <c r="H286" i="1"/>
  <c r="H288" i="1"/>
  <c r="H290" i="1"/>
  <c r="H292" i="1"/>
  <c r="H294" i="1"/>
  <c r="H296" i="1"/>
  <c r="H298" i="1"/>
  <c r="D301" i="1"/>
  <c r="H303" i="1"/>
  <c r="E307" i="1"/>
  <c r="H312" i="1"/>
  <c r="E333" i="1"/>
  <c r="C293" i="1"/>
  <c r="C295" i="1"/>
  <c r="C297" i="1"/>
  <c r="C299" i="1"/>
  <c r="E301" i="1"/>
  <c r="D304" i="1"/>
  <c r="C308" i="1"/>
  <c r="C314" i="1"/>
  <c r="E337" i="1"/>
  <c r="D279" i="1"/>
  <c r="D281" i="1"/>
  <c r="D283" i="1"/>
  <c r="D285" i="1"/>
  <c r="D287" i="1"/>
  <c r="D289" i="1"/>
  <c r="D291" i="1"/>
  <c r="D293" i="1"/>
  <c r="D295" i="1"/>
  <c r="D297" i="1"/>
  <c r="D299" i="1"/>
  <c r="F301" i="1"/>
  <c r="E304" i="1"/>
  <c r="D308" i="1"/>
  <c r="D315" i="1"/>
  <c r="E339" i="1"/>
  <c r="E351" i="1"/>
  <c r="G281" i="1"/>
  <c r="G283" i="1"/>
  <c r="G285" i="1"/>
  <c r="G287" i="1"/>
  <c r="G289" i="1"/>
  <c r="G291" i="1"/>
  <c r="G293" i="1"/>
  <c r="G295" i="1"/>
  <c r="G297" i="1"/>
  <c r="H299" i="1"/>
  <c r="E302" i="1"/>
  <c r="C305" i="1"/>
  <c r="D309" i="1"/>
  <c r="D316" i="1"/>
  <c r="E353" i="1"/>
  <c r="H279" i="1"/>
  <c r="H281" i="1"/>
  <c r="H283" i="1"/>
  <c r="H285" i="1"/>
  <c r="H287" i="1"/>
  <c r="H289" i="1"/>
  <c r="H291" i="1"/>
  <c r="H293" i="1"/>
  <c r="H295" i="1"/>
  <c r="H297" i="1"/>
  <c r="C300" i="1"/>
  <c r="F302" i="1"/>
  <c r="D305" i="1"/>
  <c r="G310" i="1"/>
  <c r="E317" i="1"/>
  <c r="E357" i="1"/>
  <c r="E355" i="1"/>
  <c r="H308" i="1"/>
  <c r="D312" i="1"/>
  <c r="D317" i="1"/>
  <c r="E335" i="1"/>
  <c r="E359" i="1"/>
  <c r="E361" i="1"/>
  <c r="E363" i="1"/>
  <c r="D306" i="1"/>
  <c r="E309" i="1"/>
  <c r="C313" i="1"/>
  <c r="D319" i="1"/>
  <c r="E341" i="1"/>
  <c r="E365" i="1"/>
  <c r="G299" i="1"/>
  <c r="G301" i="1"/>
  <c r="C304" i="1"/>
  <c r="G306" i="1"/>
  <c r="C310" i="1"/>
  <c r="D313" i="1"/>
  <c r="E319" i="1"/>
  <c r="E343" i="1"/>
  <c r="E367" i="1"/>
  <c r="D310" i="1"/>
  <c r="E313" i="1"/>
  <c r="E321" i="1"/>
  <c r="E345" i="1"/>
  <c r="E369" i="1"/>
  <c r="D300" i="1"/>
  <c r="D302" i="1"/>
  <c r="F304" i="1"/>
  <c r="D307" i="1"/>
  <c r="H310" i="1"/>
  <c r="D314" i="1"/>
  <c r="E325" i="1"/>
  <c r="E349" i="1"/>
  <c r="E375" i="1"/>
  <c r="E373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G303" i="1"/>
  <c r="G305" i="1"/>
  <c r="G307" i="1"/>
  <c r="G309" i="1"/>
  <c r="G311" i="1"/>
  <c r="G313" i="1"/>
  <c r="G315" i="1"/>
  <c r="G317" i="1"/>
  <c r="G319" i="1"/>
  <c r="G321" i="1"/>
  <c r="G323" i="1"/>
  <c r="G325" i="1"/>
  <c r="G327" i="1"/>
  <c r="G329" i="1"/>
  <c r="G331" i="1"/>
  <c r="G333" i="1"/>
  <c r="G335" i="1"/>
  <c r="G337" i="1"/>
  <c r="G339" i="1"/>
  <c r="G341" i="1"/>
  <c r="G343" i="1"/>
  <c r="G345" i="1"/>
  <c r="G347" i="1"/>
  <c r="G349" i="1"/>
  <c r="G351" i="1"/>
  <c r="G353" i="1"/>
  <c r="G355" i="1"/>
  <c r="G357" i="1"/>
  <c r="G359" i="1"/>
  <c r="G361" i="1"/>
  <c r="G363" i="1"/>
  <c r="G365" i="1"/>
  <c r="G367" i="1"/>
  <c r="G369" i="1"/>
  <c r="G371" i="1"/>
  <c r="G373" i="1"/>
  <c r="G37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16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H79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G79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79" i="1"/>
  <c r="G314" i="1"/>
  <c r="G316" i="1"/>
  <c r="G318" i="1"/>
  <c r="G320" i="1"/>
  <c r="G322" i="1"/>
  <c r="G324" i="1"/>
  <c r="G326" i="1"/>
  <c r="G328" i="1"/>
  <c r="G330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G356" i="1"/>
  <c r="G358" i="1"/>
  <c r="G360" i="1"/>
  <c r="G362" i="1"/>
  <c r="G364" i="1"/>
  <c r="G366" i="1"/>
  <c r="G368" i="1"/>
  <c r="G370" i="1"/>
  <c r="G372" i="1"/>
  <c r="G374" i="1"/>
  <c r="E79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D79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7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</calcChain>
</file>

<file path=xl/sharedStrings.xml><?xml version="1.0" encoding="utf-8"?>
<sst xmlns="http://schemas.openxmlformats.org/spreadsheetml/2006/main" count="17" uniqueCount="17">
  <si>
    <t>Simple Loan Calculator</t>
  </si>
  <si>
    <t>No.</t>
  </si>
  <si>
    <t>Payment Date</t>
  </si>
  <si>
    <t>Beginning Balance</t>
  </si>
  <si>
    <t>Principal</t>
  </si>
  <si>
    <t>Interest</t>
  </si>
  <si>
    <t>Ending Balance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</si>
  <si>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</si>
  <si>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</si>
  <si>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</si>
  <si>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</si>
  <si>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</si>
  <si>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</si>
  <si>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</si>
  <si>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</si>
  <si>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</si>
  <si>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Enter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</si>
</sst>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%"/>
  </numFmts>
  <fonts count="10" x14ac:knownFonts="1">
    <font>
      <sz val="10"/>
      <name val="Arial"/>
    </font>
    <font>
      <sz val="10"/>
      <name val="Arial"/>
    </font>
    <font>
      <sz val="10"/>
      <name val="Tahoma"/>
      <family val="2"/>
    </font>
    <font>
      <sz val="9"/>
      <name val="Tahoma"/>
      <family val="2"/>
    </font>
    <font>
      <sz val="10"/>
      <name val="Trebuchet MS"/>
      <family val="2"/>
    </font>
    <font>
      <sz val="16"/>
      <color indexed="8"/>
      <name val="Trebuchet MS"/>
      <family val="2"/>
    </font>
    <font>
      <sz val="14"/>
      <name val="Trebuchet MS"/>
      <family val="2"/>
    </font>
    <font>
      <sz val="9"/>
      <name val="Trebuchet MS"/>
      <family val="2"/>
    </font>
    <font>
      <sz val="9"/>
      <color indexed="8"/>
      <name val="Trebuchet MS"/>
      <family val="2"/>
    </font>
    <font>
      <sz val="9"/>
      <color indexed="63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20"/>
      </left>
      <right/>
      <top/>
      <bottom/>
      <diagonal/>
    </border>
    <border>
      <left style="thin">
        <color indexed="20"/>
      </left>
      <right/>
      <top/>
      <bottom style="thin">
        <color indexed="20"/>
      </bottom>
      <diagonal/>
    </border>
    <border>
      <left/>
      <right/>
      <top/>
      <bottom style="thin">
        <color indexed="20"/>
      </bottom>
      <diagonal/>
    </border>
    <border>
      <left/>
      <right style="thin">
        <color indexed="20"/>
      </right>
      <top/>
      <bottom/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Border="1" applyAlignment="1"/>
    <xf numFmtId="0" fontId="5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 applyProtection="1">
      <alignment horizontal="right" wrapText="1"/>
    </xf>
    <xf numFmtId="0" fontId="7" fillId="0" borderId="1" xfId="0" applyFont="1" applyFill="1" applyBorder="1" applyAlignment="1" applyProtection="1">
      <alignment horizontal="right" wrapText="1" indent="1"/>
    </xf>
    <xf numFmtId="0" fontId="7" fillId="0" borderId="1" xfId="0" applyFont="1" applyFill="1" applyBorder="1" applyAlignment="1" applyProtection="1">
      <alignment horizontal="right" wrapText="1" indent="2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2" xfId="0" applyNumberFormat="1" applyFont="1" applyFill="1" applyBorder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right"/>
    </xf>
    <xf numFmtId="14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wrapText="1"/>
    </xf>
    <xf numFmtId="14" fontId="7" fillId="0" borderId="0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14" fontId="7" fillId="0" borderId="5" xfId="0" applyNumberFormat="1" applyFont="1" applyFill="1" applyBorder="1" applyAlignment="1">
      <alignment horizontal="right"/>
    </xf>
    <xf numFmtId="0" fontId="3" fillId="0" borderId="0" xfId="0" applyFont="1" applyBorder="1"/>
    <xf numFmtId="0" fontId="4" fillId="0" borderId="0" xfId="0" applyFont="1" applyFill="1" applyBorder="1" applyAlignment="1"/>
    <xf numFmtId="44" fontId="7" fillId="0" borderId="2" xfId="0" applyNumberFormat="1" applyFon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right"/>
    </xf>
    <xf numFmtId="44" fontId="7" fillId="2" borderId="2" xfId="0" applyNumberFormat="1" applyFont="1" applyFill="1" applyBorder="1" applyAlignment="1">
      <alignment horizontal="right"/>
    </xf>
    <xf numFmtId="1" fontId="7" fillId="2" borderId="2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" fontId="7" fillId="0" borderId="3" xfId="0" applyNumberFormat="1" applyFont="1" applyFill="1" applyBorder="1" applyAlignment="1">
      <alignment horizontal="right"/>
    </xf>
    <xf numFmtId="44" fontId="7" fillId="0" borderId="0" xfId="1" applyNumberFormat="1" applyFont="1" applyFill="1" applyBorder="1" applyAlignment="1">
      <alignment horizontal="right"/>
    </xf>
    <xf numFmtId="44" fontId="7" fillId="0" borderId="6" xfId="1" applyNumberFormat="1" applyFont="1" applyFill="1" applyBorder="1" applyAlignment="1">
      <alignment horizontal="right"/>
    </xf>
    <xf numFmtId="44" fontId="7" fillId="0" borderId="5" xfId="1" applyNumberFormat="1" applyFont="1" applyFill="1" applyBorder="1" applyAlignment="1">
      <alignment horizontal="right"/>
    </xf>
    <xf numFmtId="44" fontId="7" fillId="0" borderId="7" xfId="1" applyNumberFormat="1" applyFont="1" applyFill="1" applyBorder="1" applyAlignment="1">
      <alignment horizontal="right"/>
    </xf>
    <xf numFmtId="44" fontId="7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6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showGridLines="0" tabSelected="1" zoomScaleNormal="100" workbookViewId="0">
      <pane ySplit="15" topLeftCell="A138" activePane="bottomLeft" state="frozenSplit"/>
      <selection pane="bottomLeft" activeCell="F8" sqref="F8"/>
    </sheetView>
  </sheetViews>
  <sheetFormatPr defaultRowHeight="12.75" x14ac:dyDescent="0.2"/>
  <cols>
    <col min="1" max="1" width="3.7109375" style="2" customWidth="1"/>
    <col min="2" max="2" width="4.140625" style="1" customWidth="1"/>
    <col min="3" max="3" width="11.5703125" style="1" customWidth="1"/>
    <col min="4" max="4" width="14.7109375" style="1" customWidth="1"/>
    <col min="5" max="5" width="13.7109375" style="1" customWidth="1"/>
    <col min="6" max="6" width="13" style="1" customWidth="1"/>
    <col min="7" max="7" width="12.85546875" style="1" customWidth="1"/>
    <col min="8" max="8" width="13.28515625" style="1" customWidth="1"/>
    <col min="9" max="9" width="3.85546875" style="2" customWidth="1"/>
    <col min="10" max="16384" width="9.140625" style="2"/>
  </cols>
  <sheetData>
    <row r="1" spans="1:9" s="7" customFormat="1" ht="26.1" customHeight="1" x14ac:dyDescent="0.35">
      <c r="A1" s="31"/>
      <c r="B1" s="8"/>
      <c r="C1" s="43" t="s">
        <v>0</v>
      </c>
      <c r="D1" s="43"/>
      <c r="E1" s="43"/>
      <c r="F1" s="43"/>
      <c r="G1" s="43"/>
      <c r="H1" s="43"/>
      <c r="I1" s="6"/>
    </row>
    <row r="2" spans="1:9" ht="14.25" customHeight="1" x14ac:dyDescent="0.35">
      <c r="A2" s="13"/>
      <c r="B2" s="14"/>
      <c r="C2" s="15"/>
      <c r="D2" s="15"/>
      <c r="E2" s="15"/>
      <c r="F2" s="15"/>
      <c r="G2" s="15"/>
      <c r="H2" s="15"/>
      <c r="I2" s="4"/>
    </row>
    <row r="3" spans="1:9" ht="15" x14ac:dyDescent="0.35">
      <c r="A3" s="13"/>
      <c r="B3" s="16"/>
      <c r="C3" s="17"/>
      <c r="D3" s="18"/>
      <c r="E3" s="9" t="s">
        <v>16</v>
      </c>
      <c r="F3" s="18"/>
      <c r="G3" s="18"/>
      <c r="H3" s="16"/>
      <c r="I3" s="4"/>
    </row>
    <row r="4" spans="1:9" ht="15" x14ac:dyDescent="0.35">
      <c r="A4" s="13"/>
      <c r="B4" s="16"/>
      <c r="C4" s="17" t="s">
        <v>8</v>
      </c>
      <c r="D4" s="18"/>
      <c r="E4" s="32">
        <v>200000</v>
      </c>
      <c r="F4" s="19"/>
      <c r="G4" s="18"/>
      <c r="H4" s="16"/>
      <c r="I4" s="4"/>
    </row>
    <row r="5" spans="1:9" ht="15" x14ac:dyDescent="0.35">
      <c r="A5" s="13"/>
      <c r="B5" s="16"/>
      <c r="C5" s="17" t="s">
        <v>9</v>
      </c>
      <c r="D5" s="18"/>
      <c r="E5" s="20">
        <v>4.2500000000000003E-2</v>
      </c>
      <c r="F5" s="18"/>
      <c r="G5" s="21"/>
      <c r="H5" s="22"/>
      <c r="I5" s="4"/>
    </row>
    <row r="6" spans="1:9" ht="15" x14ac:dyDescent="0.35">
      <c r="A6" s="13"/>
      <c r="B6" s="16"/>
      <c r="C6" s="17" t="s">
        <v>10</v>
      </c>
      <c r="D6" s="18"/>
      <c r="E6" s="33">
        <v>30</v>
      </c>
      <c r="F6" s="18"/>
      <c r="G6" s="21"/>
      <c r="H6" s="22"/>
      <c r="I6" s="4"/>
    </row>
    <row r="7" spans="1:9" ht="15" x14ac:dyDescent="0.35">
      <c r="A7" s="13"/>
      <c r="B7" s="16"/>
      <c r="C7" s="17" t="s">
        <v>11</v>
      </c>
      <c r="D7" s="18"/>
      <c r="E7" s="23">
        <v>41439</v>
      </c>
      <c r="F7" s="18"/>
      <c r="G7" s="21"/>
      <c r="H7" s="22"/>
      <c r="I7" s="4"/>
    </row>
    <row r="8" spans="1:9" ht="15" x14ac:dyDescent="0.35">
      <c r="A8" s="13"/>
      <c r="B8" s="16"/>
      <c r="C8" s="17"/>
      <c r="D8" s="18"/>
      <c r="E8" s="24"/>
      <c r="F8" s="18"/>
      <c r="G8" s="21"/>
      <c r="H8" s="22"/>
      <c r="I8" s="4"/>
    </row>
    <row r="9" spans="1:9" ht="15" x14ac:dyDescent="0.35">
      <c r="A9" s="13"/>
      <c r="B9" s="16"/>
      <c r="C9" s="17" t="s">
        <v>12</v>
      </c>
      <c r="D9" s="18"/>
      <c r="E9" s="34">
        <f>IF(Values_Entered,Monthly_Payment,"")</f>
        <v>983.87978215896726</v>
      </c>
      <c r="F9" s="19"/>
      <c r="G9" s="21"/>
      <c r="H9" s="22"/>
      <c r="I9" s="4"/>
    </row>
    <row r="10" spans="1:9" ht="15" x14ac:dyDescent="0.35">
      <c r="A10" s="13"/>
      <c r="B10" s="16"/>
      <c r="C10" s="17" t="s">
        <v>13</v>
      </c>
      <c r="D10" s="18"/>
      <c r="E10" s="35">
        <f>IF(Values_Entered,Loan_Years*12,"")</f>
        <v>360</v>
      </c>
      <c r="F10" s="18"/>
      <c r="G10" s="21"/>
      <c r="H10" s="22"/>
      <c r="I10" s="4"/>
    </row>
    <row r="11" spans="1:9" ht="15" x14ac:dyDescent="0.35">
      <c r="A11" s="13"/>
      <c r="B11" s="16"/>
      <c r="C11" s="17" t="s">
        <v>14</v>
      </c>
      <c r="D11" s="18"/>
      <c r="E11" s="34">
        <f>IF(Values_Entered,Total_Cost-Loan_Amount,"")</f>
        <v>154196.72157722822</v>
      </c>
      <c r="F11" s="18"/>
      <c r="G11" s="21"/>
      <c r="H11" s="22"/>
      <c r="I11" s="4"/>
    </row>
    <row r="12" spans="1:9" ht="15" x14ac:dyDescent="0.35">
      <c r="A12" s="13"/>
      <c r="B12" s="16"/>
      <c r="C12" s="17" t="s">
        <v>15</v>
      </c>
      <c r="D12" s="18"/>
      <c r="E12" s="34">
        <f>IF(Values_Entered,Monthly_Payment*Number_of_Payments,"")</f>
        <v>354196.72157722822</v>
      </c>
      <c r="F12" s="18"/>
      <c r="G12" s="18"/>
      <c r="H12" s="16"/>
      <c r="I12" s="4"/>
    </row>
    <row r="13" spans="1:9" ht="15" x14ac:dyDescent="0.35">
      <c r="A13" s="13"/>
      <c r="B13" s="16"/>
      <c r="C13" s="17"/>
      <c r="D13" s="18"/>
      <c r="E13" s="24"/>
      <c r="F13" s="18"/>
      <c r="G13" s="18"/>
      <c r="H13" s="16"/>
      <c r="I13" s="4"/>
    </row>
    <row r="14" spans="1:9" ht="15" x14ac:dyDescent="0.35">
      <c r="A14" s="19"/>
      <c r="B14" s="18"/>
      <c r="C14" s="17"/>
      <c r="D14" s="18"/>
      <c r="E14" s="24"/>
      <c r="F14" s="18"/>
      <c r="G14" s="18"/>
      <c r="H14" s="18"/>
    </row>
    <row r="15" spans="1:9" s="3" customFormat="1" ht="29.25" customHeight="1" x14ac:dyDescent="0.35">
      <c r="A15" s="25"/>
      <c r="B15" s="10" t="s">
        <v>1</v>
      </c>
      <c r="C15" s="11" t="s">
        <v>2</v>
      </c>
      <c r="D15" s="12" t="s">
        <v>3</v>
      </c>
      <c r="E15" s="12" t="s">
        <v>7</v>
      </c>
      <c r="F15" s="12" t="s">
        <v>4</v>
      </c>
      <c r="G15" s="12" t="s">
        <v>5</v>
      </c>
      <c r="H15" s="11" t="s">
        <v>6</v>
      </c>
    </row>
    <row r="16" spans="1:9" s="3" customFormat="1" ht="15" x14ac:dyDescent="0.35">
      <c r="A16" s="25"/>
      <c r="B16" s="36">
        <f>IF(Loan_Not_Paid*Values_Entered,Payment_Number,"")</f>
        <v>1</v>
      </c>
      <c r="C16" s="26">
        <f t="shared" ref="C16:C79" si="0">IF(Loan_Not_Paid*Values_Entered,Payment_Date,"")</f>
        <v>41469</v>
      </c>
      <c r="D16" s="38">
        <f t="shared" ref="D16:D79" si="1">IF(Loan_Not_Paid*Values_Entered,Beginning_Balance,"")</f>
        <v>200000</v>
      </c>
      <c r="E16" s="38">
        <f t="shared" ref="E16:E79" si="2">IF(Loan_Not_Paid*Values_Entered,Monthly_Payment,"")</f>
        <v>983.87978215896726</v>
      </c>
      <c r="F16" s="38">
        <f t="shared" ref="F16:F79" si="3">IF(Loan_Not_Paid*Values_Entered,Principal,"")</f>
        <v>275.54644882563389</v>
      </c>
      <c r="G16" s="38">
        <f t="shared" ref="G16:G79" si="4">IF(Loan_Not_Paid*Values_Entered,Interest,"")</f>
        <v>708.33333333333326</v>
      </c>
      <c r="H16" s="38">
        <f t="shared" ref="H16:H79" si="5">IF(Loan_Not_Paid*Values_Entered,Ending_Balance,"")</f>
        <v>199724.45355117435</v>
      </c>
    </row>
    <row r="17" spans="1:8" s="3" customFormat="1" ht="15" x14ac:dyDescent="0.35">
      <c r="A17" s="25"/>
      <c r="B17" s="36">
        <f t="shared" ref="B17:B80" si="6">IF(Loan_Not_Paid*Values_Entered,Payment_Number,"")</f>
        <v>2</v>
      </c>
      <c r="C17" s="26">
        <f t="shared" si="0"/>
        <v>41500</v>
      </c>
      <c r="D17" s="38">
        <f t="shared" si="1"/>
        <v>199724.45355117435</v>
      </c>
      <c r="E17" s="38">
        <f t="shared" si="2"/>
        <v>983.87978215896726</v>
      </c>
      <c r="F17" s="38">
        <f t="shared" si="3"/>
        <v>276.52234249855798</v>
      </c>
      <c r="G17" s="38">
        <f t="shared" si="4"/>
        <v>707.35743966040934</v>
      </c>
      <c r="H17" s="38">
        <f t="shared" si="5"/>
        <v>199447.93120867579</v>
      </c>
    </row>
    <row r="18" spans="1:8" s="3" customFormat="1" ht="15" x14ac:dyDescent="0.35">
      <c r="A18" s="25"/>
      <c r="B18" s="36">
        <f t="shared" si="6"/>
        <v>3</v>
      </c>
      <c r="C18" s="26">
        <f t="shared" si="0"/>
        <v>41531</v>
      </c>
      <c r="D18" s="38">
        <f t="shared" si="1"/>
        <v>199447.93120867579</v>
      </c>
      <c r="E18" s="38">
        <f t="shared" si="2"/>
        <v>983.87978215896726</v>
      </c>
      <c r="F18" s="38">
        <f t="shared" si="3"/>
        <v>277.50169246157373</v>
      </c>
      <c r="G18" s="38">
        <f t="shared" si="4"/>
        <v>706.37808969739342</v>
      </c>
      <c r="H18" s="38">
        <f t="shared" si="5"/>
        <v>199170.42951621421</v>
      </c>
    </row>
    <row r="19" spans="1:8" s="3" customFormat="1" ht="15" x14ac:dyDescent="0.35">
      <c r="A19" s="25"/>
      <c r="B19" s="36">
        <f t="shared" si="6"/>
        <v>4</v>
      </c>
      <c r="C19" s="26">
        <f t="shared" si="0"/>
        <v>41561</v>
      </c>
      <c r="D19" s="38">
        <f t="shared" si="1"/>
        <v>199170.42951621421</v>
      </c>
      <c r="E19" s="38">
        <f t="shared" si="2"/>
        <v>983.87978215896726</v>
      </c>
      <c r="F19" s="38">
        <f t="shared" si="3"/>
        <v>278.4845109557084</v>
      </c>
      <c r="G19" s="38">
        <f t="shared" si="4"/>
        <v>705.39527120325886</v>
      </c>
      <c r="H19" s="38">
        <f t="shared" si="5"/>
        <v>198891.94500525849</v>
      </c>
    </row>
    <row r="20" spans="1:8" s="3" customFormat="1" ht="15" x14ac:dyDescent="0.35">
      <c r="A20" s="25"/>
      <c r="B20" s="36">
        <f t="shared" si="6"/>
        <v>5</v>
      </c>
      <c r="C20" s="26">
        <f t="shared" si="0"/>
        <v>41592</v>
      </c>
      <c r="D20" s="38">
        <f t="shared" si="1"/>
        <v>198891.94500525849</v>
      </c>
      <c r="E20" s="38">
        <f t="shared" si="2"/>
        <v>983.87978215896726</v>
      </c>
      <c r="F20" s="38">
        <f t="shared" si="3"/>
        <v>279.47081026534323</v>
      </c>
      <c r="G20" s="38">
        <f t="shared" si="4"/>
        <v>704.40897189362397</v>
      </c>
      <c r="H20" s="38">
        <f t="shared" si="5"/>
        <v>198612.47419499312</v>
      </c>
    </row>
    <row r="21" spans="1:8" s="3" customFormat="1" ht="15" x14ac:dyDescent="0.35">
      <c r="A21" s="25"/>
      <c r="B21" s="36">
        <f t="shared" si="6"/>
        <v>6</v>
      </c>
      <c r="C21" s="26">
        <f t="shared" si="0"/>
        <v>41622</v>
      </c>
      <c r="D21" s="38">
        <f t="shared" si="1"/>
        <v>198612.47419499312</v>
      </c>
      <c r="E21" s="38">
        <f t="shared" si="2"/>
        <v>983.87978215896726</v>
      </c>
      <c r="F21" s="38">
        <f t="shared" si="3"/>
        <v>280.46060271836632</v>
      </c>
      <c r="G21" s="38">
        <f t="shared" si="4"/>
        <v>703.41917944060094</v>
      </c>
      <c r="H21" s="38">
        <f t="shared" si="5"/>
        <v>198332.01359227474</v>
      </c>
    </row>
    <row r="22" spans="1:8" ht="15" x14ac:dyDescent="0.35">
      <c r="A22" s="19"/>
      <c r="B22" s="36">
        <f t="shared" si="6"/>
        <v>7</v>
      </c>
      <c r="C22" s="26">
        <f t="shared" si="0"/>
        <v>41653</v>
      </c>
      <c r="D22" s="38">
        <f t="shared" si="1"/>
        <v>198332.01359227474</v>
      </c>
      <c r="E22" s="38">
        <f t="shared" si="2"/>
        <v>983.87978215896726</v>
      </c>
      <c r="F22" s="38">
        <f t="shared" si="3"/>
        <v>281.45390068632724</v>
      </c>
      <c r="G22" s="38">
        <f t="shared" si="4"/>
        <v>702.42588147263996</v>
      </c>
      <c r="H22" s="38">
        <f t="shared" si="5"/>
        <v>198050.55969158842</v>
      </c>
    </row>
    <row r="23" spans="1:8" ht="15" x14ac:dyDescent="0.35">
      <c r="A23" s="19"/>
      <c r="B23" s="36">
        <f t="shared" si="6"/>
        <v>8</v>
      </c>
      <c r="C23" s="26">
        <f t="shared" si="0"/>
        <v>41684</v>
      </c>
      <c r="D23" s="38">
        <f t="shared" si="1"/>
        <v>198050.55969158842</v>
      </c>
      <c r="E23" s="38">
        <f t="shared" si="2"/>
        <v>983.87978215896726</v>
      </c>
      <c r="F23" s="38">
        <f t="shared" si="3"/>
        <v>282.45071658459131</v>
      </c>
      <c r="G23" s="38">
        <f t="shared" si="4"/>
        <v>701.42906557437595</v>
      </c>
      <c r="H23" s="38">
        <f t="shared" si="5"/>
        <v>197768.10897500382</v>
      </c>
    </row>
    <row r="24" spans="1:8" ht="15" x14ac:dyDescent="0.35">
      <c r="A24" s="19"/>
      <c r="B24" s="36">
        <f t="shared" si="6"/>
        <v>9</v>
      </c>
      <c r="C24" s="26">
        <f t="shared" si="0"/>
        <v>41712</v>
      </c>
      <c r="D24" s="38">
        <f t="shared" si="1"/>
        <v>197768.10897500382</v>
      </c>
      <c r="E24" s="38">
        <f t="shared" si="2"/>
        <v>983.87978215896726</v>
      </c>
      <c r="F24" s="38">
        <f t="shared" si="3"/>
        <v>283.45106287249507</v>
      </c>
      <c r="G24" s="38">
        <f t="shared" si="4"/>
        <v>700.42871928647219</v>
      </c>
      <c r="H24" s="38">
        <f t="shared" si="5"/>
        <v>197484.65791213128</v>
      </c>
    </row>
    <row r="25" spans="1:8" ht="15" x14ac:dyDescent="0.35">
      <c r="A25" s="19"/>
      <c r="B25" s="36">
        <f t="shared" si="6"/>
        <v>10</v>
      </c>
      <c r="C25" s="26">
        <f t="shared" si="0"/>
        <v>41743</v>
      </c>
      <c r="D25" s="38">
        <f t="shared" si="1"/>
        <v>197484.65791213128</v>
      </c>
      <c r="E25" s="38">
        <f t="shared" si="2"/>
        <v>983.87978215896726</v>
      </c>
      <c r="F25" s="38">
        <f t="shared" si="3"/>
        <v>284.45495205350181</v>
      </c>
      <c r="G25" s="38">
        <f t="shared" si="4"/>
        <v>699.4248301054655</v>
      </c>
      <c r="H25" s="38">
        <f t="shared" si="5"/>
        <v>197200.20296007779</v>
      </c>
    </row>
    <row r="26" spans="1:8" ht="15" x14ac:dyDescent="0.35">
      <c r="A26" s="19"/>
      <c r="B26" s="36">
        <f t="shared" si="6"/>
        <v>11</v>
      </c>
      <c r="C26" s="26">
        <f t="shared" si="0"/>
        <v>41773</v>
      </c>
      <c r="D26" s="38">
        <f t="shared" si="1"/>
        <v>197200.20296007779</v>
      </c>
      <c r="E26" s="38">
        <f t="shared" si="2"/>
        <v>983.87978215896726</v>
      </c>
      <c r="F26" s="38">
        <f t="shared" si="3"/>
        <v>285.46239667535804</v>
      </c>
      <c r="G26" s="38">
        <f t="shared" si="4"/>
        <v>698.41738548360922</v>
      </c>
      <c r="H26" s="38">
        <f t="shared" si="5"/>
        <v>196914.74056340242</v>
      </c>
    </row>
    <row r="27" spans="1:8" ht="15" x14ac:dyDescent="0.35">
      <c r="A27" s="19"/>
      <c r="B27" s="36">
        <f t="shared" si="6"/>
        <v>12</v>
      </c>
      <c r="C27" s="26">
        <f t="shared" si="0"/>
        <v>41804</v>
      </c>
      <c r="D27" s="38">
        <f t="shared" si="1"/>
        <v>196914.74056340242</v>
      </c>
      <c r="E27" s="38">
        <f t="shared" si="2"/>
        <v>983.87978215896726</v>
      </c>
      <c r="F27" s="38">
        <f t="shared" si="3"/>
        <v>286.47340933024986</v>
      </c>
      <c r="G27" s="38">
        <f t="shared" si="4"/>
        <v>697.40637282871739</v>
      </c>
      <c r="H27" s="38">
        <f t="shared" si="5"/>
        <v>196628.26715407218</v>
      </c>
    </row>
    <row r="28" spans="1:8" ht="15" x14ac:dyDescent="0.35">
      <c r="A28" s="19"/>
      <c r="B28" s="36">
        <f t="shared" si="6"/>
        <v>13</v>
      </c>
      <c r="C28" s="26">
        <f t="shared" si="0"/>
        <v>41834</v>
      </c>
      <c r="D28" s="38">
        <f t="shared" si="1"/>
        <v>196628.26715407218</v>
      </c>
      <c r="E28" s="38">
        <f t="shared" si="2"/>
        <v>983.87978215896726</v>
      </c>
      <c r="F28" s="38">
        <f t="shared" si="3"/>
        <v>287.48800265496118</v>
      </c>
      <c r="G28" s="38">
        <f t="shared" si="4"/>
        <v>696.39177950400608</v>
      </c>
      <c r="H28" s="38">
        <f t="shared" si="5"/>
        <v>196340.7791514172</v>
      </c>
    </row>
    <row r="29" spans="1:8" ht="15" x14ac:dyDescent="0.35">
      <c r="A29" s="19"/>
      <c r="B29" s="36">
        <f t="shared" si="6"/>
        <v>14</v>
      </c>
      <c r="C29" s="26">
        <f t="shared" si="0"/>
        <v>41865</v>
      </c>
      <c r="D29" s="38">
        <f t="shared" si="1"/>
        <v>196340.7791514172</v>
      </c>
      <c r="E29" s="38">
        <f t="shared" si="2"/>
        <v>983.87978215896726</v>
      </c>
      <c r="F29" s="38">
        <f t="shared" si="3"/>
        <v>288.50618933103078</v>
      </c>
      <c r="G29" s="38">
        <f t="shared" si="4"/>
        <v>695.37359282793648</v>
      </c>
      <c r="H29" s="38">
        <f t="shared" si="5"/>
        <v>196052.27296208614</v>
      </c>
    </row>
    <row r="30" spans="1:8" ht="15" x14ac:dyDescent="0.35">
      <c r="A30" s="19"/>
      <c r="B30" s="36">
        <f t="shared" si="6"/>
        <v>15</v>
      </c>
      <c r="C30" s="26">
        <f t="shared" si="0"/>
        <v>41896</v>
      </c>
      <c r="D30" s="38">
        <f t="shared" si="1"/>
        <v>196052.27296208614</v>
      </c>
      <c r="E30" s="38">
        <f t="shared" si="2"/>
        <v>983.87978215896726</v>
      </c>
      <c r="F30" s="38">
        <f t="shared" si="3"/>
        <v>289.52798208491157</v>
      </c>
      <c r="G30" s="38">
        <f t="shared" si="4"/>
        <v>694.35180007405575</v>
      </c>
      <c r="H30" s="38">
        <f t="shared" si="5"/>
        <v>195762.74498000124</v>
      </c>
    </row>
    <row r="31" spans="1:8" ht="15" x14ac:dyDescent="0.35">
      <c r="A31" s="19"/>
      <c r="B31" s="36">
        <f t="shared" si="6"/>
        <v>16</v>
      </c>
      <c r="C31" s="26">
        <f t="shared" si="0"/>
        <v>41926</v>
      </c>
      <c r="D31" s="38">
        <f t="shared" si="1"/>
        <v>195762.74498000124</v>
      </c>
      <c r="E31" s="38">
        <f t="shared" si="2"/>
        <v>983.87978215896726</v>
      </c>
      <c r="F31" s="38">
        <f t="shared" si="3"/>
        <v>290.55339368812895</v>
      </c>
      <c r="G31" s="38">
        <f t="shared" si="4"/>
        <v>693.32638847083831</v>
      </c>
      <c r="H31" s="38">
        <f t="shared" si="5"/>
        <v>195472.19158631313</v>
      </c>
    </row>
    <row r="32" spans="1:8" ht="15" x14ac:dyDescent="0.35">
      <c r="A32" s="19"/>
      <c r="B32" s="36">
        <f t="shared" si="6"/>
        <v>17</v>
      </c>
      <c r="C32" s="26">
        <f t="shared" si="0"/>
        <v>41957</v>
      </c>
      <c r="D32" s="38">
        <f t="shared" si="1"/>
        <v>195472.19158631313</v>
      </c>
      <c r="E32" s="38">
        <f t="shared" si="2"/>
        <v>983.87978215896726</v>
      </c>
      <c r="F32" s="38">
        <f t="shared" si="3"/>
        <v>291.58243695744108</v>
      </c>
      <c r="G32" s="38">
        <f t="shared" si="4"/>
        <v>692.29734520152613</v>
      </c>
      <c r="H32" s="38">
        <f t="shared" si="5"/>
        <v>195180.60914935567</v>
      </c>
    </row>
    <row r="33" spans="1:8" ht="15" x14ac:dyDescent="0.35">
      <c r="A33" s="19"/>
      <c r="B33" s="36">
        <f t="shared" si="6"/>
        <v>18</v>
      </c>
      <c r="C33" s="26">
        <f t="shared" si="0"/>
        <v>41987</v>
      </c>
      <c r="D33" s="38">
        <f t="shared" si="1"/>
        <v>195180.60914935567</v>
      </c>
      <c r="E33" s="38">
        <f t="shared" si="2"/>
        <v>983.87978215896726</v>
      </c>
      <c r="F33" s="38">
        <f t="shared" si="3"/>
        <v>292.61512475499865</v>
      </c>
      <c r="G33" s="38">
        <f t="shared" si="4"/>
        <v>691.26465740396861</v>
      </c>
      <c r="H33" s="38">
        <f t="shared" si="5"/>
        <v>194887.99402460063</v>
      </c>
    </row>
    <row r="34" spans="1:8" ht="15" x14ac:dyDescent="0.35">
      <c r="A34" s="19"/>
      <c r="B34" s="36">
        <f t="shared" si="6"/>
        <v>19</v>
      </c>
      <c r="C34" s="26">
        <f t="shared" si="0"/>
        <v>42018</v>
      </c>
      <c r="D34" s="38">
        <f t="shared" si="1"/>
        <v>194887.99402460063</v>
      </c>
      <c r="E34" s="38">
        <f t="shared" si="2"/>
        <v>983.87978215896726</v>
      </c>
      <c r="F34" s="38">
        <f t="shared" si="3"/>
        <v>293.65146998850599</v>
      </c>
      <c r="G34" s="38">
        <f t="shared" si="4"/>
        <v>690.22831217046121</v>
      </c>
      <c r="H34" s="38">
        <f t="shared" si="5"/>
        <v>194594.34255461211</v>
      </c>
    </row>
    <row r="35" spans="1:8" ht="15" x14ac:dyDescent="0.35">
      <c r="A35" s="19"/>
      <c r="B35" s="36">
        <f t="shared" si="6"/>
        <v>20</v>
      </c>
      <c r="C35" s="26">
        <f t="shared" si="0"/>
        <v>42049</v>
      </c>
      <c r="D35" s="38">
        <f t="shared" si="1"/>
        <v>194594.34255461211</v>
      </c>
      <c r="E35" s="38">
        <f t="shared" si="2"/>
        <v>983.87978215896726</v>
      </c>
      <c r="F35" s="38">
        <f t="shared" si="3"/>
        <v>294.69148561138195</v>
      </c>
      <c r="G35" s="38">
        <f t="shared" si="4"/>
        <v>689.18829654758531</v>
      </c>
      <c r="H35" s="38">
        <f t="shared" si="5"/>
        <v>194299.65106900074</v>
      </c>
    </row>
    <row r="36" spans="1:8" ht="15" x14ac:dyDescent="0.35">
      <c r="A36" s="19"/>
      <c r="B36" s="36">
        <f t="shared" si="6"/>
        <v>21</v>
      </c>
      <c r="C36" s="26">
        <f t="shared" si="0"/>
        <v>42077</v>
      </c>
      <c r="D36" s="38">
        <f t="shared" si="1"/>
        <v>194299.65106900074</v>
      </c>
      <c r="E36" s="38">
        <f t="shared" si="2"/>
        <v>983.87978215896726</v>
      </c>
      <c r="F36" s="38">
        <f t="shared" si="3"/>
        <v>295.73518462292225</v>
      </c>
      <c r="G36" s="38">
        <f t="shared" si="4"/>
        <v>688.14459753604501</v>
      </c>
      <c r="H36" s="38">
        <f t="shared" si="5"/>
        <v>194003.91588437778</v>
      </c>
    </row>
    <row r="37" spans="1:8" ht="15" x14ac:dyDescent="0.35">
      <c r="A37" s="19"/>
      <c r="B37" s="36">
        <f t="shared" si="6"/>
        <v>22</v>
      </c>
      <c r="C37" s="26">
        <f t="shared" si="0"/>
        <v>42108</v>
      </c>
      <c r="D37" s="38">
        <f t="shared" si="1"/>
        <v>194003.91588437778</v>
      </c>
      <c r="E37" s="38">
        <f t="shared" si="2"/>
        <v>983.87978215896726</v>
      </c>
      <c r="F37" s="38">
        <f t="shared" si="3"/>
        <v>296.78258006846181</v>
      </c>
      <c r="G37" s="38">
        <f t="shared" si="4"/>
        <v>687.09720209050556</v>
      </c>
      <c r="H37" s="38">
        <f t="shared" si="5"/>
        <v>193707.13330430933</v>
      </c>
    </row>
    <row r="38" spans="1:8" ht="15" x14ac:dyDescent="0.35">
      <c r="A38" s="19"/>
      <c r="B38" s="36">
        <f t="shared" si="6"/>
        <v>23</v>
      </c>
      <c r="C38" s="26">
        <f t="shared" si="0"/>
        <v>42138</v>
      </c>
      <c r="D38" s="38">
        <f t="shared" si="1"/>
        <v>193707.13330430933</v>
      </c>
      <c r="E38" s="38">
        <f t="shared" si="2"/>
        <v>983.87978215896726</v>
      </c>
      <c r="F38" s="38">
        <f t="shared" si="3"/>
        <v>297.83368503953756</v>
      </c>
      <c r="G38" s="38">
        <f t="shared" si="4"/>
        <v>686.04609711942965</v>
      </c>
      <c r="H38" s="38">
        <f t="shared" si="5"/>
        <v>193409.29961926976</v>
      </c>
    </row>
    <row r="39" spans="1:8" ht="15" x14ac:dyDescent="0.35">
      <c r="A39" s="19"/>
      <c r="B39" s="36">
        <f t="shared" si="6"/>
        <v>24</v>
      </c>
      <c r="C39" s="26">
        <f t="shared" si="0"/>
        <v>42169</v>
      </c>
      <c r="D39" s="38">
        <f t="shared" si="1"/>
        <v>193409.29961926976</v>
      </c>
      <c r="E39" s="38">
        <f t="shared" si="2"/>
        <v>983.87978215896726</v>
      </c>
      <c r="F39" s="38">
        <f t="shared" si="3"/>
        <v>298.88851267405266</v>
      </c>
      <c r="G39" s="38">
        <f t="shared" si="4"/>
        <v>684.99126948491448</v>
      </c>
      <c r="H39" s="38">
        <f t="shared" si="5"/>
        <v>193110.41110659571</v>
      </c>
    </row>
    <row r="40" spans="1:8" ht="15" x14ac:dyDescent="0.35">
      <c r="A40" s="19"/>
      <c r="B40" s="36">
        <f t="shared" si="6"/>
        <v>25</v>
      </c>
      <c r="C40" s="26">
        <f t="shared" si="0"/>
        <v>42199</v>
      </c>
      <c r="D40" s="38">
        <f t="shared" si="1"/>
        <v>193110.41110659571</v>
      </c>
      <c r="E40" s="38">
        <f t="shared" si="2"/>
        <v>983.87978215896726</v>
      </c>
      <c r="F40" s="38">
        <f t="shared" si="3"/>
        <v>299.94707615643983</v>
      </c>
      <c r="G40" s="38">
        <f t="shared" si="4"/>
        <v>683.93270600252731</v>
      </c>
      <c r="H40" s="38">
        <f t="shared" si="5"/>
        <v>192810.46403043927</v>
      </c>
    </row>
    <row r="41" spans="1:8" ht="15" x14ac:dyDescent="0.35">
      <c r="A41" s="19"/>
      <c r="B41" s="36">
        <f t="shared" si="6"/>
        <v>26</v>
      </c>
      <c r="C41" s="26">
        <f t="shared" si="0"/>
        <v>42230</v>
      </c>
      <c r="D41" s="38">
        <f t="shared" si="1"/>
        <v>192810.46403043927</v>
      </c>
      <c r="E41" s="38">
        <f t="shared" si="2"/>
        <v>983.87978215896726</v>
      </c>
      <c r="F41" s="38">
        <f t="shared" si="3"/>
        <v>301.00938871782728</v>
      </c>
      <c r="G41" s="38">
        <f t="shared" si="4"/>
        <v>682.87039344113998</v>
      </c>
      <c r="H41" s="38">
        <f t="shared" si="5"/>
        <v>192509.45464172144</v>
      </c>
    </row>
    <row r="42" spans="1:8" ht="15" x14ac:dyDescent="0.35">
      <c r="A42" s="19"/>
      <c r="B42" s="36">
        <f t="shared" si="6"/>
        <v>27</v>
      </c>
      <c r="C42" s="26">
        <f t="shared" si="0"/>
        <v>42261</v>
      </c>
      <c r="D42" s="38">
        <f t="shared" si="1"/>
        <v>192509.45464172144</v>
      </c>
      <c r="E42" s="38">
        <f t="shared" si="2"/>
        <v>983.87978215896726</v>
      </c>
      <c r="F42" s="38">
        <f t="shared" si="3"/>
        <v>302.07546363620287</v>
      </c>
      <c r="G42" s="38">
        <f t="shared" si="4"/>
        <v>681.80431852276433</v>
      </c>
      <c r="H42" s="38">
        <f t="shared" si="5"/>
        <v>192207.37917808522</v>
      </c>
    </row>
    <row r="43" spans="1:8" ht="15" x14ac:dyDescent="0.35">
      <c r="A43" s="19"/>
      <c r="B43" s="36">
        <f t="shared" si="6"/>
        <v>28</v>
      </c>
      <c r="C43" s="26">
        <f t="shared" si="0"/>
        <v>42291</v>
      </c>
      <c r="D43" s="38">
        <f t="shared" si="1"/>
        <v>192207.37917808522</v>
      </c>
      <c r="E43" s="38">
        <f t="shared" si="2"/>
        <v>983.87978215896726</v>
      </c>
      <c r="F43" s="38">
        <f t="shared" si="3"/>
        <v>303.14531423658116</v>
      </c>
      <c r="G43" s="38">
        <f t="shared" si="4"/>
        <v>680.73446792238599</v>
      </c>
      <c r="H43" s="38">
        <f t="shared" si="5"/>
        <v>191904.23386384864</v>
      </c>
    </row>
    <row r="44" spans="1:8" ht="15" x14ac:dyDescent="0.35">
      <c r="A44" s="19"/>
      <c r="B44" s="36">
        <f t="shared" si="6"/>
        <v>29</v>
      </c>
      <c r="C44" s="26">
        <f t="shared" si="0"/>
        <v>42322</v>
      </c>
      <c r="D44" s="38">
        <f t="shared" si="1"/>
        <v>191904.23386384864</v>
      </c>
      <c r="E44" s="38">
        <f t="shared" si="2"/>
        <v>983.87978215896726</v>
      </c>
      <c r="F44" s="38">
        <f t="shared" si="3"/>
        <v>304.21895389116895</v>
      </c>
      <c r="G44" s="38">
        <f t="shared" si="4"/>
        <v>679.66082826779814</v>
      </c>
      <c r="H44" s="38">
        <f t="shared" si="5"/>
        <v>191600.01490995742</v>
      </c>
    </row>
    <row r="45" spans="1:8" ht="15" x14ac:dyDescent="0.35">
      <c r="A45" s="19"/>
      <c r="B45" s="36">
        <f t="shared" si="6"/>
        <v>30</v>
      </c>
      <c r="C45" s="26">
        <f t="shared" si="0"/>
        <v>42352</v>
      </c>
      <c r="D45" s="38">
        <f t="shared" si="1"/>
        <v>191600.01490995742</v>
      </c>
      <c r="E45" s="38">
        <f t="shared" si="2"/>
        <v>983.87978215896726</v>
      </c>
      <c r="F45" s="38">
        <f t="shared" si="3"/>
        <v>305.29639601953357</v>
      </c>
      <c r="G45" s="38">
        <f t="shared" si="4"/>
        <v>678.58338613943363</v>
      </c>
      <c r="H45" s="38">
        <f t="shared" si="5"/>
        <v>191294.7185139379</v>
      </c>
    </row>
    <row r="46" spans="1:8" ht="15" x14ac:dyDescent="0.35">
      <c r="A46" s="19"/>
      <c r="B46" s="36">
        <f t="shared" si="6"/>
        <v>31</v>
      </c>
      <c r="C46" s="26">
        <f t="shared" si="0"/>
        <v>42383</v>
      </c>
      <c r="D46" s="38">
        <f t="shared" si="1"/>
        <v>191294.7185139379</v>
      </c>
      <c r="E46" s="38">
        <f t="shared" si="2"/>
        <v>983.87978215896726</v>
      </c>
      <c r="F46" s="38">
        <f t="shared" si="3"/>
        <v>306.37765408876936</v>
      </c>
      <c r="G46" s="38">
        <f t="shared" si="4"/>
        <v>677.50212807019784</v>
      </c>
      <c r="H46" s="38">
        <f t="shared" si="5"/>
        <v>190988.34085984909</v>
      </c>
    </row>
    <row r="47" spans="1:8" ht="15" x14ac:dyDescent="0.35">
      <c r="A47" s="19"/>
      <c r="B47" s="36">
        <f t="shared" si="6"/>
        <v>32</v>
      </c>
      <c r="C47" s="26">
        <f t="shared" si="0"/>
        <v>42414</v>
      </c>
      <c r="D47" s="38">
        <f t="shared" si="1"/>
        <v>190988.34085984909</v>
      </c>
      <c r="E47" s="38">
        <f t="shared" si="2"/>
        <v>983.87978215896726</v>
      </c>
      <c r="F47" s="38">
        <f t="shared" si="3"/>
        <v>307.46274161366716</v>
      </c>
      <c r="G47" s="38">
        <f t="shared" si="4"/>
        <v>676.4170405453001</v>
      </c>
      <c r="H47" s="38">
        <f t="shared" si="5"/>
        <v>190680.87811823541</v>
      </c>
    </row>
    <row r="48" spans="1:8" ht="15" x14ac:dyDescent="0.35">
      <c r="A48" s="19"/>
      <c r="B48" s="36">
        <f t="shared" si="6"/>
        <v>33</v>
      </c>
      <c r="C48" s="26">
        <f t="shared" si="0"/>
        <v>42443</v>
      </c>
      <c r="D48" s="38">
        <f t="shared" si="1"/>
        <v>190680.87811823541</v>
      </c>
      <c r="E48" s="38">
        <f t="shared" si="2"/>
        <v>983.87978215896726</v>
      </c>
      <c r="F48" s="38">
        <f t="shared" si="3"/>
        <v>308.5516721568822</v>
      </c>
      <c r="G48" s="38">
        <f t="shared" si="4"/>
        <v>675.32811000208494</v>
      </c>
      <c r="H48" s="38">
        <f t="shared" si="5"/>
        <v>190372.32644607854</v>
      </c>
    </row>
    <row r="49" spans="1:8" ht="15" x14ac:dyDescent="0.35">
      <c r="A49" s="19"/>
      <c r="B49" s="36">
        <f t="shared" si="6"/>
        <v>34</v>
      </c>
      <c r="C49" s="26">
        <f t="shared" si="0"/>
        <v>42474</v>
      </c>
      <c r="D49" s="38">
        <f t="shared" si="1"/>
        <v>190372.32644607854</v>
      </c>
      <c r="E49" s="38">
        <f t="shared" si="2"/>
        <v>983.87978215896726</v>
      </c>
      <c r="F49" s="38">
        <f t="shared" si="3"/>
        <v>309.64445932910451</v>
      </c>
      <c r="G49" s="38">
        <f t="shared" si="4"/>
        <v>674.23532282986264</v>
      </c>
      <c r="H49" s="38">
        <f t="shared" si="5"/>
        <v>190062.68198674941</v>
      </c>
    </row>
    <row r="50" spans="1:8" ht="15" x14ac:dyDescent="0.35">
      <c r="A50" s="19"/>
      <c r="B50" s="36">
        <f t="shared" si="6"/>
        <v>35</v>
      </c>
      <c r="C50" s="26">
        <f t="shared" si="0"/>
        <v>42504</v>
      </c>
      <c r="D50" s="38">
        <f t="shared" si="1"/>
        <v>190062.68198674941</v>
      </c>
      <c r="E50" s="38">
        <f t="shared" si="2"/>
        <v>983.87978215896726</v>
      </c>
      <c r="F50" s="38">
        <f t="shared" si="3"/>
        <v>310.74111678922839</v>
      </c>
      <c r="G50" s="38">
        <f t="shared" si="4"/>
        <v>673.13866536973876</v>
      </c>
      <c r="H50" s="38">
        <f t="shared" si="5"/>
        <v>189751.94086996018</v>
      </c>
    </row>
    <row r="51" spans="1:8" ht="15" x14ac:dyDescent="0.35">
      <c r="A51" s="19"/>
      <c r="B51" s="36">
        <f t="shared" si="6"/>
        <v>36</v>
      </c>
      <c r="C51" s="26">
        <f t="shared" si="0"/>
        <v>42535</v>
      </c>
      <c r="D51" s="38">
        <f t="shared" si="1"/>
        <v>189751.94086996018</v>
      </c>
      <c r="E51" s="38">
        <f t="shared" si="2"/>
        <v>983.87978215896726</v>
      </c>
      <c r="F51" s="38">
        <f t="shared" si="3"/>
        <v>311.84165824452361</v>
      </c>
      <c r="G51" s="38">
        <f t="shared" si="4"/>
        <v>672.03812391444353</v>
      </c>
      <c r="H51" s="38">
        <f t="shared" si="5"/>
        <v>189440.09921171566</v>
      </c>
    </row>
    <row r="52" spans="1:8" ht="15" x14ac:dyDescent="0.35">
      <c r="A52" s="19"/>
      <c r="B52" s="36">
        <f t="shared" si="6"/>
        <v>37</v>
      </c>
      <c r="C52" s="26">
        <f t="shared" si="0"/>
        <v>42565</v>
      </c>
      <c r="D52" s="38">
        <f t="shared" si="1"/>
        <v>189440.09921171566</v>
      </c>
      <c r="E52" s="38">
        <f t="shared" si="2"/>
        <v>983.87978215896726</v>
      </c>
      <c r="F52" s="38">
        <f t="shared" si="3"/>
        <v>312.94609745080623</v>
      </c>
      <c r="G52" s="38">
        <f t="shared" si="4"/>
        <v>670.93368470816085</v>
      </c>
      <c r="H52" s="38">
        <f t="shared" si="5"/>
        <v>189127.15311426483</v>
      </c>
    </row>
    <row r="53" spans="1:8" ht="15" x14ac:dyDescent="0.35">
      <c r="A53" s="19"/>
      <c r="B53" s="36">
        <f t="shared" si="6"/>
        <v>38</v>
      </c>
      <c r="C53" s="26">
        <f t="shared" si="0"/>
        <v>42596</v>
      </c>
      <c r="D53" s="38">
        <f t="shared" si="1"/>
        <v>189127.15311426483</v>
      </c>
      <c r="E53" s="38">
        <f t="shared" si="2"/>
        <v>983.87978215896726</v>
      </c>
      <c r="F53" s="38">
        <f t="shared" si="3"/>
        <v>314.05444821261125</v>
      </c>
      <c r="G53" s="38">
        <f t="shared" si="4"/>
        <v>669.82533394635595</v>
      </c>
      <c r="H53" s="38">
        <f t="shared" si="5"/>
        <v>188813.09866605219</v>
      </c>
    </row>
    <row r="54" spans="1:8" ht="15" x14ac:dyDescent="0.35">
      <c r="A54" s="19"/>
      <c r="B54" s="36">
        <f t="shared" si="6"/>
        <v>39</v>
      </c>
      <c r="C54" s="26">
        <f t="shared" si="0"/>
        <v>42627</v>
      </c>
      <c r="D54" s="38">
        <f t="shared" si="1"/>
        <v>188813.09866605219</v>
      </c>
      <c r="E54" s="38">
        <f t="shared" si="2"/>
        <v>983.87978215896726</v>
      </c>
      <c r="F54" s="38">
        <f t="shared" si="3"/>
        <v>315.16672438336423</v>
      </c>
      <c r="G54" s="38">
        <f t="shared" si="4"/>
        <v>668.71305777560315</v>
      </c>
      <c r="H54" s="38">
        <f t="shared" si="5"/>
        <v>188497.93194166882</v>
      </c>
    </row>
    <row r="55" spans="1:8" ht="15" x14ac:dyDescent="0.35">
      <c r="A55" s="19"/>
      <c r="B55" s="36">
        <f t="shared" si="6"/>
        <v>40</v>
      </c>
      <c r="C55" s="26">
        <f t="shared" si="0"/>
        <v>42657</v>
      </c>
      <c r="D55" s="38">
        <f t="shared" si="1"/>
        <v>188497.93194166882</v>
      </c>
      <c r="E55" s="38">
        <f t="shared" si="2"/>
        <v>983.87978215896726</v>
      </c>
      <c r="F55" s="38">
        <f t="shared" si="3"/>
        <v>316.28293986555531</v>
      </c>
      <c r="G55" s="38">
        <f t="shared" si="4"/>
        <v>667.59684229341201</v>
      </c>
      <c r="H55" s="38">
        <f t="shared" si="5"/>
        <v>188181.64900180325</v>
      </c>
    </row>
    <row r="56" spans="1:8" ht="15" x14ac:dyDescent="0.35">
      <c r="A56" s="19"/>
      <c r="B56" s="36">
        <f t="shared" si="6"/>
        <v>41</v>
      </c>
      <c r="C56" s="26">
        <f t="shared" si="0"/>
        <v>42688</v>
      </c>
      <c r="D56" s="38">
        <f t="shared" si="1"/>
        <v>188181.64900180325</v>
      </c>
      <c r="E56" s="38">
        <f t="shared" si="2"/>
        <v>983.87978215896726</v>
      </c>
      <c r="F56" s="38">
        <f t="shared" si="3"/>
        <v>317.40310861091251</v>
      </c>
      <c r="G56" s="38">
        <f t="shared" si="4"/>
        <v>666.4766735480548</v>
      </c>
      <c r="H56" s="38">
        <f t="shared" si="5"/>
        <v>187864.24589319233</v>
      </c>
    </row>
    <row r="57" spans="1:8" ht="15" x14ac:dyDescent="0.35">
      <c r="A57" s="19"/>
      <c r="B57" s="36">
        <f t="shared" si="6"/>
        <v>42</v>
      </c>
      <c r="C57" s="26">
        <f t="shared" si="0"/>
        <v>42718</v>
      </c>
      <c r="D57" s="38">
        <f t="shared" si="1"/>
        <v>187864.24589319233</v>
      </c>
      <c r="E57" s="38">
        <f t="shared" si="2"/>
        <v>983.87978215896726</v>
      </c>
      <c r="F57" s="38">
        <f t="shared" si="3"/>
        <v>318.52724462057614</v>
      </c>
      <c r="G57" s="38">
        <f t="shared" si="4"/>
        <v>665.35253753839106</v>
      </c>
      <c r="H57" s="38">
        <f t="shared" si="5"/>
        <v>187545.71864857172</v>
      </c>
    </row>
    <row r="58" spans="1:8" ht="15" x14ac:dyDescent="0.35">
      <c r="A58" s="19"/>
      <c r="B58" s="36">
        <f t="shared" si="6"/>
        <v>43</v>
      </c>
      <c r="C58" s="26">
        <f t="shared" si="0"/>
        <v>42749</v>
      </c>
      <c r="D58" s="38">
        <f t="shared" si="1"/>
        <v>187545.71864857172</v>
      </c>
      <c r="E58" s="38">
        <f t="shared" si="2"/>
        <v>983.87978215896726</v>
      </c>
      <c r="F58" s="38">
        <f t="shared" si="3"/>
        <v>319.65536194527397</v>
      </c>
      <c r="G58" s="38">
        <f t="shared" si="4"/>
        <v>664.22442021369318</v>
      </c>
      <c r="H58" s="38">
        <f t="shared" si="5"/>
        <v>187226.06328662648</v>
      </c>
    </row>
    <row r="59" spans="1:8" ht="15" x14ac:dyDescent="0.35">
      <c r="A59" s="19"/>
      <c r="B59" s="36">
        <f t="shared" si="6"/>
        <v>44</v>
      </c>
      <c r="C59" s="26">
        <f t="shared" si="0"/>
        <v>42780</v>
      </c>
      <c r="D59" s="38">
        <f t="shared" si="1"/>
        <v>187226.06328662648</v>
      </c>
      <c r="E59" s="38">
        <f t="shared" si="2"/>
        <v>983.87978215896726</v>
      </c>
      <c r="F59" s="38">
        <f t="shared" si="3"/>
        <v>320.78747468549687</v>
      </c>
      <c r="G59" s="38">
        <f t="shared" si="4"/>
        <v>663.09230747347021</v>
      </c>
      <c r="H59" s="38">
        <f t="shared" si="5"/>
        <v>186905.27581194096</v>
      </c>
    </row>
    <row r="60" spans="1:8" ht="15" x14ac:dyDescent="0.35">
      <c r="A60" s="19"/>
      <c r="B60" s="36">
        <f t="shared" si="6"/>
        <v>45</v>
      </c>
      <c r="C60" s="26">
        <f t="shared" si="0"/>
        <v>42808</v>
      </c>
      <c r="D60" s="38">
        <f t="shared" si="1"/>
        <v>186905.27581194096</v>
      </c>
      <c r="E60" s="38">
        <f t="shared" si="2"/>
        <v>983.87978215896726</v>
      </c>
      <c r="F60" s="38">
        <f t="shared" si="3"/>
        <v>321.92359699167463</v>
      </c>
      <c r="G60" s="38">
        <f t="shared" si="4"/>
        <v>661.95618516729269</v>
      </c>
      <c r="H60" s="38">
        <f t="shared" si="5"/>
        <v>186583.35221494923</v>
      </c>
    </row>
    <row r="61" spans="1:8" ht="15" x14ac:dyDescent="0.35">
      <c r="A61" s="19"/>
      <c r="B61" s="36">
        <f t="shared" si="6"/>
        <v>46</v>
      </c>
      <c r="C61" s="26">
        <f t="shared" si="0"/>
        <v>42839</v>
      </c>
      <c r="D61" s="38">
        <f t="shared" si="1"/>
        <v>186583.35221494923</v>
      </c>
      <c r="E61" s="38">
        <f t="shared" si="2"/>
        <v>983.87978215896726</v>
      </c>
      <c r="F61" s="38">
        <f t="shared" si="3"/>
        <v>323.06374306435356</v>
      </c>
      <c r="G61" s="38">
        <f t="shared" si="4"/>
        <v>660.81603909461376</v>
      </c>
      <c r="H61" s="38">
        <f t="shared" si="5"/>
        <v>186260.28847188491</v>
      </c>
    </row>
    <row r="62" spans="1:8" ht="15" x14ac:dyDescent="0.35">
      <c r="A62" s="19"/>
      <c r="B62" s="36">
        <f t="shared" si="6"/>
        <v>47</v>
      </c>
      <c r="C62" s="26">
        <f t="shared" si="0"/>
        <v>42869</v>
      </c>
      <c r="D62" s="38">
        <f t="shared" si="1"/>
        <v>186260.28847188491</v>
      </c>
      <c r="E62" s="38">
        <f t="shared" si="2"/>
        <v>983.87978215896726</v>
      </c>
      <c r="F62" s="38">
        <f t="shared" si="3"/>
        <v>324.20792715437307</v>
      </c>
      <c r="G62" s="38">
        <f t="shared" si="4"/>
        <v>659.67185500459414</v>
      </c>
      <c r="H62" s="38">
        <f t="shared" si="5"/>
        <v>185936.0805447305</v>
      </c>
    </row>
    <row r="63" spans="1:8" ht="15" x14ac:dyDescent="0.35">
      <c r="A63" s="19"/>
      <c r="B63" s="36">
        <f t="shared" si="6"/>
        <v>48</v>
      </c>
      <c r="C63" s="26">
        <f t="shared" si="0"/>
        <v>42900</v>
      </c>
      <c r="D63" s="38">
        <f t="shared" si="1"/>
        <v>185936.0805447305</v>
      </c>
      <c r="E63" s="38">
        <f t="shared" si="2"/>
        <v>983.87978215896726</v>
      </c>
      <c r="F63" s="38">
        <f t="shared" si="3"/>
        <v>325.35616356304484</v>
      </c>
      <c r="G63" s="38">
        <f t="shared" si="4"/>
        <v>658.52361859592247</v>
      </c>
      <c r="H63" s="38">
        <f t="shared" si="5"/>
        <v>185610.72438116744</v>
      </c>
    </row>
    <row r="64" spans="1:8" ht="15" x14ac:dyDescent="0.35">
      <c r="A64" s="19"/>
      <c r="B64" s="36">
        <f t="shared" si="6"/>
        <v>49</v>
      </c>
      <c r="C64" s="26">
        <f t="shared" si="0"/>
        <v>42930</v>
      </c>
      <c r="D64" s="38">
        <f t="shared" si="1"/>
        <v>185610.72438116744</v>
      </c>
      <c r="E64" s="38">
        <f t="shared" si="2"/>
        <v>983.87978215896726</v>
      </c>
      <c r="F64" s="38">
        <f t="shared" si="3"/>
        <v>326.50846664233057</v>
      </c>
      <c r="G64" s="38">
        <f t="shared" si="4"/>
        <v>657.37131551663663</v>
      </c>
      <c r="H64" s="38">
        <f t="shared" si="5"/>
        <v>185284.21591452512</v>
      </c>
    </row>
    <row r="65" spans="1:8" ht="15" x14ac:dyDescent="0.35">
      <c r="A65" s="19"/>
      <c r="B65" s="36">
        <f t="shared" si="6"/>
        <v>50</v>
      </c>
      <c r="C65" s="26">
        <f t="shared" si="0"/>
        <v>42961</v>
      </c>
      <c r="D65" s="38">
        <f t="shared" si="1"/>
        <v>185284.21591452512</v>
      </c>
      <c r="E65" s="38">
        <f t="shared" si="2"/>
        <v>983.87978215896726</v>
      </c>
      <c r="F65" s="38">
        <f t="shared" si="3"/>
        <v>327.66485079502223</v>
      </c>
      <c r="G65" s="38">
        <f t="shared" si="4"/>
        <v>656.21493136394508</v>
      </c>
      <c r="H65" s="38">
        <f t="shared" si="5"/>
        <v>184956.55106373006</v>
      </c>
    </row>
    <row r="66" spans="1:8" ht="15" x14ac:dyDescent="0.35">
      <c r="A66" s="19"/>
      <c r="B66" s="36">
        <f t="shared" si="6"/>
        <v>51</v>
      </c>
      <c r="C66" s="26">
        <f t="shared" si="0"/>
        <v>42992</v>
      </c>
      <c r="D66" s="38">
        <f t="shared" si="1"/>
        <v>184956.55106373006</v>
      </c>
      <c r="E66" s="38">
        <f t="shared" si="2"/>
        <v>983.87978215896726</v>
      </c>
      <c r="F66" s="38">
        <f t="shared" si="3"/>
        <v>328.8253304749212</v>
      </c>
      <c r="G66" s="38">
        <f t="shared" si="4"/>
        <v>655.05445168404606</v>
      </c>
      <c r="H66" s="38">
        <f t="shared" si="5"/>
        <v>184627.72573325515</v>
      </c>
    </row>
    <row r="67" spans="1:8" ht="15" x14ac:dyDescent="0.35">
      <c r="A67" s="19"/>
      <c r="B67" s="36">
        <f t="shared" si="6"/>
        <v>52</v>
      </c>
      <c r="C67" s="26">
        <f t="shared" si="0"/>
        <v>43022</v>
      </c>
      <c r="D67" s="38">
        <f t="shared" si="1"/>
        <v>184627.72573325515</v>
      </c>
      <c r="E67" s="38">
        <f t="shared" si="2"/>
        <v>983.87978215896726</v>
      </c>
      <c r="F67" s="38">
        <f t="shared" si="3"/>
        <v>329.98992018701995</v>
      </c>
      <c r="G67" s="38">
        <f t="shared" si="4"/>
        <v>653.88986197194731</v>
      </c>
      <c r="H67" s="38">
        <f t="shared" si="5"/>
        <v>184297.73581306811</v>
      </c>
    </row>
    <row r="68" spans="1:8" ht="15" x14ac:dyDescent="0.35">
      <c r="A68" s="19"/>
      <c r="B68" s="36">
        <f t="shared" si="6"/>
        <v>53</v>
      </c>
      <c r="C68" s="26">
        <f t="shared" si="0"/>
        <v>43053</v>
      </c>
      <c r="D68" s="38">
        <f t="shared" si="1"/>
        <v>184297.73581306811</v>
      </c>
      <c r="E68" s="38">
        <f t="shared" si="2"/>
        <v>983.87978215896726</v>
      </c>
      <c r="F68" s="38">
        <f t="shared" si="3"/>
        <v>331.15863448768226</v>
      </c>
      <c r="G68" s="38">
        <f t="shared" si="4"/>
        <v>652.72114767128505</v>
      </c>
      <c r="H68" s="38">
        <f t="shared" si="5"/>
        <v>183966.5771785804</v>
      </c>
    </row>
    <row r="69" spans="1:8" ht="15" x14ac:dyDescent="0.35">
      <c r="A69" s="19"/>
      <c r="B69" s="36">
        <f t="shared" si="6"/>
        <v>54</v>
      </c>
      <c r="C69" s="26">
        <f t="shared" si="0"/>
        <v>43083</v>
      </c>
      <c r="D69" s="38">
        <f t="shared" si="1"/>
        <v>183966.5771785804</v>
      </c>
      <c r="E69" s="38">
        <f t="shared" si="2"/>
        <v>983.87978215896726</v>
      </c>
      <c r="F69" s="38">
        <f t="shared" si="3"/>
        <v>332.33148798482614</v>
      </c>
      <c r="G69" s="38">
        <f t="shared" si="4"/>
        <v>651.54829417414112</v>
      </c>
      <c r="H69" s="38">
        <f t="shared" si="5"/>
        <v>183634.24569059556</v>
      </c>
    </row>
    <row r="70" spans="1:8" ht="15" x14ac:dyDescent="0.35">
      <c r="A70" s="19"/>
      <c r="B70" s="36">
        <f t="shared" si="6"/>
        <v>55</v>
      </c>
      <c r="C70" s="26">
        <f t="shared" si="0"/>
        <v>43114</v>
      </c>
      <c r="D70" s="38">
        <f t="shared" si="1"/>
        <v>183634.24569059556</v>
      </c>
      <c r="E70" s="38">
        <f t="shared" si="2"/>
        <v>983.87978215896726</v>
      </c>
      <c r="F70" s="38">
        <f t="shared" si="3"/>
        <v>333.50849533810572</v>
      </c>
      <c r="G70" s="38">
        <f t="shared" si="4"/>
        <v>650.37128682086143</v>
      </c>
      <c r="H70" s="38">
        <f t="shared" si="5"/>
        <v>183300.73719525745</v>
      </c>
    </row>
    <row r="71" spans="1:8" ht="15" x14ac:dyDescent="0.35">
      <c r="A71" s="19"/>
      <c r="B71" s="36">
        <f t="shared" si="6"/>
        <v>56</v>
      </c>
      <c r="C71" s="26">
        <f t="shared" si="0"/>
        <v>43145</v>
      </c>
      <c r="D71" s="38">
        <f t="shared" si="1"/>
        <v>183300.73719525745</v>
      </c>
      <c r="E71" s="38">
        <f t="shared" si="2"/>
        <v>983.87978215896726</v>
      </c>
      <c r="F71" s="38">
        <f t="shared" si="3"/>
        <v>334.68967125909489</v>
      </c>
      <c r="G71" s="38">
        <f t="shared" si="4"/>
        <v>649.19011089987237</v>
      </c>
      <c r="H71" s="38">
        <f t="shared" si="5"/>
        <v>182966.04752399834</v>
      </c>
    </row>
    <row r="72" spans="1:8" ht="15" x14ac:dyDescent="0.35">
      <c r="A72" s="19"/>
      <c r="B72" s="36">
        <f t="shared" si="6"/>
        <v>57</v>
      </c>
      <c r="C72" s="26">
        <f t="shared" si="0"/>
        <v>43173</v>
      </c>
      <c r="D72" s="38">
        <f t="shared" si="1"/>
        <v>182966.04752399834</v>
      </c>
      <c r="E72" s="38">
        <f t="shared" si="2"/>
        <v>983.87978215896726</v>
      </c>
      <c r="F72" s="38">
        <f t="shared" si="3"/>
        <v>335.87503051147081</v>
      </c>
      <c r="G72" s="38">
        <f t="shared" si="4"/>
        <v>648.00475164749639</v>
      </c>
      <c r="H72" s="38">
        <f t="shared" si="5"/>
        <v>182630.17249348687</v>
      </c>
    </row>
    <row r="73" spans="1:8" ht="15" x14ac:dyDescent="0.35">
      <c r="A73" s="19"/>
      <c r="B73" s="36">
        <f t="shared" si="6"/>
        <v>58</v>
      </c>
      <c r="C73" s="26">
        <f t="shared" si="0"/>
        <v>43204</v>
      </c>
      <c r="D73" s="38">
        <f t="shared" si="1"/>
        <v>182630.17249348687</v>
      </c>
      <c r="E73" s="38">
        <f t="shared" si="2"/>
        <v>983.87978215896726</v>
      </c>
      <c r="F73" s="38">
        <f t="shared" si="3"/>
        <v>337.06458791119894</v>
      </c>
      <c r="G73" s="38">
        <f t="shared" si="4"/>
        <v>646.8151942477682</v>
      </c>
      <c r="H73" s="38">
        <f t="shared" si="5"/>
        <v>182293.10790557566</v>
      </c>
    </row>
    <row r="74" spans="1:8" ht="15" x14ac:dyDescent="0.35">
      <c r="A74" s="19"/>
      <c r="B74" s="36">
        <f t="shared" si="6"/>
        <v>59</v>
      </c>
      <c r="C74" s="26">
        <f t="shared" si="0"/>
        <v>43234</v>
      </c>
      <c r="D74" s="38">
        <f t="shared" si="1"/>
        <v>182293.10790557566</v>
      </c>
      <c r="E74" s="38">
        <f t="shared" si="2"/>
        <v>983.87978215896726</v>
      </c>
      <c r="F74" s="38">
        <f t="shared" si="3"/>
        <v>338.25835832671771</v>
      </c>
      <c r="G74" s="38">
        <f t="shared" si="4"/>
        <v>645.62142383224943</v>
      </c>
      <c r="H74" s="38">
        <f t="shared" si="5"/>
        <v>181954.84954724889</v>
      </c>
    </row>
    <row r="75" spans="1:8" ht="15" x14ac:dyDescent="0.35">
      <c r="A75" s="19"/>
      <c r="B75" s="36">
        <f t="shared" si="6"/>
        <v>60</v>
      </c>
      <c r="C75" s="26">
        <f t="shared" si="0"/>
        <v>43265</v>
      </c>
      <c r="D75" s="38">
        <f t="shared" si="1"/>
        <v>181954.84954724889</v>
      </c>
      <c r="E75" s="38">
        <f t="shared" si="2"/>
        <v>983.87978215896726</v>
      </c>
      <c r="F75" s="38">
        <f t="shared" si="3"/>
        <v>339.45635667912489</v>
      </c>
      <c r="G75" s="38">
        <f t="shared" si="4"/>
        <v>644.42342547984231</v>
      </c>
      <c r="H75" s="38">
        <f t="shared" si="5"/>
        <v>181615.3931905698</v>
      </c>
    </row>
    <row r="76" spans="1:8" ht="15" x14ac:dyDescent="0.35">
      <c r="A76" s="19"/>
      <c r="B76" s="37">
        <f t="shared" si="6"/>
        <v>61</v>
      </c>
      <c r="C76" s="26">
        <f t="shared" si="0"/>
        <v>43295</v>
      </c>
      <c r="D76" s="38">
        <f t="shared" si="1"/>
        <v>181615.3931905698</v>
      </c>
      <c r="E76" s="38">
        <f t="shared" si="2"/>
        <v>983.87978215896726</v>
      </c>
      <c r="F76" s="38">
        <f t="shared" si="3"/>
        <v>340.65859794236349</v>
      </c>
      <c r="G76" s="38">
        <f t="shared" si="4"/>
        <v>643.22118421660377</v>
      </c>
      <c r="H76" s="39">
        <f t="shared" si="5"/>
        <v>181274.73459262741</v>
      </c>
    </row>
    <row r="77" spans="1:8" ht="15" x14ac:dyDescent="0.35">
      <c r="A77" s="19"/>
      <c r="B77" s="37">
        <f t="shared" si="6"/>
        <v>62</v>
      </c>
      <c r="C77" s="26">
        <f t="shared" si="0"/>
        <v>43326</v>
      </c>
      <c r="D77" s="38">
        <f t="shared" si="1"/>
        <v>181274.73459262741</v>
      </c>
      <c r="E77" s="38">
        <f t="shared" si="2"/>
        <v>983.87978215896726</v>
      </c>
      <c r="F77" s="38">
        <f t="shared" si="3"/>
        <v>341.86509714340934</v>
      </c>
      <c r="G77" s="38">
        <f t="shared" si="4"/>
        <v>642.0146850155578</v>
      </c>
      <c r="H77" s="39">
        <f t="shared" si="5"/>
        <v>180932.86949548399</v>
      </c>
    </row>
    <row r="78" spans="1:8" ht="15" x14ac:dyDescent="0.35">
      <c r="A78" s="19"/>
      <c r="B78" s="37">
        <f t="shared" si="6"/>
        <v>63</v>
      </c>
      <c r="C78" s="26">
        <f t="shared" si="0"/>
        <v>43357</v>
      </c>
      <c r="D78" s="38">
        <f t="shared" si="1"/>
        <v>180932.86949548399</v>
      </c>
      <c r="E78" s="38">
        <f t="shared" si="2"/>
        <v>983.87978215896726</v>
      </c>
      <c r="F78" s="38">
        <f t="shared" si="3"/>
        <v>343.07586936245889</v>
      </c>
      <c r="G78" s="38">
        <f t="shared" si="4"/>
        <v>640.80391279650826</v>
      </c>
      <c r="H78" s="39">
        <f t="shared" si="5"/>
        <v>180589.79362612148</v>
      </c>
    </row>
    <row r="79" spans="1:8" ht="15" x14ac:dyDescent="0.35">
      <c r="A79" s="19"/>
      <c r="B79" s="37">
        <f t="shared" si="6"/>
        <v>64</v>
      </c>
      <c r="C79" s="26">
        <f t="shared" si="0"/>
        <v>43387</v>
      </c>
      <c r="D79" s="38">
        <f t="shared" si="1"/>
        <v>180589.79362612148</v>
      </c>
      <c r="E79" s="38">
        <f t="shared" si="2"/>
        <v>983.87978215896726</v>
      </c>
      <c r="F79" s="38">
        <f t="shared" si="3"/>
        <v>344.29092973311765</v>
      </c>
      <c r="G79" s="38">
        <f t="shared" si="4"/>
        <v>639.5888524258495</v>
      </c>
      <c r="H79" s="39">
        <f t="shared" si="5"/>
        <v>180245.50269638834</v>
      </c>
    </row>
    <row r="80" spans="1:8" ht="15" x14ac:dyDescent="0.35">
      <c r="A80" s="19"/>
      <c r="B80" s="37">
        <f t="shared" si="6"/>
        <v>65</v>
      </c>
      <c r="C80" s="26">
        <f t="shared" ref="C80:C143" si="7">IF(Loan_Not_Paid*Values_Entered,Payment_Date,"")</f>
        <v>43418</v>
      </c>
      <c r="D80" s="38">
        <f t="shared" ref="D80:D143" si="8">IF(Loan_Not_Paid*Values_Entered,Beginning_Balance,"")</f>
        <v>180245.50269638834</v>
      </c>
      <c r="E80" s="38">
        <f t="shared" ref="E80:E143" si="9">IF(Loan_Not_Paid*Values_Entered,Monthly_Payment,"")</f>
        <v>983.87978215896726</v>
      </c>
      <c r="F80" s="38">
        <f t="shared" ref="F80:F143" si="10">IF(Loan_Not_Paid*Values_Entered,Principal,"")</f>
        <v>345.51029344258905</v>
      </c>
      <c r="G80" s="38">
        <f t="shared" ref="G80:G143" si="11">IF(Loan_Not_Paid*Values_Entered,Interest,"")</f>
        <v>638.36948871637821</v>
      </c>
      <c r="H80" s="39">
        <f t="shared" ref="H80:H143" si="12">IF(Loan_Not_Paid*Values_Entered,Ending_Balance,"")</f>
        <v>179899.99240294576</v>
      </c>
    </row>
    <row r="81" spans="1:8" ht="15" x14ac:dyDescent="0.35">
      <c r="A81" s="19"/>
      <c r="B81" s="37">
        <f t="shared" ref="B81:B144" si="13">IF(Loan_Not_Paid*Values_Entered,Payment_Number,"")</f>
        <v>66</v>
      </c>
      <c r="C81" s="26">
        <f t="shared" si="7"/>
        <v>43448</v>
      </c>
      <c r="D81" s="38">
        <f t="shared" si="8"/>
        <v>179899.99240294576</v>
      </c>
      <c r="E81" s="38">
        <f t="shared" si="9"/>
        <v>983.87978215896726</v>
      </c>
      <c r="F81" s="38">
        <f t="shared" si="10"/>
        <v>346.73397573186492</v>
      </c>
      <c r="G81" s="38">
        <f t="shared" si="11"/>
        <v>637.14580642710223</v>
      </c>
      <c r="H81" s="39">
        <f t="shared" si="12"/>
        <v>179553.25842721388</v>
      </c>
    </row>
    <row r="82" spans="1:8" ht="15" x14ac:dyDescent="0.35">
      <c r="A82" s="19"/>
      <c r="B82" s="37">
        <f t="shared" si="13"/>
        <v>67</v>
      </c>
      <c r="C82" s="26">
        <f t="shared" si="7"/>
        <v>43479</v>
      </c>
      <c r="D82" s="38">
        <f t="shared" si="8"/>
        <v>179553.25842721388</v>
      </c>
      <c r="E82" s="38">
        <f t="shared" si="9"/>
        <v>983.87978215896726</v>
      </c>
      <c r="F82" s="38">
        <f t="shared" si="10"/>
        <v>347.96199189591528</v>
      </c>
      <c r="G82" s="38">
        <f t="shared" si="11"/>
        <v>635.91779026305187</v>
      </c>
      <c r="H82" s="39">
        <f t="shared" si="12"/>
        <v>179205.29643531796</v>
      </c>
    </row>
    <row r="83" spans="1:8" ht="15" x14ac:dyDescent="0.35">
      <c r="A83" s="19"/>
      <c r="B83" s="37">
        <f t="shared" si="13"/>
        <v>68</v>
      </c>
      <c r="C83" s="26">
        <f t="shared" si="7"/>
        <v>43510</v>
      </c>
      <c r="D83" s="38">
        <f t="shared" si="8"/>
        <v>179205.29643531796</v>
      </c>
      <c r="E83" s="38">
        <f t="shared" si="9"/>
        <v>983.87978215896726</v>
      </c>
      <c r="F83" s="38">
        <f t="shared" si="10"/>
        <v>349.19435728387998</v>
      </c>
      <c r="G83" s="38">
        <f t="shared" si="11"/>
        <v>634.68542487508728</v>
      </c>
      <c r="H83" s="39">
        <f t="shared" si="12"/>
        <v>178856.10207803408</v>
      </c>
    </row>
    <row r="84" spans="1:8" ht="15" x14ac:dyDescent="0.35">
      <c r="A84" s="19"/>
      <c r="B84" s="37">
        <f t="shared" si="13"/>
        <v>69</v>
      </c>
      <c r="C84" s="26">
        <f t="shared" si="7"/>
        <v>43538</v>
      </c>
      <c r="D84" s="38">
        <f t="shared" si="8"/>
        <v>178856.10207803408</v>
      </c>
      <c r="E84" s="38">
        <f t="shared" si="9"/>
        <v>983.87978215896726</v>
      </c>
      <c r="F84" s="38">
        <f t="shared" si="10"/>
        <v>350.43108729926035</v>
      </c>
      <c r="G84" s="38">
        <f t="shared" si="11"/>
        <v>633.44869485970685</v>
      </c>
      <c r="H84" s="39">
        <f t="shared" si="12"/>
        <v>178505.6709907348</v>
      </c>
    </row>
    <row r="85" spans="1:8" ht="15" x14ac:dyDescent="0.35">
      <c r="A85" s="19"/>
      <c r="B85" s="37">
        <f t="shared" si="13"/>
        <v>70</v>
      </c>
      <c r="C85" s="26">
        <f t="shared" si="7"/>
        <v>43569</v>
      </c>
      <c r="D85" s="38">
        <f t="shared" si="8"/>
        <v>178505.6709907348</v>
      </c>
      <c r="E85" s="38">
        <f t="shared" si="9"/>
        <v>983.87978215896726</v>
      </c>
      <c r="F85" s="38">
        <f t="shared" si="10"/>
        <v>351.67219740011194</v>
      </c>
      <c r="G85" s="38">
        <f t="shared" si="11"/>
        <v>632.20758475885521</v>
      </c>
      <c r="H85" s="39">
        <f t="shared" si="12"/>
        <v>178153.99879333464</v>
      </c>
    </row>
    <row r="86" spans="1:8" ht="15" x14ac:dyDescent="0.35">
      <c r="A86" s="19"/>
      <c r="B86" s="37">
        <f t="shared" si="13"/>
        <v>71</v>
      </c>
      <c r="C86" s="26">
        <f t="shared" si="7"/>
        <v>43599</v>
      </c>
      <c r="D86" s="38">
        <f t="shared" si="8"/>
        <v>178153.99879333464</v>
      </c>
      <c r="E86" s="38">
        <f t="shared" si="9"/>
        <v>983.87978215896726</v>
      </c>
      <c r="F86" s="38">
        <f t="shared" si="10"/>
        <v>352.91770309923726</v>
      </c>
      <c r="G86" s="38">
        <f t="shared" si="11"/>
        <v>630.96207905972994</v>
      </c>
      <c r="H86" s="39">
        <f t="shared" si="12"/>
        <v>177801.08109023538</v>
      </c>
    </row>
    <row r="87" spans="1:8" ht="15" x14ac:dyDescent="0.35">
      <c r="A87" s="19"/>
      <c r="B87" s="37">
        <f t="shared" si="13"/>
        <v>72</v>
      </c>
      <c r="C87" s="26">
        <f t="shared" si="7"/>
        <v>43630</v>
      </c>
      <c r="D87" s="38">
        <f t="shared" si="8"/>
        <v>177801.08109023538</v>
      </c>
      <c r="E87" s="38">
        <f t="shared" si="9"/>
        <v>983.87978215896726</v>
      </c>
      <c r="F87" s="38">
        <f t="shared" si="10"/>
        <v>354.16761996438049</v>
      </c>
      <c r="G87" s="38">
        <f t="shared" si="11"/>
        <v>629.71216219458665</v>
      </c>
      <c r="H87" s="39">
        <f t="shared" si="12"/>
        <v>177446.91347027101</v>
      </c>
    </row>
    <row r="88" spans="1:8" ht="15" x14ac:dyDescent="0.35">
      <c r="A88" s="19"/>
      <c r="B88" s="37">
        <f t="shared" si="13"/>
        <v>73</v>
      </c>
      <c r="C88" s="26">
        <f t="shared" si="7"/>
        <v>43660</v>
      </c>
      <c r="D88" s="38">
        <f t="shared" si="8"/>
        <v>177446.91347027101</v>
      </c>
      <c r="E88" s="38">
        <f t="shared" si="9"/>
        <v>983.87978215896726</v>
      </c>
      <c r="F88" s="38">
        <f t="shared" si="10"/>
        <v>355.42196361842093</v>
      </c>
      <c r="G88" s="38">
        <f t="shared" si="11"/>
        <v>628.45781854054621</v>
      </c>
      <c r="H88" s="39">
        <f t="shared" si="12"/>
        <v>177091.49150665259</v>
      </c>
    </row>
    <row r="89" spans="1:8" ht="15" x14ac:dyDescent="0.35">
      <c r="A89" s="19"/>
      <c r="B89" s="37">
        <f t="shared" si="13"/>
        <v>74</v>
      </c>
      <c r="C89" s="26">
        <f t="shared" si="7"/>
        <v>43691</v>
      </c>
      <c r="D89" s="38">
        <f t="shared" si="8"/>
        <v>177091.49150665259</v>
      </c>
      <c r="E89" s="38">
        <f t="shared" si="9"/>
        <v>983.87978215896726</v>
      </c>
      <c r="F89" s="38">
        <f t="shared" si="10"/>
        <v>356.68074973956959</v>
      </c>
      <c r="G89" s="38">
        <f t="shared" si="11"/>
        <v>627.19903241939767</v>
      </c>
      <c r="H89" s="39">
        <f t="shared" si="12"/>
        <v>176734.81075691298</v>
      </c>
    </row>
    <row r="90" spans="1:8" ht="15" x14ac:dyDescent="0.35">
      <c r="A90" s="19"/>
      <c r="B90" s="37">
        <f t="shared" si="13"/>
        <v>75</v>
      </c>
      <c r="C90" s="26">
        <f t="shared" si="7"/>
        <v>43722</v>
      </c>
      <c r="D90" s="38">
        <f t="shared" si="8"/>
        <v>176734.81075691298</v>
      </c>
      <c r="E90" s="38">
        <f t="shared" si="9"/>
        <v>983.87978215896726</v>
      </c>
      <c r="F90" s="38">
        <f t="shared" si="10"/>
        <v>357.94399406156384</v>
      </c>
      <c r="G90" s="38">
        <f t="shared" si="11"/>
        <v>625.93578809740336</v>
      </c>
      <c r="H90" s="39">
        <f t="shared" si="12"/>
        <v>176376.86676285139</v>
      </c>
    </row>
    <row r="91" spans="1:8" ht="15" x14ac:dyDescent="0.35">
      <c r="A91" s="19"/>
      <c r="B91" s="37">
        <f t="shared" si="13"/>
        <v>76</v>
      </c>
      <c r="C91" s="26">
        <f t="shared" si="7"/>
        <v>43752</v>
      </c>
      <c r="D91" s="38">
        <f t="shared" si="8"/>
        <v>176376.86676285139</v>
      </c>
      <c r="E91" s="38">
        <f t="shared" si="9"/>
        <v>983.87978215896726</v>
      </c>
      <c r="F91" s="38">
        <f t="shared" si="10"/>
        <v>359.21171237386523</v>
      </c>
      <c r="G91" s="38">
        <f t="shared" si="11"/>
        <v>624.66806978510192</v>
      </c>
      <c r="H91" s="39">
        <f t="shared" si="12"/>
        <v>176017.65505047754</v>
      </c>
    </row>
    <row r="92" spans="1:8" ht="15" x14ac:dyDescent="0.35">
      <c r="A92" s="19"/>
      <c r="B92" s="37">
        <f t="shared" si="13"/>
        <v>77</v>
      </c>
      <c r="C92" s="26">
        <f t="shared" si="7"/>
        <v>43783</v>
      </c>
      <c r="D92" s="38">
        <f t="shared" si="8"/>
        <v>176017.65505047754</v>
      </c>
      <c r="E92" s="38">
        <f t="shared" si="9"/>
        <v>983.87978215896726</v>
      </c>
      <c r="F92" s="38">
        <f t="shared" si="10"/>
        <v>360.48392052185596</v>
      </c>
      <c r="G92" s="38">
        <f t="shared" si="11"/>
        <v>623.39586163711124</v>
      </c>
      <c r="H92" s="39">
        <f t="shared" si="12"/>
        <v>175657.17112995562</v>
      </c>
    </row>
    <row r="93" spans="1:8" ht="15" x14ac:dyDescent="0.35">
      <c r="A93" s="19"/>
      <c r="B93" s="37">
        <f t="shared" si="13"/>
        <v>78</v>
      </c>
      <c r="C93" s="26">
        <f t="shared" si="7"/>
        <v>43813</v>
      </c>
      <c r="D93" s="38">
        <f t="shared" si="8"/>
        <v>175657.17112995562</v>
      </c>
      <c r="E93" s="38">
        <f t="shared" si="9"/>
        <v>983.87978215896726</v>
      </c>
      <c r="F93" s="38">
        <f t="shared" si="10"/>
        <v>361.76063440703757</v>
      </c>
      <c r="G93" s="38">
        <f t="shared" si="11"/>
        <v>622.11914775192963</v>
      </c>
      <c r="H93" s="39">
        <f t="shared" si="12"/>
        <v>175295.4104955486</v>
      </c>
    </row>
    <row r="94" spans="1:8" ht="15" x14ac:dyDescent="0.35">
      <c r="A94" s="19"/>
      <c r="B94" s="37">
        <f t="shared" si="13"/>
        <v>79</v>
      </c>
      <c r="C94" s="26">
        <f t="shared" si="7"/>
        <v>43844</v>
      </c>
      <c r="D94" s="38">
        <f t="shared" si="8"/>
        <v>175295.4104955486</v>
      </c>
      <c r="E94" s="38">
        <f t="shared" si="9"/>
        <v>983.87978215896726</v>
      </c>
      <c r="F94" s="38">
        <f t="shared" si="10"/>
        <v>363.04186998722918</v>
      </c>
      <c r="G94" s="38">
        <f t="shared" si="11"/>
        <v>620.83791217173803</v>
      </c>
      <c r="H94" s="39">
        <f t="shared" si="12"/>
        <v>174932.36862556136</v>
      </c>
    </row>
    <row r="95" spans="1:8" ht="15" x14ac:dyDescent="0.35">
      <c r="A95" s="19"/>
      <c r="B95" s="37">
        <f t="shared" si="13"/>
        <v>80</v>
      </c>
      <c r="C95" s="26">
        <f t="shared" si="7"/>
        <v>43875</v>
      </c>
      <c r="D95" s="38">
        <f t="shared" si="8"/>
        <v>174932.36862556136</v>
      </c>
      <c r="E95" s="38">
        <f t="shared" si="9"/>
        <v>983.87978215896726</v>
      </c>
      <c r="F95" s="38">
        <f t="shared" si="10"/>
        <v>364.32764327676728</v>
      </c>
      <c r="G95" s="38">
        <f t="shared" si="11"/>
        <v>619.55213888219987</v>
      </c>
      <c r="H95" s="39">
        <f t="shared" si="12"/>
        <v>174568.04098228458</v>
      </c>
    </row>
    <row r="96" spans="1:8" ht="15" x14ac:dyDescent="0.35">
      <c r="A96" s="19"/>
      <c r="B96" s="37">
        <f t="shared" si="13"/>
        <v>81</v>
      </c>
      <c r="C96" s="26">
        <f t="shared" si="7"/>
        <v>43904</v>
      </c>
      <c r="D96" s="38">
        <f t="shared" si="8"/>
        <v>174568.04098228458</v>
      </c>
      <c r="E96" s="38">
        <f t="shared" si="9"/>
        <v>983.87978215896726</v>
      </c>
      <c r="F96" s="38">
        <f t="shared" si="10"/>
        <v>365.61797034670582</v>
      </c>
      <c r="G96" s="38">
        <f t="shared" si="11"/>
        <v>618.26181181226139</v>
      </c>
      <c r="H96" s="39">
        <f t="shared" si="12"/>
        <v>174202.42301193788</v>
      </c>
    </row>
    <row r="97" spans="1:8" ht="15" x14ac:dyDescent="0.35">
      <c r="A97" s="19"/>
      <c r="B97" s="37">
        <f t="shared" si="13"/>
        <v>82</v>
      </c>
      <c r="C97" s="26">
        <f t="shared" si="7"/>
        <v>43935</v>
      </c>
      <c r="D97" s="38">
        <f t="shared" si="8"/>
        <v>174202.42301193788</v>
      </c>
      <c r="E97" s="38">
        <f t="shared" si="9"/>
        <v>983.87978215896726</v>
      </c>
      <c r="F97" s="38">
        <f t="shared" si="10"/>
        <v>366.91286732501709</v>
      </c>
      <c r="G97" s="38">
        <f t="shared" si="11"/>
        <v>616.96691483395011</v>
      </c>
      <c r="H97" s="39">
        <f t="shared" si="12"/>
        <v>173835.51014461284</v>
      </c>
    </row>
    <row r="98" spans="1:8" ht="15" x14ac:dyDescent="0.35">
      <c r="A98" s="19"/>
      <c r="B98" s="37">
        <f t="shared" si="13"/>
        <v>83</v>
      </c>
      <c r="C98" s="26">
        <f t="shared" si="7"/>
        <v>43965</v>
      </c>
      <c r="D98" s="38">
        <f t="shared" si="8"/>
        <v>173835.51014461284</v>
      </c>
      <c r="E98" s="38">
        <f t="shared" si="9"/>
        <v>983.87978215896726</v>
      </c>
      <c r="F98" s="38">
        <f t="shared" si="10"/>
        <v>368.21235039679317</v>
      </c>
      <c r="G98" s="38">
        <f t="shared" si="11"/>
        <v>615.66743176217403</v>
      </c>
      <c r="H98" s="39">
        <f t="shared" si="12"/>
        <v>173467.29779421602</v>
      </c>
    </row>
    <row r="99" spans="1:8" ht="15" x14ac:dyDescent="0.35">
      <c r="A99" s="19"/>
      <c r="B99" s="37">
        <f t="shared" si="13"/>
        <v>84</v>
      </c>
      <c r="C99" s="26">
        <f t="shared" si="7"/>
        <v>43996</v>
      </c>
      <c r="D99" s="38">
        <f t="shared" si="8"/>
        <v>173467.29779421602</v>
      </c>
      <c r="E99" s="38">
        <f t="shared" si="9"/>
        <v>983.87978215896726</v>
      </c>
      <c r="F99" s="38">
        <f t="shared" si="10"/>
        <v>369.51643580444846</v>
      </c>
      <c r="G99" s="38">
        <f t="shared" si="11"/>
        <v>614.36334635451863</v>
      </c>
      <c r="H99" s="39">
        <f t="shared" si="12"/>
        <v>173097.78135841154</v>
      </c>
    </row>
    <row r="100" spans="1:8" ht="15" x14ac:dyDescent="0.35">
      <c r="A100" s="19"/>
      <c r="B100" s="37">
        <f t="shared" si="13"/>
        <v>85</v>
      </c>
      <c r="C100" s="26">
        <f t="shared" si="7"/>
        <v>44026</v>
      </c>
      <c r="D100" s="38">
        <f t="shared" si="8"/>
        <v>173097.78135841154</v>
      </c>
      <c r="E100" s="38">
        <f t="shared" si="9"/>
        <v>983.87978215896726</v>
      </c>
      <c r="F100" s="38">
        <f t="shared" si="10"/>
        <v>370.82513984792257</v>
      </c>
      <c r="G100" s="38">
        <f t="shared" si="11"/>
        <v>613.05464231104463</v>
      </c>
      <c r="H100" s="39">
        <f t="shared" si="12"/>
        <v>172726.95621856357</v>
      </c>
    </row>
    <row r="101" spans="1:8" ht="15" x14ac:dyDescent="0.35">
      <c r="A101" s="19"/>
      <c r="B101" s="37">
        <f t="shared" si="13"/>
        <v>86</v>
      </c>
      <c r="C101" s="26">
        <f t="shared" si="7"/>
        <v>44057</v>
      </c>
      <c r="D101" s="38">
        <f t="shared" si="8"/>
        <v>172726.95621856357</v>
      </c>
      <c r="E101" s="38">
        <f t="shared" si="9"/>
        <v>983.87978215896726</v>
      </c>
      <c r="F101" s="38">
        <f t="shared" si="10"/>
        <v>372.13847888488397</v>
      </c>
      <c r="G101" s="38">
        <f t="shared" si="11"/>
        <v>611.74130327408329</v>
      </c>
      <c r="H101" s="39">
        <f t="shared" si="12"/>
        <v>172354.81773967872</v>
      </c>
    </row>
    <row r="102" spans="1:8" ht="15" x14ac:dyDescent="0.35">
      <c r="A102" s="19"/>
      <c r="B102" s="37">
        <f t="shared" si="13"/>
        <v>87</v>
      </c>
      <c r="C102" s="26">
        <f t="shared" si="7"/>
        <v>44088</v>
      </c>
      <c r="D102" s="38">
        <f t="shared" si="8"/>
        <v>172354.81773967872</v>
      </c>
      <c r="E102" s="38">
        <f t="shared" si="9"/>
        <v>983.87978215896726</v>
      </c>
      <c r="F102" s="38">
        <f t="shared" si="10"/>
        <v>373.45646933093462</v>
      </c>
      <c r="G102" s="38">
        <f t="shared" si="11"/>
        <v>610.42331282803252</v>
      </c>
      <c r="H102" s="39">
        <f t="shared" si="12"/>
        <v>171981.36127034773</v>
      </c>
    </row>
    <row r="103" spans="1:8" ht="15" x14ac:dyDescent="0.35">
      <c r="A103" s="19"/>
      <c r="B103" s="37">
        <f t="shared" si="13"/>
        <v>88</v>
      </c>
      <c r="C103" s="26">
        <f t="shared" si="7"/>
        <v>44118</v>
      </c>
      <c r="D103" s="38">
        <f t="shared" si="8"/>
        <v>171981.36127034773</v>
      </c>
      <c r="E103" s="38">
        <f t="shared" si="9"/>
        <v>983.87978215896726</v>
      </c>
      <c r="F103" s="38">
        <f t="shared" si="10"/>
        <v>374.779127659815</v>
      </c>
      <c r="G103" s="38">
        <f t="shared" si="11"/>
        <v>609.10065449915226</v>
      </c>
      <c r="H103" s="39">
        <f t="shared" si="12"/>
        <v>171606.58214268793</v>
      </c>
    </row>
    <row r="104" spans="1:8" ht="15" x14ac:dyDescent="0.35">
      <c r="A104" s="19"/>
      <c r="B104" s="37">
        <f t="shared" si="13"/>
        <v>89</v>
      </c>
      <c r="C104" s="26">
        <f t="shared" si="7"/>
        <v>44149</v>
      </c>
      <c r="D104" s="38">
        <f t="shared" si="8"/>
        <v>171606.58214268793</v>
      </c>
      <c r="E104" s="38">
        <f t="shared" si="9"/>
        <v>983.87978215896726</v>
      </c>
      <c r="F104" s="38">
        <f t="shared" si="10"/>
        <v>376.10647040361016</v>
      </c>
      <c r="G104" s="38">
        <f t="shared" si="11"/>
        <v>607.77331175535699</v>
      </c>
      <c r="H104" s="39">
        <f t="shared" si="12"/>
        <v>171230.47567228429</v>
      </c>
    </row>
    <row r="105" spans="1:8" ht="15" x14ac:dyDescent="0.35">
      <c r="A105" s="19"/>
      <c r="B105" s="37">
        <f t="shared" si="13"/>
        <v>90</v>
      </c>
      <c r="C105" s="26">
        <f t="shared" si="7"/>
        <v>44179</v>
      </c>
      <c r="D105" s="38">
        <f t="shared" si="8"/>
        <v>171230.47567228429</v>
      </c>
      <c r="E105" s="38">
        <f t="shared" si="9"/>
        <v>983.87978215896726</v>
      </c>
      <c r="F105" s="38">
        <f t="shared" si="10"/>
        <v>377.43851415295626</v>
      </c>
      <c r="G105" s="38">
        <f t="shared" si="11"/>
        <v>606.44126800601089</v>
      </c>
      <c r="H105" s="39">
        <f t="shared" si="12"/>
        <v>170853.03715813131</v>
      </c>
    </row>
    <row r="106" spans="1:8" ht="15" x14ac:dyDescent="0.35">
      <c r="A106" s="19"/>
      <c r="B106" s="37">
        <f t="shared" si="13"/>
        <v>91</v>
      </c>
      <c r="C106" s="26">
        <f t="shared" si="7"/>
        <v>44210</v>
      </c>
      <c r="D106" s="38">
        <f t="shared" si="8"/>
        <v>170853.03715813131</v>
      </c>
      <c r="E106" s="38">
        <f t="shared" si="9"/>
        <v>983.87978215896726</v>
      </c>
      <c r="F106" s="38">
        <f t="shared" si="10"/>
        <v>378.77527555724799</v>
      </c>
      <c r="G106" s="38">
        <f t="shared" si="11"/>
        <v>605.10450660171921</v>
      </c>
      <c r="H106" s="39">
        <f t="shared" si="12"/>
        <v>170474.26188257401</v>
      </c>
    </row>
    <row r="107" spans="1:8" ht="15" x14ac:dyDescent="0.35">
      <c r="A107" s="19"/>
      <c r="B107" s="37">
        <f t="shared" si="13"/>
        <v>92</v>
      </c>
      <c r="C107" s="26">
        <f t="shared" si="7"/>
        <v>44241</v>
      </c>
      <c r="D107" s="38">
        <f t="shared" si="8"/>
        <v>170474.26188257401</v>
      </c>
      <c r="E107" s="38">
        <f t="shared" si="9"/>
        <v>983.87978215896726</v>
      </c>
      <c r="F107" s="38">
        <f t="shared" si="10"/>
        <v>380.11677132484658</v>
      </c>
      <c r="G107" s="38">
        <f t="shared" si="11"/>
        <v>603.76301083412068</v>
      </c>
      <c r="H107" s="39">
        <f t="shared" si="12"/>
        <v>170094.14511124924</v>
      </c>
    </row>
    <row r="108" spans="1:8" ht="15" x14ac:dyDescent="0.35">
      <c r="A108" s="19"/>
      <c r="B108" s="37">
        <f t="shared" si="13"/>
        <v>93</v>
      </c>
      <c r="C108" s="26">
        <f t="shared" si="7"/>
        <v>44269</v>
      </c>
      <c r="D108" s="38">
        <f t="shared" si="8"/>
        <v>170094.14511124924</v>
      </c>
      <c r="E108" s="38">
        <f t="shared" si="9"/>
        <v>983.87978215896726</v>
      </c>
      <c r="F108" s="38">
        <f t="shared" si="10"/>
        <v>381.46301822328877</v>
      </c>
      <c r="G108" s="38">
        <f t="shared" si="11"/>
        <v>602.41676393567832</v>
      </c>
      <c r="H108" s="39">
        <f t="shared" si="12"/>
        <v>169712.68209302588</v>
      </c>
    </row>
    <row r="109" spans="1:8" ht="15" x14ac:dyDescent="0.35">
      <c r="A109" s="19"/>
      <c r="B109" s="37">
        <f t="shared" si="13"/>
        <v>94</v>
      </c>
      <c r="C109" s="26">
        <f t="shared" si="7"/>
        <v>44300</v>
      </c>
      <c r="D109" s="38">
        <f t="shared" si="8"/>
        <v>169712.68209302588</v>
      </c>
      <c r="E109" s="38">
        <f t="shared" si="9"/>
        <v>983.87978215896726</v>
      </c>
      <c r="F109" s="38">
        <f t="shared" si="10"/>
        <v>382.81403307949626</v>
      </c>
      <c r="G109" s="38">
        <f t="shared" si="11"/>
        <v>601.06574907947106</v>
      </c>
      <c r="H109" s="39">
        <f t="shared" si="12"/>
        <v>169329.8680599464</v>
      </c>
    </row>
    <row r="110" spans="1:8" ht="15" x14ac:dyDescent="0.35">
      <c r="A110" s="19"/>
      <c r="B110" s="37">
        <f t="shared" si="13"/>
        <v>95</v>
      </c>
      <c r="C110" s="26">
        <f t="shared" si="7"/>
        <v>44330</v>
      </c>
      <c r="D110" s="38">
        <f t="shared" si="8"/>
        <v>169329.8680599464</v>
      </c>
      <c r="E110" s="38">
        <f t="shared" si="9"/>
        <v>983.87978215896726</v>
      </c>
      <c r="F110" s="38">
        <f t="shared" si="10"/>
        <v>384.16983277998611</v>
      </c>
      <c r="G110" s="38">
        <f t="shared" si="11"/>
        <v>599.70994937898115</v>
      </c>
      <c r="H110" s="39">
        <f t="shared" si="12"/>
        <v>168945.69822716637</v>
      </c>
    </row>
    <row r="111" spans="1:8" ht="15" x14ac:dyDescent="0.35">
      <c r="A111" s="19"/>
      <c r="B111" s="37">
        <f t="shared" si="13"/>
        <v>96</v>
      </c>
      <c r="C111" s="26">
        <f t="shared" si="7"/>
        <v>44361</v>
      </c>
      <c r="D111" s="38">
        <f t="shared" si="8"/>
        <v>168945.69822716637</v>
      </c>
      <c r="E111" s="38">
        <f t="shared" si="9"/>
        <v>983.87978215896726</v>
      </c>
      <c r="F111" s="38">
        <f t="shared" si="10"/>
        <v>385.5304342710819</v>
      </c>
      <c r="G111" s="38">
        <f t="shared" si="11"/>
        <v>598.34934788788519</v>
      </c>
      <c r="H111" s="39">
        <f t="shared" si="12"/>
        <v>168560.16779289528</v>
      </c>
    </row>
    <row r="112" spans="1:8" ht="15" x14ac:dyDescent="0.35">
      <c r="A112" s="19"/>
      <c r="B112" s="37">
        <f t="shared" si="13"/>
        <v>97</v>
      </c>
      <c r="C112" s="26">
        <f t="shared" si="7"/>
        <v>44391</v>
      </c>
      <c r="D112" s="38">
        <f t="shared" si="8"/>
        <v>168560.16779289528</v>
      </c>
      <c r="E112" s="38">
        <f t="shared" si="9"/>
        <v>983.87978215896726</v>
      </c>
      <c r="F112" s="38">
        <f t="shared" si="10"/>
        <v>386.89585455912533</v>
      </c>
      <c r="G112" s="38">
        <f t="shared" si="11"/>
        <v>596.98392759984188</v>
      </c>
      <c r="H112" s="39">
        <f t="shared" si="12"/>
        <v>168173.27193833614</v>
      </c>
    </row>
    <row r="113" spans="1:8" ht="15" x14ac:dyDescent="0.35">
      <c r="A113" s="19"/>
      <c r="B113" s="37">
        <f t="shared" si="13"/>
        <v>98</v>
      </c>
      <c r="C113" s="26">
        <f t="shared" si="7"/>
        <v>44422</v>
      </c>
      <c r="D113" s="38">
        <f t="shared" si="8"/>
        <v>168173.27193833614</v>
      </c>
      <c r="E113" s="38">
        <f t="shared" si="9"/>
        <v>983.87978215896726</v>
      </c>
      <c r="F113" s="38">
        <f t="shared" si="10"/>
        <v>388.26611071068885</v>
      </c>
      <c r="G113" s="38">
        <f t="shared" si="11"/>
        <v>595.61367144827818</v>
      </c>
      <c r="H113" s="39">
        <f t="shared" si="12"/>
        <v>167785.00582762546</v>
      </c>
    </row>
    <row r="114" spans="1:8" ht="15" x14ac:dyDescent="0.35">
      <c r="A114" s="19"/>
      <c r="B114" s="37">
        <f t="shared" si="13"/>
        <v>99</v>
      </c>
      <c r="C114" s="26">
        <f t="shared" si="7"/>
        <v>44453</v>
      </c>
      <c r="D114" s="38">
        <f t="shared" si="8"/>
        <v>167785.00582762546</v>
      </c>
      <c r="E114" s="38">
        <f t="shared" si="9"/>
        <v>983.87978215896726</v>
      </c>
      <c r="F114" s="38">
        <f t="shared" si="10"/>
        <v>389.64121985278922</v>
      </c>
      <c r="G114" s="38">
        <f t="shared" si="11"/>
        <v>594.2385623061781</v>
      </c>
      <c r="H114" s="39">
        <f t="shared" si="12"/>
        <v>167395.36460777262</v>
      </c>
    </row>
    <row r="115" spans="1:8" ht="15" x14ac:dyDescent="0.35">
      <c r="A115" s="19"/>
      <c r="B115" s="37">
        <f t="shared" si="13"/>
        <v>100</v>
      </c>
      <c r="C115" s="26">
        <f t="shared" si="7"/>
        <v>44483</v>
      </c>
      <c r="D115" s="38">
        <f t="shared" si="8"/>
        <v>167395.36460777262</v>
      </c>
      <c r="E115" s="38">
        <f t="shared" si="9"/>
        <v>983.87978215896726</v>
      </c>
      <c r="F115" s="38">
        <f t="shared" si="10"/>
        <v>391.02119917310119</v>
      </c>
      <c r="G115" s="38">
        <f t="shared" si="11"/>
        <v>592.85858298586606</v>
      </c>
      <c r="H115" s="39">
        <f t="shared" si="12"/>
        <v>167004.3434085995</v>
      </c>
    </row>
    <row r="116" spans="1:8" ht="15" x14ac:dyDescent="0.35">
      <c r="A116" s="19"/>
      <c r="B116" s="37">
        <f t="shared" si="13"/>
        <v>101</v>
      </c>
      <c r="C116" s="26">
        <f t="shared" si="7"/>
        <v>44514</v>
      </c>
      <c r="D116" s="38">
        <f t="shared" si="8"/>
        <v>167004.3434085995</v>
      </c>
      <c r="E116" s="38">
        <f t="shared" si="9"/>
        <v>983.87978215896726</v>
      </c>
      <c r="F116" s="38">
        <f t="shared" si="10"/>
        <v>392.40606592017258</v>
      </c>
      <c r="G116" s="38">
        <f t="shared" si="11"/>
        <v>591.47371623879451</v>
      </c>
      <c r="H116" s="39">
        <f t="shared" si="12"/>
        <v>166611.93734267933</v>
      </c>
    </row>
    <row r="117" spans="1:8" ht="15" x14ac:dyDescent="0.35">
      <c r="A117" s="19"/>
      <c r="B117" s="37">
        <f t="shared" si="13"/>
        <v>102</v>
      </c>
      <c r="C117" s="26">
        <f t="shared" si="7"/>
        <v>44544</v>
      </c>
      <c r="D117" s="38">
        <f t="shared" si="8"/>
        <v>166611.93734267933</v>
      </c>
      <c r="E117" s="38">
        <f t="shared" si="9"/>
        <v>983.87978215896726</v>
      </c>
      <c r="F117" s="38">
        <f t="shared" si="10"/>
        <v>393.79583740363984</v>
      </c>
      <c r="G117" s="38">
        <f t="shared" si="11"/>
        <v>590.08394475532737</v>
      </c>
      <c r="H117" s="39">
        <f t="shared" si="12"/>
        <v>166218.14150527562</v>
      </c>
    </row>
    <row r="118" spans="1:8" ht="15" x14ac:dyDescent="0.35">
      <c r="A118" s="19"/>
      <c r="B118" s="37">
        <f t="shared" si="13"/>
        <v>103</v>
      </c>
      <c r="C118" s="26">
        <f t="shared" si="7"/>
        <v>44575</v>
      </c>
      <c r="D118" s="38">
        <f t="shared" si="8"/>
        <v>166218.14150527562</v>
      </c>
      <c r="E118" s="38">
        <f t="shared" si="9"/>
        <v>983.87978215896726</v>
      </c>
      <c r="F118" s="38">
        <f t="shared" si="10"/>
        <v>395.19053099444443</v>
      </c>
      <c r="G118" s="38">
        <f t="shared" si="11"/>
        <v>588.68925116452283</v>
      </c>
      <c r="H118" s="39">
        <f t="shared" si="12"/>
        <v>165822.95097428118</v>
      </c>
    </row>
    <row r="119" spans="1:8" ht="15" x14ac:dyDescent="0.35">
      <c r="A119" s="19"/>
      <c r="B119" s="37">
        <f t="shared" si="13"/>
        <v>104</v>
      </c>
      <c r="C119" s="26">
        <f t="shared" si="7"/>
        <v>44606</v>
      </c>
      <c r="D119" s="38">
        <f t="shared" si="8"/>
        <v>165822.95097428118</v>
      </c>
      <c r="E119" s="38">
        <f t="shared" si="9"/>
        <v>983.87978215896726</v>
      </c>
      <c r="F119" s="38">
        <f t="shared" si="10"/>
        <v>396.5901641250498</v>
      </c>
      <c r="G119" s="38">
        <f t="shared" si="11"/>
        <v>587.28961803391735</v>
      </c>
      <c r="H119" s="39">
        <f t="shared" si="12"/>
        <v>165426.3608101561</v>
      </c>
    </row>
    <row r="120" spans="1:8" ht="15" x14ac:dyDescent="0.35">
      <c r="A120" s="19"/>
      <c r="B120" s="37">
        <f t="shared" si="13"/>
        <v>105</v>
      </c>
      <c r="C120" s="26">
        <f t="shared" si="7"/>
        <v>44634</v>
      </c>
      <c r="D120" s="38">
        <f t="shared" si="8"/>
        <v>165426.3608101561</v>
      </c>
      <c r="E120" s="38">
        <f t="shared" si="9"/>
        <v>983.87978215896726</v>
      </c>
      <c r="F120" s="38">
        <f t="shared" si="10"/>
        <v>397.99475428965934</v>
      </c>
      <c r="G120" s="38">
        <f t="shared" si="11"/>
        <v>585.88502786930792</v>
      </c>
      <c r="H120" s="39">
        <f t="shared" si="12"/>
        <v>165028.36605586641</v>
      </c>
    </row>
    <row r="121" spans="1:8" ht="15" x14ac:dyDescent="0.35">
      <c r="A121" s="19"/>
      <c r="B121" s="37">
        <f t="shared" si="13"/>
        <v>106</v>
      </c>
      <c r="C121" s="26">
        <f t="shared" si="7"/>
        <v>44665</v>
      </c>
      <c r="D121" s="38">
        <f t="shared" si="8"/>
        <v>165028.36605586641</v>
      </c>
      <c r="E121" s="38">
        <f t="shared" si="9"/>
        <v>983.87978215896726</v>
      </c>
      <c r="F121" s="38">
        <f t="shared" si="10"/>
        <v>399.40431904443517</v>
      </c>
      <c r="G121" s="38">
        <f t="shared" si="11"/>
        <v>584.47546311453198</v>
      </c>
      <c r="H121" s="39">
        <f t="shared" si="12"/>
        <v>164628.96173682198</v>
      </c>
    </row>
    <row r="122" spans="1:8" ht="15" x14ac:dyDescent="0.35">
      <c r="A122" s="19"/>
      <c r="B122" s="37">
        <f t="shared" si="13"/>
        <v>107</v>
      </c>
      <c r="C122" s="26">
        <f t="shared" si="7"/>
        <v>44695</v>
      </c>
      <c r="D122" s="38">
        <f t="shared" si="8"/>
        <v>164628.96173682198</v>
      </c>
      <c r="E122" s="38">
        <f t="shared" si="9"/>
        <v>983.87978215896726</v>
      </c>
      <c r="F122" s="38">
        <f t="shared" si="10"/>
        <v>400.81887600771756</v>
      </c>
      <c r="G122" s="38">
        <f t="shared" si="11"/>
        <v>583.0609061512497</v>
      </c>
      <c r="H122" s="39">
        <f t="shared" si="12"/>
        <v>164228.14286081426</v>
      </c>
    </row>
    <row r="123" spans="1:8" ht="15" x14ac:dyDescent="0.35">
      <c r="A123" s="19"/>
      <c r="B123" s="37">
        <f t="shared" si="13"/>
        <v>108</v>
      </c>
      <c r="C123" s="26">
        <f t="shared" si="7"/>
        <v>44726</v>
      </c>
      <c r="D123" s="38">
        <f t="shared" si="8"/>
        <v>164228.14286081426</v>
      </c>
      <c r="E123" s="38">
        <f t="shared" si="9"/>
        <v>983.87978215896726</v>
      </c>
      <c r="F123" s="38">
        <f t="shared" si="10"/>
        <v>402.2384428602449</v>
      </c>
      <c r="G123" s="38">
        <f t="shared" si="11"/>
        <v>581.64133929872241</v>
      </c>
      <c r="H123" s="39">
        <f t="shared" si="12"/>
        <v>163825.90441795401</v>
      </c>
    </row>
    <row r="124" spans="1:8" ht="15" x14ac:dyDescent="0.35">
      <c r="A124" s="19"/>
      <c r="B124" s="37">
        <f t="shared" si="13"/>
        <v>109</v>
      </c>
      <c r="C124" s="26">
        <f t="shared" si="7"/>
        <v>44756</v>
      </c>
      <c r="D124" s="38">
        <f t="shared" si="8"/>
        <v>163825.90441795401</v>
      </c>
      <c r="E124" s="38">
        <f t="shared" si="9"/>
        <v>983.87978215896726</v>
      </c>
      <c r="F124" s="38">
        <f t="shared" si="10"/>
        <v>403.66303734537496</v>
      </c>
      <c r="G124" s="38">
        <f t="shared" si="11"/>
        <v>580.21674481359219</v>
      </c>
      <c r="H124" s="39">
        <f t="shared" si="12"/>
        <v>163422.24138060858</v>
      </c>
    </row>
    <row r="125" spans="1:8" ht="15" x14ac:dyDescent="0.35">
      <c r="A125" s="19"/>
      <c r="B125" s="37">
        <f t="shared" si="13"/>
        <v>110</v>
      </c>
      <c r="C125" s="26">
        <f t="shared" si="7"/>
        <v>44787</v>
      </c>
      <c r="D125" s="38">
        <f t="shared" si="8"/>
        <v>163422.24138060858</v>
      </c>
      <c r="E125" s="38">
        <f t="shared" si="9"/>
        <v>983.87978215896726</v>
      </c>
      <c r="F125" s="38">
        <f t="shared" si="10"/>
        <v>405.09267726930648</v>
      </c>
      <c r="G125" s="38">
        <f t="shared" si="11"/>
        <v>578.78710488966078</v>
      </c>
      <c r="H125" s="39">
        <f t="shared" si="12"/>
        <v>163017.14870333925</v>
      </c>
    </row>
    <row r="126" spans="1:8" ht="15" x14ac:dyDescent="0.35">
      <c r="A126" s="19"/>
      <c r="B126" s="37">
        <f t="shared" si="13"/>
        <v>111</v>
      </c>
      <c r="C126" s="26">
        <f t="shared" si="7"/>
        <v>44818</v>
      </c>
      <c r="D126" s="38">
        <f t="shared" si="8"/>
        <v>163017.14870333925</v>
      </c>
      <c r="E126" s="38">
        <f t="shared" si="9"/>
        <v>983.87978215896726</v>
      </c>
      <c r="F126" s="38">
        <f t="shared" si="10"/>
        <v>406.52738050130193</v>
      </c>
      <c r="G126" s="38">
        <f t="shared" si="11"/>
        <v>577.35240165766538</v>
      </c>
      <c r="H126" s="39">
        <f t="shared" si="12"/>
        <v>162610.62132283792</v>
      </c>
    </row>
    <row r="127" spans="1:8" ht="15" x14ac:dyDescent="0.35">
      <c r="A127" s="19"/>
      <c r="B127" s="37">
        <f t="shared" si="13"/>
        <v>112</v>
      </c>
      <c r="C127" s="26">
        <f t="shared" si="7"/>
        <v>44848</v>
      </c>
      <c r="D127" s="38">
        <f t="shared" si="8"/>
        <v>162610.62132283792</v>
      </c>
      <c r="E127" s="38">
        <f t="shared" si="9"/>
        <v>983.87978215896726</v>
      </c>
      <c r="F127" s="38">
        <f t="shared" si="10"/>
        <v>407.96716497391071</v>
      </c>
      <c r="G127" s="38">
        <f t="shared" si="11"/>
        <v>575.91261718505632</v>
      </c>
      <c r="H127" s="39">
        <f t="shared" si="12"/>
        <v>162202.65415786402</v>
      </c>
    </row>
    <row r="128" spans="1:8" ht="15" x14ac:dyDescent="0.35">
      <c r="A128" s="19"/>
      <c r="B128" s="37">
        <f t="shared" si="13"/>
        <v>113</v>
      </c>
      <c r="C128" s="26">
        <f t="shared" si="7"/>
        <v>44879</v>
      </c>
      <c r="D128" s="38">
        <f t="shared" si="8"/>
        <v>162202.65415786402</v>
      </c>
      <c r="E128" s="38">
        <f t="shared" si="9"/>
        <v>983.87978215896726</v>
      </c>
      <c r="F128" s="38">
        <f t="shared" si="10"/>
        <v>409.41204868319323</v>
      </c>
      <c r="G128" s="38">
        <f t="shared" si="11"/>
        <v>574.4677334757738</v>
      </c>
      <c r="H128" s="39">
        <f t="shared" si="12"/>
        <v>161793.24210918078</v>
      </c>
    </row>
    <row r="129" spans="1:8" ht="15" x14ac:dyDescent="0.35">
      <c r="A129" s="19"/>
      <c r="B129" s="37">
        <f t="shared" si="13"/>
        <v>114</v>
      </c>
      <c r="C129" s="26">
        <f t="shared" si="7"/>
        <v>44909</v>
      </c>
      <c r="D129" s="38">
        <f t="shared" si="8"/>
        <v>161793.24210918078</v>
      </c>
      <c r="E129" s="38">
        <f t="shared" si="9"/>
        <v>983.87978215896726</v>
      </c>
      <c r="F129" s="38">
        <f t="shared" si="10"/>
        <v>410.86204968894629</v>
      </c>
      <c r="G129" s="38">
        <f t="shared" si="11"/>
        <v>573.01773247002086</v>
      </c>
      <c r="H129" s="39">
        <f t="shared" si="12"/>
        <v>161382.38005949187</v>
      </c>
    </row>
    <row r="130" spans="1:8" ht="15" x14ac:dyDescent="0.35">
      <c r="A130" s="19"/>
      <c r="B130" s="37">
        <f t="shared" si="13"/>
        <v>115</v>
      </c>
      <c r="C130" s="26">
        <f t="shared" si="7"/>
        <v>44940</v>
      </c>
      <c r="D130" s="38">
        <f t="shared" si="8"/>
        <v>161382.38005949187</v>
      </c>
      <c r="E130" s="38">
        <f t="shared" si="9"/>
        <v>983.87978215896726</v>
      </c>
      <c r="F130" s="38">
        <f t="shared" si="10"/>
        <v>412.31718611492795</v>
      </c>
      <c r="G130" s="38">
        <f t="shared" si="11"/>
        <v>571.56259604403931</v>
      </c>
      <c r="H130" s="39">
        <f t="shared" si="12"/>
        <v>160970.06287337691</v>
      </c>
    </row>
    <row r="131" spans="1:8" ht="15" x14ac:dyDescent="0.35">
      <c r="A131" s="19"/>
      <c r="B131" s="37">
        <f t="shared" si="13"/>
        <v>116</v>
      </c>
      <c r="C131" s="26">
        <f t="shared" si="7"/>
        <v>44971</v>
      </c>
      <c r="D131" s="38">
        <f t="shared" si="8"/>
        <v>160970.06287337691</v>
      </c>
      <c r="E131" s="38">
        <f t="shared" si="9"/>
        <v>983.87978215896726</v>
      </c>
      <c r="F131" s="38">
        <f t="shared" si="10"/>
        <v>413.77747614908498</v>
      </c>
      <c r="G131" s="38">
        <f t="shared" si="11"/>
        <v>570.10230600988211</v>
      </c>
      <c r="H131" s="39">
        <f t="shared" si="12"/>
        <v>160556.2853972278</v>
      </c>
    </row>
    <row r="132" spans="1:8" ht="15" x14ac:dyDescent="0.35">
      <c r="A132" s="19"/>
      <c r="B132" s="37">
        <f t="shared" si="13"/>
        <v>117</v>
      </c>
      <c r="C132" s="26">
        <f t="shared" si="7"/>
        <v>44999</v>
      </c>
      <c r="D132" s="38">
        <f t="shared" si="8"/>
        <v>160556.2853972278</v>
      </c>
      <c r="E132" s="38">
        <f t="shared" si="9"/>
        <v>983.87978215896726</v>
      </c>
      <c r="F132" s="38">
        <f t="shared" si="10"/>
        <v>415.24293804377965</v>
      </c>
      <c r="G132" s="38">
        <f t="shared" si="11"/>
        <v>568.63684411518761</v>
      </c>
      <c r="H132" s="39">
        <f t="shared" si="12"/>
        <v>160141.04245918395</v>
      </c>
    </row>
    <row r="133" spans="1:8" ht="15" x14ac:dyDescent="0.35">
      <c r="A133" s="19"/>
      <c r="B133" s="37">
        <f t="shared" si="13"/>
        <v>118</v>
      </c>
      <c r="C133" s="26">
        <f t="shared" si="7"/>
        <v>45030</v>
      </c>
      <c r="D133" s="38">
        <f t="shared" si="8"/>
        <v>160141.04245918395</v>
      </c>
      <c r="E133" s="38">
        <f t="shared" si="9"/>
        <v>983.87978215896726</v>
      </c>
      <c r="F133" s="38">
        <f t="shared" si="10"/>
        <v>416.71359011601805</v>
      </c>
      <c r="G133" s="38">
        <f t="shared" si="11"/>
        <v>567.16619204294932</v>
      </c>
      <c r="H133" s="39">
        <f t="shared" si="12"/>
        <v>159724.32886906795</v>
      </c>
    </row>
    <row r="134" spans="1:8" ht="15" x14ac:dyDescent="0.35">
      <c r="A134" s="19"/>
      <c r="B134" s="37">
        <f t="shared" si="13"/>
        <v>119</v>
      </c>
      <c r="C134" s="26">
        <f t="shared" si="7"/>
        <v>45060</v>
      </c>
      <c r="D134" s="38">
        <f t="shared" si="8"/>
        <v>159724.32886906795</v>
      </c>
      <c r="E134" s="38">
        <f t="shared" si="9"/>
        <v>983.87978215896726</v>
      </c>
      <c r="F134" s="38">
        <f t="shared" si="10"/>
        <v>418.18945074767896</v>
      </c>
      <c r="G134" s="38">
        <f t="shared" si="11"/>
        <v>565.6903314112883</v>
      </c>
      <c r="H134" s="39">
        <f t="shared" si="12"/>
        <v>159306.13941832024</v>
      </c>
    </row>
    <row r="135" spans="1:8" ht="15" x14ac:dyDescent="0.35">
      <c r="A135" s="19"/>
      <c r="B135" s="37">
        <f t="shared" si="13"/>
        <v>120</v>
      </c>
      <c r="C135" s="26">
        <f t="shared" si="7"/>
        <v>45091</v>
      </c>
      <c r="D135" s="38">
        <f t="shared" si="8"/>
        <v>159306.13941832024</v>
      </c>
      <c r="E135" s="38">
        <f t="shared" si="9"/>
        <v>983.87978215896726</v>
      </c>
      <c r="F135" s="38">
        <f t="shared" si="10"/>
        <v>419.67053838574361</v>
      </c>
      <c r="G135" s="38">
        <f t="shared" si="11"/>
        <v>564.20924377322342</v>
      </c>
      <c r="H135" s="39">
        <f t="shared" si="12"/>
        <v>158886.46887993449</v>
      </c>
    </row>
    <row r="136" spans="1:8" ht="15" x14ac:dyDescent="0.35">
      <c r="A136" s="19"/>
      <c r="B136" s="37">
        <f t="shared" si="13"/>
        <v>121</v>
      </c>
      <c r="C136" s="26">
        <f t="shared" si="7"/>
        <v>45121</v>
      </c>
      <c r="D136" s="38">
        <f t="shared" si="8"/>
        <v>158886.46887993449</v>
      </c>
      <c r="E136" s="38">
        <f t="shared" si="9"/>
        <v>983.87978215896726</v>
      </c>
      <c r="F136" s="38">
        <f t="shared" si="10"/>
        <v>421.15687154252652</v>
      </c>
      <c r="G136" s="38">
        <f t="shared" si="11"/>
        <v>562.7229106164408</v>
      </c>
      <c r="H136" s="39">
        <f t="shared" si="12"/>
        <v>158465.31200839195</v>
      </c>
    </row>
    <row r="137" spans="1:8" ht="15" x14ac:dyDescent="0.35">
      <c r="A137" s="19"/>
      <c r="B137" s="37">
        <f t="shared" si="13"/>
        <v>122</v>
      </c>
      <c r="C137" s="26">
        <f t="shared" si="7"/>
        <v>45152</v>
      </c>
      <c r="D137" s="38">
        <f t="shared" si="8"/>
        <v>158465.31200839195</v>
      </c>
      <c r="E137" s="38">
        <f t="shared" si="9"/>
        <v>983.87978215896726</v>
      </c>
      <c r="F137" s="38">
        <f t="shared" si="10"/>
        <v>422.64846879590624</v>
      </c>
      <c r="G137" s="38">
        <f t="shared" si="11"/>
        <v>561.23131336306096</v>
      </c>
      <c r="H137" s="39">
        <f t="shared" si="12"/>
        <v>158042.66353959599</v>
      </c>
    </row>
    <row r="138" spans="1:8" ht="15" x14ac:dyDescent="0.35">
      <c r="A138" s="19"/>
      <c r="B138" s="37">
        <f t="shared" si="13"/>
        <v>123</v>
      </c>
      <c r="C138" s="26">
        <f t="shared" si="7"/>
        <v>45183</v>
      </c>
      <c r="D138" s="38">
        <f t="shared" si="8"/>
        <v>158042.66353959599</v>
      </c>
      <c r="E138" s="38">
        <f t="shared" si="9"/>
        <v>983.87978215896726</v>
      </c>
      <c r="F138" s="38">
        <f t="shared" si="10"/>
        <v>424.14534878955845</v>
      </c>
      <c r="G138" s="38">
        <f t="shared" si="11"/>
        <v>559.73443336940863</v>
      </c>
      <c r="H138" s="39">
        <f t="shared" si="12"/>
        <v>157618.51819080641</v>
      </c>
    </row>
    <row r="139" spans="1:8" ht="15" x14ac:dyDescent="0.35">
      <c r="A139" s="19"/>
      <c r="B139" s="37">
        <f t="shared" si="13"/>
        <v>124</v>
      </c>
      <c r="C139" s="26">
        <f t="shared" si="7"/>
        <v>45213</v>
      </c>
      <c r="D139" s="38">
        <f t="shared" si="8"/>
        <v>157618.51819080641</v>
      </c>
      <c r="E139" s="38">
        <f t="shared" si="9"/>
        <v>983.87978215896726</v>
      </c>
      <c r="F139" s="38">
        <f t="shared" si="10"/>
        <v>425.64753023318815</v>
      </c>
      <c r="G139" s="38">
        <f t="shared" si="11"/>
        <v>558.232251925779</v>
      </c>
      <c r="H139" s="39">
        <f t="shared" si="12"/>
        <v>157192.87066057327</v>
      </c>
    </row>
    <row r="140" spans="1:8" ht="15" x14ac:dyDescent="0.35">
      <c r="A140" s="19"/>
      <c r="B140" s="37">
        <f t="shared" si="13"/>
        <v>125</v>
      </c>
      <c r="C140" s="26">
        <f t="shared" si="7"/>
        <v>45244</v>
      </c>
      <c r="D140" s="38">
        <f t="shared" si="8"/>
        <v>157192.87066057327</v>
      </c>
      <c r="E140" s="38">
        <f t="shared" si="9"/>
        <v>983.87978215896726</v>
      </c>
      <c r="F140" s="38">
        <f t="shared" si="10"/>
        <v>427.15503190276405</v>
      </c>
      <c r="G140" s="38">
        <f t="shared" si="11"/>
        <v>556.72475025620327</v>
      </c>
      <c r="H140" s="39">
        <f t="shared" si="12"/>
        <v>156765.71562867044</v>
      </c>
    </row>
    <row r="141" spans="1:8" ht="15" x14ac:dyDescent="0.35">
      <c r="A141" s="19"/>
      <c r="B141" s="37">
        <f t="shared" si="13"/>
        <v>126</v>
      </c>
      <c r="C141" s="26">
        <f t="shared" si="7"/>
        <v>45274</v>
      </c>
      <c r="D141" s="38">
        <f t="shared" si="8"/>
        <v>156765.71562867044</v>
      </c>
      <c r="E141" s="38">
        <f t="shared" si="9"/>
        <v>983.87978215896726</v>
      </c>
      <c r="F141" s="38">
        <f t="shared" si="10"/>
        <v>428.66787264075299</v>
      </c>
      <c r="G141" s="38">
        <f t="shared" si="11"/>
        <v>555.21190951821427</v>
      </c>
      <c r="H141" s="39">
        <f t="shared" si="12"/>
        <v>156337.04775602967</v>
      </c>
    </row>
    <row r="142" spans="1:8" ht="15" x14ac:dyDescent="0.35">
      <c r="A142" s="19"/>
      <c r="B142" s="37">
        <f t="shared" si="13"/>
        <v>127</v>
      </c>
      <c r="C142" s="26">
        <f t="shared" si="7"/>
        <v>45305</v>
      </c>
      <c r="D142" s="38">
        <f t="shared" si="8"/>
        <v>156337.04775602967</v>
      </c>
      <c r="E142" s="38">
        <f t="shared" si="9"/>
        <v>983.87978215896726</v>
      </c>
      <c r="F142" s="38">
        <f t="shared" si="10"/>
        <v>430.18607135635563</v>
      </c>
      <c r="G142" s="38">
        <f t="shared" si="11"/>
        <v>553.69371080261146</v>
      </c>
      <c r="H142" s="39">
        <f t="shared" si="12"/>
        <v>155906.86168467329</v>
      </c>
    </row>
    <row r="143" spans="1:8" ht="15" x14ac:dyDescent="0.35">
      <c r="A143" s="19"/>
      <c r="B143" s="37">
        <f t="shared" si="13"/>
        <v>128</v>
      </c>
      <c r="C143" s="26">
        <f t="shared" si="7"/>
        <v>45336</v>
      </c>
      <c r="D143" s="38">
        <f t="shared" si="8"/>
        <v>155906.86168467329</v>
      </c>
      <c r="E143" s="38">
        <f t="shared" si="9"/>
        <v>983.87978215896726</v>
      </c>
      <c r="F143" s="38">
        <f t="shared" si="10"/>
        <v>431.70964702574275</v>
      </c>
      <c r="G143" s="38">
        <f t="shared" si="11"/>
        <v>552.17013513322468</v>
      </c>
      <c r="H143" s="39">
        <f t="shared" si="12"/>
        <v>155475.15203764752</v>
      </c>
    </row>
    <row r="144" spans="1:8" ht="15" x14ac:dyDescent="0.35">
      <c r="A144" s="19"/>
      <c r="B144" s="37">
        <f t="shared" si="13"/>
        <v>129</v>
      </c>
      <c r="C144" s="26">
        <f t="shared" ref="C144:C207" si="14">IF(Loan_Not_Paid*Values_Entered,Payment_Date,"")</f>
        <v>45365</v>
      </c>
      <c r="D144" s="38">
        <f t="shared" ref="D144:D207" si="15">IF(Loan_Not_Paid*Values_Entered,Beginning_Balance,"")</f>
        <v>155475.15203764752</v>
      </c>
      <c r="E144" s="38">
        <f t="shared" ref="E144:E207" si="16">IF(Loan_Not_Paid*Values_Entered,Monthly_Payment,"")</f>
        <v>983.87978215896726</v>
      </c>
      <c r="F144" s="38">
        <f t="shared" ref="F144:F207" si="17">IF(Loan_Not_Paid*Values_Entered,Principal,"")</f>
        <v>433.23861869229228</v>
      </c>
      <c r="G144" s="38">
        <f t="shared" ref="G144:G207" si="18">IF(Loan_Not_Paid*Values_Entered,Interest,"")</f>
        <v>550.64116346667493</v>
      </c>
      <c r="H144" s="39">
        <f t="shared" ref="H144:H207" si="19">IF(Loan_Not_Paid*Values_Entered,Ending_Balance,"")</f>
        <v>155041.91341895523</v>
      </c>
    </row>
    <row r="145" spans="1:8" ht="15" x14ac:dyDescent="0.35">
      <c r="A145" s="19"/>
      <c r="B145" s="37">
        <f t="shared" ref="B145:B208" si="20">IF(Loan_Not_Paid*Values_Entered,Payment_Number,"")</f>
        <v>130</v>
      </c>
      <c r="C145" s="26">
        <f t="shared" si="14"/>
        <v>45396</v>
      </c>
      <c r="D145" s="38">
        <f t="shared" si="15"/>
        <v>155041.91341895523</v>
      </c>
      <c r="E145" s="38">
        <f t="shared" si="16"/>
        <v>983.87978215896726</v>
      </c>
      <c r="F145" s="38">
        <f t="shared" si="17"/>
        <v>434.77300546682744</v>
      </c>
      <c r="G145" s="38">
        <f t="shared" si="18"/>
        <v>549.10677669213976</v>
      </c>
      <c r="H145" s="39">
        <f t="shared" si="19"/>
        <v>154607.14041348835</v>
      </c>
    </row>
    <row r="146" spans="1:8" ht="15" x14ac:dyDescent="0.35">
      <c r="A146" s="19"/>
      <c r="B146" s="37">
        <f t="shared" si="20"/>
        <v>131</v>
      </c>
      <c r="C146" s="26">
        <f t="shared" si="14"/>
        <v>45426</v>
      </c>
      <c r="D146" s="38">
        <f t="shared" si="15"/>
        <v>154607.14041348835</v>
      </c>
      <c r="E146" s="38">
        <f t="shared" si="16"/>
        <v>983.87978215896726</v>
      </c>
      <c r="F146" s="38">
        <f t="shared" si="17"/>
        <v>436.3128265278558</v>
      </c>
      <c r="G146" s="38">
        <f t="shared" si="18"/>
        <v>547.56695563111157</v>
      </c>
      <c r="H146" s="39">
        <f t="shared" si="19"/>
        <v>154170.82758696051</v>
      </c>
    </row>
    <row r="147" spans="1:8" ht="15" x14ac:dyDescent="0.35">
      <c r="A147" s="19"/>
      <c r="B147" s="37">
        <f t="shared" si="20"/>
        <v>132</v>
      </c>
      <c r="C147" s="26">
        <f t="shared" si="14"/>
        <v>45457</v>
      </c>
      <c r="D147" s="38">
        <f t="shared" si="15"/>
        <v>154170.82758696051</v>
      </c>
      <c r="E147" s="38">
        <f t="shared" si="16"/>
        <v>983.87978215896726</v>
      </c>
      <c r="F147" s="38">
        <f t="shared" si="17"/>
        <v>437.8581011218086</v>
      </c>
      <c r="G147" s="38">
        <f t="shared" si="18"/>
        <v>546.0216810371586</v>
      </c>
      <c r="H147" s="39">
        <f t="shared" si="19"/>
        <v>153732.96948583864</v>
      </c>
    </row>
    <row r="148" spans="1:8" ht="15" x14ac:dyDescent="0.35">
      <c r="A148" s="19"/>
      <c r="B148" s="37">
        <f t="shared" si="20"/>
        <v>133</v>
      </c>
      <c r="C148" s="26">
        <f t="shared" si="14"/>
        <v>45487</v>
      </c>
      <c r="D148" s="38">
        <f t="shared" si="15"/>
        <v>153732.96948583864</v>
      </c>
      <c r="E148" s="38">
        <f t="shared" si="16"/>
        <v>983.87978215896726</v>
      </c>
      <c r="F148" s="38">
        <f t="shared" si="17"/>
        <v>439.40884856328171</v>
      </c>
      <c r="G148" s="38">
        <f t="shared" si="18"/>
        <v>544.47093359568555</v>
      </c>
      <c r="H148" s="39">
        <f t="shared" si="19"/>
        <v>153293.56063727534</v>
      </c>
    </row>
    <row r="149" spans="1:8" ht="15" x14ac:dyDescent="0.35">
      <c r="A149" s="19"/>
      <c r="B149" s="37">
        <f t="shared" si="20"/>
        <v>134</v>
      </c>
      <c r="C149" s="26">
        <f t="shared" si="14"/>
        <v>45518</v>
      </c>
      <c r="D149" s="38">
        <f t="shared" si="15"/>
        <v>153293.56063727534</v>
      </c>
      <c r="E149" s="38">
        <f t="shared" si="16"/>
        <v>983.87978215896726</v>
      </c>
      <c r="F149" s="38">
        <f t="shared" si="17"/>
        <v>440.9650882352766</v>
      </c>
      <c r="G149" s="38">
        <f t="shared" si="18"/>
        <v>542.91469392369049</v>
      </c>
      <c r="H149" s="39">
        <f t="shared" si="19"/>
        <v>152852.59554904007</v>
      </c>
    </row>
    <row r="150" spans="1:8" ht="15" x14ac:dyDescent="0.35">
      <c r="A150" s="19"/>
      <c r="B150" s="37">
        <f t="shared" si="20"/>
        <v>135</v>
      </c>
      <c r="C150" s="26">
        <f t="shared" si="14"/>
        <v>45549</v>
      </c>
      <c r="D150" s="38">
        <f t="shared" si="15"/>
        <v>152852.59554904007</v>
      </c>
      <c r="E150" s="38">
        <f t="shared" si="16"/>
        <v>983.87978215896726</v>
      </c>
      <c r="F150" s="38">
        <f t="shared" si="17"/>
        <v>442.52683958944328</v>
      </c>
      <c r="G150" s="38">
        <f t="shared" si="18"/>
        <v>541.35294256952398</v>
      </c>
      <c r="H150" s="39">
        <f t="shared" si="19"/>
        <v>152410.06870945057</v>
      </c>
    </row>
    <row r="151" spans="1:8" ht="15" x14ac:dyDescent="0.35">
      <c r="A151" s="19"/>
      <c r="B151" s="37">
        <f t="shared" si="20"/>
        <v>136</v>
      </c>
      <c r="C151" s="26">
        <f t="shared" si="14"/>
        <v>45579</v>
      </c>
      <c r="D151" s="38">
        <f t="shared" si="15"/>
        <v>152410.06870945057</v>
      </c>
      <c r="E151" s="38">
        <f t="shared" si="16"/>
        <v>983.87978215896726</v>
      </c>
      <c r="F151" s="38">
        <f t="shared" si="17"/>
        <v>444.09412214632249</v>
      </c>
      <c r="G151" s="38">
        <f t="shared" si="18"/>
        <v>539.78566001264471</v>
      </c>
      <c r="H151" s="39">
        <f t="shared" si="19"/>
        <v>151965.97458730423</v>
      </c>
    </row>
    <row r="152" spans="1:8" ht="15" x14ac:dyDescent="0.35">
      <c r="A152" s="19"/>
      <c r="B152" s="37">
        <f t="shared" si="20"/>
        <v>137</v>
      </c>
      <c r="C152" s="26">
        <f t="shared" si="14"/>
        <v>45610</v>
      </c>
      <c r="D152" s="38">
        <f t="shared" si="15"/>
        <v>151965.97458730423</v>
      </c>
      <c r="E152" s="38">
        <f t="shared" si="16"/>
        <v>983.87978215896726</v>
      </c>
      <c r="F152" s="38">
        <f t="shared" si="17"/>
        <v>445.66695549559074</v>
      </c>
      <c r="G152" s="38">
        <f t="shared" si="18"/>
        <v>538.21282666337652</v>
      </c>
      <c r="H152" s="39">
        <f t="shared" si="19"/>
        <v>151520.30763180865</v>
      </c>
    </row>
    <row r="153" spans="1:8" ht="15" x14ac:dyDescent="0.35">
      <c r="A153" s="19"/>
      <c r="B153" s="37">
        <f t="shared" si="20"/>
        <v>138</v>
      </c>
      <c r="C153" s="26">
        <f t="shared" si="14"/>
        <v>45640</v>
      </c>
      <c r="D153" s="38">
        <f t="shared" si="15"/>
        <v>151520.30763180865</v>
      </c>
      <c r="E153" s="38">
        <f t="shared" si="16"/>
        <v>983.87978215896726</v>
      </c>
      <c r="F153" s="38">
        <f t="shared" si="17"/>
        <v>447.24535929630423</v>
      </c>
      <c r="G153" s="38">
        <f t="shared" si="18"/>
        <v>536.63442286266286</v>
      </c>
      <c r="H153" s="39">
        <f t="shared" si="19"/>
        <v>151073.0622725123</v>
      </c>
    </row>
    <row r="154" spans="1:8" ht="15" x14ac:dyDescent="0.35">
      <c r="A154" s="19"/>
      <c r="B154" s="37">
        <f t="shared" si="20"/>
        <v>139</v>
      </c>
      <c r="C154" s="26">
        <f t="shared" si="14"/>
        <v>45671</v>
      </c>
      <c r="D154" s="38">
        <f t="shared" si="15"/>
        <v>151073.0622725123</v>
      </c>
      <c r="E154" s="38">
        <f t="shared" si="16"/>
        <v>983.87978215896726</v>
      </c>
      <c r="F154" s="38">
        <f t="shared" si="17"/>
        <v>448.82935327714529</v>
      </c>
      <c r="G154" s="38">
        <f t="shared" si="18"/>
        <v>535.05042888182174</v>
      </c>
      <c r="H154" s="39">
        <f t="shared" si="19"/>
        <v>150624.23291923516</v>
      </c>
    </row>
    <row r="155" spans="1:8" ht="15" x14ac:dyDescent="0.35">
      <c r="A155" s="19"/>
      <c r="B155" s="37">
        <f t="shared" si="20"/>
        <v>140</v>
      </c>
      <c r="C155" s="26">
        <f t="shared" si="14"/>
        <v>45702</v>
      </c>
      <c r="D155" s="38">
        <f t="shared" si="15"/>
        <v>150624.23291923516</v>
      </c>
      <c r="E155" s="38">
        <f t="shared" si="16"/>
        <v>983.87978215896726</v>
      </c>
      <c r="F155" s="38">
        <f t="shared" si="17"/>
        <v>450.41895723666863</v>
      </c>
      <c r="G155" s="38">
        <f t="shared" si="18"/>
        <v>533.46082492229868</v>
      </c>
      <c r="H155" s="39">
        <f t="shared" si="19"/>
        <v>150173.81396199844</v>
      </c>
    </row>
    <row r="156" spans="1:8" ht="15" x14ac:dyDescent="0.35">
      <c r="A156" s="19"/>
      <c r="B156" s="37">
        <f t="shared" si="20"/>
        <v>141</v>
      </c>
      <c r="C156" s="26">
        <f t="shared" si="14"/>
        <v>45730</v>
      </c>
      <c r="D156" s="38">
        <f t="shared" si="15"/>
        <v>150173.81396199844</v>
      </c>
      <c r="E156" s="38">
        <f t="shared" si="16"/>
        <v>983.87978215896726</v>
      </c>
      <c r="F156" s="38">
        <f t="shared" si="17"/>
        <v>452.01419104354846</v>
      </c>
      <c r="G156" s="38">
        <f t="shared" si="18"/>
        <v>531.86559111541874</v>
      </c>
      <c r="H156" s="39">
        <f t="shared" si="19"/>
        <v>149721.79977095488</v>
      </c>
    </row>
    <row r="157" spans="1:8" ht="15" x14ac:dyDescent="0.35">
      <c r="A157" s="19"/>
      <c r="B157" s="37">
        <f t="shared" si="20"/>
        <v>142</v>
      </c>
      <c r="C157" s="26">
        <f t="shared" si="14"/>
        <v>45761</v>
      </c>
      <c r="D157" s="38">
        <f t="shared" si="15"/>
        <v>149721.79977095488</v>
      </c>
      <c r="E157" s="38">
        <f t="shared" si="16"/>
        <v>983.87978215896726</v>
      </c>
      <c r="F157" s="38">
        <f t="shared" si="17"/>
        <v>453.61507463682767</v>
      </c>
      <c r="G157" s="38">
        <f t="shared" si="18"/>
        <v>530.26470752213959</v>
      </c>
      <c r="H157" s="39">
        <f t="shared" si="19"/>
        <v>149268.184696318</v>
      </c>
    </row>
    <row r="158" spans="1:8" ht="15" x14ac:dyDescent="0.35">
      <c r="A158" s="19"/>
      <c r="B158" s="37">
        <f t="shared" si="20"/>
        <v>143</v>
      </c>
      <c r="C158" s="26">
        <f t="shared" si="14"/>
        <v>45791</v>
      </c>
      <c r="D158" s="38">
        <f t="shared" si="15"/>
        <v>149268.184696318</v>
      </c>
      <c r="E158" s="38">
        <f t="shared" si="16"/>
        <v>983.87978215896726</v>
      </c>
      <c r="F158" s="38">
        <f t="shared" si="17"/>
        <v>455.22162802616646</v>
      </c>
      <c r="G158" s="38">
        <f t="shared" si="18"/>
        <v>528.65815413280075</v>
      </c>
      <c r="H158" s="39">
        <f t="shared" si="19"/>
        <v>148812.96306829181</v>
      </c>
    </row>
    <row r="159" spans="1:8" ht="15" x14ac:dyDescent="0.35">
      <c r="A159" s="19"/>
      <c r="B159" s="37">
        <f t="shared" si="20"/>
        <v>144</v>
      </c>
      <c r="C159" s="26">
        <f t="shared" si="14"/>
        <v>45822</v>
      </c>
      <c r="D159" s="38">
        <f t="shared" si="15"/>
        <v>148812.96306829181</v>
      </c>
      <c r="E159" s="38">
        <f t="shared" si="16"/>
        <v>983.87978215896726</v>
      </c>
      <c r="F159" s="38">
        <f t="shared" si="17"/>
        <v>456.83387129209245</v>
      </c>
      <c r="G159" s="38">
        <f t="shared" si="18"/>
        <v>527.04591086687481</v>
      </c>
      <c r="H159" s="39">
        <f t="shared" si="19"/>
        <v>148356.12919699971</v>
      </c>
    </row>
    <row r="160" spans="1:8" ht="15" x14ac:dyDescent="0.35">
      <c r="A160" s="19"/>
      <c r="B160" s="37">
        <f t="shared" si="20"/>
        <v>145</v>
      </c>
      <c r="C160" s="26">
        <f t="shared" si="14"/>
        <v>45852</v>
      </c>
      <c r="D160" s="38">
        <f t="shared" si="15"/>
        <v>148356.12919699971</v>
      </c>
      <c r="E160" s="38">
        <f t="shared" si="16"/>
        <v>983.87978215896726</v>
      </c>
      <c r="F160" s="38">
        <f t="shared" si="17"/>
        <v>458.45182458625197</v>
      </c>
      <c r="G160" s="38">
        <f t="shared" si="18"/>
        <v>525.42795757271517</v>
      </c>
      <c r="H160" s="39">
        <f t="shared" si="19"/>
        <v>147897.67737241348</v>
      </c>
    </row>
    <row r="161" spans="1:8" ht="15" x14ac:dyDescent="0.35">
      <c r="A161" s="19"/>
      <c r="B161" s="37">
        <f t="shared" si="20"/>
        <v>146</v>
      </c>
      <c r="C161" s="26">
        <f t="shared" si="14"/>
        <v>45883</v>
      </c>
      <c r="D161" s="38">
        <f t="shared" si="15"/>
        <v>147897.67737241348</v>
      </c>
      <c r="E161" s="38">
        <f t="shared" si="16"/>
        <v>983.87978215896726</v>
      </c>
      <c r="F161" s="38">
        <f t="shared" si="17"/>
        <v>460.07550813166159</v>
      </c>
      <c r="G161" s="38">
        <f t="shared" si="18"/>
        <v>523.80427402730561</v>
      </c>
      <c r="H161" s="39">
        <f t="shared" si="19"/>
        <v>147437.60186428175</v>
      </c>
    </row>
    <row r="162" spans="1:8" ht="15" x14ac:dyDescent="0.35">
      <c r="A162" s="19"/>
      <c r="B162" s="37">
        <f t="shared" si="20"/>
        <v>147</v>
      </c>
      <c r="C162" s="26">
        <f t="shared" si="14"/>
        <v>45914</v>
      </c>
      <c r="D162" s="38">
        <f t="shared" si="15"/>
        <v>147437.60186428175</v>
      </c>
      <c r="E162" s="38">
        <f t="shared" si="16"/>
        <v>983.87978215896726</v>
      </c>
      <c r="F162" s="38">
        <f t="shared" si="17"/>
        <v>461.70494222296122</v>
      </c>
      <c r="G162" s="38">
        <f t="shared" si="18"/>
        <v>522.17483993600604</v>
      </c>
      <c r="H162" s="39">
        <f t="shared" si="19"/>
        <v>146975.89692205878</v>
      </c>
    </row>
    <row r="163" spans="1:8" ht="15" x14ac:dyDescent="0.35">
      <c r="A163" s="19"/>
      <c r="B163" s="37">
        <f t="shared" si="20"/>
        <v>148</v>
      </c>
      <c r="C163" s="26">
        <f t="shared" si="14"/>
        <v>45944</v>
      </c>
      <c r="D163" s="38">
        <f t="shared" si="15"/>
        <v>146975.89692205878</v>
      </c>
      <c r="E163" s="38">
        <f t="shared" si="16"/>
        <v>983.87978215896726</v>
      </c>
      <c r="F163" s="38">
        <f t="shared" si="17"/>
        <v>463.34014722666763</v>
      </c>
      <c r="G163" s="38">
        <f t="shared" si="18"/>
        <v>520.53963493229958</v>
      </c>
      <c r="H163" s="39">
        <f t="shared" si="19"/>
        <v>146512.55677483208</v>
      </c>
    </row>
    <row r="164" spans="1:8" ht="15" x14ac:dyDescent="0.35">
      <c r="A164" s="19"/>
      <c r="B164" s="37">
        <f t="shared" si="20"/>
        <v>149</v>
      </c>
      <c r="C164" s="26">
        <f t="shared" si="14"/>
        <v>45975</v>
      </c>
      <c r="D164" s="38">
        <f t="shared" si="15"/>
        <v>146512.55677483208</v>
      </c>
      <c r="E164" s="38">
        <f t="shared" si="16"/>
        <v>983.87978215896726</v>
      </c>
      <c r="F164" s="38">
        <f t="shared" si="17"/>
        <v>464.98114358142874</v>
      </c>
      <c r="G164" s="38">
        <f t="shared" si="18"/>
        <v>518.89863857753858</v>
      </c>
      <c r="H164" s="39">
        <f t="shared" si="19"/>
        <v>146047.57563125063</v>
      </c>
    </row>
    <row r="165" spans="1:8" ht="15" x14ac:dyDescent="0.35">
      <c r="A165" s="19"/>
      <c r="B165" s="37">
        <f t="shared" si="20"/>
        <v>150</v>
      </c>
      <c r="C165" s="26">
        <f t="shared" si="14"/>
        <v>46005</v>
      </c>
      <c r="D165" s="38">
        <f t="shared" si="15"/>
        <v>146047.57563125063</v>
      </c>
      <c r="E165" s="38">
        <f t="shared" si="16"/>
        <v>983.87978215896726</v>
      </c>
      <c r="F165" s="38">
        <f t="shared" si="17"/>
        <v>466.62795179827964</v>
      </c>
      <c r="G165" s="38">
        <f t="shared" si="18"/>
        <v>517.25183036068756</v>
      </c>
      <c r="H165" s="39">
        <f t="shared" si="19"/>
        <v>145580.94767945234</v>
      </c>
    </row>
    <row r="166" spans="1:8" ht="15" x14ac:dyDescent="0.35">
      <c r="A166" s="19"/>
      <c r="B166" s="37">
        <f t="shared" si="20"/>
        <v>151</v>
      </c>
      <c r="C166" s="26">
        <f t="shared" si="14"/>
        <v>46036</v>
      </c>
      <c r="D166" s="38">
        <f t="shared" si="15"/>
        <v>145580.94767945234</v>
      </c>
      <c r="E166" s="38">
        <f t="shared" si="16"/>
        <v>983.87978215896726</v>
      </c>
      <c r="F166" s="38">
        <f t="shared" si="17"/>
        <v>468.28059246089856</v>
      </c>
      <c r="G166" s="38">
        <f t="shared" si="18"/>
        <v>515.59918969806859</v>
      </c>
      <c r="H166" s="39">
        <f t="shared" si="19"/>
        <v>145112.66708699134</v>
      </c>
    </row>
    <row r="167" spans="1:8" ht="15" x14ac:dyDescent="0.35">
      <c r="A167" s="19"/>
      <c r="B167" s="37">
        <f t="shared" si="20"/>
        <v>152</v>
      </c>
      <c r="C167" s="26">
        <f t="shared" si="14"/>
        <v>46067</v>
      </c>
      <c r="D167" s="38">
        <f t="shared" si="15"/>
        <v>145112.66708699134</v>
      </c>
      <c r="E167" s="38">
        <f t="shared" si="16"/>
        <v>983.87978215896726</v>
      </c>
      <c r="F167" s="38">
        <f t="shared" si="17"/>
        <v>469.93908622586417</v>
      </c>
      <c r="G167" s="38">
        <f t="shared" si="18"/>
        <v>513.94069593310314</v>
      </c>
      <c r="H167" s="39">
        <f t="shared" si="19"/>
        <v>144642.72800076549</v>
      </c>
    </row>
    <row r="168" spans="1:8" ht="15" x14ac:dyDescent="0.35">
      <c r="A168" s="19"/>
      <c r="B168" s="37">
        <f t="shared" si="20"/>
        <v>153</v>
      </c>
      <c r="C168" s="26">
        <f t="shared" si="14"/>
        <v>46095</v>
      </c>
      <c r="D168" s="38">
        <f t="shared" si="15"/>
        <v>144642.72800076549</v>
      </c>
      <c r="E168" s="38">
        <f t="shared" si="16"/>
        <v>983.87978215896726</v>
      </c>
      <c r="F168" s="38">
        <f t="shared" si="17"/>
        <v>471.60345382291416</v>
      </c>
      <c r="G168" s="38">
        <f t="shared" si="18"/>
        <v>512.2763283360531</v>
      </c>
      <c r="H168" s="39">
        <f t="shared" si="19"/>
        <v>144171.12454694256</v>
      </c>
    </row>
    <row r="169" spans="1:8" ht="15" x14ac:dyDescent="0.35">
      <c r="A169" s="19"/>
      <c r="B169" s="37">
        <f t="shared" si="20"/>
        <v>154</v>
      </c>
      <c r="C169" s="26">
        <f t="shared" si="14"/>
        <v>46126</v>
      </c>
      <c r="D169" s="38">
        <f t="shared" si="15"/>
        <v>144171.12454694256</v>
      </c>
      <c r="E169" s="38">
        <f t="shared" si="16"/>
        <v>983.87978215896726</v>
      </c>
      <c r="F169" s="38">
        <f t="shared" si="17"/>
        <v>473.27371605520358</v>
      </c>
      <c r="G169" s="38">
        <f t="shared" si="18"/>
        <v>510.60606610376362</v>
      </c>
      <c r="H169" s="39">
        <f t="shared" si="19"/>
        <v>143697.85083088736</v>
      </c>
    </row>
    <row r="170" spans="1:8" ht="15" x14ac:dyDescent="0.35">
      <c r="A170" s="19"/>
      <c r="B170" s="37">
        <f t="shared" si="20"/>
        <v>155</v>
      </c>
      <c r="C170" s="26">
        <f t="shared" si="14"/>
        <v>46156</v>
      </c>
      <c r="D170" s="38">
        <f t="shared" si="15"/>
        <v>143697.85083088736</v>
      </c>
      <c r="E170" s="38">
        <f t="shared" si="16"/>
        <v>983.87978215896726</v>
      </c>
      <c r="F170" s="38">
        <f t="shared" si="17"/>
        <v>474.94989379956581</v>
      </c>
      <c r="G170" s="38">
        <f t="shared" si="18"/>
        <v>508.92988835940145</v>
      </c>
      <c r="H170" s="39">
        <f t="shared" si="19"/>
        <v>143222.90093708775</v>
      </c>
    </row>
    <row r="171" spans="1:8" ht="15" x14ac:dyDescent="0.35">
      <c r="A171" s="19"/>
      <c r="B171" s="37">
        <f t="shared" si="20"/>
        <v>156</v>
      </c>
      <c r="C171" s="26">
        <f t="shared" si="14"/>
        <v>46187</v>
      </c>
      <c r="D171" s="38">
        <f t="shared" si="15"/>
        <v>143222.90093708775</v>
      </c>
      <c r="E171" s="38">
        <f t="shared" si="16"/>
        <v>983.87978215896726</v>
      </c>
      <c r="F171" s="38">
        <f t="shared" si="17"/>
        <v>476.63200800677265</v>
      </c>
      <c r="G171" s="38">
        <f t="shared" si="18"/>
        <v>507.24777415219455</v>
      </c>
      <c r="H171" s="39">
        <f t="shared" si="19"/>
        <v>142746.26892908098</v>
      </c>
    </row>
    <row r="172" spans="1:8" ht="15" x14ac:dyDescent="0.35">
      <c r="A172" s="19"/>
      <c r="B172" s="37">
        <f t="shared" si="20"/>
        <v>157</v>
      </c>
      <c r="C172" s="26">
        <f t="shared" si="14"/>
        <v>46217</v>
      </c>
      <c r="D172" s="38">
        <f t="shared" si="15"/>
        <v>142746.26892908098</v>
      </c>
      <c r="E172" s="38">
        <f t="shared" si="16"/>
        <v>983.87978215896726</v>
      </c>
      <c r="F172" s="38">
        <f t="shared" si="17"/>
        <v>478.3200797017966</v>
      </c>
      <c r="G172" s="38">
        <f t="shared" si="18"/>
        <v>505.5597024571706</v>
      </c>
      <c r="H172" s="39">
        <f t="shared" si="19"/>
        <v>142267.94884937914</v>
      </c>
    </row>
    <row r="173" spans="1:8" ht="15" x14ac:dyDescent="0.35">
      <c r="A173" s="19"/>
      <c r="B173" s="37">
        <f t="shared" si="20"/>
        <v>158</v>
      </c>
      <c r="C173" s="26">
        <f t="shared" si="14"/>
        <v>46248</v>
      </c>
      <c r="D173" s="38">
        <f t="shared" si="15"/>
        <v>142267.94884937914</v>
      </c>
      <c r="E173" s="38">
        <f t="shared" si="16"/>
        <v>983.87978215896726</v>
      </c>
      <c r="F173" s="38">
        <f t="shared" si="17"/>
        <v>480.01412998407375</v>
      </c>
      <c r="G173" s="38">
        <f t="shared" si="18"/>
        <v>503.86565217489346</v>
      </c>
      <c r="H173" s="39">
        <f t="shared" si="19"/>
        <v>141787.93471939504</v>
      </c>
    </row>
    <row r="174" spans="1:8" ht="15" x14ac:dyDescent="0.35">
      <c r="A174" s="19"/>
      <c r="B174" s="37">
        <f t="shared" si="20"/>
        <v>159</v>
      </c>
      <c r="C174" s="26">
        <f t="shared" si="14"/>
        <v>46279</v>
      </c>
      <c r="D174" s="38">
        <f t="shared" si="15"/>
        <v>141787.93471939504</v>
      </c>
      <c r="E174" s="38">
        <f t="shared" si="16"/>
        <v>983.87978215896726</v>
      </c>
      <c r="F174" s="38">
        <f t="shared" si="17"/>
        <v>481.71418002776733</v>
      </c>
      <c r="G174" s="38">
        <f t="shared" si="18"/>
        <v>502.16560213119988</v>
      </c>
      <c r="H174" s="39">
        <f t="shared" si="19"/>
        <v>141306.2205393672</v>
      </c>
    </row>
    <row r="175" spans="1:8" ht="15" x14ac:dyDescent="0.35">
      <c r="A175" s="19"/>
      <c r="B175" s="37">
        <f t="shared" si="20"/>
        <v>160</v>
      </c>
      <c r="C175" s="26">
        <f t="shared" si="14"/>
        <v>46309</v>
      </c>
      <c r="D175" s="38">
        <f t="shared" si="15"/>
        <v>141306.2205393672</v>
      </c>
      <c r="E175" s="38">
        <f t="shared" si="16"/>
        <v>983.87978215896726</v>
      </c>
      <c r="F175" s="38">
        <f t="shared" si="17"/>
        <v>483.42025108203239</v>
      </c>
      <c r="G175" s="38">
        <f t="shared" si="18"/>
        <v>500.45953107693475</v>
      </c>
      <c r="H175" s="39">
        <f t="shared" si="19"/>
        <v>140822.80028828516</v>
      </c>
    </row>
    <row r="176" spans="1:8" ht="15" x14ac:dyDescent="0.35">
      <c r="A176" s="19"/>
      <c r="B176" s="37">
        <f t="shared" si="20"/>
        <v>161</v>
      </c>
      <c r="C176" s="26">
        <f t="shared" si="14"/>
        <v>46340</v>
      </c>
      <c r="D176" s="38">
        <f t="shared" si="15"/>
        <v>140822.80028828516</v>
      </c>
      <c r="E176" s="38">
        <f t="shared" si="16"/>
        <v>983.87978215896726</v>
      </c>
      <c r="F176" s="38">
        <f t="shared" si="17"/>
        <v>485.13236447128128</v>
      </c>
      <c r="G176" s="38">
        <f t="shared" si="18"/>
        <v>498.74741768768604</v>
      </c>
      <c r="H176" s="39">
        <f t="shared" si="19"/>
        <v>140337.66792381389</v>
      </c>
    </row>
    <row r="177" spans="1:8" ht="15" x14ac:dyDescent="0.35">
      <c r="A177" s="19"/>
      <c r="B177" s="37">
        <f t="shared" si="20"/>
        <v>162</v>
      </c>
      <c r="C177" s="26">
        <f t="shared" si="14"/>
        <v>46370</v>
      </c>
      <c r="D177" s="38">
        <f t="shared" si="15"/>
        <v>140337.66792381389</v>
      </c>
      <c r="E177" s="38">
        <f t="shared" si="16"/>
        <v>983.87978215896726</v>
      </c>
      <c r="F177" s="38">
        <f t="shared" si="17"/>
        <v>486.85054159545035</v>
      </c>
      <c r="G177" s="38">
        <f t="shared" si="18"/>
        <v>497.02924056351685</v>
      </c>
      <c r="H177" s="39">
        <f t="shared" si="19"/>
        <v>139850.8173822184</v>
      </c>
    </row>
    <row r="178" spans="1:8" ht="15" x14ac:dyDescent="0.35">
      <c r="A178" s="19"/>
      <c r="B178" s="37">
        <f t="shared" si="20"/>
        <v>163</v>
      </c>
      <c r="C178" s="26">
        <f t="shared" si="14"/>
        <v>46401</v>
      </c>
      <c r="D178" s="38">
        <f t="shared" si="15"/>
        <v>139850.8173822184</v>
      </c>
      <c r="E178" s="38">
        <f t="shared" si="16"/>
        <v>983.87978215896726</v>
      </c>
      <c r="F178" s="38">
        <f t="shared" si="17"/>
        <v>488.57480393026759</v>
      </c>
      <c r="G178" s="38">
        <f t="shared" si="18"/>
        <v>495.30497822869961</v>
      </c>
      <c r="H178" s="39">
        <f t="shared" si="19"/>
        <v>139362.24257828807</v>
      </c>
    </row>
    <row r="179" spans="1:8" ht="15" x14ac:dyDescent="0.35">
      <c r="A179" s="19"/>
      <c r="B179" s="37">
        <f t="shared" si="20"/>
        <v>164</v>
      </c>
      <c r="C179" s="26">
        <f t="shared" si="14"/>
        <v>46432</v>
      </c>
      <c r="D179" s="38">
        <f t="shared" si="15"/>
        <v>139362.24257828807</v>
      </c>
      <c r="E179" s="38">
        <f t="shared" si="16"/>
        <v>983.87978215896726</v>
      </c>
      <c r="F179" s="38">
        <f t="shared" si="17"/>
        <v>490.30517302752065</v>
      </c>
      <c r="G179" s="38">
        <f t="shared" si="18"/>
        <v>493.57460913144655</v>
      </c>
      <c r="H179" s="39">
        <f t="shared" si="19"/>
        <v>138871.93740526057</v>
      </c>
    </row>
    <row r="180" spans="1:8" ht="15" x14ac:dyDescent="0.35">
      <c r="A180" s="19"/>
      <c r="B180" s="37">
        <f t="shared" si="20"/>
        <v>165</v>
      </c>
      <c r="C180" s="26">
        <f t="shared" si="14"/>
        <v>46460</v>
      </c>
      <c r="D180" s="38">
        <f t="shared" si="15"/>
        <v>138871.93740526057</v>
      </c>
      <c r="E180" s="38">
        <f t="shared" si="16"/>
        <v>983.87978215896726</v>
      </c>
      <c r="F180" s="38">
        <f t="shared" si="17"/>
        <v>492.04167051532642</v>
      </c>
      <c r="G180" s="38">
        <f t="shared" si="18"/>
        <v>491.83811164364079</v>
      </c>
      <c r="H180" s="39">
        <f t="shared" si="19"/>
        <v>138379.89573474517</v>
      </c>
    </row>
    <row r="181" spans="1:8" ht="15" x14ac:dyDescent="0.35">
      <c r="A181" s="19"/>
      <c r="B181" s="37">
        <f t="shared" si="20"/>
        <v>166</v>
      </c>
      <c r="C181" s="26">
        <f t="shared" si="14"/>
        <v>46491</v>
      </c>
      <c r="D181" s="38">
        <f t="shared" si="15"/>
        <v>138379.89573474517</v>
      </c>
      <c r="E181" s="38">
        <f t="shared" si="16"/>
        <v>983.87978215896726</v>
      </c>
      <c r="F181" s="38">
        <f t="shared" si="17"/>
        <v>493.78431809840157</v>
      </c>
      <c r="G181" s="38">
        <f t="shared" si="18"/>
        <v>490.09546406056575</v>
      </c>
      <c r="H181" s="39">
        <f t="shared" si="19"/>
        <v>137886.11141664675</v>
      </c>
    </row>
    <row r="182" spans="1:8" ht="15" x14ac:dyDescent="0.35">
      <c r="A182" s="19"/>
      <c r="B182" s="37">
        <f t="shared" si="20"/>
        <v>167</v>
      </c>
      <c r="C182" s="26">
        <f t="shared" si="14"/>
        <v>46521</v>
      </c>
      <c r="D182" s="38">
        <f t="shared" si="15"/>
        <v>137886.11141664675</v>
      </c>
      <c r="E182" s="38">
        <f t="shared" si="16"/>
        <v>983.87978215896726</v>
      </c>
      <c r="F182" s="38">
        <f t="shared" si="17"/>
        <v>495.53313755833341</v>
      </c>
      <c r="G182" s="38">
        <f t="shared" si="18"/>
        <v>488.34664460063379</v>
      </c>
      <c r="H182" s="39">
        <f t="shared" si="19"/>
        <v>137390.5782790884</v>
      </c>
    </row>
    <row r="183" spans="1:8" ht="15" x14ac:dyDescent="0.35">
      <c r="A183" s="19"/>
      <c r="B183" s="37">
        <f t="shared" si="20"/>
        <v>168</v>
      </c>
      <c r="C183" s="26">
        <f t="shared" si="14"/>
        <v>46552</v>
      </c>
      <c r="D183" s="38">
        <f t="shared" si="15"/>
        <v>137390.5782790884</v>
      </c>
      <c r="E183" s="38">
        <f t="shared" si="16"/>
        <v>983.87978215896726</v>
      </c>
      <c r="F183" s="38">
        <f t="shared" si="17"/>
        <v>497.28815075385245</v>
      </c>
      <c r="G183" s="38">
        <f t="shared" si="18"/>
        <v>486.5916314051147</v>
      </c>
      <c r="H183" s="39">
        <f t="shared" si="19"/>
        <v>136893.29012833454</v>
      </c>
    </row>
    <row r="184" spans="1:8" ht="15" x14ac:dyDescent="0.35">
      <c r="A184" s="19"/>
      <c r="B184" s="37">
        <f t="shared" si="20"/>
        <v>169</v>
      </c>
      <c r="C184" s="26">
        <f t="shared" si="14"/>
        <v>46582</v>
      </c>
      <c r="D184" s="38">
        <f t="shared" si="15"/>
        <v>136893.29012833454</v>
      </c>
      <c r="E184" s="38">
        <f t="shared" si="16"/>
        <v>983.87978215896726</v>
      </c>
      <c r="F184" s="38">
        <f t="shared" si="17"/>
        <v>499.0493796211058</v>
      </c>
      <c r="G184" s="38">
        <f t="shared" si="18"/>
        <v>484.83040253786152</v>
      </c>
      <c r="H184" s="39">
        <f t="shared" si="19"/>
        <v>136394.24074871338</v>
      </c>
    </row>
    <row r="185" spans="1:8" ht="15" x14ac:dyDescent="0.35">
      <c r="A185" s="19"/>
      <c r="B185" s="37">
        <f t="shared" si="20"/>
        <v>170</v>
      </c>
      <c r="C185" s="26">
        <f t="shared" si="14"/>
        <v>46613</v>
      </c>
      <c r="D185" s="38">
        <f t="shared" si="15"/>
        <v>136394.24074871338</v>
      </c>
      <c r="E185" s="38">
        <f t="shared" si="16"/>
        <v>983.87978215896726</v>
      </c>
      <c r="F185" s="38">
        <f t="shared" si="17"/>
        <v>500.81684617393046</v>
      </c>
      <c r="G185" s="38">
        <f t="shared" si="18"/>
        <v>483.06293598503669</v>
      </c>
      <c r="H185" s="39">
        <f t="shared" si="19"/>
        <v>135893.42390253942</v>
      </c>
    </row>
    <row r="186" spans="1:8" ht="15" x14ac:dyDescent="0.35">
      <c r="A186" s="19"/>
      <c r="B186" s="37">
        <f t="shared" si="20"/>
        <v>171</v>
      </c>
      <c r="C186" s="26">
        <f t="shared" si="14"/>
        <v>46644</v>
      </c>
      <c r="D186" s="38">
        <f t="shared" si="15"/>
        <v>135893.42390253942</v>
      </c>
      <c r="E186" s="38">
        <f t="shared" si="16"/>
        <v>983.87978215896726</v>
      </c>
      <c r="F186" s="38">
        <f t="shared" si="17"/>
        <v>502.59057250412974</v>
      </c>
      <c r="G186" s="38">
        <f t="shared" si="18"/>
        <v>481.28920965483746</v>
      </c>
      <c r="H186" s="39">
        <f t="shared" si="19"/>
        <v>135390.8333300353</v>
      </c>
    </row>
    <row r="187" spans="1:8" ht="15" x14ac:dyDescent="0.35">
      <c r="A187" s="19"/>
      <c r="B187" s="37">
        <f t="shared" si="20"/>
        <v>172</v>
      </c>
      <c r="C187" s="26">
        <f t="shared" si="14"/>
        <v>46674</v>
      </c>
      <c r="D187" s="38">
        <f t="shared" si="15"/>
        <v>135390.8333300353</v>
      </c>
      <c r="E187" s="38">
        <f t="shared" si="16"/>
        <v>983.87978215896726</v>
      </c>
      <c r="F187" s="38">
        <f t="shared" si="17"/>
        <v>504.37058078174852</v>
      </c>
      <c r="G187" s="38">
        <f t="shared" si="18"/>
        <v>479.50920137721869</v>
      </c>
      <c r="H187" s="39">
        <f t="shared" si="19"/>
        <v>134886.46274925355</v>
      </c>
    </row>
    <row r="188" spans="1:8" ht="15" x14ac:dyDescent="0.35">
      <c r="A188" s="19"/>
      <c r="B188" s="37">
        <f t="shared" si="20"/>
        <v>173</v>
      </c>
      <c r="C188" s="26">
        <f t="shared" si="14"/>
        <v>46705</v>
      </c>
      <c r="D188" s="38">
        <f t="shared" si="15"/>
        <v>134886.46274925355</v>
      </c>
      <c r="E188" s="38">
        <f t="shared" si="16"/>
        <v>983.87978215896726</v>
      </c>
      <c r="F188" s="38">
        <f t="shared" si="17"/>
        <v>506.15689325535055</v>
      </c>
      <c r="G188" s="38">
        <f t="shared" si="18"/>
        <v>477.72288890361665</v>
      </c>
      <c r="H188" s="39">
        <f t="shared" si="19"/>
        <v>134380.3058559981</v>
      </c>
    </row>
    <row r="189" spans="1:8" ht="15" x14ac:dyDescent="0.35">
      <c r="A189" s="19"/>
      <c r="B189" s="37">
        <f t="shared" si="20"/>
        <v>174</v>
      </c>
      <c r="C189" s="26">
        <f t="shared" si="14"/>
        <v>46735</v>
      </c>
      <c r="D189" s="38">
        <f t="shared" si="15"/>
        <v>134380.3058559981</v>
      </c>
      <c r="E189" s="38">
        <f t="shared" si="16"/>
        <v>983.87978215896726</v>
      </c>
      <c r="F189" s="38">
        <f t="shared" si="17"/>
        <v>507.94953225229659</v>
      </c>
      <c r="G189" s="38">
        <f t="shared" si="18"/>
        <v>475.93024990667061</v>
      </c>
      <c r="H189" s="39">
        <f t="shared" si="19"/>
        <v>133872.3563237458</v>
      </c>
    </row>
    <row r="190" spans="1:8" ht="15" x14ac:dyDescent="0.35">
      <c r="A190" s="19"/>
      <c r="B190" s="37">
        <f t="shared" si="20"/>
        <v>175</v>
      </c>
      <c r="C190" s="26">
        <f t="shared" si="14"/>
        <v>46766</v>
      </c>
      <c r="D190" s="38">
        <f t="shared" si="15"/>
        <v>133872.3563237458</v>
      </c>
      <c r="E190" s="38">
        <f t="shared" si="16"/>
        <v>983.87978215896726</v>
      </c>
      <c r="F190" s="38">
        <f t="shared" si="17"/>
        <v>509.7485201790235</v>
      </c>
      <c r="G190" s="38">
        <f t="shared" si="18"/>
        <v>474.13126197994382</v>
      </c>
      <c r="H190" s="39">
        <f t="shared" si="19"/>
        <v>133362.6078035667</v>
      </c>
    </row>
    <row r="191" spans="1:8" ht="15" x14ac:dyDescent="0.35">
      <c r="A191" s="19"/>
      <c r="B191" s="37">
        <f t="shared" si="20"/>
        <v>176</v>
      </c>
      <c r="C191" s="26">
        <f t="shared" si="14"/>
        <v>46797</v>
      </c>
      <c r="D191" s="38">
        <f t="shared" si="15"/>
        <v>133362.6078035667</v>
      </c>
      <c r="E191" s="38">
        <f t="shared" si="16"/>
        <v>983.87978215896726</v>
      </c>
      <c r="F191" s="38">
        <f t="shared" si="17"/>
        <v>511.55387952132429</v>
      </c>
      <c r="G191" s="38">
        <f t="shared" si="18"/>
        <v>472.32590263764291</v>
      </c>
      <c r="H191" s="39">
        <f t="shared" si="19"/>
        <v>132851.05392404538</v>
      </c>
    </row>
    <row r="192" spans="1:8" ht="15" x14ac:dyDescent="0.35">
      <c r="A192" s="19"/>
      <c r="B192" s="37">
        <f t="shared" si="20"/>
        <v>177</v>
      </c>
      <c r="C192" s="26">
        <f t="shared" si="14"/>
        <v>46826</v>
      </c>
      <c r="D192" s="38">
        <f t="shared" si="15"/>
        <v>132851.05392404538</v>
      </c>
      <c r="E192" s="38">
        <f t="shared" si="16"/>
        <v>983.87978215896726</v>
      </c>
      <c r="F192" s="38">
        <f t="shared" si="17"/>
        <v>513.36563284462886</v>
      </c>
      <c r="G192" s="38">
        <f t="shared" si="18"/>
        <v>470.51414931433823</v>
      </c>
      <c r="H192" s="39">
        <f t="shared" si="19"/>
        <v>132337.68829120073</v>
      </c>
    </row>
    <row r="193" spans="1:8" ht="15" x14ac:dyDescent="0.35">
      <c r="A193" s="19"/>
      <c r="B193" s="37">
        <f t="shared" si="20"/>
        <v>178</v>
      </c>
      <c r="C193" s="26">
        <f t="shared" si="14"/>
        <v>46857</v>
      </c>
      <c r="D193" s="38">
        <f t="shared" si="15"/>
        <v>132337.68829120073</v>
      </c>
      <c r="E193" s="38">
        <f t="shared" si="16"/>
        <v>983.87978215896726</v>
      </c>
      <c r="F193" s="38">
        <f t="shared" si="17"/>
        <v>515.18380279428698</v>
      </c>
      <c r="G193" s="38">
        <f t="shared" si="18"/>
        <v>468.69597936468023</v>
      </c>
      <c r="H193" s="39">
        <f t="shared" si="19"/>
        <v>131822.50448840644</v>
      </c>
    </row>
    <row r="194" spans="1:8" ht="15" x14ac:dyDescent="0.35">
      <c r="A194" s="19"/>
      <c r="B194" s="37">
        <f t="shared" si="20"/>
        <v>179</v>
      </c>
      <c r="C194" s="26">
        <f t="shared" si="14"/>
        <v>46887</v>
      </c>
      <c r="D194" s="38">
        <f t="shared" si="15"/>
        <v>131822.50448840644</v>
      </c>
      <c r="E194" s="38">
        <f t="shared" si="16"/>
        <v>983.87978215896726</v>
      </c>
      <c r="F194" s="38">
        <f t="shared" si="17"/>
        <v>517.00841209585008</v>
      </c>
      <c r="G194" s="38">
        <f t="shared" si="18"/>
        <v>466.87137006311713</v>
      </c>
      <c r="H194" s="39">
        <f t="shared" si="19"/>
        <v>131305.49607631058</v>
      </c>
    </row>
    <row r="195" spans="1:8" ht="15" x14ac:dyDescent="0.35">
      <c r="A195" s="19"/>
      <c r="B195" s="37">
        <f t="shared" si="20"/>
        <v>180</v>
      </c>
      <c r="C195" s="26">
        <f t="shared" si="14"/>
        <v>46918</v>
      </c>
      <c r="D195" s="38">
        <f t="shared" si="15"/>
        <v>131305.49607631058</v>
      </c>
      <c r="E195" s="38">
        <f t="shared" si="16"/>
        <v>983.87978215896726</v>
      </c>
      <c r="F195" s="38">
        <f t="shared" si="17"/>
        <v>518.8394835553562</v>
      </c>
      <c r="G195" s="38">
        <f t="shared" si="18"/>
        <v>465.04029860361112</v>
      </c>
      <c r="H195" s="39">
        <f t="shared" si="19"/>
        <v>130786.6565927552</v>
      </c>
    </row>
    <row r="196" spans="1:8" ht="15" x14ac:dyDescent="0.35">
      <c r="A196" s="19"/>
      <c r="B196" s="37">
        <f t="shared" si="20"/>
        <v>181</v>
      </c>
      <c r="C196" s="26">
        <f t="shared" si="14"/>
        <v>46948</v>
      </c>
      <c r="D196" s="38">
        <f t="shared" si="15"/>
        <v>130786.6565927552</v>
      </c>
      <c r="E196" s="38">
        <f t="shared" si="16"/>
        <v>983.87978215896726</v>
      </c>
      <c r="F196" s="38">
        <f t="shared" si="17"/>
        <v>520.6770400596148</v>
      </c>
      <c r="G196" s="38">
        <f t="shared" si="18"/>
        <v>463.20274209935252</v>
      </c>
      <c r="H196" s="39">
        <f t="shared" si="19"/>
        <v>130265.97955269556</v>
      </c>
    </row>
    <row r="197" spans="1:8" ht="15" x14ac:dyDescent="0.35">
      <c r="A197" s="19"/>
      <c r="B197" s="37">
        <f t="shared" si="20"/>
        <v>182</v>
      </c>
      <c r="C197" s="26">
        <f t="shared" si="14"/>
        <v>46979</v>
      </c>
      <c r="D197" s="38">
        <f t="shared" si="15"/>
        <v>130265.97955269556</v>
      </c>
      <c r="E197" s="38">
        <f t="shared" si="16"/>
        <v>983.87978215896726</v>
      </c>
      <c r="F197" s="38">
        <f t="shared" si="17"/>
        <v>522.52110457649246</v>
      </c>
      <c r="G197" s="38">
        <f t="shared" si="18"/>
        <v>461.35867758247457</v>
      </c>
      <c r="H197" s="39">
        <f t="shared" si="19"/>
        <v>129743.45844811902</v>
      </c>
    </row>
    <row r="198" spans="1:8" ht="15" x14ac:dyDescent="0.35">
      <c r="A198" s="19"/>
      <c r="B198" s="37">
        <f t="shared" si="20"/>
        <v>183</v>
      </c>
      <c r="C198" s="26">
        <f t="shared" si="14"/>
        <v>47010</v>
      </c>
      <c r="D198" s="38">
        <f t="shared" si="15"/>
        <v>129743.45844811902</v>
      </c>
      <c r="E198" s="38">
        <f t="shared" si="16"/>
        <v>983.87978215896726</v>
      </c>
      <c r="F198" s="38">
        <f t="shared" si="17"/>
        <v>524.37170015520098</v>
      </c>
      <c r="G198" s="38">
        <f t="shared" si="18"/>
        <v>459.50808200376628</v>
      </c>
      <c r="H198" s="39">
        <f t="shared" si="19"/>
        <v>129219.08674796377</v>
      </c>
    </row>
    <row r="199" spans="1:8" ht="15" x14ac:dyDescent="0.35">
      <c r="A199" s="19"/>
      <c r="B199" s="37">
        <f t="shared" si="20"/>
        <v>184</v>
      </c>
      <c r="C199" s="26">
        <f t="shared" si="14"/>
        <v>47040</v>
      </c>
      <c r="D199" s="38">
        <f t="shared" si="15"/>
        <v>129219.08674796377</v>
      </c>
      <c r="E199" s="38">
        <f t="shared" si="16"/>
        <v>983.87978215896726</v>
      </c>
      <c r="F199" s="38">
        <f t="shared" si="17"/>
        <v>526.22884992658396</v>
      </c>
      <c r="G199" s="38">
        <f t="shared" si="18"/>
        <v>457.65093223238318</v>
      </c>
      <c r="H199" s="39">
        <f t="shared" si="19"/>
        <v>128692.85789803715</v>
      </c>
    </row>
    <row r="200" spans="1:8" ht="15" x14ac:dyDescent="0.35">
      <c r="A200" s="19"/>
      <c r="B200" s="37">
        <f t="shared" si="20"/>
        <v>185</v>
      </c>
      <c r="C200" s="26">
        <f t="shared" si="14"/>
        <v>47071</v>
      </c>
      <c r="D200" s="38">
        <f t="shared" si="15"/>
        <v>128692.85789803715</v>
      </c>
      <c r="E200" s="38">
        <f t="shared" si="16"/>
        <v>983.87978215896726</v>
      </c>
      <c r="F200" s="38">
        <f t="shared" si="17"/>
        <v>528.09257710340728</v>
      </c>
      <c r="G200" s="38">
        <f t="shared" si="18"/>
        <v>455.78720505555992</v>
      </c>
      <c r="H200" s="39">
        <f t="shared" si="19"/>
        <v>128164.76532093369</v>
      </c>
    </row>
    <row r="201" spans="1:8" ht="15" x14ac:dyDescent="0.35">
      <c r="A201" s="19"/>
      <c r="B201" s="37">
        <f t="shared" si="20"/>
        <v>186</v>
      </c>
      <c r="C201" s="26">
        <f t="shared" si="14"/>
        <v>47101</v>
      </c>
      <c r="D201" s="38">
        <f t="shared" si="15"/>
        <v>128164.76532093369</v>
      </c>
      <c r="E201" s="38">
        <f t="shared" si="16"/>
        <v>983.87978215896726</v>
      </c>
      <c r="F201" s="38">
        <f t="shared" si="17"/>
        <v>529.96290498064855</v>
      </c>
      <c r="G201" s="38">
        <f t="shared" si="18"/>
        <v>453.91687717831871</v>
      </c>
      <c r="H201" s="39">
        <f t="shared" si="19"/>
        <v>127634.80241595302</v>
      </c>
    </row>
    <row r="202" spans="1:8" ht="15" x14ac:dyDescent="0.35">
      <c r="A202" s="19"/>
      <c r="B202" s="37">
        <f t="shared" si="20"/>
        <v>187</v>
      </c>
      <c r="C202" s="26">
        <f t="shared" si="14"/>
        <v>47132</v>
      </c>
      <c r="D202" s="38">
        <f t="shared" si="15"/>
        <v>127634.80241595302</v>
      </c>
      <c r="E202" s="38">
        <f t="shared" si="16"/>
        <v>983.87978215896726</v>
      </c>
      <c r="F202" s="38">
        <f t="shared" si="17"/>
        <v>531.83985693578836</v>
      </c>
      <c r="G202" s="38">
        <f t="shared" si="18"/>
        <v>452.03992522317884</v>
      </c>
      <c r="H202" s="39">
        <f t="shared" si="19"/>
        <v>127102.96255901721</v>
      </c>
    </row>
    <row r="203" spans="1:8" ht="15" x14ac:dyDescent="0.35">
      <c r="A203" s="19"/>
      <c r="B203" s="37">
        <f t="shared" si="20"/>
        <v>188</v>
      </c>
      <c r="C203" s="26">
        <f t="shared" si="14"/>
        <v>47163</v>
      </c>
      <c r="D203" s="38">
        <f t="shared" si="15"/>
        <v>127102.96255901721</v>
      </c>
      <c r="E203" s="38">
        <f t="shared" si="16"/>
        <v>983.87978215896726</v>
      </c>
      <c r="F203" s="38">
        <f t="shared" si="17"/>
        <v>533.7234564291025</v>
      </c>
      <c r="G203" s="38">
        <f t="shared" si="18"/>
        <v>450.15632572986465</v>
      </c>
      <c r="H203" s="39">
        <f t="shared" si="19"/>
        <v>126569.23910258809</v>
      </c>
    </row>
    <row r="204" spans="1:8" ht="15" x14ac:dyDescent="0.35">
      <c r="A204" s="19"/>
      <c r="B204" s="37">
        <f t="shared" si="20"/>
        <v>189</v>
      </c>
      <c r="C204" s="26">
        <f t="shared" si="14"/>
        <v>47191</v>
      </c>
      <c r="D204" s="38">
        <f t="shared" si="15"/>
        <v>126569.23910258809</v>
      </c>
      <c r="E204" s="38">
        <f t="shared" si="16"/>
        <v>983.87978215896726</v>
      </c>
      <c r="F204" s="38">
        <f t="shared" si="17"/>
        <v>535.61372700395566</v>
      </c>
      <c r="G204" s="38">
        <f t="shared" si="18"/>
        <v>448.26605515501154</v>
      </c>
      <c r="H204" s="39">
        <f t="shared" si="19"/>
        <v>126033.62537558418</v>
      </c>
    </row>
    <row r="205" spans="1:8" ht="15" x14ac:dyDescent="0.35">
      <c r="A205" s="19"/>
      <c r="B205" s="37">
        <f t="shared" si="20"/>
        <v>190</v>
      </c>
      <c r="C205" s="26">
        <f t="shared" si="14"/>
        <v>47222</v>
      </c>
      <c r="D205" s="38">
        <f t="shared" si="15"/>
        <v>126033.62537558418</v>
      </c>
      <c r="E205" s="38">
        <f t="shared" si="16"/>
        <v>983.87978215896726</v>
      </c>
      <c r="F205" s="38">
        <f t="shared" si="17"/>
        <v>537.51069228709457</v>
      </c>
      <c r="G205" s="38">
        <f t="shared" si="18"/>
        <v>446.36908987187257</v>
      </c>
      <c r="H205" s="39">
        <f t="shared" si="19"/>
        <v>125496.114683297</v>
      </c>
    </row>
    <row r="206" spans="1:8" ht="15" x14ac:dyDescent="0.35">
      <c r="A206" s="19"/>
      <c r="B206" s="37">
        <f t="shared" si="20"/>
        <v>191</v>
      </c>
      <c r="C206" s="26">
        <f t="shared" si="14"/>
        <v>47252</v>
      </c>
      <c r="D206" s="38">
        <f t="shared" si="15"/>
        <v>125496.114683297</v>
      </c>
      <c r="E206" s="38">
        <f t="shared" si="16"/>
        <v>983.87978215896726</v>
      </c>
      <c r="F206" s="38">
        <f t="shared" si="17"/>
        <v>539.41437598894481</v>
      </c>
      <c r="G206" s="38">
        <f t="shared" si="18"/>
        <v>444.46540617002245</v>
      </c>
      <c r="H206" s="39">
        <f t="shared" si="19"/>
        <v>124956.70030730794</v>
      </c>
    </row>
    <row r="207" spans="1:8" ht="15" x14ac:dyDescent="0.35">
      <c r="A207" s="19"/>
      <c r="B207" s="37">
        <f t="shared" si="20"/>
        <v>192</v>
      </c>
      <c r="C207" s="26">
        <f t="shared" si="14"/>
        <v>47283</v>
      </c>
      <c r="D207" s="38">
        <f t="shared" si="15"/>
        <v>124956.70030730794</v>
      </c>
      <c r="E207" s="38">
        <f t="shared" si="16"/>
        <v>983.87978215896726</v>
      </c>
      <c r="F207" s="38">
        <f t="shared" si="17"/>
        <v>541.32480190390561</v>
      </c>
      <c r="G207" s="38">
        <f t="shared" si="18"/>
        <v>442.55498025506159</v>
      </c>
      <c r="H207" s="39">
        <f t="shared" si="19"/>
        <v>124415.37550540402</v>
      </c>
    </row>
    <row r="208" spans="1:8" ht="15" x14ac:dyDescent="0.35">
      <c r="A208" s="19"/>
      <c r="B208" s="37">
        <f t="shared" si="20"/>
        <v>193</v>
      </c>
      <c r="C208" s="26">
        <f t="shared" ref="C208:C271" si="21">IF(Loan_Not_Paid*Values_Entered,Payment_Date,"")</f>
        <v>47313</v>
      </c>
      <c r="D208" s="38">
        <f t="shared" ref="D208:D271" si="22">IF(Loan_Not_Paid*Values_Entered,Beginning_Balance,"")</f>
        <v>124415.37550540402</v>
      </c>
      <c r="E208" s="38">
        <f t="shared" ref="E208:E271" si="23">IF(Loan_Not_Paid*Values_Entered,Monthly_Payment,"")</f>
        <v>983.87978215896726</v>
      </c>
      <c r="F208" s="38">
        <f t="shared" ref="F208:F271" si="24">IF(Loan_Not_Paid*Values_Entered,Principal,"")</f>
        <v>543.2419939106486</v>
      </c>
      <c r="G208" s="38">
        <f t="shared" ref="G208:G271" si="25">IF(Loan_Not_Paid*Values_Entered,Interest,"")</f>
        <v>440.63778824831854</v>
      </c>
      <c r="H208" s="39">
        <f t="shared" ref="H208:H271" si="26">IF(Loan_Not_Paid*Values_Entered,Ending_Balance,"")</f>
        <v>123872.13351149339</v>
      </c>
    </row>
    <row r="209" spans="1:8" ht="15" x14ac:dyDescent="0.35">
      <c r="A209" s="19"/>
      <c r="B209" s="37">
        <f t="shared" ref="B209:B272" si="27">IF(Loan_Not_Paid*Values_Entered,Payment_Number,"")</f>
        <v>194</v>
      </c>
      <c r="C209" s="26">
        <f t="shared" si="21"/>
        <v>47344</v>
      </c>
      <c r="D209" s="38">
        <f t="shared" si="22"/>
        <v>123872.13351149339</v>
      </c>
      <c r="E209" s="38">
        <f t="shared" si="23"/>
        <v>983.87978215896726</v>
      </c>
      <c r="F209" s="38">
        <f t="shared" si="24"/>
        <v>545.16597597241548</v>
      </c>
      <c r="G209" s="38">
        <f t="shared" si="25"/>
        <v>438.71380618655178</v>
      </c>
      <c r="H209" s="39">
        <f t="shared" si="26"/>
        <v>123326.9675355209</v>
      </c>
    </row>
    <row r="210" spans="1:8" ht="15" x14ac:dyDescent="0.35">
      <c r="A210" s="19"/>
      <c r="B210" s="37">
        <f t="shared" si="27"/>
        <v>195</v>
      </c>
      <c r="C210" s="26">
        <f t="shared" si="21"/>
        <v>47375</v>
      </c>
      <c r="D210" s="38">
        <f t="shared" si="22"/>
        <v>123326.9675355209</v>
      </c>
      <c r="E210" s="38">
        <f t="shared" si="23"/>
        <v>983.87978215896726</v>
      </c>
      <c r="F210" s="38">
        <f t="shared" si="24"/>
        <v>547.09677213731777</v>
      </c>
      <c r="G210" s="38">
        <f t="shared" si="25"/>
        <v>436.78301002164937</v>
      </c>
      <c r="H210" s="39">
        <f t="shared" si="26"/>
        <v>122779.87076338357</v>
      </c>
    </row>
    <row r="211" spans="1:8" ht="15" x14ac:dyDescent="0.35">
      <c r="A211" s="19"/>
      <c r="B211" s="37">
        <f t="shared" si="27"/>
        <v>196</v>
      </c>
      <c r="C211" s="26">
        <f t="shared" si="21"/>
        <v>47405</v>
      </c>
      <c r="D211" s="38">
        <f t="shared" si="22"/>
        <v>122779.87076338357</v>
      </c>
      <c r="E211" s="38">
        <f t="shared" si="23"/>
        <v>983.87978215896726</v>
      </c>
      <c r="F211" s="38">
        <f t="shared" si="24"/>
        <v>549.03440653863743</v>
      </c>
      <c r="G211" s="38">
        <f t="shared" si="25"/>
        <v>434.84537562032972</v>
      </c>
      <c r="H211" s="39">
        <f t="shared" si="26"/>
        <v>122230.83635684493</v>
      </c>
    </row>
    <row r="212" spans="1:8" ht="15" x14ac:dyDescent="0.35">
      <c r="A212" s="19"/>
      <c r="B212" s="37">
        <f t="shared" si="27"/>
        <v>197</v>
      </c>
      <c r="C212" s="26">
        <f t="shared" si="21"/>
        <v>47436</v>
      </c>
      <c r="D212" s="38">
        <f t="shared" si="22"/>
        <v>122230.83635684493</v>
      </c>
      <c r="E212" s="38">
        <f t="shared" si="23"/>
        <v>983.87978215896726</v>
      </c>
      <c r="F212" s="38">
        <f t="shared" si="24"/>
        <v>550.97890339512855</v>
      </c>
      <c r="G212" s="38">
        <f t="shared" si="25"/>
        <v>432.90087876383876</v>
      </c>
      <c r="H212" s="39">
        <f t="shared" si="26"/>
        <v>121679.8574534498</v>
      </c>
    </row>
    <row r="213" spans="1:8" ht="15" x14ac:dyDescent="0.35">
      <c r="A213" s="19"/>
      <c r="B213" s="37">
        <f t="shared" si="27"/>
        <v>198</v>
      </c>
      <c r="C213" s="26">
        <f t="shared" si="21"/>
        <v>47466</v>
      </c>
      <c r="D213" s="38">
        <f t="shared" si="22"/>
        <v>121679.8574534498</v>
      </c>
      <c r="E213" s="38">
        <f t="shared" si="23"/>
        <v>983.87978215896726</v>
      </c>
      <c r="F213" s="38">
        <f t="shared" si="24"/>
        <v>552.93028701131959</v>
      </c>
      <c r="G213" s="38">
        <f t="shared" si="25"/>
        <v>430.94949514764767</v>
      </c>
      <c r="H213" s="39">
        <f t="shared" si="26"/>
        <v>121126.92716643837</v>
      </c>
    </row>
    <row r="214" spans="1:8" ht="15" x14ac:dyDescent="0.35">
      <c r="A214" s="19"/>
      <c r="B214" s="37">
        <f t="shared" si="27"/>
        <v>199</v>
      </c>
      <c r="C214" s="26">
        <f t="shared" si="21"/>
        <v>47497</v>
      </c>
      <c r="D214" s="38">
        <f t="shared" si="22"/>
        <v>121126.92716643837</v>
      </c>
      <c r="E214" s="38">
        <f t="shared" si="23"/>
        <v>983.87978215896726</v>
      </c>
      <c r="F214" s="38">
        <f t="shared" si="24"/>
        <v>554.88858177781799</v>
      </c>
      <c r="G214" s="38">
        <f t="shared" si="25"/>
        <v>428.99120038114916</v>
      </c>
      <c r="H214" s="39">
        <f t="shared" si="26"/>
        <v>120572.03858466056</v>
      </c>
    </row>
    <row r="215" spans="1:8" ht="15" x14ac:dyDescent="0.35">
      <c r="A215" s="19"/>
      <c r="B215" s="37">
        <f t="shared" si="27"/>
        <v>200</v>
      </c>
      <c r="C215" s="26">
        <f t="shared" si="21"/>
        <v>47528</v>
      </c>
      <c r="D215" s="38">
        <f t="shared" si="22"/>
        <v>120572.03858466056</v>
      </c>
      <c r="E215" s="38">
        <f t="shared" si="23"/>
        <v>983.87978215896726</v>
      </c>
      <c r="F215" s="38">
        <f t="shared" si="24"/>
        <v>556.85381217161444</v>
      </c>
      <c r="G215" s="38">
        <f t="shared" si="25"/>
        <v>427.02596998735277</v>
      </c>
      <c r="H215" s="39">
        <f t="shared" si="26"/>
        <v>120015.18477248895</v>
      </c>
    </row>
    <row r="216" spans="1:8" ht="15" x14ac:dyDescent="0.35">
      <c r="A216" s="19"/>
      <c r="B216" s="37">
        <f t="shared" si="27"/>
        <v>201</v>
      </c>
      <c r="C216" s="26">
        <f t="shared" si="21"/>
        <v>47556</v>
      </c>
      <c r="D216" s="38">
        <f t="shared" si="22"/>
        <v>120015.18477248895</v>
      </c>
      <c r="E216" s="38">
        <f t="shared" si="23"/>
        <v>983.87978215896726</v>
      </c>
      <c r="F216" s="38">
        <f t="shared" si="24"/>
        <v>558.8260027563889</v>
      </c>
      <c r="G216" s="38">
        <f t="shared" si="25"/>
        <v>425.05377940257836</v>
      </c>
      <c r="H216" s="39">
        <f t="shared" si="26"/>
        <v>119456.35876973253</v>
      </c>
    </row>
    <row r="217" spans="1:8" ht="15" x14ac:dyDescent="0.35">
      <c r="A217" s="19"/>
      <c r="B217" s="37">
        <f t="shared" si="27"/>
        <v>202</v>
      </c>
      <c r="C217" s="26">
        <f t="shared" si="21"/>
        <v>47587</v>
      </c>
      <c r="D217" s="38">
        <f t="shared" si="22"/>
        <v>119456.35876973253</v>
      </c>
      <c r="E217" s="38">
        <f t="shared" si="23"/>
        <v>983.87978215896726</v>
      </c>
      <c r="F217" s="38">
        <f t="shared" si="24"/>
        <v>560.80517818281771</v>
      </c>
      <c r="G217" s="38">
        <f t="shared" si="25"/>
        <v>423.07460397614943</v>
      </c>
      <c r="H217" s="39">
        <f t="shared" si="26"/>
        <v>118895.55359154969</v>
      </c>
    </row>
    <row r="218" spans="1:8" ht="15" x14ac:dyDescent="0.35">
      <c r="A218" s="19"/>
      <c r="B218" s="37">
        <f t="shared" si="27"/>
        <v>203</v>
      </c>
      <c r="C218" s="26">
        <f t="shared" si="21"/>
        <v>47617</v>
      </c>
      <c r="D218" s="38">
        <f t="shared" si="22"/>
        <v>118895.55359154969</v>
      </c>
      <c r="E218" s="38">
        <f t="shared" si="23"/>
        <v>983.87978215896726</v>
      </c>
      <c r="F218" s="38">
        <f t="shared" si="24"/>
        <v>562.79136318888197</v>
      </c>
      <c r="G218" s="38">
        <f t="shared" si="25"/>
        <v>421.08841897008529</v>
      </c>
      <c r="H218" s="39">
        <f t="shared" si="26"/>
        <v>118332.76222836069</v>
      </c>
    </row>
    <row r="219" spans="1:8" ht="15" x14ac:dyDescent="0.35">
      <c r="A219" s="19"/>
      <c r="B219" s="37">
        <f t="shared" si="27"/>
        <v>204</v>
      </c>
      <c r="C219" s="26">
        <f t="shared" si="21"/>
        <v>47648</v>
      </c>
      <c r="D219" s="38">
        <f t="shared" si="22"/>
        <v>118332.76222836069</v>
      </c>
      <c r="E219" s="38">
        <f t="shared" si="23"/>
        <v>983.87978215896726</v>
      </c>
      <c r="F219" s="38">
        <f t="shared" si="24"/>
        <v>564.78458260017578</v>
      </c>
      <c r="G219" s="38">
        <f t="shared" si="25"/>
        <v>419.09519955879136</v>
      </c>
      <c r="H219" s="39">
        <f t="shared" si="26"/>
        <v>117767.97764576052</v>
      </c>
    </row>
    <row r="220" spans="1:8" ht="15" x14ac:dyDescent="0.35">
      <c r="A220" s="19"/>
      <c r="B220" s="37">
        <f t="shared" si="27"/>
        <v>205</v>
      </c>
      <c r="C220" s="26">
        <f t="shared" si="21"/>
        <v>47678</v>
      </c>
      <c r="D220" s="38">
        <f t="shared" si="22"/>
        <v>117767.97764576052</v>
      </c>
      <c r="E220" s="38">
        <f t="shared" si="23"/>
        <v>983.87978215896726</v>
      </c>
      <c r="F220" s="38">
        <f t="shared" si="24"/>
        <v>566.78486133021818</v>
      </c>
      <c r="G220" s="38">
        <f t="shared" si="25"/>
        <v>417.09492082874908</v>
      </c>
      <c r="H220" s="39">
        <f t="shared" si="26"/>
        <v>117201.19278443028</v>
      </c>
    </row>
    <row r="221" spans="1:8" ht="15" x14ac:dyDescent="0.35">
      <c r="A221" s="19"/>
      <c r="B221" s="37">
        <f t="shared" si="27"/>
        <v>206</v>
      </c>
      <c r="C221" s="26">
        <f t="shared" si="21"/>
        <v>47709</v>
      </c>
      <c r="D221" s="38">
        <f t="shared" si="22"/>
        <v>117201.19278443028</v>
      </c>
      <c r="E221" s="38">
        <f t="shared" si="23"/>
        <v>983.87978215896726</v>
      </c>
      <c r="F221" s="38">
        <f t="shared" si="24"/>
        <v>568.79222438076272</v>
      </c>
      <c r="G221" s="38">
        <f t="shared" si="25"/>
        <v>415.08755777820454</v>
      </c>
      <c r="H221" s="39">
        <f t="shared" si="26"/>
        <v>116632.40056004951</v>
      </c>
    </row>
    <row r="222" spans="1:8" ht="15" x14ac:dyDescent="0.35">
      <c r="A222" s="19"/>
      <c r="B222" s="37">
        <f t="shared" si="27"/>
        <v>207</v>
      </c>
      <c r="C222" s="26">
        <f t="shared" si="21"/>
        <v>47740</v>
      </c>
      <c r="D222" s="38">
        <f t="shared" si="22"/>
        <v>116632.40056004951</v>
      </c>
      <c r="E222" s="38">
        <f t="shared" si="23"/>
        <v>983.87978215896726</v>
      </c>
      <c r="F222" s="38">
        <f t="shared" si="24"/>
        <v>570.80669684211125</v>
      </c>
      <c r="G222" s="38">
        <f t="shared" si="25"/>
        <v>413.07308531685595</v>
      </c>
      <c r="H222" s="39">
        <f t="shared" si="26"/>
        <v>116061.59386320726</v>
      </c>
    </row>
    <row r="223" spans="1:8" ht="15" x14ac:dyDescent="0.35">
      <c r="A223" s="19"/>
      <c r="B223" s="37">
        <f t="shared" si="27"/>
        <v>208</v>
      </c>
      <c r="C223" s="26">
        <f t="shared" si="21"/>
        <v>47770</v>
      </c>
      <c r="D223" s="38">
        <f t="shared" si="22"/>
        <v>116061.59386320726</v>
      </c>
      <c r="E223" s="38">
        <f t="shared" si="23"/>
        <v>983.87978215896726</v>
      </c>
      <c r="F223" s="38">
        <f t="shared" si="24"/>
        <v>572.82830389342701</v>
      </c>
      <c r="G223" s="38">
        <f t="shared" si="25"/>
        <v>411.0514782655402</v>
      </c>
      <c r="H223" s="39">
        <f t="shared" si="26"/>
        <v>115488.76555931394</v>
      </c>
    </row>
    <row r="224" spans="1:8" ht="15" x14ac:dyDescent="0.35">
      <c r="A224" s="19"/>
      <c r="B224" s="37">
        <f t="shared" si="27"/>
        <v>209</v>
      </c>
      <c r="C224" s="26">
        <f t="shared" si="21"/>
        <v>47801</v>
      </c>
      <c r="D224" s="38">
        <f t="shared" si="22"/>
        <v>115488.76555931394</v>
      </c>
      <c r="E224" s="38">
        <f t="shared" si="23"/>
        <v>983.87978215896726</v>
      </c>
      <c r="F224" s="38">
        <f t="shared" si="24"/>
        <v>574.85707080304951</v>
      </c>
      <c r="G224" s="38">
        <f t="shared" si="25"/>
        <v>409.02271135591764</v>
      </c>
      <c r="H224" s="39">
        <f t="shared" si="26"/>
        <v>114913.90848851082</v>
      </c>
    </row>
    <row r="225" spans="1:8" ht="15" x14ac:dyDescent="0.35">
      <c r="A225" s="19"/>
      <c r="B225" s="37">
        <f t="shared" si="27"/>
        <v>210</v>
      </c>
      <c r="C225" s="26">
        <f t="shared" si="21"/>
        <v>47831</v>
      </c>
      <c r="D225" s="38">
        <f t="shared" si="22"/>
        <v>114913.90848851082</v>
      </c>
      <c r="E225" s="38">
        <f t="shared" si="23"/>
        <v>983.87978215896726</v>
      </c>
      <c r="F225" s="38">
        <f t="shared" si="24"/>
        <v>576.89302292881041</v>
      </c>
      <c r="G225" s="38">
        <f t="shared" si="25"/>
        <v>406.98675923015685</v>
      </c>
      <c r="H225" s="39">
        <f t="shared" si="26"/>
        <v>114337.01546558196</v>
      </c>
    </row>
    <row r="226" spans="1:8" ht="15" x14ac:dyDescent="0.35">
      <c r="A226" s="19"/>
      <c r="B226" s="37">
        <f t="shared" si="27"/>
        <v>211</v>
      </c>
      <c r="C226" s="26">
        <f t="shared" si="21"/>
        <v>47862</v>
      </c>
      <c r="D226" s="38">
        <f t="shared" si="22"/>
        <v>114337.01546558196</v>
      </c>
      <c r="E226" s="38">
        <f t="shared" si="23"/>
        <v>983.87978215896726</v>
      </c>
      <c r="F226" s="38">
        <f t="shared" si="24"/>
        <v>578.93618571834986</v>
      </c>
      <c r="G226" s="38">
        <f t="shared" si="25"/>
        <v>404.94359644061723</v>
      </c>
      <c r="H226" s="39">
        <f t="shared" si="26"/>
        <v>113758.07927986357</v>
      </c>
    </row>
    <row r="227" spans="1:8" ht="15" x14ac:dyDescent="0.35">
      <c r="A227" s="19"/>
      <c r="B227" s="37">
        <f t="shared" si="27"/>
        <v>212</v>
      </c>
      <c r="C227" s="26">
        <f t="shared" si="21"/>
        <v>47893</v>
      </c>
      <c r="D227" s="38">
        <f t="shared" si="22"/>
        <v>113758.07927986357</v>
      </c>
      <c r="E227" s="38">
        <f t="shared" si="23"/>
        <v>983.87978215896726</v>
      </c>
      <c r="F227" s="38">
        <f t="shared" si="24"/>
        <v>580.98658470943576</v>
      </c>
      <c r="G227" s="38">
        <f t="shared" si="25"/>
        <v>402.89319744953156</v>
      </c>
      <c r="H227" s="39">
        <f t="shared" si="26"/>
        <v>113177.09269515413</v>
      </c>
    </row>
    <row r="228" spans="1:8" ht="15" x14ac:dyDescent="0.35">
      <c r="A228" s="19"/>
      <c r="B228" s="37">
        <f t="shared" si="27"/>
        <v>213</v>
      </c>
      <c r="C228" s="26">
        <f t="shared" si="21"/>
        <v>47921</v>
      </c>
      <c r="D228" s="38">
        <f t="shared" si="22"/>
        <v>113177.09269515413</v>
      </c>
      <c r="E228" s="38">
        <f t="shared" si="23"/>
        <v>983.87978215896726</v>
      </c>
      <c r="F228" s="38">
        <f t="shared" si="24"/>
        <v>583.04424553028161</v>
      </c>
      <c r="G228" s="38">
        <f t="shared" si="25"/>
        <v>400.83553662868547</v>
      </c>
      <c r="H228" s="39">
        <f t="shared" si="26"/>
        <v>112594.04844962375</v>
      </c>
    </row>
    <row r="229" spans="1:8" ht="15" x14ac:dyDescent="0.35">
      <c r="A229" s="19"/>
      <c r="B229" s="37">
        <f t="shared" si="27"/>
        <v>214</v>
      </c>
      <c r="C229" s="26">
        <f t="shared" si="21"/>
        <v>47952</v>
      </c>
      <c r="D229" s="38">
        <f t="shared" si="22"/>
        <v>112594.04844962375</v>
      </c>
      <c r="E229" s="38">
        <f t="shared" si="23"/>
        <v>983.87978215896726</v>
      </c>
      <c r="F229" s="38">
        <f t="shared" si="24"/>
        <v>585.10919389986805</v>
      </c>
      <c r="G229" s="38">
        <f t="shared" si="25"/>
        <v>398.7705882590991</v>
      </c>
      <c r="H229" s="39">
        <f t="shared" si="26"/>
        <v>112008.93925572385</v>
      </c>
    </row>
    <row r="230" spans="1:8" ht="15" x14ac:dyDescent="0.35">
      <c r="A230" s="19"/>
      <c r="B230" s="37">
        <f t="shared" si="27"/>
        <v>215</v>
      </c>
      <c r="C230" s="26">
        <f t="shared" si="21"/>
        <v>47982</v>
      </c>
      <c r="D230" s="38">
        <f t="shared" si="22"/>
        <v>112008.93925572385</v>
      </c>
      <c r="E230" s="38">
        <f t="shared" si="23"/>
        <v>983.87978215896726</v>
      </c>
      <c r="F230" s="38">
        <f t="shared" si="24"/>
        <v>587.18145562826339</v>
      </c>
      <c r="G230" s="38">
        <f t="shared" si="25"/>
        <v>396.69832653070381</v>
      </c>
      <c r="H230" s="39">
        <f t="shared" si="26"/>
        <v>111421.75780009548</v>
      </c>
    </row>
    <row r="231" spans="1:8" ht="15" x14ac:dyDescent="0.35">
      <c r="A231" s="19"/>
      <c r="B231" s="37">
        <f t="shared" si="27"/>
        <v>216</v>
      </c>
      <c r="C231" s="26">
        <f t="shared" si="21"/>
        <v>48013</v>
      </c>
      <c r="D231" s="38">
        <f t="shared" si="22"/>
        <v>111421.75780009548</v>
      </c>
      <c r="E231" s="38">
        <f t="shared" si="23"/>
        <v>983.87978215896726</v>
      </c>
      <c r="F231" s="38">
        <f t="shared" si="24"/>
        <v>589.26105661694692</v>
      </c>
      <c r="G231" s="38">
        <f t="shared" si="25"/>
        <v>394.6187255420204</v>
      </c>
      <c r="H231" s="39">
        <f t="shared" si="26"/>
        <v>110832.49674347858</v>
      </c>
    </row>
    <row r="232" spans="1:8" ht="15" x14ac:dyDescent="0.35">
      <c r="A232" s="19"/>
      <c r="B232" s="37">
        <f t="shared" si="27"/>
        <v>217</v>
      </c>
      <c r="C232" s="26">
        <f t="shared" si="21"/>
        <v>48043</v>
      </c>
      <c r="D232" s="38">
        <f t="shared" si="22"/>
        <v>110832.49674347858</v>
      </c>
      <c r="E232" s="38">
        <f t="shared" si="23"/>
        <v>983.87978215896726</v>
      </c>
      <c r="F232" s="38">
        <f t="shared" si="24"/>
        <v>591.3480228591319</v>
      </c>
      <c r="G232" s="38">
        <f t="shared" si="25"/>
        <v>392.53175929983524</v>
      </c>
      <c r="H232" s="39">
        <f t="shared" si="26"/>
        <v>110241.14872061944</v>
      </c>
    </row>
    <row r="233" spans="1:8" ht="15" x14ac:dyDescent="0.35">
      <c r="A233" s="19"/>
      <c r="B233" s="37">
        <f t="shared" si="27"/>
        <v>218</v>
      </c>
      <c r="C233" s="26">
        <f t="shared" si="21"/>
        <v>48074</v>
      </c>
      <c r="D233" s="38">
        <f t="shared" si="22"/>
        <v>110241.14872061944</v>
      </c>
      <c r="E233" s="38">
        <f t="shared" si="23"/>
        <v>983.87978215896726</v>
      </c>
      <c r="F233" s="38">
        <f t="shared" si="24"/>
        <v>593.44238044009126</v>
      </c>
      <c r="G233" s="38">
        <f t="shared" si="25"/>
        <v>390.43740171887583</v>
      </c>
      <c r="H233" s="39">
        <f t="shared" si="26"/>
        <v>109647.70634017925</v>
      </c>
    </row>
    <row r="234" spans="1:8" ht="15" x14ac:dyDescent="0.35">
      <c r="A234" s="19"/>
      <c r="B234" s="37">
        <f t="shared" si="27"/>
        <v>219</v>
      </c>
      <c r="C234" s="26">
        <f t="shared" si="21"/>
        <v>48105</v>
      </c>
      <c r="D234" s="38">
        <f t="shared" si="22"/>
        <v>109647.70634017925</v>
      </c>
      <c r="E234" s="38">
        <f t="shared" si="23"/>
        <v>983.87978215896726</v>
      </c>
      <c r="F234" s="38">
        <f t="shared" si="24"/>
        <v>595.54415553748333</v>
      </c>
      <c r="G234" s="38">
        <f t="shared" si="25"/>
        <v>388.33562662148393</v>
      </c>
      <c r="H234" s="39">
        <f t="shared" si="26"/>
        <v>109052.1621846417</v>
      </c>
    </row>
    <row r="235" spans="1:8" ht="15" x14ac:dyDescent="0.35">
      <c r="A235" s="19"/>
      <c r="B235" s="37">
        <f t="shared" si="27"/>
        <v>220</v>
      </c>
      <c r="C235" s="26">
        <f t="shared" si="21"/>
        <v>48135</v>
      </c>
      <c r="D235" s="38">
        <f t="shared" si="22"/>
        <v>109052.1621846417</v>
      </c>
      <c r="E235" s="38">
        <f t="shared" si="23"/>
        <v>983.87978215896726</v>
      </c>
      <c r="F235" s="38">
        <f t="shared" si="24"/>
        <v>597.65337442167868</v>
      </c>
      <c r="G235" s="38">
        <f t="shared" si="25"/>
        <v>386.22640773728864</v>
      </c>
      <c r="H235" s="39">
        <f t="shared" si="26"/>
        <v>108454.50881022011</v>
      </c>
    </row>
    <row r="236" spans="1:8" ht="15" x14ac:dyDescent="0.35">
      <c r="A236" s="19"/>
      <c r="B236" s="37">
        <f t="shared" si="27"/>
        <v>221</v>
      </c>
      <c r="C236" s="26">
        <f t="shared" si="21"/>
        <v>48166</v>
      </c>
      <c r="D236" s="38">
        <f t="shared" si="22"/>
        <v>108454.50881022011</v>
      </c>
      <c r="E236" s="38">
        <f t="shared" si="23"/>
        <v>983.87978215896726</v>
      </c>
      <c r="F236" s="38">
        <f t="shared" si="24"/>
        <v>599.77006345608856</v>
      </c>
      <c r="G236" s="38">
        <f t="shared" si="25"/>
        <v>384.10971870287847</v>
      </c>
      <c r="H236" s="39">
        <f t="shared" si="26"/>
        <v>107854.73874676391</v>
      </c>
    </row>
    <row r="237" spans="1:8" ht="15" x14ac:dyDescent="0.35">
      <c r="A237" s="19"/>
      <c r="B237" s="37">
        <f t="shared" si="27"/>
        <v>222</v>
      </c>
      <c r="C237" s="26">
        <f t="shared" si="21"/>
        <v>48196</v>
      </c>
      <c r="D237" s="38">
        <f t="shared" si="22"/>
        <v>107854.73874676391</v>
      </c>
      <c r="E237" s="38">
        <f t="shared" si="23"/>
        <v>983.87978215896726</v>
      </c>
      <c r="F237" s="38">
        <f t="shared" si="24"/>
        <v>601.89424909749573</v>
      </c>
      <c r="G237" s="38">
        <f t="shared" si="25"/>
        <v>381.98553306147153</v>
      </c>
      <c r="H237" s="39">
        <f t="shared" si="26"/>
        <v>107252.8444976664</v>
      </c>
    </row>
    <row r="238" spans="1:8" ht="15" x14ac:dyDescent="0.35">
      <c r="A238" s="19"/>
      <c r="B238" s="37">
        <f t="shared" si="27"/>
        <v>223</v>
      </c>
      <c r="C238" s="26">
        <f t="shared" si="21"/>
        <v>48227</v>
      </c>
      <c r="D238" s="38">
        <f t="shared" si="22"/>
        <v>107252.8444976664</v>
      </c>
      <c r="E238" s="38">
        <f t="shared" si="23"/>
        <v>983.87978215896726</v>
      </c>
      <c r="F238" s="38">
        <f t="shared" si="24"/>
        <v>604.02595789638269</v>
      </c>
      <c r="G238" s="38">
        <f t="shared" si="25"/>
        <v>379.85382426258457</v>
      </c>
      <c r="H238" s="39">
        <f t="shared" si="26"/>
        <v>106648.81853976997</v>
      </c>
    </row>
    <row r="239" spans="1:8" ht="15" x14ac:dyDescent="0.35">
      <c r="A239" s="19"/>
      <c r="B239" s="37">
        <f t="shared" si="27"/>
        <v>224</v>
      </c>
      <c r="C239" s="26">
        <f t="shared" si="21"/>
        <v>48258</v>
      </c>
      <c r="D239" s="38">
        <f t="shared" si="22"/>
        <v>106648.81853976997</v>
      </c>
      <c r="E239" s="38">
        <f t="shared" si="23"/>
        <v>983.87978215896726</v>
      </c>
      <c r="F239" s="38">
        <f t="shared" si="24"/>
        <v>606.16521649726565</v>
      </c>
      <c r="G239" s="38">
        <f t="shared" si="25"/>
        <v>377.7145656617015</v>
      </c>
      <c r="H239" s="39">
        <f t="shared" si="26"/>
        <v>106042.65332327265</v>
      </c>
    </row>
    <row r="240" spans="1:8" ht="15" x14ac:dyDescent="0.35">
      <c r="A240" s="19"/>
      <c r="B240" s="37">
        <f t="shared" si="27"/>
        <v>225</v>
      </c>
      <c r="C240" s="26">
        <f t="shared" si="21"/>
        <v>48287</v>
      </c>
      <c r="D240" s="38">
        <f t="shared" si="22"/>
        <v>106042.65332327265</v>
      </c>
      <c r="E240" s="38">
        <f t="shared" si="23"/>
        <v>983.87978215896726</v>
      </c>
      <c r="F240" s="38">
        <f t="shared" si="24"/>
        <v>608.31205163902678</v>
      </c>
      <c r="G240" s="38">
        <f t="shared" si="25"/>
        <v>375.56773051994043</v>
      </c>
      <c r="H240" s="39">
        <f t="shared" si="26"/>
        <v>105434.34127163363</v>
      </c>
    </row>
    <row r="241" spans="1:8" ht="15" x14ac:dyDescent="0.35">
      <c r="A241" s="19"/>
      <c r="B241" s="37">
        <f t="shared" si="27"/>
        <v>226</v>
      </c>
      <c r="C241" s="26">
        <f t="shared" si="21"/>
        <v>48318</v>
      </c>
      <c r="D241" s="38">
        <f t="shared" si="22"/>
        <v>105434.34127163363</v>
      </c>
      <c r="E241" s="38">
        <f t="shared" si="23"/>
        <v>983.87978215896726</v>
      </c>
      <c r="F241" s="38">
        <f t="shared" si="24"/>
        <v>610.46649015524838</v>
      </c>
      <c r="G241" s="38">
        <f t="shared" si="25"/>
        <v>373.41329200371888</v>
      </c>
      <c r="H241" s="39">
        <f t="shared" si="26"/>
        <v>104823.87478147837</v>
      </c>
    </row>
    <row r="242" spans="1:8" ht="15" x14ac:dyDescent="0.35">
      <c r="A242" s="19"/>
      <c r="B242" s="37">
        <f t="shared" si="27"/>
        <v>227</v>
      </c>
      <c r="C242" s="26">
        <f t="shared" si="21"/>
        <v>48348</v>
      </c>
      <c r="D242" s="38">
        <f t="shared" si="22"/>
        <v>104823.87478147837</v>
      </c>
      <c r="E242" s="38">
        <f t="shared" si="23"/>
        <v>983.87978215896726</v>
      </c>
      <c r="F242" s="38">
        <f t="shared" si="24"/>
        <v>612.62855897454824</v>
      </c>
      <c r="G242" s="38">
        <f t="shared" si="25"/>
        <v>371.25122318441902</v>
      </c>
      <c r="H242" s="39">
        <f t="shared" si="26"/>
        <v>104211.24622250372</v>
      </c>
    </row>
    <row r="243" spans="1:8" ht="15" x14ac:dyDescent="0.35">
      <c r="A243" s="19"/>
      <c r="B243" s="37">
        <f t="shared" si="27"/>
        <v>228</v>
      </c>
      <c r="C243" s="26">
        <f t="shared" si="21"/>
        <v>48379</v>
      </c>
      <c r="D243" s="38">
        <f t="shared" si="22"/>
        <v>104211.24622250372</v>
      </c>
      <c r="E243" s="38">
        <f t="shared" si="23"/>
        <v>983.87978215896726</v>
      </c>
      <c r="F243" s="38">
        <f t="shared" si="24"/>
        <v>614.79828512091638</v>
      </c>
      <c r="G243" s="38">
        <f t="shared" si="25"/>
        <v>369.08149703805083</v>
      </c>
      <c r="H243" s="39">
        <f t="shared" si="26"/>
        <v>103596.44793738285</v>
      </c>
    </row>
    <row r="244" spans="1:8" ht="15" x14ac:dyDescent="0.35">
      <c r="A244" s="19"/>
      <c r="B244" s="37">
        <f t="shared" si="27"/>
        <v>229</v>
      </c>
      <c r="C244" s="26">
        <f t="shared" si="21"/>
        <v>48409</v>
      </c>
      <c r="D244" s="38">
        <f t="shared" si="22"/>
        <v>103596.44793738285</v>
      </c>
      <c r="E244" s="38">
        <f t="shared" si="23"/>
        <v>983.87978215896726</v>
      </c>
      <c r="F244" s="38">
        <f t="shared" si="24"/>
        <v>616.97569571405302</v>
      </c>
      <c r="G244" s="38">
        <f t="shared" si="25"/>
        <v>366.90408644491424</v>
      </c>
      <c r="H244" s="39">
        <f t="shared" si="26"/>
        <v>102979.47224166867</v>
      </c>
    </row>
    <row r="245" spans="1:8" ht="15" x14ac:dyDescent="0.35">
      <c r="A245" s="19"/>
      <c r="B245" s="37">
        <f t="shared" si="27"/>
        <v>230</v>
      </c>
      <c r="C245" s="26">
        <f t="shared" si="21"/>
        <v>48440</v>
      </c>
      <c r="D245" s="38">
        <f t="shared" si="22"/>
        <v>102979.47224166867</v>
      </c>
      <c r="E245" s="38">
        <f t="shared" si="23"/>
        <v>983.87978215896726</v>
      </c>
      <c r="F245" s="38">
        <f t="shared" si="24"/>
        <v>619.16081796970695</v>
      </c>
      <c r="G245" s="38">
        <f t="shared" si="25"/>
        <v>364.71896418926025</v>
      </c>
      <c r="H245" s="39">
        <f t="shared" si="26"/>
        <v>102360.31142369891</v>
      </c>
    </row>
    <row r="246" spans="1:8" ht="15" x14ac:dyDescent="0.35">
      <c r="A246" s="19"/>
      <c r="B246" s="37">
        <f t="shared" si="27"/>
        <v>231</v>
      </c>
      <c r="C246" s="26">
        <f t="shared" si="21"/>
        <v>48471</v>
      </c>
      <c r="D246" s="38">
        <f t="shared" si="22"/>
        <v>102360.31142369891</v>
      </c>
      <c r="E246" s="38">
        <f t="shared" si="23"/>
        <v>983.87978215896726</v>
      </c>
      <c r="F246" s="38">
        <f t="shared" si="24"/>
        <v>621.35367920001636</v>
      </c>
      <c r="G246" s="38">
        <f t="shared" si="25"/>
        <v>362.52610295895084</v>
      </c>
      <c r="H246" s="39">
        <f t="shared" si="26"/>
        <v>101738.95774449891</v>
      </c>
    </row>
    <row r="247" spans="1:8" ht="15" x14ac:dyDescent="0.35">
      <c r="A247" s="19"/>
      <c r="B247" s="37">
        <f t="shared" si="27"/>
        <v>232</v>
      </c>
      <c r="C247" s="26">
        <f t="shared" si="21"/>
        <v>48501</v>
      </c>
      <c r="D247" s="38">
        <f t="shared" si="22"/>
        <v>101738.95774449891</v>
      </c>
      <c r="E247" s="38">
        <f t="shared" si="23"/>
        <v>983.87978215896726</v>
      </c>
      <c r="F247" s="38">
        <f t="shared" si="24"/>
        <v>623.55430681384962</v>
      </c>
      <c r="G247" s="38">
        <f t="shared" si="25"/>
        <v>360.32547534511752</v>
      </c>
      <c r="H247" s="39">
        <f t="shared" si="26"/>
        <v>101115.40343768499</v>
      </c>
    </row>
    <row r="248" spans="1:8" ht="15" x14ac:dyDescent="0.35">
      <c r="A248" s="19"/>
      <c r="B248" s="37">
        <f t="shared" si="27"/>
        <v>233</v>
      </c>
      <c r="C248" s="26">
        <f t="shared" si="21"/>
        <v>48532</v>
      </c>
      <c r="D248" s="38">
        <f t="shared" si="22"/>
        <v>101115.40343768499</v>
      </c>
      <c r="E248" s="38">
        <f t="shared" si="23"/>
        <v>983.87978215896726</v>
      </c>
      <c r="F248" s="38">
        <f t="shared" si="24"/>
        <v>625.7627283171488</v>
      </c>
      <c r="G248" s="38">
        <f t="shared" si="25"/>
        <v>358.11705384181852</v>
      </c>
      <c r="H248" s="39">
        <f t="shared" si="26"/>
        <v>100489.64070936781</v>
      </c>
    </row>
    <row r="249" spans="1:8" ht="15" x14ac:dyDescent="0.35">
      <c r="A249" s="19"/>
      <c r="B249" s="37">
        <f t="shared" si="27"/>
        <v>234</v>
      </c>
      <c r="C249" s="26">
        <f t="shared" si="21"/>
        <v>48562</v>
      </c>
      <c r="D249" s="38">
        <f t="shared" si="22"/>
        <v>100489.64070936781</v>
      </c>
      <c r="E249" s="38">
        <f t="shared" si="23"/>
        <v>983.87978215896726</v>
      </c>
      <c r="F249" s="38">
        <f t="shared" si="24"/>
        <v>627.97897131327204</v>
      </c>
      <c r="G249" s="38">
        <f t="shared" si="25"/>
        <v>355.90081084569528</v>
      </c>
      <c r="H249" s="39">
        <f t="shared" si="26"/>
        <v>99861.661738054478</v>
      </c>
    </row>
    <row r="250" spans="1:8" ht="15" x14ac:dyDescent="0.35">
      <c r="A250" s="19"/>
      <c r="B250" s="37">
        <f t="shared" si="27"/>
        <v>235</v>
      </c>
      <c r="C250" s="26">
        <f t="shared" si="21"/>
        <v>48593</v>
      </c>
      <c r="D250" s="38">
        <f t="shared" si="22"/>
        <v>99861.661738054478</v>
      </c>
      <c r="E250" s="38">
        <f t="shared" si="23"/>
        <v>983.87978215896726</v>
      </c>
      <c r="F250" s="38">
        <f t="shared" si="24"/>
        <v>630.20306350333988</v>
      </c>
      <c r="G250" s="38">
        <f t="shared" si="25"/>
        <v>353.67671865562744</v>
      </c>
      <c r="H250" s="39">
        <f t="shared" si="26"/>
        <v>99231.458674551104</v>
      </c>
    </row>
    <row r="251" spans="1:8" ht="15" x14ac:dyDescent="0.35">
      <c r="A251" s="19"/>
      <c r="B251" s="37">
        <f t="shared" si="27"/>
        <v>236</v>
      </c>
      <c r="C251" s="26">
        <f t="shared" si="21"/>
        <v>48624</v>
      </c>
      <c r="D251" s="38">
        <f t="shared" si="22"/>
        <v>99231.458674551104</v>
      </c>
      <c r="E251" s="38">
        <f t="shared" si="23"/>
        <v>983.87978215896726</v>
      </c>
      <c r="F251" s="38">
        <f t="shared" si="24"/>
        <v>632.43503268658071</v>
      </c>
      <c r="G251" s="38">
        <f t="shared" si="25"/>
        <v>351.44474947238638</v>
      </c>
      <c r="H251" s="39">
        <f t="shared" si="26"/>
        <v>98599.023641864536</v>
      </c>
    </row>
    <row r="252" spans="1:8" ht="15" x14ac:dyDescent="0.35">
      <c r="A252" s="19"/>
      <c r="B252" s="37">
        <f t="shared" si="27"/>
        <v>237</v>
      </c>
      <c r="C252" s="26">
        <f t="shared" si="21"/>
        <v>48652</v>
      </c>
      <c r="D252" s="38">
        <f t="shared" si="22"/>
        <v>98599.023641864536</v>
      </c>
      <c r="E252" s="38">
        <f t="shared" si="23"/>
        <v>983.87978215896726</v>
      </c>
      <c r="F252" s="38">
        <f t="shared" si="24"/>
        <v>634.67490676067905</v>
      </c>
      <c r="G252" s="38">
        <f t="shared" si="25"/>
        <v>349.2048753982881</v>
      </c>
      <c r="H252" s="39">
        <f t="shared" si="26"/>
        <v>97964.348735103791</v>
      </c>
    </row>
    <row r="253" spans="1:8" ht="15" x14ac:dyDescent="0.35">
      <c r="A253" s="19"/>
      <c r="B253" s="37">
        <f t="shared" si="27"/>
        <v>238</v>
      </c>
      <c r="C253" s="26">
        <f t="shared" si="21"/>
        <v>48683</v>
      </c>
      <c r="D253" s="38">
        <f t="shared" si="22"/>
        <v>97964.348735103791</v>
      </c>
      <c r="E253" s="38">
        <f t="shared" si="23"/>
        <v>983.87978215896726</v>
      </c>
      <c r="F253" s="38">
        <f t="shared" si="24"/>
        <v>636.92271372212315</v>
      </c>
      <c r="G253" s="38">
        <f t="shared" si="25"/>
        <v>346.957068436844</v>
      </c>
      <c r="H253" s="39">
        <f t="shared" si="26"/>
        <v>97327.426021381631</v>
      </c>
    </row>
    <row r="254" spans="1:8" ht="15" x14ac:dyDescent="0.35">
      <c r="A254" s="19"/>
      <c r="B254" s="37">
        <f t="shared" si="27"/>
        <v>239</v>
      </c>
      <c r="C254" s="26">
        <f t="shared" si="21"/>
        <v>48713</v>
      </c>
      <c r="D254" s="38">
        <f t="shared" si="22"/>
        <v>97327.426021381631</v>
      </c>
      <c r="E254" s="38">
        <f t="shared" si="23"/>
        <v>983.87978215896726</v>
      </c>
      <c r="F254" s="38">
        <f t="shared" si="24"/>
        <v>639.17848166655563</v>
      </c>
      <c r="G254" s="38">
        <f t="shared" si="25"/>
        <v>344.70130049241152</v>
      </c>
      <c r="H254" s="39">
        <f t="shared" si="26"/>
        <v>96688.247539715027</v>
      </c>
    </row>
    <row r="255" spans="1:8" ht="15" x14ac:dyDescent="0.35">
      <c r="A255" s="19"/>
      <c r="B255" s="37">
        <f t="shared" si="27"/>
        <v>240</v>
      </c>
      <c r="C255" s="26">
        <f t="shared" si="21"/>
        <v>48744</v>
      </c>
      <c r="D255" s="38">
        <f t="shared" si="22"/>
        <v>96688.247539715027</v>
      </c>
      <c r="E255" s="38">
        <f t="shared" si="23"/>
        <v>983.87978215896726</v>
      </c>
      <c r="F255" s="38">
        <f t="shared" si="24"/>
        <v>641.44223878912476</v>
      </c>
      <c r="G255" s="38">
        <f t="shared" si="25"/>
        <v>342.4375433698425</v>
      </c>
      <c r="H255" s="39">
        <f t="shared" si="26"/>
        <v>96046.805300925917</v>
      </c>
    </row>
    <row r="256" spans="1:8" ht="15" x14ac:dyDescent="0.35">
      <c r="A256" s="19"/>
      <c r="B256" s="37">
        <f t="shared" si="27"/>
        <v>241</v>
      </c>
      <c r="C256" s="26">
        <f t="shared" si="21"/>
        <v>48774</v>
      </c>
      <c r="D256" s="38">
        <f t="shared" si="22"/>
        <v>96046.805300925917</v>
      </c>
      <c r="E256" s="38">
        <f t="shared" si="23"/>
        <v>983.87978215896726</v>
      </c>
      <c r="F256" s="38">
        <f t="shared" si="24"/>
        <v>643.71401338483622</v>
      </c>
      <c r="G256" s="38">
        <f t="shared" si="25"/>
        <v>340.16576877413092</v>
      </c>
      <c r="H256" s="39">
        <f t="shared" si="26"/>
        <v>95403.091287541029</v>
      </c>
    </row>
    <row r="257" spans="1:8" ht="15" x14ac:dyDescent="0.35">
      <c r="A257" s="19"/>
      <c r="B257" s="37">
        <f t="shared" si="27"/>
        <v>242</v>
      </c>
      <c r="C257" s="26">
        <f t="shared" si="21"/>
        <v>48805</v>
      </c>
      <c r="D257" s="38">
        <f t="shared" si="22"/>
        <v>95403.091287541029</v>
      </c>
      <c r="E257" s="38">
        <f t="shared" si="23"/>
        <v>983.87978215896726</v>
      </c>
      <c r="F257" s="38">
        <f t="shared" si="24"/>
        <v>645.99383384890757</v>
      </c>
      <c r="G257" s="38">
        <f t="shared" si="25"/>
        <v>337.88594831005975</v>
      </c>
      <c r="H257" s="39">
        <f t="shared" si="26"/>
        <v>94757.097453692055</v>
      </c>
    </row>
    <row r="258" spans="1:8" ht="15" x14ac:dyDescent="0.35">
      <c r="A258" s="19"/>
      <c r="B258" s="37">
        <f t="shared" si="27"/>
        <v>243</v>
      </c>
      <c r="C258" s="26">
        <f t="shared" si="21"/>
        <v>48836</v>
      </c>
      <c r="D258" s="38">
        <f t="shared" si="22"/>
        <v>94757.097453692055</v>
      </c>
      <c r="E258" s="38">
        <f t="shared" si="23"/>
        <v>983.87978215896726</v>
      </c>
      <c r="F258" s="38">
        <f t="shared" si="24"/>
        <v>648.28172867712237</v>
      </c>
      <c r="G258" s="38">
        <f t="shared" si="25"/>
        <v>335.59805348184483</v>
      </c>
      <c r="H258" s="39">
        <f t="shared" si="26"/>
        <v>94108.815725014894</v>
      </c>
    </row>
    <row r="259" spans="1:8" ht="15" x14ac:dyDescent="0.35">
      <c r="A259" s="19"/>
      <c r="B259" s="37">
        <f t="shared" si="27"/>
        <v>244</v>
      </c>
      <c r="C259" s="26">
        <f t="shared" si="21"/>
        <v>48866</v>
      </c>
      <c r="D259" s="38">
        <f t="shared" si="22"/>
        <v>94108.815725014894</v>
      </c>
      <c r="E259" s="38">
        <f t="shared" si="23"/>
        <v>983.87978215896726</v>
      </c>
      <c r="F259" s="38">
        <f t="shared" si="24"/>
        <v>650.57772646618719</v>
      </c>
      <c r="G259" s="38">
        <f t="shared" si="25"/>
        <v>333.30205569277996</v>
      </c>
      <c r="H259" s="39">
        <f t="shared" si="26"/>
        <v>93458.237998548662</v>
      </c>
    </row>
    <row r="260" spans="1:8" ht="15" x14ac:dyDescent="0.35">
      <c r="A260" s="19"/>
      <c r="B260" s="37">
        <f t="shared" si="27"/>
        <v>245</v>
      </c>
      <c r="C260" s="26">
        <f t="shared" si="21"/>
        <v>48897</v>
      </c>
      <c r="D260" s="38">
        <f t="shared" si="22"/>
        <v>93458.237998548662</v>
      </c>
      <c r="E260" s="38">
        <f t="shared" si="23"/>
        <v>983.87978215896726</v>
      </c>
      <c r="F260" s="38">
        <f t="shared" si="24"/>
        <v>652.88185591408831</v>
      </c>
      <c r="G260" s="38">
        <f t="shared" si="25"/>
        <v>330.99792624487895</v>
      </c>
      <c r="H260" s="39">
        <f t="shared" si="26"/>
        <v>92805.356142634468</v>
      </c>
    </row>
    <row r="261" spans="1:8" ht="15" x14ac:dyDescent="0.35">
      <c r="A261" s="19"/>
      <c r="B261" s="37">
        <f t="shared" si="27"/>
        <v>246</v>
      </c>
      <c r="C261" s="26">
        <f t="shared" si="21"/>
        <v>48927</v>
      </c>
      <c r="D261" s="38">
        <f t="shared" si="22"/>
        <v>92805.356142634468</v>
      </c>
      <c r="E261" s="38">
        <f t="shared" si="23"/>
        <v>983.87978215896726</v>
      </c>
      <c r="F261" s="38">
        <f t="shared" si="24"/>
        <v>655.19414582045067</v>
      </c>
      <c r="G261" s="38">
        <f t="shared" si="25"/>
        <v>328.68563633851653</v>
      </c>
      <c r="H261" s="39">
        <f t="shared" si="26"/>
        <v>92150.161996814015</v>
      </c>
    </row>
    <row r="262" spans="1:8" ht="15" x14ac:dyDescent="0.35">
      <c r="A262" s="19"/>
      <c r="B262" s="37">
        <f t="shared" si="27"/>
        <v>247</v>
      </c>
      <c r="C262" s="26">
        <f t="shared" si="21"/>
        <v>48958</v>
      </c>
      <c r="D262" s="38">
        <f t="shared" si="22"/>
        <v>92150.161996814015</v>
      </c>
      <c r="E262" s="38">
        <f t="shared" si="23"/>
        <v>983.87978215896726</v>
      </c>
      <c r="F262" s="38">
        <f t="shared" si="24"/>
        <v>657.51462508689804</v>
      </c>
      <c r="G262" s="38">
        <f t="shared" si="25"/>
        <v>326.36515707206911</v>
      </c>
      <c r="H262" s="39">
        <f t="shared" si="26"/>
        <v>91492.647371727042</v>
      </c>
    </row>
    <row r="263" spans="1:8" ht="15" x14ac:dyDescent="0.35">
      <c r="A263" s="19"/>
      <c r="B263" s="37">
        <f t="shared" si="27"/>
        <v>248</v>
      </c>
      <c r="C263" s="26">
        <f t="shared" si="21"/>
        <v>48989</v>
      </c>
      <c r="D263" s="38">
        <f t="shared" si="22"/>
        <v>91492.647371727042</v>
      </c>
      <c r="E263" s="38">
        <f t="shared" si="23"/>
        <v>983.87978215896726</v>
      </c>
      <c r="F263" s="38">
        <f t="shared" si="24"/>
        <v>659.84332271741425</v>
      </c>
      <c r="G263" s="38">
        <f t="shared" si="25"/>
        <v>324.03645944155301</v>
      </c>
      <c r="H263" s="39">
        <f t="shared" si="26"/>
        <v>90832.804049009632</v>
      </c>
    </row>
    <row r="264" spans="1:8" ht="15" x14ac:dyDescent="0.35">
      <c r="A264" s="19"/>
      <c r="B264" s="37">
        <f t="shared" si="27"/>
        <v>249</v>
      </c>
      <c r="C264" s="26">
        <f t="shared" si="21"/>
        <v>49017</v>
      </c>
      <c r="D264" s="38">
        <f t="shared" si="22"/>
        <v>90832.804049009632</v>
      </c>
      <c r="E264" s="38">
        <f t="shared" si="23"/>
        <v>983.87978215896726</v>
      </c>
      <c r="F264" s="38">
        <f t="shared" si="24"/>
        <v>662.18026781870503</v>
      </c>
      <c r="G264" s="38">
        <f t="shared" si="25"/>
        <v>321.69951434026217</v>
      </c>
      <c r="H264" s="39">
        <f t="shared" si="26"/>
        <v>90170.623781190952</v>
      </c>
    </row>
    <row r="265" spans="1:8" ht="15" x14ac:dyDescent="0.35">
      <c r="A265" s="19"/>
      <c r="B265" s="37">
        <f t="shared" si="27"/>
        <v>250</v>
      </c>
      <c r="C265" s="26">
        <f t="shared" si="21"/>
        <v>49048</v>
      </c>
      <c r="D265" s="38">
        <f t="shared" si="22"/>
        <v>90170.623781190952</v>
      </c>
      <c r="E265" s="38">
        <f t="shared" si="23"/>
        <v>983.87978215896726</v>
      </c>
      <c r="F265" s="38">
        <f t="shared" si="24"/>
        <v>664.52548960056299</v>
      </c>
      <c r="G265" s="38">
        <f t="shared" si="25"/>
        <v>319.35429255840421</v>
      </c>
      <c r="H265" s="39">
        <f t="shared" si="26"/>
        <v>89506.098291590228</v>
      </c>
    </row>
    <row r="266" spans="1:8" ht="15" x14ac:dyDescent="0.35">
      <c r="A266" s="19"/>
      <c r="B266" s="37">
        <f t="shared" si="27"/>
        <v>251</v>
      </c>
      <c r="C266" s="26">
        <f t="shared" si="21"/>
        <v>49078</v>
      </c>
      <c r="D266" s="38">
        <f t="shared" si="22"/>
        <v>89506.098291590228</v>
      </c>
      <c r="E266" s="38">
        <f t="shared" si="23"/>
        <v>983.87978215896726</v>
      </c>
      <c r="F266" s="38">
        <f t="shared" si="24"/>
        <v>666.87901737623156</v>
      </c>
      <c r="G266" s="38">
        <f t="shared" si="25"/>
        <v>317.00076478273564</v>
      </c>
      <c r="H266" s="39">
        <f t="shared" si="26"/>
        <v>88839.219274214003</v>
      </c>
    </row>
    <row r="267" spans="1:8" ht="15" x14ac:dyDescent="0.35">
      <c r="A267" s="19"/>
      <c r="B267" s="37">
        <f t="shared" si="27"/>
        <v>252</v>
      </c>
      <c r="C267" s="26">
        <f t="shared" si="21"/>
        <v>49109</v>
      </c>
      <c r="D267" s="38">
        <f t="shared" si="22"/>
        <v>88839.219274214003</v>
      </c>
      <c r="E267" s="38">
        <f t="shared" si="23"/>
        <v>983.87978215896726</v>
      </c>
      <c r="F267" s="38">
        <f t="shared" si="24"/>
        <v>669.24088056277242</v>
      </c>
      <c r="G267" s="38">
        <f t="shared" si="25"/>
        <v>314.63890159619473</v>
      </c>
      <c r="H267" s="39">
        <f t="shared" si="26"/>
        <v>88169.978393651196</v>
      </c>
    </row>
    <row r="268" spans="1:8" ht="15" x14ac:dyDescent="0.35">
      <c r="A268" s="19"/>
      <c r="B268" s="37">
        <f t="shared" si="27"/>
        <v>253</v>
      </c>
      <c r="C268" s="26">
        <f t="shared" si="21"/>
        <v>49139</v>
      </c>
      <c r="D268" s="38">
        <f t="shared" si="22"/>
        <v>88169.978393651196</v>
      </c>
      <c r="E268" s="38">
        <f t="shared" si="23"/>
        <v>983.87978215896726</v>
      </c>
      <c r="F268" s="38">
        <f t="shared" si="24"/>
        <v>671.61110868143226</v>
      </c>
      <c r="G268" s="38">
        <f t="shared" si="25"/>
        <v>312.26867347753495</v>
      </c>
      <c r="H268" s="39">
        <f t="shared" si="26"/>
        <v>87498.367284969718</v>
      </c>
    </row>
    <row r="269" spans="1:8" ht="15" x14ac:dyDescent="0.35">
      <c r="A269" s="19"/>
      <c r="B269" s="37">
        <f t="shared" si="27"/>
        <v>254</v>
      </c>
      <c r="C269" s="26">
        <f t="shared" si="21"/>
        <v>49170</v>
      </c>
      <c r="D269" s="38">
        <f t="shared" si="22"/>
        <v>87498.367284969718</v>
      </c>
      <c r="E269" s="38">
        <f t="shared" si="23"/>
        <v>983.87978215896726</v>
      </c>
      <c r="F269" s="38">
        <f t="shared" si="24"/>
        <v>673.98973135801236</v>
      </c>
      <c r="G269" s="38">
        <f t="shared" si="25"/>
        <v>309.8900508009549</v>
      </c>
      <c r="H269" s="39">
        <f t="shared" si="26"/>
        <v>86824.377553611645</v>
      </c>
    </row>
    <row r="270" spans="1:8" ht="15" x14ac:dyDescent="0.35">
      <c r="A270" s="19"/>
      <c r="B270" s="37">
        <f t="shared" si="27"/>
        <v>255</v>
      </c>
      <c r="C270" s="26">
        <f t="shared" si="21"/>
        <v>49201</v>
      </c>
      <c r="D270" s="38">
        <f t="shared" si="22"/>
        <v>86824.377553611645</v>
      </c>
      <c r="E270" s="38">
        <f t="shared" si="23"/>
        <v>983.87978215896726</v>
      </c>
      <c r="F270" s="38">
        <f t="shared" si="24"/>
        <v>676.37677832323868</v>
      </c>
      <c r="G270" s="38">
        <f t="shared" si="25"/>
        <v>307.50300383572852</v>
      </c>
      <c r="H270" s="39">
        <f t="shared" si="26"/>
        <v>86148.000775288325</v>
      </c>
    </row>
    <row r="271" spans="1:8" ht="15" x14ac:dyDescent="0.35">
      <c r="A271" s="19"/>
      <c r="B271" s="37">
        <f t="shared" si="27"/>
        <v>256</v>
      </c>
      <c r="C271" s="26">
        <f t="shared" si="21"/>
        <v>49231</v>
      </c>
      <c r="D271" s="38">
        <f t="shared" si="22"/>
        <v>86148.000775288325</v>
      </c>
      <c r="E271" s="38">
        <f t="shared" si="23"/>
        <v>983.87978215896726</v>
      </c>
      <c r="F271" s="38">
        <f t="shared" si="24"/>
        <v>678.77227941313345</v>
      </c>
      <c r="G271" s="38">
        <f t="shared" si="25"/>
        <v>305.1075027458337</v>
      </c>
      <c r="H271" s="39">
        <f t="shared" si="26"/>
        <v>85469.228495875199</v>
      </c>
    </row>
    <row r="272" spans="1:8" ht="15" x14ac:dyDescent="0.35">
      <c r="A272" s="19"/>
      <c r="B272" s="37">
        <f t="shared" si="27"/>
        <v>257</v>
      </c>
      <c r="C272" s="26">
        <f t="shared" ref="C272:C335" si="28">IF(Loan_Not_Paid*Values_Entered,Payment_Date,"")</f>
        <v>49262</v>
      </c>
      <c r="D272" s="38">
        <f t="shared" ref="D272:D335" si="29">IF(Loan_Not_Paid*Values_Entered,Beginning_Balance,"")</f>
        <v>85469.228495875199</v>
      </c>
      <c r="E272" s="38">
        <f t="shared" ref="E272:E335" si="30">IF(Loan_Not_Paid*Values_Entered,Monthly_Payment,"")</f>
        <v>983.87978215896726</v>
      </c>
      <c r="F272" s="38">
        <f t="shared" ref="F272:F335" si="31">IF(Loan_Not_Paid*Values_Entered,Principal,"")</f>
        <v>681.17626456938842</v>
      </c>
      <c r="G272" s="38">
        <f t="shared" ref="G272:G335" si="32">IF(Loan_Not_Paid*Values_Entered,Interest,"")</f>
        <v>302.70351758957889</v>
      </c>
      <c r="H272" s="39">
        <f t="shared" ref="H272:H335" si="33">IF(Loan_Not_Paid*Values_Entered,Ending_Balance,"")</f>
        <v>84788.052231305803</v>
      </c>
    </row>
    <row r="273" spans="1:8" ht="15" x14ac:dyDescent="0.35">
      <c r="A273" s="19"/>
      <c r="B273" s="37">
        <f t="shared" ref="B273:B336" si="34">IF(Loan_Not_Paid*Values_Entered,Payment_Number,"")</f>
        <v>258</v>
      </c>
      <c r="C273" s="26">
        <f t="shared" si="28"/>
        <v>49292</v>
      </c>
      <c r="D273" s="38">
        <f t="shared" si="29"/>
        <v>84788.052231305803</v>
      </c>
      <c r="E273" s="38">
        <f t="shared" si="30"/>
        <v>983.87978215896726</v>
      </c>
      <c r="F273" s="38">
        <f t="shared" si="31"/>
        <v>683.58876383973825</v>
      </c>
      <c r="G273" s="38">
        <f t="shared" si="32"/>
        <v>300.29101831922895</v>
      </c>
      <c r="H273" s="39">
        <f t="shared" si="33"/>
        <v>84104.463467466005</v>
      </c>
    </row>
    <row r="274" spans="1:8" ht="15" x14ac:dyDescent="0.35">
      <c r="A274" s="19"/>
      <c r="B274" s="37">
        <f t="shared" si="34"/>
        <v>259</v>
      </c>
      <c r="C274" s="26">
        <f t="shared" si="28"/>
        <v>49323</v>
      </c>
      <c r="D274" s="38">
        <f t="shared" si="29"/>
        <v>84104.463467466005</v>
      </c>
      <c r="E274" s="38">
        <f t="shared" si="30"/>
        <v>983.87978215896726</v>
      </c>
      <c r="F274" s="38">
        <f t="shared" si="31"/>
        <v>686.00980737833731</v>
      </c>
      <c r="G274" s="38">
        <f t="shared" si="32"/>
        <v>297.86997478062989</v>
      </c>
      <c r="H274" s="39">
        <f t="shared" si="33"/>
        <v>83418.453660087602</v>
      </c>
    </row>
    <row r="275" spans="1:8" ht="15" x14ac:dyDescent="0.35">
      <c r="A275" s="19"/>
      <c r="B275" s="37">
        <f t="shared" si="34"/>
        <v>260</v>
      </c>
      <c r="C275" s="26">
        <f t="shared" si="28"/>
        <v>49354</v>
      </c>
      <c r="D275" s="38">
        <f t="shared" si="29"/>
        <v>83418.453660087602</v>
      </c>
      <c r="E275" s="38">
        <f t="shared" si="30"/>
        <v>983.87978215896726</v>
      </c>
      <c r="F275" s="38">
        <f t="shared" si="31"/>
        <v>688.4394254461356</v>
      </c>
      <c r="G275" s="38">
        <f t="shared" si="32"/>
        <v>295.4403567128316</v>
      </c>
      <c r="H275" s="39">
        <f t="shared" si="33"/>
        <v>82730.01423464145</v>
      </c>
    </row>
    <row r="276" spans="1:8" ht="15" x14ac:dyDescent="0.35">
      <c r="A276" s="19"/>
      <c r="B276" s="37">
        <f t="shared" si="34"/>
        <v>261</v>
      </c>
      <c r="C276" s="26">
        <f t="shared" si="28"/>
        <v>49382</v>
      </c>
      <c r="D276" s="38">
        <f t="shared" si="29"/>
        <v>82730.01423464145</v>
      </c>
      <c r="E276" s="38">
        <f t="shared" si="30"/>
        <v>983.87978215896726</v>
      </c>
      <c r="F276" s="38">
        <f t="shared" si="31"/>
        <v>690.87764841125727</v>
      </c>
      <c r="G276" s="38">
        <f t="shared" si="32"/>
        <v>293.00213374770988</v>
      </c>
      <c r="H276" s="39">
        <f t="shared" si="33"/>
        <v>82039.136586230132</v>
      </c>
    </row>
    <row r="277" spans="1:8" ht="15" x14ac:dyDescent="0.35">
      <c r="A277" s="19"/>
      <c r="B277" s="37">
        <f t="shared" si="34"/>
        <v>262</v>
      </c>
      <c r="C277" s="26">
        <f t="shared" si="28"/>
        <v>49413</v>
      </c>
      <c r="D277" s="38">
        <f t="shared" si="29"/>
        <v>82039.136586230132</v>
      </c>
      <c r="E277" s="38">
        <f t="shared" si="30"/>
        <v>983.87978215896726</v>
      </c>
      <c r="F277" s="38">
        <f t="shared" si="31"/>
        <v>693.32450674938048</v>
      </c>
      <c r="G277" s="38">
        <f t="shared" si="32"/>
        <v>290.55527540958667</v>
      </c>
      <c r="H277" s="39">
        <f t="shared" si="33"/>
        <v>81345.812079480675</v>
      </c>
    </row>
    <row r="278" spans="1:8" ht="15" x14ac:dyDescent="0.35">
      <c r="A278" s="19"/>
      <c r="B278" s="37">
        <f t="shared" si="34"/>
        <v>263</v>
      </c>
      <c r="C278" s="26">
        <f t="shared" si="28"/>
        <v>49443</v>
      </c>
      <c r="D278" s="38">
        <f t="shared" si="29"/>
        <v>81345.812079480675</v>
      </c>
      <c r="E278" s="38">
        <f t="shared" si="30"/>
        <v>983.87978215896726</v>
      </c>
      <c r="F278" s="38">
        <f t="shared" si="31"/>
        <v>695.78003104411789</v>
      </c>
      <c r="G278" s="38">
        <f t="shared" si="32"/>
        <v>288.09975111484931</v>
      </c>
      <c r="H278" s="39">
        <f t="shared" si="33"/>
        <v>80650.032048436464</v>
      </c>
    </row>
    <row r="279" spans="1:8" ht="15" x14ac:dyDescent="0.35">
      <c r="A279" s="19"/>
      <c r="B279" s="37">
        <f t="shared" si="34"/>
        <v>264</v>
      </c>
      <c r="C279" s="26">
        <f t="shared" si="28"/>
        <v>49474</v>
      </c>
      <c r="D279" s="38">
        <f t="shared" si="29"/>
        <v>80650.032048436464</v>
      </c>
      <c r="E279" s="38">
        <f t="shared" si="30"/>
        <v>983.87978215896726</v>
      </c>
      <c r="F279" s="38">
        <f t="shared" si="31"/>
        <v>698.24425198739925</v>
      </c>
      <c r="G279" s="38">
        <f t="shared" si="32"/>
        <v>285.63553017156812</v>
      </c>
      <c r="H279" s="39">
        <f t="shared" si="33"/>
        <v>79951.787796449091</v>
      </c>
    </row>
    <row r="280" spans="1:8" ht="15" x14ac:dyDescent="0.35">
      <c r="A280" s="19"/>
      <c r="B280" s="37">
        <f t="shared" si="34"/>
        <v>265</v>
      </c>
      <c r="C280" s="26">
        <f t="shared" si="28"/>
        <v>49504</v>
      </c>
      <c r="D280" s="38">
        <f t="shared" si="29"/>
        <v>79951.787796449091</v>
      </c>
      <c r="E280" s="38">
        <f t="shared" si="30"/>
        <v>983.87978215896726</v>
      </c>
      <c r="F280" s="38">
        <f t="shared" si="31"/>
        <v>700.71720037985449</v>
      </c>
      <c r="G280" s="38">
        <f t="shared" si="32"/>
        <v>283.16258177911266</v>
      </c>
      <c r="H280" s="39">
        <f t="shared" si="33"/>
        <v>79251.070596069214</v>
      </c>
    </row>
    <row r="281" spans="1:8" ht="15" x14ac:dyDescent="0.35">
      <c r="A281" s="19"/>
      <c r="B281" s="37">
        <f t="shared" si="34"/>
        <v>266</v>
      </c>
      <c r="C281" s="26">
        <f t="shared" si="28"/>
        <v>49535</v>
      </c>
      <c r="D281" s="38">
        <f t="shared" si="29"/>
        <v>79251.070596069214</v>
      </c>
      <c r="E281" s="38">
        <f t="shared" si="30"/>
        <v>983.87978215896726</v>
      </c>
      <c r="F281" s="38">
        <f t="shared" si="31"/>
        <v>703.19890713119992</v>
      </c>
      <c r="G281" s="38">
        <f t="shared" si="32"/>
        <v>280.68087502776734</v>
      </c>
      <c r="H281" s="39">
        <f t="shared" si="33"/>
        <v>78547.871688937943</v>
      </c>
    </row>
    <row r="282" spans="1:8" ht="15" x14ac:dyDescent="0.35">
      <c r="A282" s="19"/>
      <c r="B282" s="37">
        <f t="shared" si="34"/>
        <v>267</v>
      </c>
      <c r="C282" s="26">
        <f t="shared" si="28"/>
        <v>49566</v>
      </c>
      <c r="D282" s="38">
        <f t="shared" si="29"/>
        <v>78547.871688937943</v>
      </c>
      <c r="E282" s="38">
        <f t="shared" si="30"/>
        <v>983.87978215896726</v>
      </c>
      <c r="F282" s="38">
        <f t="shared" si="31"/>
        <v>705.68940326062284</v>
      </c>
      <c r="G282" s="38">
        <f t="shared" si="32"/>
        <v>278.19037889834436</v>
      </c>
      <c r="H282" s="39">
        <f t="shared" si="33"/>
        <v>77842.182285677292</v>
      </c>
    </row>
    <row r="283" spans="1:8" ht="15" x14ac:dyDescent="0.35">
      <c r="A283" s="19"/>
      <c r="B283" s="37">
        <f t="shared" si="34"/>
        <v>268</v>
      </c>
      <c r="C283" s="26">
        <f t="shared" si="28"/>
        <v>49596</v>
      </c>
      <c r="D283" s="38">
        <f t="shared" si="29"/>
        <v>77842.182285677292</v>
      </c>
      <c r="E283" s="38">
        <f t="shared" si="30"/>
        <v>983.87978215896726</v>
      </c>
      <c r="F283" s="38">
        <f t="shared" si="31"/>
        <v>708.18871989717093</v>
      </c>
      <c r="G283" s="38">
        <f t="shared" si="32"/>
        <v>275.69106226179633</v>
      </c>
      <c r="H283" s="39">
        <f t="shared" si="33"/>
        <v>77133.993565780052</v>
      </c>
    </row>
    <row r="284" spans="1:8" ht="15" x14ac:dyDescent="0.35">
      <c r="A284" s="19"/>
      <c r="B284" s="37">
        <f t="shared" si="34"/>
        <v>269</v>
      </c>
      <c r="C284" s="26">
        <f t="shared" si="28"/>
        <v>49627</v>
      </c>
      <c r="D284" s="38">
        <f t="shared" si="29"/>
        <v>77133.993565780052</v>
      </c>
      <c r="E284" s="38">
        <f t="shared" si="30"/>
        <v>983.87978215896726</v>
      </c>
      <c r="F284" s="38">
        <f t="shared" si="31"/>
        <v>710.69688828014</v>
      </c>
      <c r="G284" s="38">
        <f t="shared" si="32"/>
        <v>273.1828938788272</v>
      </c>
      <c r="H284" s="39">
        <f t="shared" si="33"/>
        <v>76423.296677499893</v>
      </c>
    </row>
    <row r="285" spans="1:8" ht="15" x14ac:dyDescent="0.35">
      <c r="A285" s="19"/>
      <c r="B285" s="37">
        <f t="shared" si="34"/>
        <v>270</v>
      </c>
      <c r="C285" s="26">
        <f t="shared" si="28"/>
        <v>49657</v>
      </c>
      <c r="D285" s="38">
        <f t="shared" si="29"/>
        <v>76423.296677499893</v>
      </c>
      <c r="E285" s="38">
        <f t="shared" si="30"/>
        <v>983.87978215896726</v>
      </c>
      <c r="F285" s="38">
        <f t="shared" si="31"/>
        <v>713.21393975946546</v>
      </c>
      <c r="G285" s="38">
        <f t="shared" si="32"/>
        <v>270.66584239950168</v>
      </c>
      <c r="H285" s="39">
        <f t="shared" si="33"/>
        <v>75710.082737740362</v>
      </c>
    </row>
    <row r="286" spans="1:8" ht="15" x14ac:dyDescent="0.35">
      <c r="A286" s="19"/>
      <c r="B286" s="37">
        <f t="shared" si="34"/>
        <v>271</v>
      </c>
      <c r="C286" s="26">
        <f t="shared" si="28"/>
        <v>49688</v>
      </c>
      <c r="D286" s="38">
        <f t="shared" si="29"/>
        <v>75710.082737740362</v>
      </c>
      <c r="E286" s="38">
        <f t="shared" si="30"/>
        <v>983.87978215896726</v>
      </c>
      <c r="F286" s="38">
        <f t="shared" si="31"/>
        <v>715.73990579611359</v>
      </c>
      <c r="G286" s="38">
        <f t="shared" si="32"/>
        <v>268.13987636285356</v>
      </c>
      <c r="H286" s="39">
        <f t="shared" si="33"/>
        <v>74994.342831944174</v>
      </c>
    </row>
    <row r="287" spans="1:8" ht="15" x14ac:dyDescent="0.35">
      <c r="A287" s="19"/>
      <c r="B287" s="37">
        <f t="shared" si="34"/>
        <v>272</v>
      </c>
      <c r="C287" s="26">
        <f t="shared" si="28"/>
        <v>49719</v>
      </c>
      <c r="D287" s="38">
        <f t="shared" si="29"/>
        <v>74994.342831944174</v>
      </c>
      <c r="E287" s="38">
        <f t="shared" si="30"/>
        <v>983.87978215896726</v>
      </c>
      <c r="F287" s="38">
        <f t="shared" si="31"/>
        <v>718.27481796247491</v>
      </c>
      <c r="G287" s="38">
        <f t="shared" si="32"/>
        <v>265.60496419649235</v>
      </c>
      <c r="H287" s="39">
        <f t="shared" si="33"/>
        <v>74276.068013981683</v>
      </c>
    </row>
    <row r="288" spans="1:8" ht="15" x14ac:dyDescent="0.35">
      <c r="A288" s="19"/>
      <c r="B288" s="37">
        <f t="shared" si="34"/>
        <v>273</v>
      </c>
      <c r="C288" s="26">
        <f t="shared" si="28"/>
        <v>49748</v>
      </c>
      <c r="D288" s="38">
        <f t="shared" si="29"/>
        <v>74276.068013981683</v>
      </c>
      <c r="E288" s="38">
        <f t="shared" si="30"/>
        <v>983.87978215896726</v>
      </c>
      <c r="F288" s="38">
        <f t="shared" si="31"/>
        <v>720.81870794275858</v>
      </c>
      <c r="G288" s="38">
        <f t="shared" si="32"/>
        <v>263.06107421620862</v>
      </c>
      <c r="H288" s="39">
        <f t="shared" si="33"/>
        <v>73555.249306038895</v>
      </c>
    </row>
    <row r="289" spans="1:8" ht="15" x14ac:dyDescent="0.35">
      <c r="A289" s="19"/>
      <c r="B289" s="37">
        <f t="shared" si="34"/>
        <v>274</v>
      </c>
      <c r="C289" s="26">
        <f t="shared" si="28"/>
        <v>49779</v>
      </c>
      <c r="D289" s="38">
        <f t="shared" si="29"/>
        <v>73555.249306038895</v>
      </c>
      <c r="E289" s="38">
        <f t="shared" si="30"/>
        <v>983.87978215896726</v>
      </c>
      <c r="F289" s="38">
        <f t="shared" si="31"/>
        <v>723.37160753338912</v>
      </c>
      <c r="G289" s="38">
        <f t="shared" si="32"/>
        <v>260.50817462557796</v>
      </c>
      <c r="H289" s="39">
        <f t="shared" si="33"/>
        <v>72831.877698505472</v>
      </c>
    </row>
    <row r="290" spans="1:8" ht="15" x14ac:dyDescent="0.35">
      <c r="A290" s="19"/>
      <c r="B290" s="37">
        <f t="shared" si="34"/>
        <v>275</v>
      </c>
      <c r="C290" s="26">
        <f t="shared" si="28"/>
        <v>49809</v>
      </c>
      <c r="D290" s="38">
        <f t="shared" si="29"/>
        <v>72831.877698505472</v>
      </c>
      <c r="E290" s="38">
        <f t="shared" si="30"/>
        <v>983.87978215896726</v>
      </c>
      <c r="F290" s="38">
        <f t="shared" si="31"/>
        <v>725.93354864340324</v>
      </c>
      <c r="G290" s="38">
        <f t="shared" si="32"/>
        <v>257.9462335155639</v>
      </c>
      <c r="H290" s="39">
        <f t="shared" si="33"/>
        <v>72105.944149861869</v>
      </c>
    </row>
    <row r="291" spans="1:8" ht="15" x14ac:dyDescent="0.35">
      <c r="A291" s="19"/>
      <c r="B291" s="37">
        <f t="shared" si="34"/>
        <v>276</v>
      </c>
      <c r="C291" s="26">
        <f t="shared" si="28"/>
        <v>49840</v>
      </c>
      <c r="D291" s="38">
        <f t="shared" si="29"/>
        <v>72105.944149861869</v>
      </c>
      <c r="E291" s="38">
        <f t="shared" si="30"/>
        <v>983.87978215896726</v>
      </c>
      <c r="F291" s="38">
        <f t="shared" si="31"/>
        <v>728.50456329484859</v>
      </c>
      <c r="G291" s="38">
        <f t="shared" si="32"/>
        <v>255.37521886411858</v>
      </c>
      <c r="H291" s="39">
        <f t="shared" si="33"/>
        <v>71377.43958656711</v>
      </c>
    </row>
    <row r="292" spans="1:8" ht="15" x14ac:dyDescent="0.35">
      <c r="A292" s="19"/>
      <c r="B292" s="37">
        <f t="shared" si="34"/>
        <v>277</v>
      </c>
      <c r="C292" s="26">
        <f t="shared" si="28"/>
        <v>49870</v>
      </c>
      <c r="D292" s="38">
        <f t="shared" si="29"/>
        <v>71377.43958656711</v>
      </c>
      <c r="E292" s="38">
        <f t="shared" si="30"/>
        <v>983.87978215896726</v>
      </c>
      <c r="F292" s="38">
        <f t="shared" si="31"/>
        <v>731.08468362318467</v>
      </c>
      <c r="G292" s="38">
        <f t="shared" si="32"/>
        <v>252.79509853578261</v>
      </c>
      <c r="H292" s="39">
        <f t="shared" si="33"/>
        <v>70646.354902943829</v>
      </c>
    </row>
    <row r="293" spans="1:8" ht="15" x14ac:dyDescent="0.35">
      <c r="A293" s="19"/>
      <c r="B293" s="37">
        <f t="shared" si="34"/>
        <v>278</v>
      </c>
      <c r="C293" s="26">
        <f t="shared" si="28"/>
        <v>49901</v>
      </c>
      <c r="D293" s="38">
        <f t="shared" si="29"/>
        <v>70646.354902943829</v>
      </c>
      <c r="E293" s="38">
        <f t="shared" si="30"/>
        <v>983.87978215896726</v>
      </c>
      <c r="F293" s="38">
        <f t="shared" si="31"/>
        <v>733.67394187768332</v>
      </c>
      <c r="G293" s="38">
        <f t="shared" si="32"/>
        <v>250.20584028128386</v>
      </c>
      <c r="H293" s="39">
        <f t="shared" si="33"/>
        <v>69912.680961065984</v>
      </c>
    </row>
    <row r="294" spans="1:8" ht="15" x14ac:dyDescent="0.35">
      <c r="A294" s="19"/>
      <c r="B294" s="37">
        <f t="shared" si="34"/>
        <v>279</v>
      </c>
      <c r="C294" s="26">
        <f t="shared" si="28"/>
        <v>49932</v>
      </c>
      <c r="D294" s="38">
        <f t="shared" si="29"/>
        <v>69912.680961065984</v>
      </c>
      <c r="E294" s="38">
        <f t="shared" si="30"/>
        <v>983.87978215896726</v>
      </c>
      <c r="F294" s="38">
        <f t="shared" si="31"/>
        <v>736.27237042183356</v>
      </c>
      <c r="G294" s="38">
        <f t="shared" si="32"/>
        <v>247.60741173713365</v>
      </c>
      <c r="H294" s="39">
        <f t="shared" si="33"/>
        <v>69176.408590644191</v>
      </c>
    </row>
    <row r="295" spans="1:8" ht="15" x14ac:dyDescent="0.35">
      <c r="A295" s="19"/>
      <c r="B295" s="37">
        <f t="shared" si="34"/>
        <v>280</v>
      </c>
      <c r="C295" s="26">
        <f t="shared" si="28"/>
        <v>49962</v>
      </c>
      <c r="D295" s="38">
        <f t="shared" si="29"/>
        <v>69176.408590644191</v>
      </c>
      <c r="E295" s="38">
        <f t="shared" si="30"/>
        <v>983.87978215896726</v>
      </c>
      <c r="F295" s="38">
        <f t="shared" si="31"/>
        <v>738.88000173374417</v>
      </c>
      <c r="G295" s="38">
        <f t="shared" si="32"/>
        <v>244.99978042522304</v>
      </c>
      <c r="H295" s="39">
        <f t="shared" si="33"/>
        <v>68437.528588910529</v>
      </c>
    </row>
    <row r="296" spans="1:8" ht="15" x14ac:dyDescent="0.35">
      <c r="A296" s="19"/>
      <c r="B296" s="37">
        <f t="shared" si="34"/>
        <v>281</v>
      </c>
      <c r="C296" s="26">
        <f t="shared" si="28"/>
        <v>49993</v>
      </c>
      <c r="D296" s="38">
        <f t="shared" si="29"/>
        <v>68437.528588910529</v>
      </c>
      <c r="E296" s="38">
        <f t="shared" si="30"/>
        <v>983.87978215896726</v>
      </c>
      <c r="F296" s="38">
        <f t="shared" si="31"/>
        <v>741.49686840655124</v>
      </c>
      <c r="G296" s="38">
        <f t="shared" si="32"/>
        <v>242.38291375241602</v>
      </c>
      <c r="H296" s="39">
        <f t="shared" si="33"/>
        <v>67696.031720503815</v>
      </c>
    </row>
    <row r="297" spans="1:8" ht="15" x14ac:dyDescent="0.35">
      <c r="A297" s="19"/>
      <c r="B297" s="37">
        <f t="shared" si="34"/>
        <v>282</v>
      </c>
      <c r="C297" s="26">
        <f t="shared" si="28"/>
        <v>50023</v>
      </c>
      <c r="D297" s="38">
        <f t="shared" si="29"/>
        <v>67696.031720503815</v>
      </c>
      <c r="E297" s="38">
        <f t="shared" si="30"/>
        <v>983.87978215896726</v>
      </c>
      <c r="F297" s="38">
        <f t="shared" si="31"/>
        <v>744.12300314882441</v>
      </c>
      <c r="G297" s="38">
        <f t="shared" si="32"/>
        <v>239.75677901014279</v>
      </c>
      <c r="H297" s="39">
        <f t="shared" si="33"/>
        <v>66951.908717354992</v>
      </c>
    </row>
    <row r="298" spans="1:8" ht="15" x14ac:dyDescent="0.35">
      <c r="A298" s="19"/>
      <c r="B298" s="37">
        <f t="shared" si="34"/>
        <v>283</v>
      </c>
      <c r="C298" s="26">
        <f t="shared" si="28"/>
        <v>50054</v>
      </c>
      <c r="D298" s="38">
        <f t="shared" si="29"/>
        <v>66951.908717354992</v>
      </c>
      <c r="E298" s="38">
        <f t="shared" si="30"/>
        <v>983.87978215896726</v>
      </c>
      <c r="F298" s="38">
        <f t="shared" si="31"/>
        <v>746.75843878497653</v>
      </c>
      <c r="G298" s="38">
        <f t="shared" si="32"/>
        <v>237.12134337399073</v>
      </c>
      <c r="H298" s="39">
        <f t="shared" si="33"/>
        <v>66205.150278569898</v>
      </c>
    </row>
    <row r="299" spans="1:8" ht="15" x14ac:dyDescent="0.35">
      <c r="A299" s="19"/>
      <c r="B299" s="37">
        <f t="shared" si="34"/>
        <v>284</v>
      </c>
      <c r="C299" s="26">
        <f t="shared" si="28"/>
        <v>50085</v>
      </c>
      <c r="D299" s="38">
        <f t="shared" si="29"/>
        <v>66205.150278569898</v>
      </c>
      <c r="E299" s="38">
        <f t="shared" si="30"/>
        <v>983.87978215896726</v>
      </c>
      <c r="F299" s="38">
        <f t="shared" si="31"/>
        <v>749.40320825567335</v>
      </c>
      <c r="G299" s="38">
        <f t="shared" si="32"/>
        <v>234.47657390329391</v>
      </c>
      <c r="H299" s="39">
        <f t="shared" si="33"/>
        <v>65455.747070314188</v>
      </c>
    </row>
    <row r="300" spans="1:8" ht="15" x14ac:dyDescent="0.35">
      <c r="A300" s="19"/>
      <c r="B300" s="37">
        <f t="shared" si="34"/>
        <v>285</v>
      </c>
      <c r="C300" s="26">
        <f t="shared" si="28"/>
        <v>50113</v>
      </c>
      <c r="D300" s="38">
        <f t="shared" si="29"/>
        <v>65455.747070314188</v>
      </c>
      <c r="E300" s="38">
        <f t="shared" si="30"/>
        <v>983.87978215896726</v>
      </c>
      <c r="F300" s="38">
        <f t="shared" si="31"/>
        <v>752.05734461824545</v>
      </c>
      <c r="G300" s="38">
        <f t="shared" si="32"/>
        <v>231.82243754072178</v>
      </c>
      <c r="H300" s="39">
        <f t="shared" si="33"/>
        <v>64703.689725695935</v>
      </c>
    </row>
    <row r="301" spans="1:8" ht="15" x14ac:dyDescent="0.35">
      <c r="A301" s="19"/>
      <c r="B301" s="27">
        <f t="shared" si="34"/>
        <v>286</v>
      </c>
      <c r="C301" s="26">
        <f t="shared" si="28"/>
        <v>50144</v>
      </c>
      <c r="D301" s="38">
        <f t="shared" si="29"/>
        <v>64703.689725695935</v>
      </c>
      <c r="E301" s="38">
        <f t="shared" si="30"/>
        <v>983.87978215896726</v>
      </c>
      <c r="F301" s="38">
        <f t="shared" si="31"/>
        <v>754.72088104710178</v>
      </c>
      <c r="G301" s="38">
        <f t="shared" si="32"/>
        <v>229.15890111186545</v>
      </c>
      <c r="H301" s="39">
        <f t="shared" si="33"/>
        <v>63948.968844648683</v>
      </c>
    </row>
    <row r="302" spans="1:8" ht="15" x14ac:dyDescent="0.35">
      <c r="A302" s="19"/>
      <c r="B302" s="27">
        <f t="shared" si="34"/>
        <v>287</v>
      </c>
      <c r="C302" s="26">
        <f t="shared" si="28"/>
        <v>50174</v>
      </c>
      <c r="D302" s="38">
        <f t="shared" si="29"/>
        <v>63948.968844648683</v>
      </c>
      <c r="E302" s="38">
        <f t="shared" si="30"/>
        <v>983.87978215896726</v>
      </c>
      <c r="F302" s="38">
        <f t="shared" si="31"/>
        <v>757.39385083414345</v>
      </c>
      <c r="G302" s="38">
        <f t="shared" si="32"/>
        <v>226.48593132482364</v>
      </c>
      <c r="H302" s="39">
        <f t="shared" si="33"/>
        <v>63191.574993814516</v>
      </c>
    </row>
    <row r="303" spans="1:8" ht="15" x14ac:dyDescent="0.35">
      <c r="A303" s="19"/>
      <c r="B303" s="27">
        <f t="shared" si="34"/>
        <v>288</v>
      </c>
      <c r="C303" s="26">
        <f t="shared" si="28"/>
        <v>50205</v>
      </c>
      <c r="D303" s="38">
        <f t="shared" si="29"/>
        <v>63191.574993814516</v>
      </c>
      <c r="E303" s="38">
        <f t="shared" si="30"/>
        <v>983.87978215896726</v>
      </c>
      <c r="F303" s="38">
        <f t="shared" si="31"/>
        <v>760.07628738918118</v>
      </c>
      <c r="G303" s="38">
        <f t="shared" si="32"/>
        <v>223.80349476978608</v>
      </c>
      <c r="H303" s="39">
        <f t="shared" si="33"/>
        <v>62431.498706425307</v>
      </c>
    </row>
    <row r="304" spans="1:8" ht="15" x14ac:dyDescent="0.35">
      <c r="A304" s="19"/>
      <c r="B304" s="27">
        <f t="shared" si="34"/>
        <v>289</v>
      </c>
      <c r="C304" s="26">
        <f t="shared" si="28"/>
        <v>50235</v>
      </c>
      <c r="D304" s="38">
        <f t="shared" si="29"/>
        <v>62431.498706425307</v>
      </c>
      <c r="E304" s="38">
        <f t="shared" si="30"/>
        <v>983.87978215896726</v>
      </c>
      <c r="F304" s="38">
        <f t="shared" si="31"/>
        <v>762.76822424035117</v>
      </c>
      <c r="G304" s="38">
        <f t="shared" si="32"/>
        <v>221.11155791861603</v>
      </c>
      <c r="H304" s="39">
        <f t="shared" si="33"/>
        <v>61668.730482184968</v>
      </c>
    </row>
    <row r="305" spans="1:8" ht="15" x14ac:dyDescent="0.35">
      <c r="A305" s="19"/>
      <c r="B305" s="27">
        <f t="shared" si="34"/>
        <v>290</v>
      </c>
      <c r="C305" s="26">
        <f t="shared" si="28"/>
        <v>50266</v>
      </c>
      <c r="D305" s="38">
        <f t="shared" si="29"/>
        <v>61668.730482184968</v>
      </c>
      <c r="E305" s="38">
        <f t="shared" si="30"/>
        <v>983.87978215896726</v>
      </c>
      <c r="F305" s="38">
        <f t="shared" si="31"/>
        <v>765.46969503453579</v>
      </c>
      <c r="G305" s="38">
        <f t="shared" si="32"/>
        <v>218.4100871244315</v>
      </c>
      <c r="H305" s="39">
        <f t="shared" si="33"/>
        <v>60903.260787150357</v>
      </c>
    </row>
    <row r="306" spans="1:8" ht="15" x14ac:dyDescent="0.35">
      <c r="A306" s="19"/>
      <c r="B306" s="27">
        <f t="shared" si="34"/>
        <v>291</v>
      </c>
      <c r="C306" s="26">
        <f t="shared" si="28"/>
        <v>50297</v>
      </c>
      <c r="D306" s="38">
        <f t="shared" si="29"/>
        <v>60903.260787150357</v>
      </c>
      <c r="E306" s="38">
        <f t="shared" si="30"/>
        <v>983.87978215896726</v>
      </c>
      <c r="F306" s="38">
        <f t="shared" si="31"/>
        <v>768.18073353778311</v>
      </c>
      <c r="G306" s="38">
        <f t="shared" si="32"/>
        <v>215.69904862118415</v>
      </c>
      <c r="H306" s="39">
        <f t="shared" si="33"/>
        <v>60135.080053612415</v>
      </c>
    </row>
    <row r="307" spans="1:8" ht="15" x14ac:dyDescent="0.35">
      <c r="A307" s="19"/>
      <c r="B307" s="27">
        <f t="shared" si="34"/>
        <v>292</v>
      </c>
      <c r="C307" s="26">
        <f t="shared" si="28"/>
        <v>50327</v>
      </c>
      <c r="D307" s="38">
        <f t="shared" si="29"/>
        <v>60135.080053612415</v>
      </c>
      <c r="E307" s="38">
        <f t="shared" si="30"/>
        <v>983.87978215896726</v>
      </c>
      <c r="F307" s="38">
        <f t="shared" si="31"/>
        <v>770.90137363572944</v>
      </c>
      <c r="G307" s="38">
        <f t="shared" si="32"/>
        <v>212.97840852323782</v>
      </c>
      <c r="H307" s="39">
        <f t="shared" si="33"/>
        <v>59364.178679976729</v>
      </c>
    </row>
    <row r="308" spans="1:8" ht="15" x14ac:dyDescent="0.35">
      <c r="A308" s="19"/>
      <c r="B308" s="27">
        <f t="shared" si="34"/>
        <v>293</v>
      </c>
      <c r="C308" s="26">
        <f t="shared" si="28"/>
        <v>50358</v>
      </c>
      <c r="D308" s="38">
        <f t="shared" si="29"/>
        <v>59364.178679976729</v>
      </c>
      <c r="E308" s="38">
        <f t="shared" si="30"/>
        <v>983.87978215896726</v>
      </c>
      <c r="F308" s="38">
        <f t="shared" si="31"/>
        <v>773.63164933402265</v>
      </c>
      <c r="G308" s="38">
        <f t="shared" si="32"/>
        <v>210.24813282494458</v>
      </c>
      <c r="H308" s="39">
        <f t="shared" si="33"/>
        <v>58590.54703064257</v>
      </c>
    </row>
    <row r="309" spans="1:8" ht="15" x14ac:dyDescent="0.35">
      <c r="A309" s="19"/>
      <c r="B309" s="27">
        <f t="shared" si="34"/>
        <v>294</v>
      </c>
      <c r="C309" s="26">
        <f t="shared" si="28"/>
        <v>50388</v>
      </c>
      <c r="D309" s="38">
        <f t="shared" si="29"/>
        <v>58590.54703064257</v>
      </c>
      <c r="E309" s="38">
        <f t="shared" si="30"/>
        <v>983.87978215896726</v>
      </c>
      <c r="F309" s="38">
        <f t="shared" si="31"/>
        <v>776.37159475874728</v>
      </c>
      <c r="G309" s="38">
        <f t="shared" si="32"/>
        <v>207.50818740021995</v>
      </c>
      <c r="H309" s="39">
        <f t="shared" si="33"/>
        <v>57814.175435883808</v>
      </c>
    </row>
    <row r="310" spans="1:8" ht="15" x14ac:dyDescent="0.35">
      <c r="A310" s="19"/>
      <c r="B310" s="27">
        <f t="shared" si="34"/>
        <v>295</v>
      </c>
      <c r="C310" s="26">
        <f t="shared" si="28"/>
        <v>50419</v>
      </c>
      <c r="D310" s="38">
        <f t="shared" si="29"/>
        <v>57814.175435883808</v>
      </c>
      <c r="E310" s="38">
        <f t="shared" si="30"/>
        <v>983.87978215896726</v>
      </c>
      <c r="F310" s="38">
        <f t="shared" si="31"/>
        <v>779.12124415685116</v>
      </c>
      <c r="G310" s="38">
        <f t="shared" si="32"/>
        <v>204.75853800211607</v>
      </c>
      <c r="H310" s="39">
        <f t="shared" si="33"/>
        <v>57035.0541917269</v>
      </c>
    </row>
    <row r="311" spans="1:8" ht="15" x14ac:dyDescent="0.35">
      <c r="A311" s="19"/>
      <c r="B311" s="27">
        <f t="shared" si="34"/>
        <v>296</v>
      </c>
      <c r="C311" s="26">
        <f t="shared" si="28"/>
        <v>50450</v>
      </c>
      <c r="D311" s="38">
        <f t="shared" si="29"/>
        <v>57035.0541917269</v>
      </c>
      <c r="E311" s="38">
        <f t="shared" si="30"/>
        <v>983.87978215896726</v>
      </c>
      <c r="F311" s="38">
        <f t="shared" si="31"/>
        <v>781.88063189657328</v>
      </c>
      <c r="G311" s="38">
        <f t="shared" si="32"/>
        <v>201.99915026239384</v>
      </c>
      <c r="H311" s="39">
        <f t="shared" si="33"/>
        <v>56253.173559830291</v>
      </c>
    </row>
    <row r="312" spans="1:8" ht="15" x14ac:dyDescent="0.35">
      <c r="A312" s="19"/>
      <c r="B312" s="27">
        <f t="shared" si="34"/>
        <v>297</v>
      </c>
      <c r="C312" s="26">
        <f t="shared" si="28"/>
        <v>50478</v>
      </c>
      <c r="D312" s="38">
        <f t="shared" si="29"/>
        <v>56253.173559830291</v>
      </c>
      <c r="E312" s="38">
        <f t="shared" si="30"/>
        <v>983.87978215896726</v>
      </c>
      <c r="F312" s="38">
        <f t="shared" si="31"/>
        <v>784.64979246787379</v>
      </c>
      <c r="G312" s="38">
        <f t="shared" si="32"/>
        <v>199.22998969109352</v>
      </c>
      <c r="H312" s="39">
        <f t="shared" si="33"/>
        <v>55468.523767362349</v>
      </c>
    </row>
    <row r="313" spans="1:8" ht="15" x14ac:dyDescent="0.35">
      <c r="A313" s="19"/>
      <c r="B313" s="27">
        <f t="shared" si="34"/>
        <v>298</v>
      </c>
      <c r="C313" s="26">
        <f t="shared" si="28"/>
        <v>50509</v>
      </c>
      <c r="D313" s="38">
        <f t="shared" si="29"/>
        <v>55468.523767362349</v>
      </c>
      <c r="E313" s="38">
        <f t="shared" si="30"/>
        <v>983.87978215896726</v>
      </c>
      <c r="F313" s="38">
        <f t="shared" si="31"/>
        <v>787.42876048286405</v>
      </c>
      <c r="G313" s="38">
        <f t="shared" si="32"/>
        <v>196.45102167610312</v>
      </c>
      <c r="H313" s="39">
        <f t="shared" si="33"/>
        <v>54681.095006879361</v>
      </c>
    </row>
    <row r="314" spans="1:8" ht="15" x14ac:dyDescent="0.35">
      <c r="A314" s="19"/>
      <c r="B314" s="27">
        <f t="shared" si="34"/>
        <v>299</v>
      </c>
      <c r="C314" s="26">
        <f t="shared" si="28"/>
        <v>50539</v>
      </c>
      <c r="D314" s="38">
        <f t="shared" si="29"/>
        <v>54681.095006879361</v>
      </c>
      <c r="E314" s="38">
        <f t="shared" si="30"/>
        <v>983.87978215896726</v>
      </c>
      <c r="F314" s="38">
        <f t="shared" si="31"/>
        <v>790.21757067624094</v>
      </c>
      <c r="G314" s="38">
        <f t="shared" si="32"/>
        <v>193.66221148272632</v>
      </c>
      <c r="H314" s="39">
        <f t="shared" si="33"/>
        <v>53890.877436203184</v>
      </c>
    </row>
    <row r="315" spans="1:8" ht="15" x14ac:dyDescent="0.35">
      <c r="A315" s="19"/>
      <c r="B315" s="27">
        <f t="shared" si="34"/>
        <v>300</v>
      </c>
      <c r="C315" s="26">
        <f t="shared" si="28"/>
        <v>50570</v>
      </c>
      <c r="D315" s="38">
        <f t="shared" si="29"/>
        <v>53890.877436203184</v>
      </c>
      <c r="E315" s="38">
        <f t="shared" si="30"/>
        <v>983.87978215896726</v>
      </c>
      <c r="F315" s="38">
        <f t="shared" si="31"/>
        <v>793.01625790571927</v>
      </c>
      <c r="G315" s="38">
        <f t="shared" si="32"/>
        <v>190.86352425324796</v>
      </c>
      <c r="H315" s="39">
        <f t="shared" si="33"/>
        <v>53097.861178297433</v>
      </c>
    </row>
    <row r="316" spans="1:8" ht="15" x14ac:dyDescent="0.35">
      <c r="A316" s="19"/>
      <c r="B316" s="27">
        <f t="shared" si="34"/>
        <v>301</v>
      </c>
      <c r="C316" s="26">
        <f t="shared" si="28"/>
        <v>50600</v>
      </c>
      <c r="D316" s="38">
        <f t="shared" si="29"/>
        <v>53097.861178297433</v>
      </c>
      <c r="E316" s="38">
        <f t="shared" si="30"/>
        <v>983.87978215896726</v>
      </c>
      <c r="F316" s="38">
        <f t="shared" si="31"/>
        <v>795.82485715246867</v>
      </c>
      <c r="G316" s="38">
        <f t="shared" si="32"/>
        <v>188.05492500649854</v>
      </c>
      <c r="H316" s="39">
        <f t="shared" si="33"/>
        <v>52302.0363211449</v>
      </c>
    </row>
    <row r="317" spans="1:8" ht="15" x14ac:dyDescent="0.35">
      <c r="A317" s="19"/>
      <c r="B317" s="27">
        <f t="shared" si="34"/>
        <v>302</v>
      </c>
      <c r="C317" s="26">
        <f t="shared" si="28"/>
        <v>50631</v>
      </c>
      <c r="D317" s="38">
        <f t="shared" si="29"/>
        <v>52302.0363211449</v>
      </c>
      <c r="E317" s="38">
        <f t="shared" si="30"/>
        <v>983.87978215896726</v>
      </c>
      <c r="F317" s="38">
        <f t="shared" si="31"/>
        <v>798.64340352155034</v>
      </c>
      <c r="G317" s="38">
        <f t="shared" si="32"/>
        <v>185.23637863741692</v>
      </c>
      <c r="H317" s="39">
        <f t="shared" si="33"/>
        <v>51503.392917623161</v>
      </c>
    </row>
    <row r="318" spans="1:8" ht="15" x14ac:dyDescent="0.35">
      <c r="A318" s="19"/>
      <c r="B318" s="27">
        <f t="shared" si="34"/>
        <v>303</v>
      </c>
      <c r="C318" s="26">
        <f t="shared" si="28"/>
        <v>50662</v>
      </c>
      <c r="D318" s="38">
        <f t="shared" si="29"/>
        <v>51503.392917623161</v>
      </c>
      <c r="E318" s="38">
        <f t="shared" si="30"/>
        <v>983.87978215896726</v>
      </c>
      <c r="F318" s="38">
        <f t="shared" si="31"/>
        <v>801.47193224235582</v>
      </c>
      <c r="G318" s="38">
        <f t="shared" si="32"/>
        <v>182.40784991661135</v>
      </c>
      <c r="H318" s="39">
        <f t="shared" si="33"/>
        <v>50701.920985380886</v>
      </c>
    </row>
    <row r="319" spans="1:8" ht="15" x14ac:dyDescent="0.35">
      <c r="A319" s="19"/>
      <c r="B319" s="27">
        <f t="shared" si="34"/>
        <v>304</v>
      </c>
      <c r="C319" s="26">
        <f t="shared" si="28"/>
        <v>50692</v>
      </c>
      <c r="D319" s="38">
        <f t="shared" si="29"/>
        <v>50701.920985380886</v>
      </c>
      <c r="E319" s="38">
        <f t="shared" si="30"/>
        <v>983.87978215896726</v>
      </c>
      <c r="F319" s="38">
        <f t="shared" si="31"/>
        <v>804.31047866904748</v>
      </c>
      <c r="G319" s="38">
        <f t="shared" si="32"/>
        <v>179.56930348991972</v>
      </c>
      <c r="H319" s="39">
        <f t="shared" si="33"/>
        <v>49897.610506711761</v>
      </c>
    </row>
    <row r="320" spans="1:8" ht="15" x14ac:dyDescent="0.35">
      <c r="A320" s="19"/>
      <c r="B320" s="27">
        <f t="shared" si="34"/>
        <v>305</v>
      </c>
      <c r="C320" s="26">
        <f t="shared" si="28"/>
        <v>50723</v>
      </c>
      <c r="D320" s="38">
        <f t="shared" si="29"/>
        <v>49897.610506711761</v>
      </c>
      <c r="E320" s="38">
        <f t="shared" si="30"/>
        <v>983.87978215896726</v>
      </c>
      <c r="F320" s="38">
        <f t="shared" si="31"/>
        <v>807.15907828100046</v>
      </c>
      <c r="G320" s="38">
        <f t="shared" si="32"/>
        <v>176.72070387796686</v>
      </c>
      <c r="H320" s="39">
        <f t="shared" si="33"/>
        <v>49090.451428430737</v>
      </c>
    </row>
    <row r="321" spans="1:8" ht="15" x14ac:dyDescent="0.35">
      <c r="A321" s="19"/>
      <c r="B321" s="27">
        <f t="shared" si="34"/>
        <v>306</v>
      </c>
      <c r="C321" s="26">
        <f t="shared" si="28"/>
        <v>50753</v>
      </c>
      <c r="D321" s="38">
        <f t="shared" si="29"/>
        <v>49090.451428430737</v>
      </c>
      <c r="E321" s="38">
        <f t="shared" si="30"/>
        <v>983.87978215896726</v>
      </c>
      <c r="F321" s="38">
        <f t="shared" si="31"/>
        <v>810.01776668324555</v>
      </c>
      <c r="G321" s="38">
        <f t="shared" si="32"/>
        <v>173.86201547572162</v>
      </c>
      <c r="H321" s="39">
        <f t="shared" si="33"/>
        <v>48280.433661747375</v>
      </c>
    </row>
    <row r="322" spans="1:8" ht="15" x14ac:dyDescent="0.35">
      <c r="A322" s="19"/>
      <c r="B322" s="27">
        <f t="shared" si="34"/>
        <v>307</v>
      </c>
      <c r="C322" s="26">
        <f t="shared" si="28"/>
        <v>50784</v>
      </c>
      <c r="D322" s="38">
        <f t="shared" si="29"/>
        <v>48280.433661747375</v>
      </c>
      <c r="E322" s="38">
        <f t="shared" si="30"/>
        <v>983.87978215896726</v>
      </c>
      <c r="F322" s="38">
        <f t="shared" si="31"/>
        <v>812.88657960691535</v>
      </c>
      <c r="G322" s="38">
        <f t="shared" si="32"/>
        <v>170.99320255205177</v>
      </c>
      <c r="H322" s="39">
        <f t="shared" si="33"/>
        <v>47467.54708214046</v>
      </c>
    </row>
    <row r="323" spans="1:8" ht="15" x14ac:dyDescent="0.35">
      <c r="A323" s="19"/>
      <c r="B323" s="27">
        <f t="shared" si="34"/>
        <v>308</v>
      </c>
      <c r="C323" s="26">
        <f t="shared" si="28"/>
        <v>50815</v>
      </c>
      <c r="D323" s="38">
        <f t="shared" si="29"/>
        <v>47467.54708214046</v>
      </c>
      <c r="E323" s="38">
        <f t="shared" si="30"/>
        <v>983.87978215896726</v>
      </c>
      <c r="F323" s="38">
        <f t="shared" si="31"/>
        <v>815.76555290968997</v>
      </c>
      <c r="G323" s="38">
        <f t="shared" si="32"/>
        <v>168.11422924927729</v>
      </c>
      <c r="H323" s="39">
        <f t="shared" si="33"/>
        <v>46651.781529230648</v>
      </c>
    </row>
    <row r="324" spans="1:8" ht="15" x14ac:dyDescent="0.35">
      <c r="A324" s="19"/>
      <c r="B324" s="27">
        <f t="shared" si="34"/>
        <v>309</v>
      </c>
      <c r="C324" s="26">
        <f t="shared" si="28"/>
        <v>50843</v>
      </c>
      <c r="D324" s="38">
        <f t="shared" si="29"/>
        <v>46651.781529230648</v>
      </c>
      <c r="E324" s="38">
        <f t="shared" si="30"/>
        <v>983.87978215896726</v>
      </c>
      <c r="F324" s="38">
        <f t="shared" si="31"/>
        <v>818.65472257624515</v>
      </c>
      <c r="G324" s="38">
        <f t="shared" si="32"/>
        <v>165.22505958272214</v>
      </c>
      <c r="H324" s="39">
        <f t="shared" si="33"/>
        <v>45833.126806654385</v>
      </c>
    </row>
    <row r="325" spans="1:8" ht="15" x14ac:dyDescent="0.35">
      <c r="A325" s="19"/>
      <c r="B325" s="27">
        <f t="shared" si="34"/>
        <v>310</v>
      </c>
      <c r="C325" s="26">
        <f t="shared" si="28"/>
        <v>50874</v>
      </c>
      <c r="D325" s="38">
        <f t="shared" si="29"/>
        <v>45833.126806654385</v>
      </c>
      <c r="E325" s="38">
        <f t="shared" si="30"/>
        <v>983.87978215896726</v>
      </c>
      <c r="F325" s="38">
        <f t="shared" si="31"/>
        <v>821.55412471870261</v>
      </c>
      <c r="G325" s="38">
        <f t="shared" si="32"/>
        <v>162.32565744026459</v>
      </c>
      <c r="H325" s="39">
        <f t="shared" si="33"/>
        <v>45011.572681935504</v>
      </c>
    </row>
    <row r="326" spans="1:8" ht="15" x14ac:dyDescent="0.35">
      <c r="A326" s="19"/>
      <c r="B326" s="27">
        <f t="shared" si="34"/>
        <v>311</v>
      </c>
      <c r="C326" s="26">
        <f t="shared" si="28"/>
        <v>50904</v>
      </c>
      <c r="D326" s="38">
        <f t="shared" si="29"/>
        <v>45011.572681935504</v>
      </c>
      <c r="E326" s="38">
        <f t="shared" si="30"/>
        <v>983.87978215896726</v>
      </c>
      <c r="F326" s="38">
        <f t="shared" si="31"/>
        <v>824.46379557708121</v>
      </c>
      <c r="G326" s="38">
        <f t="shared" si="32"/>
        <v>159.41598658188585</v>
      </c>
      <c r="H326" s="39">
        <f t="shared" si="33"/>
        <v>44187.108886358328</v>
      </c>
    </row>
    <row r="327" spans="1:8" ht="15" x14ac:dyDescent="0.35">
      <c r="A327" s="19"/>
      <c r="B327" s="27">
        <f t="shared" si="34"/>
        <v>312</v>
      </c>
      <c r="C327" s="26">
        <f t="shared" si="28"/>
        <v>50935</v>
      </c>
      <c r="D327" s="38">
        <f t="shared" si="29"/>
        <v>44187.108886358328</v>
      </c>
      <c r="E327" s="38">
        <f t="shared" si="30"/>
        <v>983.87978215896726</v>
      </c>
      <c r="F327" s="38">
        <f t="shared" si="31"/>
        <v>827.38377151975021</v>
      </c>
      <c r="G327" s="38">
        <f t="shared" si="32"/>
        <v>156.49601063921705</v>
      </c>
      <c r="H327" s="39">
        <f t="shared" si="33"/>
        <v>43359.725114838569</v>
      </c>
    </row>
    <row r="328" spans="1:8" ht="15" x14ac:dyDescent="0.35">
      <c r="A328" s="19"/>
      <c r="B328" s="27">
        <f t="shared" si="34"/>
        <v>313</v>
      </c>
      <c r="C328" s="26">
        <f t="shared" si="28"/>
        <v>50965</v>
      </c>
      <c r="D328" s="38">
        <f t="shared" si="29"/>
        <v>43359.725114838569</v>
      </c>
      <c r="E328" s="38">
        <f t="shared" si="30"/>
        <v>983.87978215896726</v>
      </c>
      <c r="F328" s="38">
        <f t="shared" si="31"/>
        <v>830.31408904388275</v>
      </c>
      <c r="G328" s="38">
        <f t="shared" si="32"/>
        <v>153.5656931150846</v>
      </c>
      <c r="H328" s="39">
        <f t="shared" si="33"/>
        <v>42529.411025794689</v>
      </c>
    </row>
    <row r="329" spans="1:8" ht="15" x14ac:dyDescent="0.35">
      <c r="A329" s="19"/>
      <c r="B329" s="27">
        <f t="shared" si="34"/>
        <v>314</v>
      </c>
      <c r="C329" s="26">
        <f t="shared" si="28"/>
        <v>50996</v>
      </c>
      <c r="D329" s="38">
        <f t="shared" si="29"/>
        <v>42529.411025794689</v>
      </c>
      <c r="E329" s="38">
        <f t="shared" si="30"/>
        <v>983.87978215896726</v>
      </c>
      <c r="F329" s="38">
        <f t="shared" si="31"/>
        <v>833.25478477591309</v>
      </c>
      <c r="G329" s="38">
        <f t="shared" si="32"/>
        <v>150.62499738305416</v>
      </c>
      <c r="H329" s="39">
        <f t="shared" si="33"/>
        <v>41696.156241018674</v>
      </c>
    </row>
    <row r="330" spans="1:8" ht="15" x14ac:dyDescent="0.35">
      <c r="A330" s="19"/>
      <c r="B330" s="27">
        <f t="shared" si="34"/>
        <v>315</v>
      </c>
      <c r="C330" s="26">
        <f t="shared" si="28"/>
        <v>51027</v>
      </c>
      <c r="D330" s="38">
        <f t="shared" si="29"/>
        <v>41696.156241018674</v>
      </c>
      <c r="E330" s="38">
        <f t="shared" si="30"/>
        <v>983.87978215896726</v>
      </c>
      <c r="F330" s="38">
        <f t="shared" si="31"/>
        <v>836.20589547199438</v>
      </c>
      <c r="G330" s="38">
        <f t="shared" si="32"/>
        <v>147.67388668697282</v>
      </c>
      <c r="H330" s="39">
        <f t="shared" si="33"/>
        <v>40859.950345546706</v>
      </c>
    </row>
    <row r="331" spans="1:8" ht="15" x14ac:dyDescent="0.35">
      <c r="A331" s="19"/>
      <c r="B331" s="27">
        <f t="shared" si="34"/>
        <v>316</v>
      </c>
      <c r="C331" s="26">
        <f t="shared" si="28"/>
        <v>51057</v>
      </c>
      <c r="D331" s="38">
        <f t="shared" si="29"/>
        <v>40859.950345546706</v>
      </c>
      <c r="E331" s="38">
        <f t="shared" si="30"/>
        <v>983.87978215896726</v>
      </c>
      <c r="F331" s="38">
        <f t="shared" si="31"/>
        <v>839.16745801845775</v>
      </c>
      <c r="G331" s="38">
        <f t="shared" si="32"/>
        <v>144.71232414050948</v>
      </c>
      <c r="H331" s="39">
        <f t="shared" si="33"/>
        <v>40020.782887528185</v>
      </c>
    </row>
    <row r="332" spans="1:8" ht="15" x14ac:dyDescent="0.35">
      <c r="A332" s="19"/>
      <c r="B332" s="27">
        <f t="shared" si="34"/>
        <v>317</v>
      </c>
      <c r="C332" s="26">
        <f t="shared" si="28"/>
        <v>51088</v>
      </c>
      <c r="D332" s="38">
        <f t="shared" si="29"/>
        <v>40020.782887528185</v>
      </c>
      <c r="E332" s="38">
        <f t="shared" si="30"/>
        <v>983.87978215896726</v>
      </c>
      <c r="F332" s="38">
        <f t="shared" si="31"/>
        <v>842.13950943227303</v>
      </c>
      <c r="G332" s="38">
        <f t="shared" si="32"/>
        <v>141.74027272669414</v>
      </c>
      <c r="H332" s="39">
        <f t="shared" si="33"/>
        <v>39178.643378095818</v>
      </c>
    </row>
    <row r="333" spans="1:8" ht="15" x14ac:dyDescent="0.35">
      <c r="A333" s="19"/>
      <c r="B333" s="27">
        <f t="shared" si="34"/>
        <v>318</v>
      </c>
      <c r="C333" s="26">
        <f t="shared" si="28"/>
        <v>51118</v>
      </c>
      <c r="D333" s="38">
        <f t="shared" si="29"/>
        <v>39178.643378095818</v>
      </c>
      <c r="E333" s="38">
        <f t="shared" si="30"/>
        <v>983.87978215896726</v>
      </c>
      <c r="F333" s="38">
        <f t="shared" si="31"/>
        <v>845.12208686151234</v>
      </c>
      <c r="G333" s="38">
        <f t="shared" si="32"/>
        <v>138.7576952974548</v>
      </c>
      <c r="H333" s="39">
        <f t="shared" si="33"/>
        <v>38333.521291234298</v>
      </c>
    </row>
    <row r="334" spans="1:8" ht="15" x14ac:dyDescent="0.35">
      <c r="A334" s="19"/>
      <c r="B334" s="27">
        <f t="shared" si="34"/>
        <v>319</v>
      </c>
      <c r="C334" s="26">
        <f t="shared" si="28"/>
        <v>51149</v>
      </c>
      <c r="D334" s="38">
        <f t="shared" si="29"/>
        <v>38333.521291234298</v>
      </c>
      <c r="E334" s="38">
        <f t="shared" si="30"/>
        <v>983.87978215896726</v>
      </c>
      <c r="F334" s="38">
        <f t="shared" si="31"/>
        <v>848.11522758581361</v>
      </c>
      <c r="G334" s="38">
        <f t="shared" si="32"/>
        <v>135.76455457315365</v>
      </c>
      <c r="H334" s="39">
        <f t="shared" si="33"/>
        <v>37485.40606364829</v>
      </c>
    </row>
    <row r="335" spans="1:8" ht="15" x14ac:dyDescent="0.35">
      <c r="A335" s="19"/>
      <c r="B335" s="27">
        <f t="shared" si="34"/>
        <v>320</v>
      </c>
      <c r="C335" s="26">
        <f t="shared" si="28"/>
        <v>51180</v>
      </c>
      <c r="D335" s="38">
        <f t="shared" si="29"/>
        <v>37485.40606364829</v>
      </c>
      <c r="E335" s="38">
        <f t="shared" si="30"/>
        <v>983.87978215896726</v>
      </c>
      <c r="F335" s="38">
        <f t="shared" si="31"/>
        <v>851.11896901684668</v>
      </c>
      <c r="G335" s="38">
        <f t="shared" si="32"/>
        <v>132.76081314212053</v>
      </c>
      <c r="H335" s="39">
        <f t="shared" si="33"/>
        <v>36634.287094631465</v>
      </c>
    </row>
    <row r="336" spans="1:8" ht="15" x14ac:dyDescent="0.35">
      <c r="A336" s="19"/>
      <c r="B336" s="27">
        <f t="shared" si="34"/>
        <v>321</v>
      </c>
      <c r="C336" s="26">
        <f t="shared" ref="C336:C375" si="35">IF(Loan_Not_Paid*Values_Entered,Payment_Date,"")</f>
        <v>51209</v>
      </c>
      <c r="D336" s="38">
        <f t="shared" ref="D336:D375" si="36">IF(Loan_Not_Paid*Values_Entered,Beginning_Balance,"")</f>
        <v>36634.287094631465</v>
      </c>
      <c r="E336" s="38">
        <f t="shared" ref="E336:E375" si="37">IF(Loan_Not_Paid*Values_Entered,Monthly_Payment,"")</f>
        <v>983.87978215896726</v>
      </c>
      <c r="F336" s="38">
        <f t="shared" ref="F336:F375" si="38">IF(Loan_Not_Paid*Values_Entered,Principal,"")</f>
        <v>854.13334869878133</v>
      </c>
      <c r="G336" s="38">
        <f t="shared" ref="G336:G375" si="39">IF(Loan_Not_Paid*Values_Entered,Interest,"")</f>
        <v>129.7464334601859</v>
      </c>
      <c r="H336" s="39">
        <f t="shared" ref="H336:H375" si="40">IF(Loan_Not_Paid*Values_Entered,Ending_Balance,"")</f>
        <v>35780.153745932505</v>
      </c>
    </row>
    <row r="337" spans="1:8" ht="15" x14ac:dyDescent="0.35">
      <c r="A337" s="19"/>
      <c r="B337" s="27">
        <f t="shared" ref="B337:B375" si="41">IF(Loan_Not_Paid*Values_Entered,Payment_Number,"")</f>
        <v>322</v>
      </c>
      <c r="C337" s="26">
        <f t="shared" si="35"/>
        <v>51240</v>
      </c>
      <c r="D337" s="38">
        <f t="shared" si="36"/>
        <v>35780.153745932505</v>
      </c>
      <c r="E337" s="38">
        <f t="shared" si="37"/>
        <v>983.87978215896726</v>
      </c>
      <c r="F337" s="38">
        <f t="shared" si="38"/>
        <v>857.15840430875619</v>
      </c>
      <c r="G337" s="38">
        <f t="shared" si="39"/>
        <v>126.72137785021103</v>
      </c>
      <c r="H337" s="39">
        <f t="shared" si="40"/>
        <v>34922.995341623784</v>
      </c>
    </row>
    <row r="338" spans="1:8" ht="15" x14ac:dyDescent="0.35">
      <c r="A338" s="19"/>
      <c r="B338" s="27">
        <f t="shared" si="41"/>
        <v>323</v>
      </c>
      <c r="C338" s="26">
        <f t="shared" si="35"/>
        <v>51270</v>
      </c>
      <c r="D338" s="38">
        <f t="shared" si="36"/>
        <v>34922.995341623784</v>
      </c>
      <c r="E338" s="38">
        <f t="shared" si="37"/>
        <v>983.87978215896726</v>
      </c>
      <c r="F338" s="38">
        <f t="shared" si="38"/>
        <v>860.19417365734978</v>
      </c>
      <c r="G338" s="38">
        <f t="shared" si="39"/>
        <v>123.68560850161754</v>
      </c>
      <c r="H338" s="39">
        <f t="shared" si="40"/>
        <v>34062.801167966332</v>
      </c>
    </row>
    <row r="339" spans="1:8" ht="15" x14ac:dyDescent="0.35">
      <c r="A339" s="19"/>
      <c r="B339" s="27">
        <f t="shared" si="41"/>
        <v>324</v>
      </c>
      <c r="C339" s="26">
        <f t="shared" si="35"/>
        <v>51301</v>
      </c>
      <c r="D339" s="38">
        <f t="shared" si="36"/>
        <v>34062.801167966332</v>
      </c>
      <c r="E339" s="38">
        <f t="shared" si="37"/>
        <v>983.87978215896726</v>
      </c>
      <c r="F339" s="38">
        <f t="shared" si="38"/>
        <v>863.24069468905282</v>
      </c>
      <c r="G339" s="38">
        <f t="shared" si="39"/>
        <v>120.63908746991443</v>
      </c>
      <c r="H339" s="39">
        <f t="shared" si="40"/>
        <v>33199.56047327735</v>
      </c>
    </row>
    <row r="340" spans="1:8" ht="15" x14ac:dyDescent="0.35">
      <c r="A340" s="19"/>
      <c r="B340" s="27">
        <f t="shared" si="41"/>
        <v>325</v>
      </c>
      <c r="C340" s="26">
        <f t="shared" si="35"/>
        <v>51331</v>
      </c>
      <c r="D340" s="38">
        <f t="shared" si="36"/>
        <v>33199.56047327735</v>
      </c>
      <c r="E340" s="38">
        <f t="shared" si="37"/>
        <v>983.87978215896726</v>
      </c>
      <c r="F340" s="38">
        <f t="shared" si="38"/>
        <v>866.29800548274318</v>
      </c>
      <c r="G340" s="38">
        <f t="shared" si="39"/>
        <v>117.58177667622402</v>
      </c>
      <c r="H340" s="39">
        <f t="shared" si="40"/>
        <v>32333.26246779447</v>
      </c>
    </row>
    <row r="341" spans="1:8" ht="15" x14ac:dyDescent="0.35">
      <c r="A341" s="19"/>
      <c r="B341" s="27">
        <f t="shared" si="41"/>
        <v>326</v>
      </c>
      <c r="C341" s="26">
        <f t="shared" si="35"/>
        <v>51362</v>
      </c>
      <c r="D341" s="38">
        <f t="shared" si="36"/>
        <v>32333.26246779447</v>
      </c>
      <c r="E341" s="38">
        <f t="shared" si="37"/>
        <v>983.87978215896726</v>
      </c>
      <c r="F341" s="38">
        <f t="shared" si="38"/>
        <v>869.36614425216123</v>
      </c>
      <c r="G341" s="38">
        <f t="shared" si="39"/>
        <v>114.51363790680595</v>
      </c>
      <c r="H341" s="39">
        <f t="shared" si="40"/>
        <v>31463.896323542227</v>
      </c>
    </row>
    <row r="342" spans="1:8" ht="15" x14ac:dyDescent="0.35">
      <c r="A342" s="19"/>
      <c r="B342" s="27">
        <f t="shared" si="41"/>
        <v>327</v>
      </c>
      <c r="C342" s="26">
        <f t="shared" si="35"/>
        <v>51393</v>
      </c>
      <c r="D342" s="38">
        <f t="shared" si="36"/>
        <v>31463.896323542227</v>
      </c>
      <c r="E342" s="38">
        <f t="shared" si="37"/>
        <v>983.87978215896726</v>
      </c>
      <c r="F342" s="38">
        <f t="shared" si="38"/>
        <v>872.44514934638767</v>
      </c>
      <c r="G342" s="38">
        <f t="shared" si="39"/>
        <v>111.43463281257955</v>
      </c>
      <c r="H342" s="39">
        <f t="shared" si="40"/>
        <v>30591.451174195739</v>
      </c>
    </row>
    <row r="343" spans="1:8" ht="15" x14ac:dyDescent="0.35">
      <c r="A343" s="19"/>
      <c r="B343" s="27">
        <f t="shared" si="41"/>
        <v>328</v>
      </c>
      <c r="C343" s="26">
        <f t="shared" si="35"/>
        <v>51423</v>
      </c>
      <c r="D343" s="38">
        <f t="shared" si="36"/>
        <v>30591.451174195739</v>
      </c>
      <c r="E343" s="38">
        <f t="shared" si="37"/>
        <v>983.87978215896726</v>
      </c>
      <c r="F343" s="38">
        <f t="shared" si="38"/>
        <v>875.53505925032277</v>
      </c>
      <c r="G343" s="38">
        <f t="shared" si="39"/>
        <v>108.34472290864444</v>
      </c>
      <c r="H343" s="39">
        <f t="shared" si="40"/>
        <v>29715.91611494543</v>
      </c>
    </row>
    <row r="344" spans="1:8" ht="15" x14ac:dyDescent="0.35">
      <c r="A344" s="19"/>
      <c r="B344" s="27">
        <f t="shared" si="41"/>
        <v>329</v>
      </c>
      <c r="C344" s="26">
        <f t="shared" si="35"/>
        <v>51454</v>
      </c>
      <c r="D344" s="38">
        <f t="shared" si="36"/>
        <v>29715.91611494543</v>
      </c>
      <c r="E344" s="38">
        <f t="shared" si="37"/>
        <v>983.87978215896726</v>
      </c>
      <c r="F344" s="38">
        <f t="shared" si="38"/>
        <v>878.63591258516772</v>
      </c>
      <c r="G344" s="38">
        <f t="shared" si="39"/>
        <v>105.24386957379954</v>
      </c>
      <c r="H344" s="39">
        <f t="shared" si="40"/>
        <v>28837.280202360125</v>
      </c>
    </row>
    <row r="345" spans="1:8" ht="15" x14ac:dyDescent="0.35">
      <c r="A345" s="19"/>
      <c r="B345" s="27">
        <f t="shared" si="41"/>
        <v>330</v>
      </c>
      <c r="C345" s="26">
        <f t="shared" si="35"/>
        <v>51484</v>
      </c>
      <c r="D345" s="38">
        <f t="shared" si="36"/>
        <v>28837.280202360125</v>
      </c>
      <c r="E345" s="38">
        <f t="shared" si="37"/>
        <v>983.87978215896726</v>
      </c>
      <c r="F345" s="38">
        <f t="shared" si="38"/>
        <v>881.74774810890676</v>
      </c>
      <c r="G345" s="38">
        <f t="shared" si="39"/>
        <v>102.13203405006041</v>
      </c>
      <c r="H345" s="39">
        <f t="shared" si="40"/>
        <v>27955.532454251195</v>
      </c>
    </row>
    <row r="346" spans="1:8" ht="15" x14ac:dyDescent="0.35">
      <c r="A346" s="19"/>
      <c r="B346" s="27">
        <f t="shared" si="41"/>
        <v>331</v>
      </c>
      <c r="C346" s="26">
        <f t="shared" si="35"/>
        <v>51515</v>
      </c>
      <c r="D346" s="38">
        <f t="shared" si="36"/>
        <v>27955.532454251195</v>
      </c>
      <c r="E346" s="38">
        <f t="shared" si="37"/>
        <v>983.87978215896726</v>
      </c>
      <c r="F346" s="38">
        <f t="shared" si="38"/>
        <v>884.87060471679251</v>
      </c>
      <c r="G346" s="38">
        <f t="shared" si="39"/>
        <v>99.009177442174689</v>
      </c>
      <c r="H346" s="39">
        <f t="shared" si="40"/>
        <v>27070.661849534372</v>
      </c>
    </row>
    <row r="347" spans="1:8" ht="15" x14ac:dyDescent="0.35">
      <c r="A347" s="19"/>
      <c r="B347" s="27">
        <f t="shared" si="41"/>
        <v>332</v>
      </c>
      <c r="C347" s="26">
        <f t="shared" si="35"/>
        <v>51546</v>
      </c>
      <c r="D347" s="38">
        <f t="shared" si="36"/>
        <v>27070.661849534372</v>
      </c>
      <c r="E347" s="38">
        <f t="shared" si="37"/>
        <v>983.87978215896726</v>
      </c>
      <c r="F347" s="38">
        <f t="shared" si="38"/>
        <v>888.00452144183112</v>
      </c>
      <c r="G347" s="38">
        <f t="shared" si="39"/>
        <v>95.875260717136044</v>
      </c>
      <c r="H347" s="39">
        <f t="shared" si="40"/>
        <v>26182.657328092377</v>
      </c>
    </row>
    <row r="348" spans="1:8" ht="15" x14ac:dyDescent="0.35">
      <c r="A348" s="19"/>
      <c r="B348" s="27">
        <f t="shared" si="41"/>
        <v>333</v>
      </c>
      <c r="C348" s="26">
        <f t="shared" si="35"/>
        <v>51574</v>
      </c>
      <c r="D348" s="38">
        <f t="shared" si="36"/>
        <v>26182.657328092377</v>
      </c>
      <c r="E348" s="38">
        <f t="shared" si="37"/>
        <v>983.87978215896726</v>
      </c>
      <c r="F348" s="38">
        <f t="shared" si="38"/>
        <v>891.149537455271</v>
      </c>
      <c r="G348" s="38">
        <f t="shared" si="39"/>
        <v>92.730244703696229</v>
      </c>
      <c r="H348" s="39">
        <f t="shared" si="40"/>
        <v>25291.507790637086</v>
      </c>
    </row>
    <row r="349" spans="1:8" ht="15" x14ac:dyDescent="0.35">
      <c r="A349" s="19"/>
      <c r="B349" s="27">
        <f t="shared" si="41"/>
        <v>334</v>
      </c>
      <c r="C349" s="26">
        <f t="shared" si="35"/>
        <v>51605</v>
      </c>
      <c r="D349" s="38">
        <f t="shared" si="36"/>
        <v>25291.507790637086</v>
      </c>
      <c r="E349" s="38">
        <f t="shared" si="37"/>
        <v>983.87978215896726</v>
      </c>
      <c r="F349" s="38">
        <f t="shared" si="38"/>
        <v>894.30569206709174</v>
      </c>
      <c r="G349" s="38">
        <f t="shared" si="39"/>
        <v>89.57409009187549</v>
      </c>
      <c r="H349" s="39">
        <f t="shared" si="40"/>
        <v>24397.202098569949</v>
      </c>
    </row>
    <row r="350" spans="1:8" ht="15" x14ac:dyDescent="0.35">
      <c r="A350" s="19"/>
      <c r="B350" s="27">
        <f t="shared" si="41"/>
        <v>335</v>
      </c>
      <c r="C350" s="26">
        <f t="shared" si="35"/>
        <v>51635</v>
      </c>
      <c r="D350" s="38">
        <f t="shared" si="36"/>
        <v>24397.202098569949</v>
      </c>
      <c r="E350" s="38">
        <f t="shared" si="37"/>
        <v>983.87978215896726</v>
      </c>
      <c r="F350" s="38">
        <f t="shared" si="38"/>
        <v>897.47302472649596</v>
      </c>
      <c r="G350" s="38">
        <f t="shared" si="39"/>
        <v>86.406757432471181</v>
      </c>
      <c r="H350" s="39">
        <f t="shared" si="40"/>
        <v>23499.729073843337</v>
      </c>
    </row>
    <row r="351" spans="1:8" ht="15" x14ac:dyDescent="0.35">
      <c r="A351" s="19"/>
      <c r="B351" s="27">
        <f t="shared" si="41"/>
        <v>336</v>
      </c>
      <c r="C351" s="26">
        <f t="shared" si="35"/>
        <v>51666</v>
      </c>
      <c r="D351" s="38">
        <f t="shared" si="36"/>
        <v>23499.729073843337</v>
      </c>
      <c r="E351" s="38">
        <f t="shared" si="37"/>
        <v>983.87978215896726</v>
      </c>
      <c r="F351" s="38">
        <f t="shared" si="38"/>
        <v>900.65157502240243</v>
      </c>
      <c r="G351" s="38">
        <f t="shared" si="39"/>
        <v>83.228207136564848</v>
      </c>
      <c r="H351" s="39">
        <f t="shared" si="40"/>
        <v>22599.07749882096</v>
      </c>
    </row>
    <row r="352" spans="1:8" ht="15" x14ac:dyDescent="0.35">
      <c r="A352" s="19"/>
      <c r="B352" s="27">
        <f t="shared" si="41"/>
        <v>337</v>
      </c>
      <c r="C352" s="26">
        <f t="shared" si="35"/>
        <v>51696</v>
      </c>
      <c r="D352" s="38">
        <f t="shared" si="36"/>
        <v>22599.07749882096</v>
      </c>
      <c r="E352" s="38">
        <f t="shared" si="37"/>
        <v>983.87978215896726</v>
      </c>
      <c r="F352" s="38">
        <f t="shared" si="38"/>
        <v>903.84138268393997</v>
      </c>
      <c r="G352" s="38">
        <f t="shared" si="39"/>
        <v>80.038399475027177</v>
      </c>
      <c r="H352" s="39">
        <f t="shared" si="40"/>
        <v>21695.23611613689</v>
      </c>
    </row>
    <row r="353" spans="1:8" ht="15" x14ac:dyDescent="0.35">
      <c r="A353" s="19"/>
      <c r="B353" s="27">
        <f t="shared" si="41"/>
        <v>338</v>
      </c>
      <c r="C353" s="26">
        <f t="shared" si="35"/>
        <v>51727</v>
      </c>
      <c r="D353" s="38">
        <f t="shared" si="36"/>
        <v>21695.23611613689</v>
      </c>
      <c r="E353" s="38">
        <f t="shared" si="37"/>
        <v>983.87978215896726</v>
      </c>
      <c r="F353" s="38">
        <f t="shared" si="38"/>
        <v>907.0424875809457</v>
      </c>
      <c r="G353" s="38">
        <f t="shared" si="39"/>
        <v>76.837294578021556</v>
      </c>
      <c r="H353" s="39">
        <f t="shared" si="40"/>
        <v>20788.193628555979</v>
      </c>
    </row>
    <row r="354" spans="1:8" ht="15" x14ac:dyDescent="0.35">
      <c r="A354" s="19"/>
      <c r="B354" s="27">
        <f t="shared" si="41"/>
        <v>339</v>
      </c>
      <c r="C354" s="26">
        <f t="shared" si="35"/>
        <v>51758</v>
      </c>
      <c r="D354" s="38">
        <f t="shared" si="36"/>
        <v>20788.193628555979</v>
      </c>
      <c r="E354" s="38">
        <f t="shared" si="37"/>
        <v>983.87978215896726</v>
      </c>
      <c r="F354" s="38">
        <f t="shared" si="38"/>
        <v>910.25492972446148</v>
      </c>
      <c r="G354" s="38">
        <f t="shared" si="39"/>
        <v>73.624852434505698</v>
      </c>
      <c r="H354" s="39">
        <f t="shared" si="40"/>
        <v>19877.938698831247</v>
      </c>
    </row>
    <row r="355" spans="1:8" ht="15" x14ac:dyDescent="0.35">
      <c r="A355" s="19"/>
      <c r="B355" s="27">
        <f t="shared" si="41"/>
        <v>340</v>
      </c>
      <c r="C355" s="26">
        <f t="shared" si="35"/>
        <v>51788</v>
      </c>
      <c r="D355" s="38">
        <f t="shared" si="36"/>
        <v>19877.938698831247</v>
      </c>
      <c r="E355" s="38">
        <f t="shared" si="37"/>
        <v>983.87978215896726</v>
      </c>
      <c r="F355" s="38">
        <f t="shared" si="38"/>
        <v>913.47874926723568</v>
      </c>
      <c r="G355" s="38">
        <f t="shared" si="39"/>
        <v>70.401032891731575</v>
      </c>
      <c r="H355" s="39">
        <f t="shared" si="40"/>
        <v>18964.459949564189</v>
      </c>
    </row>
    <row r="356" spans="1:8" ht="15" x14ac:dyDescent="0.35">
      <c r="A356" s="19"/>
      <c r="B356" s="27">
        <f t="shared" si="41"/>
        <v>341</v>
      </c>
      <c r="C356" s="26">
        <f t="shared" si="35"/>
        <v>51819</v>
      </c>
      <c r="D356" s="38">
        <f t="shared" si="36"/>
        <v>18964.459949564189</v>
      </c>
      <c r="E356" s="38">
        <f t="shared" si="37"/>
        <v>983.87978215896726</v>
      </c>
      <c r="F356" s="38">
        <f t="shared" si="38"/>
        <v>916.71398650422384</v>
      </c>
      <c r="G356" s="38">
        <f t="shared" si="39"/>
        <v>67.165795654743434</v>
      </c>
      <c r="H356" s="39">
        <f t="shared" si="40"/>
        <v>18047.745963059831</v>
      </c>
    </row>
    <row r="357" spans="1:8" ht="15" x14ac:dyDescent="0.35">
      <c r="A357" s="19"/>
      <c r="B357" s="27">
        <f t="shared" si="41"/>
        <v>342</v>
      </c>
      <c r="C357" s="26">
        <f t="shared" si="35"/>
        <v>51849</v>
      </c>
      <c r="D357" s="38">
        <f t="shared" si="36"/>
        <v>18047.745963059831</v>
      </c>
      <c r="E357" s="38">
        <f t="shared" si="37"/>
        <v>983.87978215896726</v>
      </c>
      <c r="F357" s="38">
        <f t="shared" si="38"/>
        <v>919.96068187309288</v>
      </c>
      <c r="G357" s="38">
        <f t="shared" si="39"/>
        <v>63.919100285874315</v>
      </c>
      <c r="H357" s="39">
        <f t="shared" si="40"/>
        <v>17127.785281186691</v>
      </c>
    </row>
    <row r="358" spans="1:8" ht="15" x14ac:dyDescent="0.35">
      <c r="A358" s="19"/>
      <c r="B358" s="27">
        <f t="shared" si="41"/>
        <v>343</v>
      </c>
      <c r="C358" s="26">
        <f t="shared" si="35"/>
        <v>51880</v>
      </c>
      <c r="D358" s="38">
        <f t="shared" si="36"/>
        <v>17127.785281186691</v>
      </c>
      <c r="E358" s="38">
        <f t="shared" si="37"/>
        <v>983.87978215896726</v>
      </c>
      <c r="F358" s="38">
        <f t="shared" si="38"/>
        <v>923.21887595472674</v>
      </c>
      <c r="G358" s="38">
        <f t="shared" si="39"/>
        <v>60.66090620424044</v>
      </c>
      <c r="H358" s="39">
        <f t="shared" si="40"/>
        <v>16204.566405231715</v>
      </c>
    </row>
    <row r="359" spans="1:8" ht="15" x14ac:dyDescent="0.35">
      <c r="A359" s="19"/>
      <c r="B359" s="27">
        <f t="shared" si="41"/>
        <v>344</v>
      </c>
      <c r="C359" s="26">
        <f t="shared" si="35"/>
        <v>51911</v>
      </c>
      <c r="D359" s="38">
        <f t="shared" si="36"/>
        <v>16204.566405231715</v>
      </c>
      <c r="E359" s="38">
        <f t="shared" si="37"/>
        <v>983.87978215896726</v>
      </c>
      <c r="F359" s="38">
        <f t="shared" si="38"/>
        <v>926.48860947373305</v>
      </c>
      <c r="G359" s="38">
        <f t="shared" si="39"/>
        <v>57.391172685234125</v>
      </c>
      <c r="H359" s="39">
        <f t="shared" si="40"/>
        <v>15278.077795758029</v>
      </c>
    </row>
    <row r="360" spans="1:8" ht="15" x14ac:dyDescent="0.35">
      <c r="A360" s="19"/>
      <c r="B360" s="27">
        <f t="shared" si="41"/>
        <v>345</v>
      </c>
      <c r="C360" s="26">
        <f t="shared" si="35"/>
        <v>51939</v>
      </c>
      <c r="D360" s="38">
        <f t="shared" si="36"/>
        <v>15278.077795758029</v>
      </c>
      <c r="E360" s="38">
        <f t="shared" si="37"/>
        <v>983.87978215896726</v>
      </c>
      <c r="F360" s="38">
        <f t="shared" si="38"/>
        <v>929.76992329895256</v>
      </c>
      <c r="G360" s="38">
        <f t="shared" si="39"/>
        <v>54.109858860014654</v>
      </c>
      <c r="H360" s="39">
        <f t="shared" si="40"/>
        <v>14348.30787245906</v>
      </c>
    </row>
    <row r="361" spans="1:8" ht="15" x14ac:dyDescent="0.35">
      <c r="A361" s="19"/>
      <c r="B361" s="27">
        <f t="shared" si="41"/>
        <v>346</v>
      </c>
      <c r="C361" s="26">
        <f t="shared" si="35"/>
        <v>51970</v>
      </c>
      <c r="D361" s="38">
        <f t="shared" si="36"/>
        <v>14348.30787245906</v>
      </c>
      <c r="E361" s="38">
        <f t="shared" si="37"/>
        <v>983.87978215896726</v>
      </c>
      <c r="F361" s="38">
        <f t="shared" si="38"/>
        <v>933.06285844396973</v>
      </c>
      <c r="G361" s="38">
        <f t="shared" si="39"/>
        <v>50.816923714997522</v>
      </c>
      <c r="H361" s="39">
        <f t="shared" si="40"/>
        <v>13415.245014014887</v>
      </c>
    </row>
    <row r="362" spans="1:8" ht="15" x14ac:dyDescent="0.35">
      <c r="A362" s="19"/>
      <c r="B362" s="27">
        <f t="shared" si="41"/>
        <v>347</v>
      </c>
      <c r="C362" s="26">
        <f t="shared" si="35"/>
        <v>52000</v>
      </c>
      <c r="D362" s="38">
        <f t="shared" si="36"/>
        <v>13415.245014014887</v>
      </c>
      <c r="E362" s="38">
        <f t="shared" si="37"/>
        <v>983.87978215896726</v>
      </c>
      <c r="F362" s="38">
        <f t="shared" si="38"/>
        <v>936.36745606762531</v>
      </c>
      <c r="G362" s="38">
        <f t="shared" si="39"/>
        <v>47.512326091341791</v>
      </c>
      <c r="H362" s="39">
        <f t="shared" si="40"/>
        <v>12478.877557947184</v>
      </c>
    </row>
    <row r="363" spans="1:8" ht="15" x14ac:dyDescent="0.35">
      <c r="A363" s="19"/>
      <c r="B363" s="27">
        <f t="shared" si="41"/>
        <v>348</v>
      </c>
      <c r="C363" s="26">
        <f t="shared" si="35"/>
        <v>52031</v>
      </c>
      <c r="D363" s="38">
        <f t="shared" si="36"/>
        <v>12478.877557947184</v>
      </c>
      <c r="E363" s="38">
        <f t="shared" si="37"/>
        <v>983.87978215896726</v>
      </c>
      <c r="F363" s="38">
        <f t="shared" si="38"/>
        <v>939.6837574745316</v>
      </c>
      <c r="G363" s="38">
        <f t="shared" si="39"/>
        <v>44.196024684435613</v>
      </c>
      <c r="H363" s="39">
        <f t="shared" si="40"/>
        <v>11539.193800472654</v>
      </c>
    </row>
    <row r="364" spans="1:8" ht="15" x14ac:dyDescent="0.35">
      <c r="A364" s="19"/>
      <c r="B364" s="27">
        <f t="shared" si="41"/>
        <v>349</v>
      </c>
      <c r="C364" s="26">
        <f t="shared" si="35"/>
        <v>52061</v>
      </c>
      <c r="D364" s="38">
        <f t="shared" si="36"/>
        <v>11539.193800472654</v>
      </c>
      <c r="E364" s="38">
        <f t="shared" si="37"/>
        <v>983.87978215896726</v>
      </c>
      <c r="F364" s="38">
        <f t="shared" si="38"/>
        <v>943.01180411558721</v>
      </c>
      <c r="G364" s="38">
        <f t="shared" si="39"/>
        <v>40.867978043379992</v>
      </c>
      <c r="H364" s="39">
        <f t="shared" si="40"/>
        <v>10596.181996356929</v>
      </c>
    </row>
    <row r="365" spans="1:8" ht="15" x14ac:dyDescent="0.35">
      <c r="A365" s="19"/>
      <c r="B365" s="27">
        <f t="shared" si="41"/>
        <v>350</v>
      </c>
      <c r="C365" s="26">
        <f t="shared" si="35"/>
        <v>52092</v>
      </c>
      <c r="D365" s="38">
        <f t="shared" si="36"/>
        <v>10596.181996356929</v>
      </c>
      <c r="E365" s="38">
        <f t="shared" si="37"/>
        <v>983.87978215896726</v>
      </c>
      <c r="F365" s="38">
        <f t="shared" si="38"/>
        <v>946.3516375884966</v>
      </c>
      <c r="G365" s="38">
        <f t="shared" si="39"/>
        <v>37.528144570470616</v>
      </c>
      <c r="H365" s="39">
        <f t="shared" si="40"/>
        <v>9649.8303587684641</v>
      </c>
    </row>
    <row r="366" spans="1:8" ht="15" x14ac:dyDescent="0.35">
      <c r="A366" s="19"/>
      <c r="B366" s="27">
        <f t="shared" si="41"/>
        <v>351</v>
      </c>
      <c r="C366" s="26">
        <f t="shared" si="35"/>
        <v>52123</v>
      </c>
      <c r="D366" s="38">
        <f t="shared" si="36"/>
        <v>9649.8303587684641</v>
      </c>
      <c r="E366" s="38">
        <f t="shared" si="37"/>
        <v>983.87978215896726</v>
      </c>
      <c r="F366" s="38">
        <f t="shared" si="38"/>
        <v>949.70329963828908</v>
      </c>
      <c r="G366" s="38">
        <f t="shared" si="39"/>
        <v>34.176482520678029</v>
      </c>
      <c r="H366" s="39">
        <f t="shared" si="40"/>
        <v>8700.1270591299981</v>
      </c>
    </row>
    <row r="367" spans="1:8" ht="15" x14ac:dyDescent="0.35">
      <c r="A367" s="19"/>
      <c r="B367" s="27">
        <f t="shared" si="41"/>
        <v>352</v>
      </c>
      <c r="C367" s="26">
        <f t="shared" si="35"/>
        <v>52153</v>
      </c>
      <c r="D367" s="38">
        <f t="shared" si="36"/>
        <v>8700.1270591299981</v>
      </c>
      <c r="E367" s="38">
        <f t="shared" si="37"/>
        <v>983.87978215896726</v>
      </c>
      <c r="F367" s="38">
        <f t="shared" si="38"/>
        <v>953.06683215784165</v>
      </c>
      <c r="G367" s="38">
        <f t="shared" si="39"/>
        <v>30.812950001125746</v>
      </c>
      <c r="H367" s="39">
        <f t="shared" si="40"/>
        <v>7747.0602269720985</v>
      </c>
    </row>
    <row r="368" spans="1:8" ht="15" x14ac:dyDescent="0.35">
      <c r="A368" s="19"/>
      <c r="B368" s="27">
        <f t="shared" si="41"/>
        <v>353</v>
      </c>
      <c r="C368" s="26">
        <f t="shared" si="35"/>
        <v>52184</v>
      </c>
      <c r="D368" s="38">
        <f t="shared" si="36"/>
        <v>7747.0602269720985</v>
      </c>
      <c r="E368" s="38">
        <f t="shared" si="37"/>
        <v>983.87978215896726</v>
      </c>
      <c r="F368" s="38">
        <f t="shared" si="38"/>
        <v>956.44227718840045</v>
      </c>
      <c r="G368" s="38">
        <f t="shared" si="39"/>
        <v>27.437504970566732</v>
      </c>
      <c r="H368" s="39">
        <f t="shared" si="40"/>
        <v>6790.6179497836856</v>
      </c>
    </row>
    <row r="369" spans="1:8" ht="15" x14ac:dyDescent="0.35">
      <c r="A369" s="19"/>
      <c r="B369" s="27">
        <f t="shared" si="41"/>
        <v>354</v>
      </c>
      <c r="C369" s="26">
        <f t="shared" si="35"/>
        <v>52214</v>
      </c>
      <c r="D369" s="38">
        <f t="shared" si="36"/>
        <v>6790.6179497836856</v>
      </c>
      <c r="E369" s="38">
        <f t="shared" si="37"/>
        <v>983.87978215896726</v>
      </c>
      <c r="F369" s="38">
        <f t="shared" si="38"/>
        <v>959.82967692010936</v>
      </c>
      <c r="G369" s="38">
        <f t="shared" si="39"/>
        <v>24.050105238857814</v>
      </c>
      <c r="H369" s="39">
        <f t="shared" si="40"/>
        <v>5830.7882728634868</v>
      </c>
    </row>
    <row r="370" spans="1:8" ht="15" x14ac:dyDescent="0.35">
      <c r="A370" s="19"/>
      <c r="B370" s="27">
        <f t="shared" si="41"/>
        <v>355</v>
      </c>
      <c r="C370" s="26">
        <f t="shared" si="35"/>
        <v>52245</v>
      </c>
      <c r="D370" s="38">
        <f t="shared" si="36"/>
        <v>5830.7882728634868</v>
      </c>
      <c r="E370" s="38">
        <f t="shared" si="37"/>
        <v>983.87978215896726</v>
      </c>
      <c r="F370" s="38">
        <f t="shared" si="38"/>
        <v>963.22907369253483</v>
      </c>
      <c r="G370" s="38">
        <f t="shared" si="39"/>
        <v>20.650708466432423</v>
      </c>
      <c r="H370" s="39">
        <f t="shared" si="40"/>
        <v>4867.559199170908</v>
      </c>
    </row>
    <row r="371" spans="1:8" ht="15" x14ac:dyDescent="0.35">
      <c r="A371" s="19"/>
      <c r="B371" s="27">
        <f t="shared" si="41"/>
        <v>356</v>
      </c>
      <c r="C371" s="26">
        <f t="shared" si="35"/>
        <v>52276</v>
      </c>
      <c r="D371" s="38">
        <f t="shared" si="36"/>
        <v>4867.559199170908</v>
      </c>
      <c r="E371" s="38">
        <f t="shared" si="37"/>
        <v>983.87978215896726</v>
      </c>
      <c r="F371" s="38">
        <f t="shared" si="38"/>
        <v>966.64050999519588</v>
      </c>
      <c r="G371" s="38">
        <f t="shared" si="39"/>
        <v>17.239272163771364</v>
      </c>
      <c r="H371" s="39">
        <f t="shared" si="40"/>
        <v>3900.9186891756253</v>
      </c>
    </row>
    <row r="372" spans="1:8" ht="15" x14ac:dyDescent="0.35">
      <c r="A372" s="19"/>
      <c r="B372" s="27">
        <f t="shared" si="41"/>
        <v>357</v>
      </c>
      <c r="C372" s="26">
        <f t="shared" si="35"/>
        <v>52304</v>
      </c>
      <c r="D372" s="38">
        <f t="shared" si="36"/>
        <v>3900.9186891756253</v>
      </c>
      <c r="E372" s="38">
        <f t="shared" si="37"/>
        <v>983.87978215896726</v>
      </c>
      <c r="F372" s="38">
        <f t="shared" si="38"/>
        <v>970.06402846809567</v>
      </c>
      <c r="G372" s="38">
        <f t="shared" si="39"/>
        <v>13.815753690871709</v>
      </c>
      <c r="H372" s="39">
        <f t="shared" si="40"/>
        <v>2930.8546607074095</v>
      </c>
    </row>
    <row r="373" spans="1:8" ht="15" x14ac:dyDescent="0.35">
      <c r="A373" s="19"/>
      <c r="B373" s="27">
        <f t="shared" si="41"/>
        <v>358</v>
      </c>
      <c r="C373" s="26">
        <f t="shared" si="35"/>
        <v>52335</v>
      </c>
      <c r="D373" s="38">
        <f t="shared" si="36"/>
        <v>2930.8546607074095</v>
      </c>
      <c r="E373" s="38">
        <f t="shared" si="37"/>
        <v>983.87978215896726</v>
      </c>
      <c r="F373" s="38">
        <f t="shared" si="38"/>
        <v>973.49967190225345</v>
      </c>
      <c r="G373" s="38">
        <f t="shared" si="39"/>
        <v>10.380110256713872</v>
      </c>
      <c r="H373" s="39">
        <f t="shared" si="40"/>
        <v>1957.3549888051348</v>
      </c>
    </row>
    <row r="374" spans="1:8" ht="15" x14ac:dyDescent="0.35">
      <c r="A374" s="19"/>
      <c r="B374" s="27">
        <f t="shared" si="41"/>
        <v>359</v>
      </c>
      <c r="C374" s="26">
        <f t="shared" si="35"/>
        <v>52365</v>
      </c>
      <c r="D374" s="38">
        <f t="shared" si="36"/>
        <v>1957.3549888051348</v>
      </c>
      <c r="E374" s="38">
        <f t="shared" si="37"/>
        <v>983.87978215896726</v>
      </c>
      <c r="F374" s="38">
        <f t="shared" si="38"/>
        <v>976.94748324024056</v>
      </c>
      <c r="G374" s="38">
        <f t="shared" si="39"/>
        <v>6.9322989187267234</v>
      </c>
      <c r="H374" s="39">
        <f t="shared" si="40"/>
        <v>980.40750556474086</v>
      </c>
    </row>
    <row r="375" spans="1:8" ht="15" x14ac:dyDescent="0.35">
      <c r="A375" s="19"/>
      <c r="B375" s="28">
        <f t="shared" si="41"/>
        <v>360</v>
      </c>
      <c r="C375" s="29">
        <f t="shared" si="35"/>
        <v>52396</v>
      </c>
      <c r="D375" s="40">
        <f t="shared" si="36"/>
        <v>980.40750556474086</v>
      </c>
      <c r="E375" s="40">
        <f t="shared" si="37"/>
        <v>983.87978215896726</v>
      </c>
      <c r="F375" s="40">
        <f t="shared" si="38"/>
        <v>980.40750557671629</v>
      </c>
      <c r="G375" s="40">
        <f t="shared" si="39"/>
        <v>3.472276582250871</v>
      </c>
      <c r="H375" s="41">
        <f t="shared" si="40"/>
        <v>-1.1990778148174286E-8</v>
      </c>
    </row>
    <row r="376" spans="1:8" ht="15" x14ac:dyDescent="0.35">
      <c r="A376" s="19"/>
      <c r="B376" s="18"/>
      <c r="C376" s="18"/>
      <c r="D376" s="42"/>
      <c r="E376" s="42"/>
      <c r="F376" s="42"/>
      <c r="G376" s="42"/>
      <c r="H376" s="42"/>
    </row>
    <row r="377" spans="1:8" ht="15" x14ac:dyDescent="0.35">
      <c r="A377" s="19"/>
      <c r="B377" s="18"/>
      <c r="C377" s="18"/>
      <c r="D377" s="42"/>
      <c r="E377" s="42"/>
      <c r="F377" s="42"/>
      <c r="G377" s="42"/>
      <c r="H377" s="42"/>
    </row>
    <row r="378" spans="1:8" ht="15" x14ac:dyDescent="0.35">
      <c r="A378" s="19"/>
      <c r="B378" s="18"/>
      <c r="C378" s="18"/>
      <c r="D378" s="42"/>
      <c r="E378" s="42"/>
      <c r="F378" s="42"/>
      <c r="G378" s="42"/>
      <c r="H378" s="42"/>
    </row>
    <row r="379" spans="1:8" ht="15" x14ac:dyDescent="0.35">
      <c r="A379" s="19"/>
      <c r="B379" s="18"/>
      <c r="C379" s="18"/>
      <c r="D379" s="18"/>
      <c r="E379" s="18"/>
      <c r="F379" s="18"/>
      <c r="G379" s="18"/>
      <c r="H379" s="18"/>
    </row>
    <row r="380" spans="1:8" ht="15" x14ac:dyDescent="0.35">
      <c r="A380" s="19"/>
      <c r="B380" s="18"/>
      <c r="C380" s="18"/>
      <c r="D380" s="18"/>
      <c r="E380" s="18"/>
      <c r="F380" s="18"/>
      <c r="G380" s="18"/>
      <c r="H380" s="18"/>
    </row>
    <row r="381" spans="1:8" ht="15" x14ac:dyDescent="0.35">
      <c r="A381" s="19"/>
      <c r="B381" s="18"/>
      <c r="C381" s="18"/>
      <c r="D381" s="18"/>
      <c r="E381" s="18"/>
      <c r="F381" s="18"/>
      <c r="G381" s="18"/>
      <c r="H381" s="18"/>
    </row>
    <row r="382" spans="1:8" ht="15" x14ac:dyDescent="0.35">
      <c r="A382" s="19"/>
      <c r="B382" s="18"/>
      <c r="C382" s="18"/>
      <c r="D382" s="18"/>
      <c r="E382" s="18"/>
      <c r="F382" s="18"/>
      <c r="G382" s="18"/>
      <c r="H382" s="18"/>
    </row>
    <row r="383" spans="1:8" ht="15" x14ac:dyDescent="0.35">
      <c r="A383" s="19"/>
      <c r="B383" s="18"/>
      <c r="C383" s="18"/>
      <c r="D383" s="18"/>
      <c r="E383" s="18"/>
      <c r="F383" s="18"/>
      <c r="G383" s="18"/>
      <c r="H383" s="18"/>
    </row>
    <row r="384" spans="1:8" ht="15" x14ac:dyDescent="0.35">
      <c r="A384" s="19"/>
      <c r="B384" s="18"/>
      <c r="C384" s="18"/>
      <c r="D384" s="18"/>
      <c r="E384" s="18"/>
      <c r="F384" s="18"/>
      <c r="G384" s="18"/>
      <c r="H384" s="18"/>
    </row>
    <row r="385" spans="1:8" ht="15" x14ac:dyDescent="0.35">
      <c r="A385" s="19"/>
      <c r="B385" s="18"/>
      <c r="C385" s="18"/>
      <c r="D385" s="18"/>
      <c r="E385" s="18"/>
      <c r="F385" s="18"/>
      <c r="G385" s="18"/>
      <c r="H385" s="18"/>
    </row>
    <row r="386" spans="1:8" ht="15" x14ac:dyDescent="0.35">
      <c r="A386" s="19"/>
      <c r="B386" s="18"/>
      <c r="C386" s="18"/>
      <c r="D386" s="18"/>
      <c r="E386" s="18"/>
      <c r="F386" s="18"/>
      <c r="G386" s="18"/>
      <c r="H386" s="18"/>
    </row>
    <row r="387" spans="1:8" ht="15" x14ac:dyDescent="0.35">
      <c r="A387" s="19"/>
      <c r="B387" s="18"/>
      <c r="C387" s="18"/>
      <c r="D387" s="18"/>
      <c r="E387" s="18"/>
      <c r="F387" s="18"/>
      <c r="G387" s="18"/>
      <c r="H387" s="18"/>
    </row>
    <row r="388" spans="1:8" ht="15" x14ac:dyDescent="0.35">
      <c r="A388" s="19"/>
      <c r="B388" s="18"/>
      <c r="C388" s="18"/>
      <c r="D388" s="18"/>
      <c r="E388" s="18"/>
      <c r="F388" s="18"/>
      <c r="G388" s="18"/>
      <c r="H388" s="18"/>
    </row>
    <row r="389" spans="1:8" ht="15" x14ac:dyDescent="0.35">
      <c r="A389" s="19"/>
      <c r="B389" s="18"/>
      <c r="C389" s="18"/>
      <c r="D389" s="18"/>
      <c r="E389" s="18"/>
      <c r="F389" s="18"/>
      <c r="G389" s="18"/>
      <c r="H389" s="18"/>
    </row>
    <row r="390" spans="1:8" ht="15" x14ac:dyDescent="0.35">
      <c r="A390" s="19"/>
      <c r="B390" s="18"/>
      <c r="C390" s="18"/>
      <c r="D390" s="18"/>
      <c r="E390" s="18"/>
      <c r="F390" s="18"/>
      <c r="G390" s="18"/>
      <c r="H390" s="18"/>
    </row>
    <row r="391" spans="1:8" ht="15" x14ac:dyDescent="0.35">
      <c r="A391" s="19"/>
      <c r="B391" s="18"/>
      <c r="C391" s="18"/>
      <c r="D391" s="18"/>
      <c r="E391" s="18"/>
      <c r="F391" s="18"/>
      <c r="G391" s="18"/>
      <c r="H391" s="18"/>
    </row>
    <row r="392" spans="1:8" ht="15" x14ac:dyDescent="0.35">
      <c r="A392" s="19"/>
      <c r="B392" s="18"/>
      <c r="C392" s="18"/>
      <c r="D392" s="18"/>
      <c r="E392" s="18"/>
      <c r="F392" s="18"/>
      <c r="G392" s="18"/>
      <c r="H392" s="18"/>
    </row>
    <row r="393" spans="1:8" ht="15" x14ac:dyDescent="0.35">
      <c r="A393" s="19"/>
      <c r="B393" s="18"/>
      <c r="C393" s="18"/>
      <c r="D393" s="18"/>
      <c r="E393" s="18"/>
      <c r="F393" s="18"/>
      <c r="G393" s="18"/>
      <c r="H393" s="18"/>
    </row>
    <row r="394" spans="1:8" ht="15" x14ac:dyDescent="0.35">
      <c r="A394" s="19"/>
      <c r="B394" s="18"/>
      <c r="C394" s="18"/>
      <c r="D394" s="18"/>
      <c r="E394" s="18"/>
      <c r="F394" s="18"/>
      <c r="G394" s="18"/>
      <c r="H394" s="18"/>
    </row>
    <row r="395" spans="1:8" ht="15" x14ac:dyDescent="0.35">
      <c r="A395" s="19"/>
      <c r="B395" s="18"/>
      <c r="C395" s="18"/>
      <c r="D395" s="18"/>
      <c r="E395" s="18"/>
      <c r="F395" s="18"/>
      <c r="G395" s="18"/>
      <c r="H395" s="18"/>
    </row>
    <row r="396" spans="1:8" ht="15" x14ac:dyDescent="0.35">
      <c r="A396" s="19"/>
      <c r="B396" s="18"/>
      <c r="C396" s="18"/>
      <c r="D396" s="18"/>
      <c r="E396" s="18"/>
      <c r="F396" s="18"/>
      <c r="G396" s="18"/>
      <c r="H396" s="18"/>
    </row>
    <row r="397" spans="1:8" ht="15" x14ac:dyDescent="0.35">
      <c r="A397" s="19"/>
      <c r="B397" s="18"/>
      <c r="C397" s="18"/>
      <c r="D397" s="18"/>
      <c r="E397" s="18"/>
      <c r="F397" s="18"/>
      <c r="G397" s="18"/>
      <c r="H397" s="18"/>
    </row>
    <row r="398" spans="1:8" ht="15" x14ac:dyDescent="0.35">
      <c r="A398" s="19"/>
      <c r="B398" s="18"/>
      <c r="C398" s="18"/>
      <c r="D398" s="18"/>
      <c r="E398" s="18"/>
      <c r="F398" s="18"/>
      <c r="G398" s="18"/>
      <c r="H398" s="18"/>
    </row>
    <row r="399" spans="1:8" ht="15" x14ac:dyDescent="0.35">
      <c r="A399" s="19"/>
      <c r="B399" s="18"/>
      <c r="C399" s="18"/>
      <c r="D399" s="18"/>
      <c r="E399" s="18"/>
      <c r="F399" s="18"/>
      <c r="G399" s="18"/>
      <c r="H399" s="18"/>
    </row>
    <row r="400" spans="1:8" ht="15" x14ac:dyDescent="0.35">
      <c r="A400" s="19"/>
      <c r="B400" s="18"/>
      <c r="C400" s="18"/>
      <c r="D400" s="18"/>
      <c r="E400" s="18"/>
      <c r="F400" s="18"/>
      <c r="G400" s="18"/>
      <c r="H400" s="18"/>
    </row>
    <row r="401" spans="1:8" ht="15" x14ac:dyDescent="0.35">
      <c r="A401" s="19"/>
      <c r="B401" s="18"/>
      <c r="C401" s="18"/>
      <c r="D401" s="18"/>
      <c r="E401" s="18"/>
      <c r="F401" s="18"/>
      <c r="G401" s="18"/>
      <c r="H401" s="18"/>
    </row>
    <row r="402" spans="1:8" ht="15" x14ac:dyDescent="0.35">
      <c r="A402" s="19"/>
      <c r="B402" s="18"/>
      <c r="C402" s="18"/>
      <c r="D402" s="18"/>
      <c r="E402" s="18"/>
      <c r="F402" s="18"/>
      <c r="G402" s="18"/>
      <c r="H402" s="18"/>
    </row>
    <row r="403" spans="1:8" ht="15" x14ac:dyDescent="0.35">
      <c r="A403" s="19"/>
      <c r="B403" s="18"/>
      <c r="C403" s="18"/>
      <c r="D403" s="18"/>
      <c r="E403" s="18"/>
      <c r="F403" s="18"/>
      <c r="G403" s="18"/>
      <c r="H403" s="18"/>
    </row>
    <row r="404" spans="1:8" ht="15" x14ac:dyDescent="0.35">
      <c r="A404" s="19"/>
      <c r="B404" s="18"/>
      <c r="C404" s="18"/>
      <c r="D404" s="18"/>
      <c r="E404" s="18"/>
      <c r="F404" s="18"/>
      <c r="G404" s="18"/>
      <c r="H404" s="18"/>
    </row>
    <row r="405" spans="1:8" ht="15" x14ac:dyDescent="0.35">
      <c r="A405" s="19"/>
      <c r="B405" s="18"/>
      <c r="C405" s="18"/>
      <c r="D405" s="18"/>
      <c r="E405" s="18"/>
      <c r="F405" s="18"/>
      <c r="G405" s="18"/>
      <c r="H405" s="18"/>
    </row>
    <row r="406" spans="1:8" ht="15" x14ac:dyDescent="0.35">
      <c r="A406" s="19"/>
      <c r="B406" s="18"/>
      <c r="C406" s="18"/>
      <c r="D406" s="18"/>
      <c r="E406" s="18"/>
      <c r="F406" s="18"/>
      <c r="G406" s="18"/>
      <c r="H406" s="18"/>
    </row>
    <row r="407" spans="1:8" ht="15" x14ac:dyDescent="0.35">
      <c r="A407" s="19"/>
      <c r="B407" s="18"/>
      <c r="C407" s="18"/>
      <c r="D407" s="18"/>
      <c r="E407" s="18"/>
      <c r="F407" s="18"/>
      <c r="G407" s="18"/>
      <c r="H407" s="18"/>
    </row>
    <row r="408" spans="1:8" ht="15" x14ac:dyDescent="0.35">
      <c r="A408" s="19"/>
      <c r="B408" s="18"/>
      <c r="C408" s="18"/>
      <c r="D408" s="18"/>
      <c r="E408" s="18"/>
      <c r="F408" s="18"/>
      <c r="G408" s="18"/>
      <c r="H408" s="18"/>
    </row>
    <row r="409" spans="1:8" ht="15" x14ac:dyDescent="0.35">
      <c r="A409" s="19"/>
      <c r="B409" s="18"/>
      <c r="C409" s="18"/>
      <c r="D409" s="18"/>
      <c r="E409" s="18"/>
      <c r="F409" s="18"/>
      <c r="G409" s="18"/>
      <c r="H409" s="18"/>
    </row>
    <row r="410" spans="1:8" ht="15" x14ac:dyDescent="0.35">
      <c r="A410" s="19"/>
      <c r="B410" s="18"/>
      <c r="C410" s="18"/>
      <c r="D410" s="18"/>
      <c r="E410" s="18"/>
      <c r="F410" s="18"/>
      <c r="G410" s="18"/>
      <c r="H410" s="18"/>
    </row>
    <row r="411" spans="1:8" ht="15" x14ac:dyDescent="0.35">
      <c r="A411" s="19"/>
      <c r="B411" s="18"/>
      <c r="C411" s="18"/>
      <c r="D411" s="18"/>
      <c r="E411" s="18"/>
      <c r="F411" s="18"/>
      <c r="G411" s="18"/>
      <c r="H411" s="18"/>
    </row>
    <row r="412" spans="1:8" ht="15" x14ac:dyDescent="0.35">
      <c r="A412" s="19"/>
      <c r="B412" s="18"/>
      <c r="C412" s="18"/>
      <c r="D412" s="18"/>
      <c r="E412" s="18"/>
      <c r="F412" s="18"/>
      <c r="G412" s="18"/>
      <c r="H412" s="18"/>
    </row>
    <row r="413" spans="1:8" ht="15" x14ac:dyDescent="0.35">
      <c r="A413" s="19"/>
      <c r="B413" s="18"/>
      <c r="C413" s="18"/>
      <c r="D413" s="18"/>
      <c r="E413" s="18"/>
      <c r="F413" s="18"/>
      <c r="G413" s="18"/>
      <c r="H413" s="18"/>
    </row>
    <row r="414" spans="1:8" ht="15" x14ac:dyDescent="0.35">
      <c r="A414" s="19"/>
      <c r="B414" s="18"/>
      <c r="C414" s="18"/>
      <c r="D414" s="18"/>
      <c r="E414" s="18"/>
      <c r="F414" s="18"/>
      <c r="G414" s="18"/>
      <c r="H414" s="18"/>
    </row>
    <row r="415" spans="1:8" ht="15" x14ac:dyDescent="0.35">
      <c r="A415" s="19"/>
      <c r="B415" s="18"/>
      <c r="C415" s="18"/>
      <c r="D415" s="18"/>
      <c r="E415" s="18"/>
      <c r="F415" s="18"/>
      <c r="G415" s="18"/>
      <c r="H415" s="18"/>
    </row>
    <row r="416" spans="1:8" ht="15" x14ac:dyDescent="0.35">
      <c r="A416" s="19"/>
      <c r="B416" s="18"/>
      <c r="C416" s="18"/>
      <c r="D416" s="18"/>
      <c r="E416" s="18"/>
      <c r="F416" s="18"/>
      <c r="G416" s="18"/>
      <c r="H416" s="18"/>
    </row>
    <row r="417" spans="1:8" ht="15" x14ac:dyDescent="0.35">
      <c r="A417" s="19"/>
      <c r="B417" s="18"/>
      <c r="C417" s="18"/>
      <c r="D417" s="18"/>
      <c r="E417" s="18"/>
      <c r="F417" s="18"/>
      <c r="G417" s="18"/>
      <c r="H417" s="18"/>
    </row>
    <row r="418" spans="1:8" ht="15" x14ac:dyDescent="0.35">
      <c r="A418" s="19"/>
      <c r="B418" s="18"/>
      <c r="C418" s="18"/>
      <c r="D418" s="18"/>
      <c r="E418" s="18"/>
      <c r="F418" s="18"/>
      <c r="G418" s="18"/>
      <c r="H418" s="18"/>
    </row>
    <row r="419" spans="1:8" ht="15" x14ac:dyDescent="0.35">
      <c r="A419" s="19"/>
      <c r="B419" s="18"/>
      <c r="C419" s="18"/>
      <c r="D419" s="18"/>
      <c r="E419" s="18"/>
      <c r="F419" s="18"/>
      <c r="G419" s="18"/>
      <c r="H419" s="18"/>
    </row>
    <row r="420" spans="1:8" ht="15" x14ac:dyDescent="0.35">
      <c r="A420" s="19"/>
      <c r="B420" s="18"/>
      <c r="C420" s="18"/>
      <c r="D420" s="18"/>
      <c r="E420" s="18"/>
      <c r="F420" s="18"/>
      <c r="G420" s="18"/>
      <c r="H420" s="18"/>
    </row>
    <row r="421" spans="1:8" ht="15" x14ac:dyDescent="0.35">
      <c r="A421" s="19"/>
      <c r="B421" s="18"/>
      <c r="C421" s="18"/>
      <c r="D421" s="18"/>
      <c r="E421" s="18"/>
      <c r="F421" s="18"/>
      <c r="G421" s="18"/>
      <c r="H421" s="18"/>
    </row>
    <row r="422" spans="1:8" ht="15" x14ac:dyDescent="0.35">
      <c r="A422" s="19"/>
      <c r="B422" s="18"/>
      <c r="C422" s="18"/>
      <c r="D422" s="18"/>
      <c r="E422" s="18"/>
      <c r="F422" s="18"/>
      <c r="G422" s="18"/>
      <c r="H422" s="18"/>
    </row>
    <row r="423" spans="1:8" ht="15" x14ac:dyDescent="0.35">
      <c r="A423" s="19"/>
      <c r="B423" s="18"/>
      <c r="C423" s="18"/>
      <c r="D423" s="18"/>
      <c r="E423" s="18"/>
      <c r="F423" s="18"/>
      <c r="G423" s="18"/>
      <c r="H423" s="18"/>
    </row>
    <row r="424" spans="1:8" ht="15" x14ac:dyDescent="0.35">
      <c r="A424" s="19"/>
      <c r="B424" s="18"/>
      <c r="C424" s="18"/>
      <c r="D424" s="18"/>
      <c r="E424" s="18"/>
      <c r="F424" s="18"/>
      <c r="G424" s="18"/>
      <c r="H424" s="18"/>
    </row>
    <row r="425" spans="1:8" ht="15" x14ac:dyDescent="0.35">
      <c r="A425" s="19"/>
      <c r="B425" s="18"/>
      <c r="C425" s="18"/>
      <c r="D425" s="18"/>
      <c r="E425" s="18"/>
      <c r="F425" s="18"/>
      <c r="G425" s="18"/>
      <c r="H425" s="18"/>
    </row>
    <row r="426" spans="1:8" ht="15" x14ac:dyDescent="0.35">
      <c r="A426" s="19"/>
      <c r="B426" s="18"/>
      <c r="C426" s="18"/>
      <c r="D426" s="18"/>
      <c r="E426" s="18"/>
      <c r="F426" s="18"/>
      <c r="G426" s="18"/>
      <c r="H426" s="18"/>
    </row>
    <row r="427" spans="1:8" ht="15" x14ac:dyDescent="0.35">
      <c r="A427" s="19"/>
      <c r="B427" s="18"/>
      <c r="C427" s="18"/>
      <c r="D427" s="18"/>
      <c r="E427" s="18"/>
      <c r="F427" s="18"/>
      <c r="G427" s="18"/>
      <c r="H427" s="18"/>
    </row>
    <row r="428" spans="1:8" ht="15" x14ac:dyDescent="0.35">
      <c r="A428" s="19"/>
      <c r="B428" s="18"/>
      <c r="C428" s="18"/>
      <c r="D428" s="18"/>
      <c r="E428" s="18"/>
      <c r="F428" s="18"/>
      <c r="G428" s="18"/>
      <c r="H428" s="18"/>
    </row>
    <row r="429" spans="1:8" ht="15" x14ac:dyDescent="0.35">
      <c r="A429" s="19"/>
      <c r="B429" s="18"/>
      <c r="C429" s="18"/>
      <c r="D429" s="18"/>
      <c r="E429" s="18"/>
      <c r="F429" s="18"/>
      <c r="G429" s="18"/>
      <c r="H429" s="18"/>
    </row>
    <row r="430" spans="1:8" ht="15" x14ac:dyDescent="0.35">
      <c r="A430" s="19"/>
      <c r="B430" s="18"/>
      <c r="C430" s="18"/>
      <c r="D430" s="18"/>
      <c r="E430" s="18"/>
      <c r="F430" s="18"/>
      <c r="G430" s="18"/>
      <c r="H430" s="18"/>
    </row>
    <row r="431" spans="1:8" ht="15" x14ac:dyDescent="0.35">
      <c r="A431" s="19"/>
      <c r="B431" s="18"/>
      <c r="C431" s="18"/>
      <c r="D431" s="18"/>
      <c r="E431" s="18"/>
      <c r="F431" s="18"/>
      <c r="G431" s="18"/>
      <c r="H431" s="18"/>
    </row>
    <row r="432" spans="1:8" ht="15" x14ac:dyDescent="0.35">
      <c r="A432" s="19"/>
      <c r="B432" s="18"/>
      <c r="C432" s="18"/>
      <c r="D432" s="18"/>
      <c r="E432" s="18"/>
      <c r="F432" s="18"/>
      <c r="G432" s="18"/>
      <c r="H432" s="18"/>
    </row>
    <row r="433" spans="1:8" ht="15" x14ac:dyDescent="0.35">
      <c r="A433" s="19"/>
      <c r="B433" s="18"/>
      <c r="C433" s="18"/>
      <c r="D433" s="18"/>
      <c r="E433" s="18"/>
      <c r="F433" s="18"/>
      <c r="G433" s="18"/>
      <c r="H433" s="18"/>
    </row>
    <row r="434" spans="1:8" ht="15" x14ac:dyDescent="0.35">
      <c r="A434" s="19"/>
      <c r="B434" s="18"/>
      <c r="C434" s="18"/>
      <c r="D434" s="18"/>
      <c r="E434" s="18"/>
      <c r="F434" s="18"/>
      <c r="G434" s="18"/>
      <c r="H434" s="18"/>
    </row>
    <row r="435" spans="1:8" ht="15" x14ac:dyDescent="0.35">
      <c r="A435" s="19"/>
      <c r="B435" s="18"/>
      <c r="C435" s="18"/>
      <c r="D435" s="18"/>
      <c r="E435" s="18"/>
      <c r="F435" s="18"/>
      <c r="G435" s="18"/>
      <c r="H435" s="18"/>
    </row>
    <row r="436" spans="1:8" ht="15" x14ac:dyDescent="0.35">
      <c r="A436" s="19"/>
      <c r="B436" s="18"/>
      <c r="C436" s="18"/>
      <c r="D436" s="18"/>
      <c r="E436" s="18"/>
      <c r="F436" s="18"/>
      <c r="G436" s="18"/>
      <c r="H436" s="18"/>
    </row>
    <row r="437" spans="1:8" ht="15" x14ac:dyDescent="0.35">
      <c r="A437" s="19"/>
      <c r="B437" s="18"/>
      <c r="C437" s="18"/>
      <c r="D437" s="18"/>
      <c r="E437" s="18"/>
      <c r="F437" s="18"/>
      <c r="G437" s="18"/>
      <c r="H437" s="18"/>
    </row>
    <row r="438" spans="1:8" ht="15" x14ac:dyDescent="0.35">
      <c r="A438" s="19"/>
      <c r="B438" s="18"/>
      <c r="C438" s="18"/>
      <c r="D438" s="18"/>
      <c r="E438" s="18"/>
      <c r="F438" s="18"/>
      <c r="G438" s="18"/>
      <c r="H438" s="18"/>
    </row>
    <row r="439" spans="1:8" ht="15" x14ac:dyDescent="0.35">
      <c r="A439" s="19"/>
      <c r="B439" s="18"/>
      <c r="C439" s="18"/>
      <c r="D439" s="18"/>
      <c r="E439" s="18"/>
      <c r="F439" s="18"/>
      <c r="G439" s="18"/>
      <c r="H439" s="18"/>
    </row>
    <row r="440" spans="1:8" ht="15" x14ac:dyDescent="0.35">
      <c r="A440" s="19"/>
      <c r="B440" s="18"/>
      <c r="C440" s="18"/>
      <c r="D440" s="18"/>
      <c r="E440" s="18"/>
      <c r="F440" s="18"/>
      <c r="G440" s="18"/>
      <c r="H440" s="18"/>
    </row>
    <row r="441" spans="1:8" ht="15" x14ac:dyDescent="0.35">
      <c r="A441" s="19"/>
      <c r="B441" s="18"/>
      <c r="C441" s="18"/>
      <c r="D441" s="18"/>
      <c r="E441" s="18"/>
      <c r="F441" s="18"/>
      <c r="G441" s="18"/>
      <c r="H441" s="18"/>
    </row>
    <row r="442" spans="1:8" ht="15" x14ac:dyDescent="0.35">
      <c r="A442" s="19"/>
      <c r="B442" s="18"/>
      <c r="C442" s="18"/>
      <c r="D442" s="18"/>
      <c r="E442" s="18"/>
      <c r="F442" s="18"/>
      <c r="G442" s="18"/>
      <c r="H442" s="18"/>
    </row>
    <row r="443" spans="1:8" ht="15" x14ac:dyDescent="0.35">
      <c r="A443" s="19"/>
      <c r="B443" s="18"/>
      <c r="C443" s="18"/>
      <c r="D443" s="18"/>
      <c r="E443" s="18"/>
      <c r="F443" s="18"/>
      <c r="G443" s="18"/>
      <c r="H443" s="18"/>
    </row>
    <row r="444" spans="1:8" ht="15" x14ac:dyDescent="0.35">
      <c r="A444" s="19"/>
      <c r="B444" s="18"/>
      <c r="C444" s="18"/>
      <c r="D444" s="18"/>
      <c r="E444" s="18"/>
      <c r="F444" s="18"/>
      <c r="G444" s="18"/>
      <c r="H444" s="18"/>
    </row>
    <row r="445" spans="1:8" ht="15" x14ac:dyDescent="0.35">
      <c r="A445" s="19"/>
      <c r="B445" s="18"/>
      <c r="C445" s="18"/>
      <c r="D445" s="18"/>
      <c r="E445" s="18"/>
      <c r="F445" s="18"/>
      <c r="G445" s="18"/>
      <c r="H445" s="18"/>
    </row>
    <row r="446" spans="1:8" ht="15" x14ac:dyDescent="0.35">
      <c r="A446" s="19"/>
      <c r="B446" s="18"/>
      <c r="C446" s="18"/>
      <c r="D446" s="18"/>
      <c r="E446" s="18"/>
      <c r="F446" s="18"/>
      <c r="G446" s="18"/>
      <c r="H446" s="18"/>
    </row>
    <row r="447" spans="1:8" ht="15" x14ac:dyDescent="0.35">
      <c r="A447" s="19"/>
      <c r="B447" s="18"/>
      <c r="C447" s="18"/>
      <c r="D447" s="18"/>
      <c r="E447" s="18"/>
      <c r="F447" s="18"/>
      <c r="G447" s="18"/>
      <c r="H447" s="18"/>
    </row>
    <row r="448" spans="1:8" ht="15" x14ac:dyDescent="0.35">
      <c r="A448" s="19"/>
      <c r="B448" s="18"/>
      <c r="C448" s="18"/>
      <c r="D448" s="18"/>
      <c r="E448" s="18"/>
      <c r="F448" s="18"/>
      <c r="G448" s="18"/>
      <c r="H448" s="18"/>
    </row>
    <row r="449" spans="1:8" ht="15" x14ac:dyDescent="0.35">
      <c r="A449" s="19"/>
      <c r="B449" s="18"/>
      <c r="C449" s="18"/>
      <c r="D449" s="18"/>
      <c r="E449" s="18"/>
      <c r="F449" s="18"/>
      <c r="G449" s="18"/>
      <c r="H449" s="18"/>
    </row>
    <row r="450" spans="1:8" ht="15" x14ac:dyDescent="0.35">
      <c r="A450" s="19"/>
      <c r="B450" s="18"/>
      <c r="C450" s="18"/>
      <c r="D450" s="18"/>
      <c r="E450" s="18"/>
      <c r="F450" s="18"/>
      <c r="G450" s="18"/>
      <c r="H450" s="18"/>
    </row>
    <row r="451" spans="1:8" ht="15" x14ac:dyDescent="0.35">
      <c r="A451" s="19"/>
      <c r="B451" s="18"/>
      <c r="C451" s="18"/>
      <c r="D451" s="18"/>
      <c r="E451" s="18"/>
      <c r="F451" s="18"/>
      <c r="G451" s="18"/>
      <c r="H451" s="18"/>
    </row>
    <row r="452" spans="1:8" ht="15" x14ac:dyDescent="0.35">
      <c r="A452" s="19"/>
      <c r="B452" s="18"/>
      <c r="C452" s="18"/>
      <c r="D452" s="18"/>
      <c r="E452" s="18"/>
      <c r="F452" s="18"/>
      <c r="G452" s="18"/>
      <c r="H452" s="18"/>
    </row>
    <row r="453" spans="1:8" ht="15" x14ac:dyDescent="0.35">
      <c r="A453" s="19"/>
      <c r="B453" s="18"/>
      <c r="C453" s="18"/>
      <c r="D453" s="18"/>
      <c r="E453" s="18"/>
      <c r="F453" s="18"/>
      <c r="G453" s="18"/>
      <c r="H453" s="18"/>
    </row>
    <row r="454" spans="1:8" ht="15" x14ac:dyDescent="0.35">
      <c r="A454" s="19"/>
      <c r="B454" s="18"/>
      <c r="C454" s="18"/>
      <c r="D454" s="18"/>
      <c r="E454" s="18"/>
      <c r="F454" s="18"/>
      <c r="G454" s="18"/>
      <c r="H454" s="18"/>
    </row>
    <row r="455" spans="1:8" ht="15" x14ac:dyDescent="0.35">
      <c r="A455" s="19"/>
      <c r="B455" s="18"/>
      <c r="C455" s="18"/>
      <c r="D455" s="18"/>
      <c r="E455" s="18"/>
      <c r="F455" s="18"/>
      <c r="G455" s="18"/>
      <c r="H455" s="18"/>
    </row>
    <row r="456" spans="1:8" ht="15" x14ac:dyDescent="0.35">
      <c r="A456" s="19"/>
      <c r="B456" s="18"/>
      <c r="C456" s="18"/>
      <c r="D456" s="18"/>
      <c r="E456" s="18"/>
      <c r="F456" s="18"/>
      <c r="G456" s="18"/>
      <c r="H456" s="18"/>
    </row>
    <row r="457" spans="1:8" ht="15" x14ac:dyDescent="0.35">
      <c r="A457" s="19"/>
      <c r="B457" s="18"/>
      <c r="C457" s="18"/>
      <c r="D457" s="18"/>
      <c r="E457" s="18"/>
      <c r="F457" s="18"/>
      <c r="G457" s="18"/>
      <c r="H457" s="18"/>
    </row>
    <row r="458" spans="1:8" ht="15" x14ac:dyDescent="0.35">
      <c r="A458" s="19"/>
      <c r="B458" s="18"/>
      <c r="C458" s="18"/>
      <c r="D458" s="18"/>
      <c r="E458" s="18"/>
      <c r="F458" s="18"/>
      <c r="G458" s="18"/>
      <c r="H458" s="18"/>
    </row>
    <row r="459" spans="1:8" ht="15" x14ac:dyDescent="0.35">
      <c r="A459" s="19"/>
      <c r="B459" s="18"/>
      <c r="C459" s="18"/>
      <c r="D459" s="18"/>
      <c r="E459" s="18"/>
      <c r="F459" s="18"/>
      <c r="G459" s="18"/>
      <c r="H459" s="18"/>
    </row>
    <row r="460" spans="1:8" ht="15" x14ac:dyDescent="0.35">
      <c r="A460" s="19"/>
      <c r="B460" s="18"/>
      <c r="C460" s="18"/>
      <c r="D460" s="18"/>
      <c r="E460" s="18"/>
      <c r="F460" s="18"/>
      <c r="G460" s="18"/>
      <c r="H460" s="18"/>
    </row>
    <row r="461" spans="1:8" ht="15" x14ac:dyDescent="0.35">
      <c r="A461" s="19"/>
      <c r="B461" s="18"/>
      <c r="C461" s="18"/>
      <c r="D461" s="18"/>
      <c r="E461" s="18"/>
      <c r="F461" s="18"/>
      <c r="G461" s="18"/>
      <c r="H461" s="18"/>
    </row>
    <row r="462" spans="1:8" x14ac:dyDescent="0.2">
      <c r="A462" s="30"/>
      <c r="B462" s="5"/>
      <c r="C462" s="5"/>
      <c r="D462" s="5"/>
      <c r="E462" s="5"/>
      <c r="F462" s="5"/>
      <c r="G462" s="5"/>
      <c r="H462" s="5"/>
    </row>
    <row r="463" spans="1:8" x14ac:dyDescent="0.2">
      <c r="A463" s="30"/>
      <c r="B463" s="5"/>
      <c r="C463" s="5"/>
      <c r="D463" s="5"/>
      <c r="E463" s="5"/>
      <c r="F463" s="5"/>
      <c r="G463" s="5"/>
      <c r="H463" s="5"/>
    </row>
    <row r="464" spans="1:8" x14ac:dyDescent="0.2">
      <c r="A464" s="30"/>
      <c r="B464" s="5"/>
      <c r="C464" s="5"/>
      <c r="D464" s="5"/>
      <c r="E464" s="5"/>
      <c r="F464" s="5"/>
      <c r="G464" s="5"/>
      <c r="H464" s="5"/>
    </row>
    <row r="465" spans="1:8" x14ac:dyDescent="0.2">
      <c r="A465" s="30"/>
      <c r="B465" s="5"/>
      <c r="C465" s="5"/>
      <c r="D465" s="5"/>
      <c r="E465" s="5"/>
      <c r="F465" s="5"/>
      <c r="G465" s="5"/>
      <c r="H465" s="5"/>
    </row>
    <row r="466" spans="1:8" x14ac:dyDescent="0.2">
      <c r="A466" s="30"/>
      <c r="B466" s="5"/>
      <c r="C466" s="5"/>
      <c r="D466" s="5"/>
      <c r="E466" s="5"/>
      <c r="F466" s="5"/>
      <c r="G466" s="5"/>
      <c r="H466" s="5"/>
    </row>
    <row r="467" spans="1:8" x14ac:dyDescent="0.2">
      <c r="A467" s="30"/>
      <c r="B467" s="5"/>
      <c r="C467" s="5"/>
      <c r="D467" s="5"/>
      <c r="E467" s="5"/>
      <c r="F467" s="5"/>
      <c r="G467" s="5"/>
      <c r="H467" s="5"/>
    </row>
    <row r="468" spans="1:8" x14ac:dyDescent="0.2">
      <c r="A468" s="30"/>
      <c r="B468" s="5"/>
      <c r="C468" s="5"/>
      <c r="D468" s="5"/>
      <c r="E468" s="5"/>
      <c r="F468" s="5"/>
      <c r="G468" s="5"/>
      <c r="H468" s="5"/>
    </row>
    <row r="469" spans="1:8" x14ac:dyDescent="0.2">
      <c r="A469" s="30"/>
      <c r="B469" s="5"/>
      <c r="C469" s="5"/>
      <c r="D469" s="5"/>
      <c r="E469" s="5"/>
      <c r="F469" s="5"/>
      <c r="G469" s="5"/>
      <c r="H469" s="5"/>
    </row>
    <row r="470" spans="1:8" x14ac:dyDescent="0.2">
      <c r="A470" s="30"/>
      <c r="B470" s="5"/>
      <c r="C470" s="5"/>
      <c r="D470" s="5"/>
      <c r="E470" s="5"/>
      <c r="F470" s="5"/>
      <c r="G470" s="5"/>
      <c r="H470" s="5"/>
    </row>
    <row r="471" spans="1:8" x14ac:dyDescent="0.2">
      <c r="A471" s="30"/>
      <c r="B471" s="5"/>
      <c r="C471" s="5"/>
      <c r="D471" s="5"/>
      <c r="E471" s="5"/>
      <c r="F471" s="5"/>
      <c r="G471" s="5"/>
      <c r="H471" s="5"/>
    </row>
    <row r="472" spans="1:8" x14ac:dyDescent="0.2">
      <c r="A472" s="30"/>
      <c r="B472" s="5"/>
      <c r="C472" s="5"/>
      <c r="D472" s="5"/>
      <c r="E472" s="5"/>
      <c r="F472" s="5"/>
      <c r="G472" s="5"/>
      <c r="H472" s="5"/>
    </row>
    <row r="473" spans="1:8" x14ac:dyDescent="0.2">
      <c r="A473" s="30"/>
      <c r="B473" s="5"/>
      <c r="C473" s="5"/>
      <c r="D473" s="5"/>
      <c r="E473" s="5"/>
      <c r="F473" s="5"/>
      <c r="G473" s="5"/>
      <c r="H473" s="5"/>
    </row>
    <row r="474" spans="1:8" x14ac:dyDescent="0.2">
      <c r="A474" s="30"/>
      <c r="B474" s="5"/>
      <c r="C474" s="5"/>
      <c r="D474" s="5"/>
      <c r="E474" s="5"/>
      <c r="F474" s="5"/>
      <c r="G474" s="5"/>
      <c r="H474" s="5"/>
    </row>
    <row r="475" spans="1:8" x14ac:dyDescent="0.2">
      <c r="A475" s="30"/>
      <c r="B475" s="5"/>
      <c r="C475" s="5"/>
      <c r="D475" s="5"/>
      <c r="E475" s="5"/>
      <c r="F475" s="5"/>
      <c r="G475" s="5"/>
      <c r="H475" s="5"/>
    </row>
    <row r="476" spans="1:8" x14ac:dyDescent="0.2">
      <c r="A476" s="30"/>
      <c r="B476" s="5"/>
      <c r="C476" s="5"/>
      <c r="D476" s="5"/>
      <c r="E476" s="5"/>
      <c r="F476" s="5"/>
      <c r="G476" s="5"/>
      <c r="H476" s="5"/>
    </row>
    <row r="477" spans="1:8" x14ac:dyDescent="0.2">
      <c r="A477" s="30"/>
      <c r="B477" s="5"/>
      <c r="C477" s="5"/>
      <c r="D477" s="5"/>
      <c r="E477" s="5"/>
      <c r="F477" s="5"/>
      <c r="G477" s="5"/>
      <c r="H477" s="5"/>
    </row>
    <row r="478" spans="1:8" x14ac:dyDescent="0.2">
      <c r="A478" s="30"/>
      <c r="B478" s="5"/>
      <c r="C478" s="5"/>
      <c r="D478" s="5"/>
      <c r="E478" s="5"/>
      <c r="F478" s="5"/>
      <c r="G478" s="5"/>
      <c r="H478" s="5"/>
    </row>
    <row r="479" spans="1:8" x14ac:dyDescent="0.2">
      <c r="A479" s="30"/>
      <c r="B479" s="5"/>
      <c r="C479" s="5"/>
      <c r="D479" s="5"/>
      <c r="E479" s="5"/>
      <c r="F479" s="5"/>
      <c r="G479" s="5"/>
      <c r="H479" s="5"/>
    </row>
    <row r="480" spans="1:8" x14ac:dyDescent="0.2">
      <c r="A480" s="30"/>
      <c r="B480" s="5"/>
      <c r="C480" s="5"/>
      <c r="D480" s="5"/>
      <c r="E480" s="5"/>
      <c r="F480" s="5"/>
      <c r="G480" s="5"/>
      <c r="H480" s="5"/>
    </row>
    <row r="481" spans="1:8" x14ac:dyDescent="0.2">
      <c r="A481" s="30"/>
      <c r="B481" s="5"/>
      <c r="C481" s="5"/>
      <c r="D481" s="5"/>
      <c r="E481" s="5"/>
      <c r="F481" s="5"/>
      <c r="G481" s="5"/>
      <c r="H481" s="5"/>
    </row>
    <row r="482" spans="1:8" x14ac:dyDescent="0.2">
      <c r="A482" s="30"/>
      <c r="B482" s="5"/>
      <c r="C482" s="5"/>
      <c r="D482" s="5"/>
      <c r="E482" s="5"/>
      <c r="F482" s="5"/>
      <c r="G482" s="5"/>
      <c r="H482" s="5"/>
    </row>
    <row r="483" spans="1:8" x14ac:dyDescent="0.2">
      <c r="A483" s="30"/>
      <c r="B483" s="5"/>
      <c r="C483" s="5"/>
      <c r="D483" s="5"/>
      <c r="E483" s="5"/>
      <c r="F483" s="5"/>
      <c r="G483" s="5"/>
      <c r="H483" s="5"/>
    </row>
    <row r="484" spans="1:8" x14ac:dyDescent="0.2">
      <c r="A484" s="30"/>
      <c r="B484" s="5"/>
      <c r="C484" s="5"/>
      <c r="D484" s="5"/>
      <c r="E484" s="5"/>
      <c r="F484" s="5"/>
      <c r="G484" s="5"/>
      <c r="H484" s="5"/>
    </row>
    <row r="485" spans="1:8" x14ac:dyDescent="0.2">
      <c r="A485" s="30"/>
      <c r="B485" s="5"/>
      <c r="C485" s="5"/>
      <c r="D485" s="5"/>
      <c r="E485" s="5"/>
      <c r="F485" s="5"/>
      <c r="G485" s="5"/>
      <c r="H485" s="5"/>
    </row>
    <row r="486" spans="1:8" x14ac:dyDescent="0.2">
      <c r="A486" s="30"/>
      <c r="B486" s="5"/>
      <c r="C486" s="5"/>
      <c r="D486" s="5"/>
      <c r="E486" s="5"/>
      <c r="F486" s="5"/>
      <c r="G486" s="5"/>
      <c r="H486" s="5"/>
    </row>
    <row r="487" spans="1:8" x14ac:dyDescent="0.2">
      <c r="A487" s="30"/>
      <c r="B487" s="5"/>
      <c r="C487" s="5"/>
      <c r="D487" s="5"/>
      <c r="E487" s="5"/>
      <c r="F487" s="5"/>
      <c r="G487" s="5"/>
      <c r="H487" s="5"/>
    </row>
    <row r="488" spans="1:8" x14ac:dyDescent="0.2">
      <c r="A488" s="30"/>
      <c r="B488" s="5"/>
      <c r="C488" s="5"/>
      <c r="D488" s="5"/>
      <c r="E488" s="5"/>
      <c r="F488" s="5"/>
      <c r="G488" s="5"/>
      <c r="H488" s="5"/>
    </row>
    <row r="489" spans="1:8" x14ac:dyDescent="0.2">
      <c r="A489" s="30"/>
      <c r="B489" s="5"/>
      <c r="C489" s="5"/>
      <c r="D489" s="5"/>
      <c r="E489" s="5"/>
      <c r="F489" s="5"/>
      <c r="G489" s="5"/>
      <c r="H489" s="5"/>
    </row>
    <row r="490" spans="1:8" x14ac:dyDescent="0.2">
      <c r="A490" s="30"/>
      <c r="B490" s="5"/>
      <c r="C490" s="5"/>
      <c r="D490" s="5"/>
      <c r="E490" s="5"/>
      <c r="F490" s="5"/>
      <c r="G490" s="5"/>
      <c r="H490" s="5"/>
    </row>
    <row r="491" spans="1:8" x14ac:dyDescent="0.2">
      <c r="A491" s="30"/>
      <c r="B491" s="5"/>
      <c r="C491" s="5"/>
      <c r="D491" s="5"/>
      <c r="E491" s="5"/>
      <c r="F491" s="5"/>
      <c r="G491" s="5"/>
      <c r="H491" s="5"/>
    </row>
    <row r="492" spans="1:8" x14ac:dyDescent="0.2">
      <c r="A492" s="30"/>
      <c r="B492" s="5"/>
      <c r="C492" s="5"/>
      <c r="D492" s="5"/>
      <c r="E492" s="5"/>
      <c r="F492" s="5"/>
      <c r="G492" s="5"/>
      <c r="H492" s="5"/>
    </row>
    <row r="493" spans="1:8" x14ac:dyDescent="0.2">
      <c r="A493" s="30"/>
      <c r="B493" s="5"/>
      <c r="C493" s="5"/>
      <c r="D493" s="5"/>
      <c r="E493" s="5"/>
      <c r="F493" s="5"/>
      <c r="G493" s="5"/>
      <c r="H493" s="5"/>
    </row>
    <row r="494" spans="1:8" x14ac:dyDescent="0.2">
      <c r="A494" s="30"/>
      <c r="B494" s="5"/>
      <c r="C494" s="5"/>
      <c r="D494" s="5"/>
      <c r="E494" s="5"/>
      <c r="F494" s="5"/>
      <c r="G494" s="5"/>
      <c r="H494" s="5"/>
    </row>
    <row r="495" spans="1:8" x14ac:dyDescent="0.2">
      <c r="A495" s="30"/>
      <c r="B495" s="5"/>
      <c r="C495" s="5"/>
      <c r="D495" s="5"/>
      <c r="E495" s="5"/>
      <c r="F495" s="5"/>
      <c r="G495" s="5"/>
      <c r="H495" s="5"/>
    </row>
    <row r="496" spans="1:8" x14ac:dyDescent="0.2">
      <c r="A496" s="30"/>
      <c r="B496" s="5"/>
      <c r="C496" s="5"/>
      <c r="D496" s="5"/>
      <c r="E496" s="5"/>
      <c r="F496" s="5"/>
      <c r="G496" s="5"/>
      <c r="H496" s="5"/>
    </row>
    <row r="497" spans="1:8" x14ac:dyDescent="0.2">
      <c r="A497" s="30"/>
      <c r="B497" s="5"/>
      <c r="C497" s="5"/>
      <c r="D497" s="5"/>
      <c r="E497" s="5"/>
      <c r="F497" s="5"/>
      <c r="G497" s="5"/>
      <c r="H497" s="5"/>
    </row>
    <row r="498" spans="1:8" x14ac:dyDescent="0.2">
      <c r="A498" s="30"/>
      <c r="B498" s="5"/>
      <c r="C498" s="5"/>
      <c r="D498" s="5"/>
      <c r="E498" s="5"/>
      <c r="F498" s="5"/>
      <c r="G498" s="5"/>
      <c r="H498" s="5"/>
    </row>
    <row r="499" spans="1:8" x14ac:dyDescent="0.2">
      <c r="A499" s="30"/>
      <c r="B499" s="5"/>
      <c r="C499" s="5"/>
      <c r="D499" s="5"/>
      <c r="E499" s="5"/>
      <c r="F499" s="5"/>
      <c r="G499" s="5"/>
      <c r="H499" s="5"/>
    </row>
    <row r="500" spans="1:8" x14ac:dyDescent="0.2">
      <c r="A500" s="30"/>
      <c r="B500" s="5"/>
      <c r="C500" s="5"/>
      <c r="D500" s="5"/>
      <c r="E500" s="5"/>
      <c r="F500" s="5"/>
      <c r="G500" s="5"/>
      <c r="H500" s="5"/>
    </row>
    <row r="501" spans="1:8" x14ac:dyDescent="0.2">
      <c r="A501" s="30"/>
      <c r="B501" s="5"/>
      <c r="C501" s="5"/>
      <c r="D501" s="5"/>
      <c r="E501" s="5"/>
      <c r="F501" s="5"/>
      <c r="G501" s="5"/>
      <c r="H501" s="5"/>
    </row>
    <row r="502" spans="1:8" x14ac:dyDescent="0.2">
      <c r="A502" s="30"/>
      <c r="B502" s="5"/>
      <c r="C502" s="5"/>
      <c r="D502" s="5"/>
      <c r="E502" s="5"/>
      <c r="F502" s="5"/>
      <c r="G502" s="5"/>
      <c r="H502" s="5"/>
    </row>
    <row r="503" spans="1:8" x14ac:dyDescent="0.2">
      <c r="A503" s="30"/>
      <c r="B503" s="5"/>
      <c r="C503" s="5"/>
      <c r="D503" s="5"/>
      <c r="E503" s="5"/>
      <c r="F503" s="5"/>
      <c r="G503" s="5"/>
      <c r="H503" s="5"/>
    </row>
    <row r="504" spans="1:8" x14ac:dyDescent="0.2">
      <c r="A504" s="30"/>
      <c r="B504" s="5"/>
      <c r="C504" s="5"/>
      <c r="D504" s="5"/>
      <c r="E504" s="5"/>
      <c r="F504" s="5"/>
      <c r="G504" s="5"/>
      <c r="H504" s="5"/>
    </row>
    <row r="505" spans="1:8" x14ac:dyDescent="0.2">
      <c r="A505" s="30"/>
      <c r="B505" s="5"/>
      <c r="C505" s="5"/>
      <c r="D505" s="5"/>
      <c r="E505" s="5"/>
      <c r="F505" s="5"/>
      <c r="G505" s="5"/>
      <c r="H505" s="5"/>
    </row>
    <row r="506" spans="1:8" x14ac:dyDescent="0.2">
      <c r="A506" s="30"/>
      <c r="B506" s="5"/>
      <c r="C506" s="5"/>
      <c r="D506" s="5"/>
      <c r="E506" s="5"/>
      <c r="F506" s="5"/>
      <c r="G506" s="5"/>
      <c r="H506" s="5"/>
    </row>
    <row r="507" spans="1:8" x14ac:dyDescent="0.2">
      <c r="A507" s="30"/>
      <c r="B507" s="5"/>
      <c r="C507" s="5"/>
      <c r="D507" s="5"/>
      <c r="E507" s="5"/>
      <c r="F507" s="5"/>
      <c r="G507" s="5"/>
      <c r="H507" s="5"/>
    </row>
    <row r="508" spans="1:8" x14ac:dyDescent="0.2">
      <c r="A508" s="30"/>
      <c r="B508" s="5"/>
      <c r="C508" s="5"/>
      <c r="D508" s="5"/>
      <c r="E508" s="5"/>
      <c r="F508" s="5"/>
      <c r="G508" s="5"/>
      <c r="H508" s="5"/>
    </row>
  </sheetData>
  <mergeCells count="1">
    <mergeCell ref="C1:H1"/>
  </mergeCells>
  <phoneticPr fontId="0" type="noConversion"/>
  <conditionalFormatting sqref="C16:G375">
    <cfRule type="expression" dxfId="5" priority="1" stopIfTrue="1">
      <formula>NOT(Loan_Not_Paid)</formula>
    </cfRule>
    <cfRule type="expression" dxfId="4" priority="2" stopIfTrue="1">
      <formula>IF(ROW(C16)=Last_Row,TRUE,FALSE)</formula>
    </cfRule>
  </conditionalFormatting>
  <conditionalFormatting sqref="B16:B375">
    <cfRule type="expression" dxfId="3" priority="3" stopIfTrue="1">
      <formula>NOT(Loan_Not_Paid)</formula>
    </cfRule>
    <cfRule type="expression" dxfId="2" priority="4" stopIfTrue="1">
      <formula>IF(ROW(B16)=Last_Row,TRUE,FALSE)</formula>
    </cfRule>
  </conditionalFormatting>
  <conditionalFormatting sqref="H16:H375">
    <cfRule type="expression" dxfId="1" priority="5" stopIfTrue="1">
      <formula>NOT(Loan_Not_Paid)</formula>
    </cfRule>
    <cfRule type="expression" dxfId="0" priority="6" stopIfTrue="1">
      <formula>IF(ROW(H16)=Last_Row,TRUE,FALSE)</formula>
    </cfRule>
  </conditionalFormatting>
  <pageMargins left="0.75" right="0.75" top="1" bottom="1" header="0.5" footer="0.5"/>
  <pageSetup orientation="portrait" r:id="rId1"/>
  <headerFooter alignWithMargins="0"/>
  <ignoredErrors>
    <ignoredError sqref="E9:E12 B16:H375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Loan Calculator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Calculator'!Print_Titles</vt:lpstr>
      <vt:lpstr>Total_Cost</vt:lpstr>
      <vt:lpstr>Total_Interest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 Pattison</dc:creator>
  <cp:keywords/>
  <dc:description/>
  <cp:lastModifiedBy>Ted Pattison</cp:lastModifiedBy>
  <cp:lastPrinted>2004-11-02T21:17:45Z</cp:lastPrinted>
  <dcterms:created xsi:type="dcterms:W3CDTF">2000-08-25T00:46:01Z</dcterms:created>
  <dcterms:modified xsi:type="dcterms:W3CDTF">2013-07-31T21:19:28Z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TC062062871033</vt:lpwstr>
  </property>
</Properties>
</file>