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vas/Documents/git/openag-mechanical/prj/hazelnut_large/LHC-001/6-Photometric Test Data/"/>
    </mc:Choice>
  </mc:AlternateContent>
  <xr:revisionPtr revIDLastSave="0" documentId="8_{08AC1AC7-8579-9F4B-A427-2B28C73B4984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1845_optic_2x COB" sheetId="1" r:id="rId1"/>
    <sheet name="1825_optic_2x COB" sheetId="2" r:id="rId2"/>
    <sheet name="24&quot;_test01" sheetId="3" r:id="rId3"/>
    <sheet name="24&quot;_test02" sheetId="4" r:id="rId4"/>
    <sheet name="24&quot;_test03" sheetId="5" r:id="rId5"/>
    <sheet name="12&quot;_4x COB test01" sheetId="6" r:id="rId6"/>
    <sheet name="12&quot;_4x COB_scratch" sheetId="7" state="hidden" r:id="rId7"/>
    <sheet name="metadata" sheetId="8" r:id="rId8"/>
  </sheets>
  <calcPr calcId="181029"/>
</workbook>
</file>

<file path=xl/calcChain.xml><?xml version="1.0" encoding="utf-8"?>
<calcChain xmlns="http://schemas.openxmlformats.org/spreadsheetml/2006/main">
  <c r="G4" i="7" l="1"/>
  <c r="G3" i="7"/>
  <c r="G2" i="7"/>
  <c r="G19" i="6"/>
  <c r="G18" i="6"/>
  <c r="G17" i="6"/>
  <c r="G4" i="6"/>
  <c r="G3" i="6"/>
  <c r="G2" i="6"/>
  <c r="BB24" i="5"/>
  <c r="BA24" i="5"/>
  <c r="AZ24" i="5"/>
  <c r="AY24" i="5"/>
  <c r="AX24" i="5"/>
  <c r="AW24" i="5"/>
  <c r="AV24" i="5"/>
  <c r="AU24" i="5"/>
  <c r="BB23" i="5"/>
  <c r="BA23" i="5"/>
  <c r="AZ23" i="5"/>
  <c r="AY23" i="5"/>
  <c r="AX23" i="5"/>
  <c r="AW23" i="5"/>
  <c r="AV23" i="5"/>
  <c r="AU23" i="5"/>
  <c r="BB22" i="5"/>
  <c r="BA22" i="5"/>
  <c r="AZ22" i="5"/>
  <c r="AY22" i="5"/>
  <c r="AX22" i="5"/>
  <c r="AW22" i="5"/>
  <c r="AV22" i="5"/>
  <c r="AU22" i="5"/>
  <c r="BB21" i="5"/>
  <c r="BA21" i="5"/>
  <c r="AZ21" i="5"/>
  <c r="AY21" i="5"/>
  <c r="AX21" i="5"/>
  <c r="AW21" i="5"/>
  <c r="AV21" i="5"/>
  <c r="AU21" i="5"/>
  <c r="BB20" i="5"/>
  <c r="BA20" i="5"/>
  <c r="AZ20" i="5"/>
  <c r="AY20" i="5"/>
  <c r="AX20" i="5"/>
  <c r="AW20" i="5"/>
  <c r="AV20" i="5"/>
  <c r="AU20" i="5"/>
  <c r="BB19" i="5"/>
  <c r="BA19" i="5"/>
  <c r="AZ19" i="5"/>
  <c r="AY19" i="5"/>
  <c r="AX19" i="5"/>
  <c r="AW19" i="5"/>
  <c r="AV19" i="5"/>
  <c r="AU19" i="5"/>
  <c r="BB18" i="5"/>
  <c r="BA18" i="5"/>
  <c r="AZ18" i="5"/>
  <c r="AY18" i="5"/>
  <c r="AX18" i="5"/>
  <c r="AW18" i="5"/>
  <c r="AV18" i="5"/>
  <c r="AU18" i="5"/>
  <c r="BB17" i="5"/>
  <c r="BA17" i="5"/>
  <c r="AZ17" i="5"/>
  <c r="AY17" i="5"/>
  <c r="AX17" i="5"/>
  <c r="AW17" i="5"/>
  <c r="AV17" i="5"/>
  <c r="AU17" i="5"/>
  <c r="BB16" i="5"/>
  <c r="BA16" i="5"/>
  <c r="AZ16" i="5"/>
  <c r="AY16" i="5"/>
  <c r="AX16" i="5"/>
  <c r="AW16" i="5"/>
  <c r="AV16" i="5"/>
  <c r="AU16" i="5"/>
  <c r="BB15" i="5"/>
  <c r="BA15" i="5"/>
  <c r="AZ15" i="5"/>
  <c r="AY15" i="5"/>
  <c r="AX15" i="5"/>
  <c r="AW15" i="5"/>
  <c r="AV15" i="5"/>
  <c r="AU15" i="5"/>
  <c r="BB14" i="5"/>
  <c r="BA14" i="5"/>
  <c r="AZ14" i="5"/>
  <c r="AY14" i="5"/>
  <c r="AX14" i="5"/>
  <c r="AW14" i="5"/>
  <c r="AV14" i="5"/>
  <c r="AU14" i="5"/>
  <c r="BB13" i="5"/>
  <c r="BA13" i="5"/>
  <c r="AZ13" i="5"/>
  <c r="AY13" i="5"/>
  <c r="AX13" i="5"/>
  <c r="AW13" i="5"/>
  <c r="AV13" i="5"/>
  <c r="AU13" i="5"/>
  <c r="BB12" i="5"/>
  <c r="BA12" i="5"/>
  <c r="AZ12" i="5"/>
  <c r="AY12" i="5"/>
  <c r="AX12" i="5"/>
  <c r="AW12" i="5"/>
  <c r="AV12" i="5"/>
  <c r="AU12" i="5"/>
  <c r="BB11" i="5"/>
  <c r="BA11" i="5"/>
  <c r="AZ11" i="5"/>
  <c r="AY11" i="5"/>
  <c r="AX11" i="5"/>
  <c r="AW11" i="5"/>
  <c r="AV11" i="5"/>
  <c r="AU11" i="5"/>
  <c r="BD11" i="5" s="1"/>
  <c r="G5" i="4"/>
  <c r="G4" i="4"/>
  <c r="G3" i="4"/>
  <c r="G5" i="3"/>
  <c r="G4" i="3"/>
  <c r="G3" i="3"/>
  <c r="G19" i="2"/>
  <c r="G18" i="2"/>
  <c r="G17" i="2"/>
  <c r="G4" i="2"/>
  <c r="G3" i="2"/>
  <c r="G2" i="2"/>
  <c r="G19" i="1"/>
  <c r="G18" i="1"/>
  <c r="G17" i="1"/>
  <c r="G4" i="1"/>
  <c r="G3" i="1"/>
  <c r="G2" i="1"/>
</calcChain>
</file>

<file path=xl/sharedStrings.xml><?xml version="1.0" encoding="utf-8"?>
<sst xmlns="http://schemas.openxmlformats.org/spreadsheetml/2006/main" count="99" uniqueCount="48">
  <si>
    <t>Target Wall, Warehouse</t>
  </si>
  <si>
    <t>MAX</t>
  </si>
  <si>
    <t>Target Wall, Simulation</t>
  </si>
  <si>
    <t>4'x6' Illiumination Plane</t>
  </si>
  <si>
    <t>MIN</t>
  </si>
  <si>
    <t>2x COB, Khatod 1845 square optic</t>
  </si>
  <si>
    <t>AVG</t>
  </si>
  <si>
    <t>2x COB, Khatod 1825 round optic</t>
  </si>
  <si>
    <t>Khatod 1825 square optic</t>
  </si>
  <si>
    <t>one single 24" fixture, 4COB's</t>
  </si>
  <si>
    <t>18" from target wall</t>
  </si>
  <si>
    <t>2x COB, Khatod 1845 round optic</t>
  </si>
  <si>
    <t>24" fixtures, 4COB's on each</t>
  </si>
  <si>
    <t>5x fixtures, placed horizontally 27" apart on center</t>
  </si>
  <si>
    <t>Target Tree, Simulation</t>
  </si>
  <si>
    <t>4' x 4' x 7' Rectangle, representing tree</t>
  </si>
  <si>
    <t>Fixtures mounted on wall 18" from "tree", separated 2.25' horizontally and 3.25' vertically</t>
  </si>
  <si>
    <t>A: SINGLE WALL OF 4 FIXTURES</t>
  </si>
  <si>
    <t>B: 4 WALLS OF 4 FIXTURES</t>
  </si>
  <si>
    <t>C: 4 WALLS OF 4 FIXTURES AND 2 CEILING FIXTURES</t>
  </si>
  <si>
    <t>D: 1 WALL OF 4 FIXTURES (A) CONTAINED INSIDE OF MOCK STRUCTURE, WITH PHOTOPIA MATERIAL "White Rubber"</t>
  </si>
  <si>
    <t>E: 4 WALLS OF 4 FIXTURES AND 2 CEILING (C) CONTAINED INSIDE OF MOCK STRUCTURE, WITH PHOTOPIA MATERIAL "White Rubber"</t>
  </si>
  <si>
    <t>F. PERCENT INCREASE BETWEEN E AND A</t>
  </si>
  <si>
    <t>Khatod 1825 round optic</t>
  </si>
  <si>
    <t>4x COB design, as displayed in image, 18" from target wall</t>
  </si>
  <si>
    <t>4x COB design,18" from target wall</t>
  </si>
  <si>
    <t>Date Created</t>
  </si>
  <si>
    <t>Author</t>
  </si>
  <si>
    <t>Tim Savas</t>
  </si>
  <si>
    <t>Description</t>
  </si>
  <si>
    <t xml:space="preserve">Tests of ongoing Large Hazelnut Light System light module. Tests include variations of 1825 (round) optic, 1845 (square) optic; 2 COB's, 4 COB's; 12" heatsink, 24" heatsink. All tests in document were conducted at 18" from warehouse target wall or Solidworks/Photopia illuminance plane. All warehouse tests used current ERP driver, one powering each COB. </t>
  </si>
  <si>
    <t>Tab</t>
  </si>
  <si>
    <t>Design</t>
  </si>
  <si>
    <t>1825_optic</t>
  </si>
  <si>
    <t>Tab describes 1825 optic data; warehouse target wall and simulation tests</t>
  </si>
  <si>
    <t>2 COB on single 12" heatsink</t>
  </si>
  <si>
    <t>1845_optic</t>
  </si>
  <si>
    <t>Tab describes 1845 optic data warehouse target wall and simulation tests</t>
  </si>
  <si>
    <t>24"_test01</t>
  </si>
  <si>
    <t>Tab describes 24" heatsink design simulation; one single assembly</t>
  </si>
  <si>
    <t>4 COB on 24" heatsink</t>
  </si>
  <si>
    <t>24"_test02</t>
  </si>
  <si>
    <t>Tab describes 24" heatsink design simulations; 5 assemblies spaced at 27"; simulation tests only</t>
  </si>
  <si>
    <t>24"_test03</t>
  </si>
  <si>
    <t>Tab describes 24" heatsink design simulations targeting mock tree, dimensions and tests described on sheet</t>
  </si>
  <si>
    <t>12"_4x COB test01</t>
  </si>
  <si>
    <t>Tab describes 12" x 4 COB design; single fixture on warehouse target wall and simulation test</t>
  </si>
  <si>
    <t>4 COB on 12" heatsink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</si>
</sst>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yyyy\-mm\-dd"/>
  </numFmts>
  <fonts count="11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4"/>
      <name val="Arial"/>
    </font>
    <font>
      <b/>
      <sz val="9"/>
      <name val="Arial"/>
    </font>
    <font>
      <sz val="8"/>
      <name val="Arial"/>
    </font>
    <font>
      <sz val="8"/>
      <name val="Arial"/>
    </font>
    <font>
      <b/>
      <sz val="10"/>
      <name val="Arial"/>
    </font>
    <font>
      <sz val="12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" fontId="2" fillId="0" borderId="0" xfId="0" applyNumberFormat="1" applyFont="1"/>
    <xf numFmtId="0" fontId="2" fillId="0" borderId="0" xfId="0" applyFont="1" applyAlignment="1">
      <alignment horizontal="left"/>
    </xf>
    <xf numFmtId="4" fontId="3" fillId="0" borderId="0" xfId="0" applyNumberFormat="1" applyFont="1" applyAlignment="1">
      <alignment horizontal="right"/>
    </xf>
    <xf numFmtId="0" fontId="4" fillId="0" borderId="0" xfId="0" applyFont="1" applyAlignment="1"/>
    <xf numFmtId="4" fontId="3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4" fontId="4" fillId="0" borderId="0" xfId="0" applyNumberFormat="1" applyFont="1" applyAlignment="1"/>
    <xf numFmtId="0" fontId="6" fillId="0" borderId="0" xfId="0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" fontId="7" fillId="0" borderId="2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4" fontId="7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4" fontId="7" fillId="0" borderId="5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" fontId="7" fillId="0" borderId="6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left"/>
    </xf>
    <xf numFmtId="4" fontId="7" fillId="0" borderId="7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4" fontId="7" fillId="0" borderId="8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" fontId="2" fillId="0" borderId="0" xfId="0" applyNumberFormat="1" applyFont="1" applyAlignment="1">
      <alignment horizontal="right"/>
    </xf>
    <xf numFmtId="4" fontId="6" fillId="0" borderId="1" xfId="0" applyNumberFormat="1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4" fontId="6" fillId="0" borderId="3" xfId="0" applyNumberFormat="1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4" fontId="6" fillId="0" borderId="6" xfId="0" applyNumberFormat="1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center" vertical="center"/>
    </xf>
    <xf numFmtId="4" fontId="6" fillId="0" borderId="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6" fillId="0" borderId="8" xfId="0" applyFont="1" applyBorder="1" applyAlignment="1">
      <alignment horizontal="center" vertical="center"/>
    </xf>
    <xf numFmtId="0" fontId="3" fillId="0" borderId="0" xfId="0" applyFont="1" applyAlignment="1"/>
    <xf numFmtId="165" fontId="9" fillId="0" borderId="0" xfId="0" applyNumberFormat="1" applyFont="1" applyAlignment="1"/>
    <xf numFmtId="4" fontId="3" fillId="0" borderId="0" xfId="0" applyNumberFormat="1" applyFont="1"/>
    <xf numFmtId="4" fontId="3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right"/>
    </xf>
    <xf numFmtId="0" fontId="3" fillId="2" borderId="9" xfId="0" applyFont="1" applyFill="1" applyBorder="1" applyAlignment="1"/>
    <xf numFmtId="164" fontId="3" fillId="2" borderId="10" xfId="0" applyNumberFormat="1" applyFont="1" applyFill="1" applyBorder="1" applyAlignment="1">
      <alignment horizontal="left"/>
    </xf>
    <xf numFmtId="0" fontId="2" fillId="0" borderId="0" xfId="0" applyFont="1" applyAlignment="1"/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0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4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17</xdr:row>
      <xdr:rowOff>57150</xdr:rowOff>
    </xdr:from>
    <xdr:ext cx="8229600" cy="5876925"/>
    <xdr:pic>
      <xdr:nvPicPr>
        <xdr:cNvPr id="2" name="image2.jp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876300</xdr:colOff>
      <xdr:row>26</xdr:row>
      <xdr:rowOff>114300</xdr:rowOff>
    </xdr:from>
    <xdr:ext cx="3857625" cy="54102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485775</xdr:colOff>
      <xdr:row>26</xdr:row>
      <xdr:rowOff>85725</xdr:rowOff>
    </xdr:from>
    <xdr:ext cx="3838575" cy="5705475"/>
    <xdr:pic>
      <xdr:nvPicPr>
        <xdr:cNvPr id="3" name="image3.jp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390525</xdr:colOff>
      <xdr:row>26</xdr:row>
      <xdr:rowOff>66675</xdr:rowOff>
    </xdr:from>
    <xdr:ext cx="3914775" cy="5743575"/>
    <xdr:pic>
      <xdr:nvPicPr>
        <xdr:cNvPr id="4" name="image5.jpg" title="Imag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476250</xdr:colOff>
      <xdr:row>26</xdr:row>
      <xdr:rowOff>38100</xdr:rowOff>
    </xdr:from>
    <xdr:ext cx="3905250" cy="5686425"/>
    <xdr:pic>
      <xdr:nvPicPr>
        <xdr:cNvPr id="5" name="image4.jpg" title="Imag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647700</xdr:colOff>
      <xdr:row>6</xdr:row>
      <xdr:rowOff>19050</xdr:rowOff>
    </xdr:from>
    <xdr:ext cx="1666875" cy="2228850"/>
    <xdr:pic>
      <xdr:nvPicPr>
        <xdr:cNvPr id="2" name="image6.jp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4"/>
  <sheetViews>
    <sheetView tabSelected="1" workbookViewId="0">
      <selection activeCell="M8" sqref="M8"/>
    </sheetView>
  </sheetViews>
  <sheetFormatPr baseColWidth="10" defaultColWidth="0" defaultRowHeight="15.75" customHeight="1" zeroHeight="1" x14ac:dyDescent="0.15"/>
  <cols>
    <col min="1" max="1" width="14.5" customWidth="1"/>
    <col min="2" max="12" width="7.33203125" customWidth="1"/>
    <col min="13" max="13" width="14.5" customWidth="1"/>
    <col min="15" max="16384" width="14.5" hidden="1"/>
  </cols>
  <sheetData>
    <row r="1" spans="1:14" ht="13" x14ac:dyDescent="0.15">
      <c r="A1" s="1"/>
      <c r="M1" s="2"/>
      <c r="N1" s="4"/>
    </row>
    <row r="2" spans="1:14" ht="18" x14ac:dyDescent="0.2">
      <c r="A2" s="1"/>
      <c r="B2" s="6" t="s">
        <v>0</v>
      </c>
      <c r="F2" s="5" t="s">
        <v>1</v>
      </c>
      <c r="G2" s="8">
        <f>MAX(B7:L13)</f>
        <v>309.62</v>
      </c>
      <c r="M2" s="2"/>
      <c r="N2" s="4"/>
    </row>
    <row r="3" spans="1:14" ht="18" x14ac:dyDescent="0.2">
      <c r="A3" s="1"/>
      <c r="B3" s="6" t="s">
        <v>3</v>
      </c>
      <c r="F3" s="5" t="s">
        <v>4</v>
      </c>
      <c r="G3" s="8">
        <f>MIN(B7:L13)</f>
        <v>48.152000000000001</v>
      </c>
      <c r="M3" s="2"/>
      <c r="N3" s="4"/>
    </row>
    <row r="4" spans="1:14" ht="18" x14ac:dyDescent="0.2">
      <c r="A4" s="1"/>
      <c r="B4" s="6" t="s">
        <v>5</v>
      </c>
      <c r="F4" s="5" t="s">
        <v>6</v>
      </c>
      <c r="G4" s="8">
        <f>AVERAGE(B7:L13)</f>
        <v>177.40244155844161</v>
      </c>
      <c r="M4" s="2"/>
      <c r="N4" s="4"/>
    </row>
    <row r="5" spans="1:14" ht="13" x14ac:dyDescent="0.15">
      <c r="A5" s="1"/>
      <c r="M5" s="2"/>
      <c r="N5" s="4"/>
    </row>
    <row r="6" spans="1:14" ht="37.5" customHeight="1" x14ac:dyDescent="0.15">
      <c r="A6" s="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4" ht="37.5" customHeight="1" x14ac:dyDescent="0.15">
      <c r="A7" s="1"/>
      <c r="B7" s="12">
        <v>54.698999999999998</v>
      </c>
      <c r="C7" s="14">
        <v>108.61</v>
      </c>
      <c r="D7" s="14">
        <v>202.32</v>
      </c>
      <c r="E7" s="14">
        <v>218.93</v>
      </c>
      <c r="F7" s="14">
        <v>241.84</v>
      </c>
      <c r="G7" s="14">
        <v>242.65</v>
      </c>
      <c r="H7" s="14">
        <v>258.29000000000002</v>
      </c>
      <c r="I7" s="14">
        <v>257.3</v>
      </c>
      <c r="J7" s="14">
        <v>182.69</v>
      </c>
      <c r="K7" s="14">
        <v>123.41</v>
      </c>
      <c r="L7" s="21">
        <v>48.542999999999999</v>
      </c>
    </row>
    <row r="8" spans="1:14" ht="37.5" customHeight="1" x14ac:dyDescent="0.15">
      <c r="A8" s="1"/>
      <c r="B8" s="25">
        <v>73.367000000000004</v>
      </c>
      <c r="C8" s="10">
        <v>121.85</v>
      </c>
      <c r="D8" s="10">
        <v>199.86</v>
      </c>
      <c r="E8" s="10">
        <v>259.92</v>
      </c>
      <c r="F8" s="10">
        <v>258.77</v>
      </c>
      <c r="G8" s="10">
        <v>280.47000000000003</v>
      </c>
      <c r="H8" s="10">
        <v>289.64</v>
      </c>
      <c r="I8" s="20">
        <v>280</v>
      </c>
      <c r="J8" s="10">
        <v>227.82</v>
      </c>
      <c r="K8" s="10">
        <v>120.47</v>
      </c>
      <c r="L8" s="29">
        <v>70.069999999999993</v>
      </c>
    </row>
    <row r="9" spans="1:14" ht="37.5" customHeight="1" x14ac:dyDescent="0.15">
      <c r="A9" s="1"/>
      <c r="B9" s="25">
        <v>76.052999999999997</v>
      </c>
      <c r="C9" s="10">
        <v>111.26</v>
      </c>
      <c r="D9" s="10">
        <v>228.95</v>
      </c>
      <c r="E9" s="10">
        <v>232.21</v>
      </c>
      <c r="F9" s="10">
        <v>278.70999999999998</v>
      </c>
      <c r="G9" s="10">
        <v>299.55</v>
      </c>
      <c r="H9" s="10">
        <v>282.93</v>
      </c>
      <c r="I9" s="10">
        <v>285.37</v>
      </c>
      <c r="J9" s="10">
        <v>270.74</v>
      </c>
      <c r="K9" s="10">
        <v>117.39</v>
      </c>
      <c r="L9" s="29">
        <v>66.876999999999995</v>
      </c>
    </row>
    <row r="10" spans="1:14" ht="37.5" customHeight="1" x14ac:dyDescent="0.15">
      <c r="A10" s="1"/>
      <c r="B10" s="25">
        <v>66.102000000000004</v>
      </c>
      <c r="C10" s="10">
        <v>105.26</v>
      </c>
      <c r="D10" s="10">
        <v>208.69</v>
      </c>
      <c r="E10" s="10">
        <v>222.59</v>
      </c>
      <c r="F10" s="10">
        <v>272.74</v>
      </c>
      <c r="G10" s="10">
        <v>309.62</v>
      </c>
      <c r="H10" s="10">
        <v>278.55</v>
      </c>
      <c r="I10" s="10">
        <v>276.47000000000003</v>
      </c>
      <c r="J10" s="10">
        <v>248.97</v>
      </c>
      <c r="K10" s="10">
        <v>114.03</v>
      </c>
      <c r="L10" s="29">
        <v>63.05</v>
      </c>
      <c r="M10" s="5"/>
      <c r="N10" s="7"/>
    </row>
    <row r="11" spans="1:14" ht="37.5" customHeight="1" x14ac:dyDescent="0.15">
      <c r="A11" s="1"/>
      <c r="B11" s="25">
        <v>55.258000000000003</v>
      </c>
      <c r="C11" s="10">
        <v>107.66</v>
      </c>
      <c r="D11" s="10">
        <v>201</v>
      </c>
      <c r="E11" s="10">
        <v>219.33</v>
      </c>
      <c r="F11" s="10">
        <v>247.18</v>
      </c>
      <c r="G11" s="10">
        <v>269.02</v>
      </c>
      <c r="H11" s="10">
        <v>250.59</v>
      </c>
      <c r="I11" s="10">
        <v>257.12</v>
      </c>
      <c r="J11" s="10">
        <v>241.49</v>
      </c>
      <c r="K11" s="10">
        <v>106.16</v>
      </c>
      <c r="L11" s="29">
        <v>61.679000000000002</v>
      </c>
      <c r="M11" s="5"/>
      <c r="N11" s="7"/>
    </row>
    <row r="12" spans="1:14" ht="37.5" customHeight="1" x14ac:dyDescent="0.15">
      <c r="A12" s="1"/>
      <c r="B12" s="25">
        <v>50.134999999999998</v>
      </c>
      <c r="C12" s="10">
        <v>85.575000000000003</v>
      </c>
      <c r="D12" s="10">
        <v>161.78</v>
      </c>
      <c r="E12" s="10">
        <v>198.23</v>
      </c>
      <c r="F12" s="10">
        <v>211.26</v>
      </c>
      <c r="G12" s="10">
        <v>226.43</v>
      </c>
      <c r="H12" s="10">
        <v>224.77</v>
      </c>
      <c r="I12" s="10">
        <v>222.58</v>
      </c>
      <c r="J12" s="10">
        <v>184.61</v>
      </c>
      <c r="K12" s="10">
        <v>102.98</v>
      </c>
      <c r="L12" s="29">
        <v>74.471000000000004</v>
      </c>
      <c r="M12" s="5"/>
      <c r="N12" s="7"/>
    </row>
    <row r="13" spans="1:14" ht="37.5" customHeight="1" x14ac:dyDescent="0.15">
      <c r="A13" s="1"/>
      <c r="B13" s="33">
        <v>48.152000000000001</v>
      </c>
      <c r="C13" s="38">
        <v>60.098999999999997</v>
      </c>
      <c r="D13" s="38">
        <v>155.07</v>
      </c>
      <c r="E13" s="38">
        <v>149.22999999999999</v>
      </c>
      <c r="F13" s="38">
        <v>160.84</v>
      </c>
      <c r="G13" s="38">
        <v>150.37</v>
      </c>
      <c r="H13" s="38">
        <v>157.16</v>
      </c>
      <c r="I13" s="38">
        <v>174.19</v>
      </c>
      <c r="J13" s="38">
        <v>161.36000000000001</v>
      </c>
      <c r="K13" s="38">
        <v>93.153000000000006</v>
      </c>
      <c r="L13" s="39">
        <v>53.424999999999997</v>
      </c>
      <c r="M13" s="5"/>
      <c r="N13" s="7"/>
    </row>
    <row r="14" spans="1:14" ht="13" x14ac:dyDescent="0.1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7"/>
    </row>
    <row r="15" spans="1:14" ht="13" x14ac:dyDescent="0.1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/>
      <c r="N15" s="7"/>
    </row>
    <row r="16" spans="1:14" ht="13" x14ac:dyDescent="0.1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5"/>
      <c r="N16" s="7"/>
    </row>
    <row r="17" spans="1:14" ht="18" x14ac:dyDescent="0.2">
      <c r="A17" s="1"/>
      <c r="B17" s="9" t="s">
        <v>2</v>
      </c>
      <c r="C17" s="3"/>
      <c r="D17" s="3"/>
      <c r="E17" s="3"/>
      <c r="F17" s="5" t="s">
        <v>1</v>
      </c>
      <c r="G17" s="8">
        <f>MAX(B21:L27)</f>
        <v>323.72899999999998</v>
      </c>
      <c r="H17" s="3"/>
      <c r="I17" s="3"/>
      <c r="J17" s="3"/>
      <c r="K17" s="3"/>
      <c r="L17" s="3"/>
      <c r="M17" s="5"/>
      <c r="N17" s="7"/>
    </row>
    <row r="18" spans="1:14" ht="18" x14ac:dyDescent="0.2">
      <c r="A18" s="1"/>
      <c r="B18" s="6" t="s">
        <v>3</v>
      </c>
      <c r="C18" s="3"/>
      <c r="D18" s="3"/>
      <c r="E18" s="3"/>
      <c r="F18" s="5" t="s">
        <v>4</v>
      </c>
      <c r="G18" s="8">
        <f>MIN(B21:L27)</f>
        <v>56.133099999999999</v>
      </c>
      <c r="H18" s="3"/>
      <c r="I18" s="3"/>
      <c r="J18" s="3"/>
      <c r="K18" s="3"/>
      <c r="L18" s="3"/>
      <c r="M18" s="5"/>
      <c r="N18" s="7"/>
    </row>
    <row r="19" spans="1:14" ht="18" x14ac:dyDescent="0.2">
      <c r="A19" s="1"/>
      <c r="B19" s="6" t="s">
        <v>11</v>
      </c>
      <c r="C19" s="3"/>
      <c r="D19" s="3"/>
      <c r="E19" s="3"/>
      <c r="F19" s="5" t="s">
        <v>6</v>
      </c>
      <c r="G19" s="8">
        <f>AVERAGE(B21:L27)</f>
        <v>197.23968571428563</v>
      </c>
      <c r="H19" s="3"/>
      <c r="I19" s="3"/>
      <c r="J19" s="3"/>
      <c r="K19" s="3"/>
      <c r="L19" s="3"/>
      <c r="M19" s="5"/>
      <c r="N19" s="7"/>
    </row>
    <row r="20" spans="1:14" ht="13" x14ac:dyDescent="0.15">
      <c r="A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5"/>
      <c r="N20" s="7"/>
    </row>
    <row r="21" spans="1:14" ht="37.5" customHeight="1" x14ac:dyDescent="0.15">
      <c r="A21" s="1"/>
      <c r="B21" s="41">
        <v>56.2684</v>
      </c>
      <c r="C21" s="42">
        <v>102.64400000000001</v>
      </c>
      <c r="D21" s="42">
        <v>171.7</v>
      </c>
      <c r="E21" s="42">
        <v>218.672</v>
      </c>
      <c r="F21" s="42">
        <v>219.99299999999999</v>
      </c>
      <c r="G21" s="42">
        <v>211.72800000000001</v>
      </c>
      <c r="H21" s="42">
        <v>209.94399999999999</v>
      </c>
      <c r="I21" s="42">
        <v>198.03</v>
      </c>
      <c r="J21" s="42">
        <v>169.40799999999999</v>
      </c>
      <c r="K21" s="42">
        <v>112.81</v>
      </c>
      <c r="L21" s="43">
        <v>69.048699999999997</v>
      </c>
    </row>
    <row r="22" spans="1:14" ht="37.5" customHeight="1" x14ac:dyDescent="0.15">
      <c r="A22" s="1"/>
      <c r="B22" s="44">
        <v>61.9221</v>
      </c>
      <c r="C22" s="45">
        <v>122.301</v>
      </c>
      <c r="D22" s="45">
        <v>211.393</v>
      </c>
      <c r="E22" s="45">
        <v>272.45299999999997</v>
      </c>
      <c r="F22" s="45">
        <v>283.64800000000002</v>
      </c>
      <c r="G22" s="45">
        <v>275.762</v>
      </c>
      <c r="H22" s="45">
        <v>276.87200000000001</v>
      </c>
      <c r="I22" s="45">
        <v>266.87400000000002</v>
      </c>
      <c r="J22" s="45">
        <v>218.90899999999999</v>
      </c>
      <c r="K22" s="45">
        <v>142.511</v>
      </c>
      <c r="L22" s="46">
        <v>75.079599999999999</v>
      </c>
    </row>
    <row r="23" spans="1:14" ht="37.5" customHeight="1" x14ac:dyDescent="0.15">
      <c r="A23" s="1"/>
      <c r="B23" s="44">
        <v>67.576400000000007</v>
      </c>
      <c r="C23" s="45">
        <v>130.88</v>
      </c>
      <c r="D23" s="45">
        <v>226.75700000000001</v>
      </c>
      <c r="E23" s="45">
        <v>286.79199999999997</v>
      </c>
      <c r="F23" s="45">
        <v>306.82600000000002</v>
      </c>
      <c r="G23" s="45">
        <v>309.64600000000002</v>
      </c>
      <c r="H23" s="45">
        <v>308.161</v>
      </c>
      <c r="I23" s="45">
        <v>290.09199999999998</v>
      </c>
      <c r="J23" s="45">
        <v>235.749</v>
      </c>
      <c r="K23" s="45">
        <v>146.99700000000001</v>
      </c>
      <c r="L23" s="46">
        <v>76.110299999999995</v>
      </c>
    </row>
    <row r="24" spans="1:14" ht="37.5" customHeight="1" x14ac:dyDescent="0.15">
      <c r="A24" s="1"/>
      <c r="B24" s="44">
        <v>71.593199999999996</v>
      </c>
      <c r="C24" s="45">
        <v>139.88399999999999</v>
      </c>
      <c r="D24" s="45">
        <v>232.32400000000001</v>
      </c>
      <c r="E24" s="45">
        <v>290.01900000000001</v>
      </c>
      <c r="F24" s="45">
        <v>312.78500000000003</v>
      </c>
      <c r="G24" s="45">
        <v>323.72899999999998</v>
      </c>
      <c r="H24" s="45">
        <v>314.28300000000002</v>
      </c>
      <c r="I24" s="45">
        <v>290.55200000000002</v>
      </c>
      <c r="J24" s="45">
        <v>232.93700000000001</v>
      </c>
      <c r="K24" s="45">
        <v>140.602</v>
      </c>
      <c r="L24" s="46">
        <v>73.068700000000007</v>
      </c>
      <c r="M24" s="40"/>
      <c r="N24" s="31"/>
    </row>
    <row r="25" spans="1:14" ht="37.5" customHeight="1" x14ac:dyDescent="0.15">
      <c r="A25" s="1"/>
      <c r="B25" s="44">
        <v>76.090599999999995</v>
      </c>
      <c r="C25" s="45">
        <v>146.35900000000001</v>
      </c>
      <c r="D25" s="45">
        <v>239.292</v>
      </c>
      <c r="E25" s="45">
        <v>291.42399999999998</v>
      </c>
      <c r="F25" s="45">
        <v>306.84399999999999</v>
      </c>
      <c r="G25" s="45">
        <v>310.71899999999999</v>
      </c>
      <c r="H25" s="45">
        <v>306.10700000000003</v>
      </c>
      <c r="I25" s="45">
        <v>289.64800000000002</v>
      </c>
      <c r="J25" s="45">
        <v>220.83799999999999</v>
      </c>
      <c r="K25" s="45">
        <v>131.506</v>
      </c>
      <c r="L25" s="46">
        <v>65.240399999999994</v>
      </c>
      <c r="M25" s="40"/>
      <c r="N25" s="31"/>
    </row>
    <row r="26" spans="1:14" ht="37.5" customHeight="1" x14ac:dyDescent="0.15">
      <c r="A26" s="1"/>
      <c r="B26" s="44">
        <v>75.423000000000002</v>
      </c>
      <c r="C26" s="45">
        <v>140.15700000000001</v>
      </c>
      <c r="D26" s="45">
        <v>229.42400000000001</v>
      </c>
      <c r="E26" s="45">
        <v>274.70100000000002</v>
      </c>
      <c r="F26" s="45">
        <v>280.86200000000002</v>
      </c>
      <c r="G26" s="45">
        <v>281.625</v>
      </c>
      <c r="H26" s="45">
        <v>286.72199999999998</v>
      </c>
      <c r="I26" s="45">
        <v>271.28399999999999</v>
      </c>
      <c r="J26" s="45">
        <v>210.494</v>
      </c>
      <c r="K26" s="45">
        <v>122.863</v>
      </c>
      <c r="L26" s="46">
        <v>62.667999999999999</v>
      </c>
      <c r="M26" s="40"/>
      <c r="N26" s="31"/>
    </row>
    <row r="27" spans="1:14" ht="37.5" customHeight="1" x14ac:dyDescent="0.15">
      <c r="A27" s="1"/>
      <c r="B27" s="47">
        <v>68.434299999999993</v>
      </c>
      <c r="C27" s="48">
        <v>117.961</v>
      </c>
      <c r="D27" s="48">
        <v>177.68700000000001</v>
      </c>
      <c r="E27" s="48">
        <v>211.43</v>
      </c>
      <c r="F27" s="48">
        <v>219.02799999999999</v>
      </c>
      <c r="G27" s="48">
        <v>224.911</v>
      </c>
      <c r="H27" s="48">
        <v>230.005</v>
      </c>
      <c r="I27" s="48">
        <v>224.60599999999999</v>
      </c>
      <c r="J27" s="48">
        <v>174.72</v>
      </c>
      <c r="K27" s="48">
        <v>106.91500000000001</v>
      </c>
      <c r="L27" s="49">
        <v>56.133099999999999</v>
      </c>
      <c r="M27" s="40"/>
      <c r="N27" s="31"/>
    </row>
    <row r="28" spans="1:14" ht="13" x14ac:dyDescent="0.15">
      <c r="A28" s="1"/>
      <c r="M28" s="2"/>
      <c r="N28" s="4"/>
    </row>
    <row r="29" spans="1:14" ht="13" x14ac:dyDescent="0.15">
      <c r="A29" s="1"/>
      <c r="M29" s="2"/>
      <c r="N29" s="4"/>
    </row>
    <row r="30" spans="1:14" ht="13" x14ac:dyDescent="0.15">
      <c r="A30" s="1"/>
      <c r="M30" s="2"/>
      <c r="N30" s="4"/>
    </row>
    <row r="31" spans="1:14" ht="13" x14ac:dyDescent="0.15">
      <c r="A31" s="1"/>
      <c r="M31" s="2"/>
      <c r="N31" s="4"/>
    </row>
    <row r="32" spans="1:14" ht="13" x14ac:dyDescent="0.15">
      <c r="A32" s="1"/>
      <c r="M32" s="2"/>
      <c r="N32" s="4"/>
    </row>
    <row r="33" ht="15.75" customHeight="1" x14ac:dyDescent="0.15"/>
    <row r="34" ht="15.75" customHeight="1" x14ac:dyDescent="0.15"/>
  </sheetData>
  <conditionalFormatting sqref="B6:L13 B21:L27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4"/>
  <sheetViews>
    <sheetView workbookViewId="0">
      <selection activeCell="G31" sqref="G31"/>
    </sheetView>
  </sheetViews>
  <sheetFormatPr baseColWidth="10" defaultColWidth="0" defaultRowHeight="15.75" customHeight="1" zeroHeight="1" x14ac:dyDescent="0.15"/>
  <cols>
    <col min="1" max="1" width="14.5" customWidth="1"/>
    <col min="2" max="12" width="7.33203125" customWidth="1"/>
    <col min="13" max="13" width="14.5" customWidth="1"/>
    <col min="15" max="16384" width="14.5" hidden="1"/>
  </cols>
  <sheetData>
    <row r="1" spans="1:14" ht="13" x14ac:dyDescent="0.15">
      <c r="A1" s="1"/>
      <c r="M1" s="2"/>
      <c r="N1" s="4"/>
    </row>
    <row r="2" spans="1:14" ht="18" x14ac:dyDescent="0.2">
      <c r="A2" s="1"/>
      <c r="B2" s="6" t="s">
        <v>0</v>
      </c>
      <c r="F2" s="5" t="s">
        <v>1</v>
      </c>
      <c r="G2" s="8">
        <f>MAX(B7:L13)</f>
        <v>1167.4000000000001</v>
      </c>
      <c r="M2" s="2"/>
      <c r="N2" s="4"/>
    </row>
    <row r="3" spans="1:14" ht="18" x14ac:dyDescent="0.2">
      <c r="A3" s="1"/>
      <c r="B3" s="6" t="s">
        <v>3</v>
      </c>
      <c r="F3" s="5" t="s">
        <v>4</v>
      </c>
      <c r="G3" s="8">
        <f>MIN(B7:L13)</f>
        <v>3.7092999999999998</v>
      </c>
      <c r="M3" s="2"/>
      <c r="N3" s="4"/>
    </row>
    <row r="4" spans="1:14" ht="18" x14ac:dyDescent="0.2">
      <c r="A4" s="1"/>
      <c r="B4" s="6" t="s">
        <v>7</v>
      </c>
      <c r="F4" s="5" t="s">
        <v>6</v>
      </c>
      <c r="G4" s="8">
        <f>AVERAGE(B7:L13)</f>
        <v>258.8068324675325</v>
      </c>
      <c r="M4" s="2"/>
      <c r="N4" s="4"/>
    </row>
    <row r="5" spans="1:14" ht="13" x14ac:dyDescent="0.15">
      <c r="A5" s="1"/>
      <c r="M5" s="2"/>
      <c r="N5" s="4"/>
    </row>
    <row r="6" spans="1:14" ht="37.5" customHeight="1" x14ac:dyDescent="0.15">
      <c r="A6" s="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4" ht="37.5" customHeight="1" x14ac:dyDescent="0.15">
      <c r="A7" s="1"/>
      <c r="B7" s="13">
        <v>5.2968000000000002</v>
      </c>
      <c r="C7" s="16">
        <v>6.91</v>
      </c>
      <c r="D7" s="16">
        <v>16.861000000000001</v>
      </c>
      <c r="E7" s="16">
        <v>71.605000000000004</v>
      </c>
      <c r="F7" s="16">
        <v>200.89</v>
      </c>
      <c r="G7" s="16">
        <v>246.44</v>
      </c>
      <c r="H7" s="16">
        <v>203.44</v>
      </c>
      <c r="I7" s="16">
        <v>64.674999999999997</v>
      </c>
      <c r="J7" s="16">
        <v>14.488</v>
      </c>
      <c r="K7" s="16">
        <v>7.1380999999999997</v>
      </c>
      <c r="L7" s="18">
        <v>5.5427</v>
      </c>
    </row>
    <row r="8" spans="1:14" ht="37.5" customHeight="1" x14ac:dyDescent="0.15">
      <c r="A8" s="1"/>
      <c r="B8" s="23">
        <v>5.9236000000000004</v>
      </c>
      <c r="C8" s="11">
        <v>9.3491</v>
      </c>
      <c r="D8" s="11">
        <v>48.518999999999998</v>
      </c>
      <c r="E8" s="11">
        <v>265.39999999999998</v>
      </c>
      <c r="F8" s="11">
        <v>581.25</v>
      </c>
      <c r="G8" s="11">
        <v>689.66</v>
      </c>
      <c r="H8" s="11">
        <v>576.84</v>
      </c>
      <c r="I8" s="11">
        <v>264.22000000000003</v>
      </c>
      <c r="J8" s="11">
        <v>48.228000000000002</v>
      </c>
      <c r="K8" s="11">
        <v>9.2083999999999993</v>
      </c>
      <c r="L8" s="27">
        <v>6.0519999999999996</v>
      </c>
    </row>
    <row r="9" spans="1:14" ht="37.5" customHeight="1" x14ac:dyDescent="0.15">
      <c r="A9" s="1"/>
      <c r="B9" s="23">
        <v>7.0979000000000001</v>
      </c>
      <c r="C9" s="11">
        <v>14.223000000000001</v>
      </c>
      <c r="D9" s="11">
        <v>116.08</v>
      </c>
      <c r="E9" s="11">
        <v>455.69</v>
      </c>
      <c r="F9" s="11">
        <v>941.45</v>
      </c>
      <c r="G9" s="11">
        <v>1103.3</v>
      </c>
      <c r="H9" s="11">
        <v>1036.8</v>
      </c>
      <c r="I9" s="11">
        <v>491.21</v>
      </c>
      <c r="J9" s="11">
        <v>124.45</v>
      </c>
      <c r="K9" s="11">
        <v>12.063000000000001</v>
      </c>
      <c r="L9" s="27">
        <v>6.7854999999999999</v>
      </c>
    </row>
    <row r="10" spans="1:14" ht="37.5" customHeight="1" x14ac:dyDescent="0.15">
      <c r="A10" s="1"/>
      <c r="B10" s="23">
        <v>7.5627000000000004</v>
      </c>
      <c r="C10" s="11">
        <v>19.13</v>
      </c>
      <c r="D10" s="11">
        <v>151.66999999999999</v>
      </c>
      <c r="E10" s="11">
        <v>560.27</v>
      </c>
      <c r="F10" s="11">
        <v>1065</v>
      </c>
      <c r="G10" s="11">
        <v>1167.4000000000001</v>
      </c>
      <c r="H10" s="11">
        <v>1138.2</v>
      </c>
      <c r="I10" s="11">
        <v>612.32000000000005</v>
      </c>
      <c r="J10" s="11">
        <v>140.97999999999999</v>
      </c>
      <c r="K10" s="11">
        <v>13.478999999999999</v>
      </c>
      <c r="L10" s="27">
        <v>7.7055999999999996</v>
      </c>
      <c r="M10" s="5"/>
      <c r="N10" s="7"/>
    </row>
    <row r="11" spans="1:14" ht="37.5" customHeight="1" x14ac:dyDescent="0.15">
      <c r="A11" s="1"/>
      <c r="B11" s="23">
        <v>7.0949999999999998</v>
      </c>
      <c r="C11" s="11">
        <v>20.361999999999998</v>
      </c>
      <c r="D11" s="11">
        <v>127.95</v>
      </c>
      <c r="E11" s="11">
        <v>380.96</v>
      </c>
      <c r="F11" s="11">
        <v>901.26</v>
      </c>
      <c r="G11" s="11">
        <v>1063.2</v>
      </c>
      <c r="H11" s="11">
        <v>1011.3</v>
      </c>
      <c r="I11" s="11">
        <v>500.92</v>
      </c>
      <c r="J11" s="11">
        <v>110.81</v>
      </c>
      <c r="K11" s="11">
        <v>15.047000000000001</v>
      </c>
      <c r="L11" s="27">
        <v>6.9047999999999998</v>
      </c>
      <c r="M11" s="5"/>
      <c r="N11" s="7"/>
    </row>
    <row r="12" spans="1:14" ht="37.5" customHeight="1" x14ac:dyDescent="0.15">
      <c r="A12" s="1"/>
      <c r="B12" s="23">
        <v>4.7683999999999997</v>
      </c>
      <c r="C12" s="11">
        <v>11.788</v>
      </c>
      <c r="D12" s="11">
        <v>68.218000000000004</v>
      </c>
      <c r="E12" s="11">
        <v>182.87</v>
      </c>
      <c r="F12" s="11">
        <v>476.83</v>
      </c>
      <c r="G12" s="11">
        <v>650.27</v>
      </c>
      <c r="H12" s="11">
        <v>577.95000000000005</v>
      </c>
      <c r="I12" s="11">
        <v>286.14999999999998</v>
      </c>
      <c r="J12" s="11">
        <v>49.228999999999999</v>
      </c>
      <c r="K12" s="11">
        <v>10.494</v>
      </c>
      <c r="L12" s="27">
        <v>6.5899000000000001</v>
      </c>
      <c r="M12" s="5"/>
      <c r="N12" s="7"/>
    </row>
    <row r="13" spans="1:14" ht="37.5" customHeight="1" x14ac:dyDescent="0.15">
      <c r="A13" s="1"/>
      <c r="B13" s="30">
        <v>3.7092999999999998</v>
      </c>
      <c r="C13" s="32">
        <v>6.3227000000000002</v>
      </c>
      <c r="D13" s="32">
        <v>38.637999999999998</v>
      </c>
      <c r="E13" s="32">
        <v>74.209999999999994</v>
      </c>
      <c r="F13" s="32">
        <v>182.04</v>
      </c>
      <c r="G13" s="32">
        <v>292.38</v>
      </c>
      <c r="H13" s="32">
        <v>223.77</v>
      </c>
      <c r="I13" s="32">
        <v>63.128999999999998</v>
      </c>
      <c r="J13" s="32">
        <v>19.238</v>
      </c>
      <c r="K13" s="32">
        <v>7.5236999999999998</v>
      </c>
      <c r="L13" s="36">
        <v>5.3959000000000001</v>
      </c>
      <c r="M13" s="5"/>
      <c r="N13" s="7"/>
    </row>
    <row r="14" spans="1:14" ht="13" x14ac:dyDescent="0.1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7"/>
    </row>
    <row r="15" spans="1:14" ht="13" x14ac:dyDescent="0.1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/>
      <c r="N15" s="7"/>
    </row>
    <row r="16" spans="1:14" ht="13" x14ac:dyDescent="0.1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5"/>
      <c r="N16" s="7"/>
    </row>
    <row r="17" spans="1:14" ht="18" x14ac:dyDescent="0.2">
      <c r="A17" s="1"/>
      <c r="B17" s="9" t="s">
        <v>2</v>
      </c>
      <c r="C17" s="3"/>
      <c r="D17" s="3"/>
      <c r="E17" s="3"/>
      <c r="F17" s="5" t="s">
        <v>1</v>
      </c>
      <c r="G17" s="8">
        <f>MAX(B21:L27)</f>
        <v>1087.8</v>
      </c>
      <c r="H17" s="3"/>
      <c r="I17" s="3"/>
      <c r="J17" s="3"/>
      <c r="K17" s="3"/>
      <c r="L17" s="3"/>
      <c r="M17" s="5"/>
      <c r="N17" s="7"/>
    </row>
    <row r="18" spans="1:14" ht="18" x14ac:dyDescent="0.2">
      <c r="A18" s="1"/>
      <c r="B18" s="6" t="s">
        <v>3</v>
      </c>
      <c r="C18" s="3"/>
      <c r="D18" s="3"/>
      <c r="E18" s="3"/>
      <c r="F18" s="5" t="s">
        <v>4</v>
      </c>
      <c r="G18" s="8">
        <f>MIN(B21:L27)</f>
        <v>7.7998700000000003</v>
      </c>
      <c r="H18" s="3"/>
      <c r="I18" s="3"/>
      <c r="J18" s="3"/>
      <c r="K18" s="3"/>
      <c r="L18" s="3"/>
      <c r="M18" s="5"/>
      <c r="N18" s="7"/>
    </row>
    <row r="19" spans="1:14" ht="18" x14ac:dyDescent="0.2">
      <c r="A19" s="1"/>
      <c r="B19" s="6" t="s">
        <v>7</v>
      </c>
      <c r="C19" s="3"/>
      <c r="D19" s="3"/>
      <c r="E19" s="3"/>
      <c r="F19" s="5" t="s">
        <v>6</v>
      </c>
      <c r="G19" s="8">
        <f>AVERAGE(B21:L27)</f>
        <v>281.41541194805188</v>
      </c>
      <c r="H19" s="3"/>
      <c r="I19" s="3"/>
      <c r="J19" s="3"/>
      <c r="K19" s="3"/>
      <c r="L19" s="3"/>
      <c r="M19" s="5"/>
      <c r="N19" s="7"/>
    </row>
    <row r="20" spans="1:14" ht="13" x14ac:dyDescent="0.15">
      <c r="A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5"/>
      <c r="N20" s="7"/>
    </row>
    <row r="21" spans="1:14" ht="37.5" customHeight="1" x14ac:dyDescent="0.15">
      <c r="A21" s="1"/>
      <c r="B21" s="13">
        <v>7.7998700000000003</v>
      </c>
      <c r="C21" s="16">
        <v>22.036000000000001</v>
      </c>
      <c r="D21" s="16">
        <v>59.336799999999997</v>
      </c>
      <c r="E21" s="16">
        <v>130.83600000000001</v>
      </c>
      <c r="F21" s="16">
        <v>215.24199999999999</v>
      </c>
      <c r="G21" s="16">
        <v>264.51299999999998</v>
      </c>
      <c r="H21" s="16">
        <v>217.48</v>
      </c>
      <c r="I21" s="16">
        <v>130.99600000000001</v>
      </c>
      <c r="J21" s="16">
        <v>58.929299999999998</v>
      </c>
      <c r="K21" s="16">
        <v>21.342099999999999</v>
      </c>
      <c r="L21" s="18">
        <v>7.9072500000000003</v>
      </c>
    </row>
    <row r="22" spans="1:14" ht="37.5" customHeight="1" x14ac:dyDescent="0.15">
      <c r="A22" s="1"/>
      <c r="B22" s="23">
        <v>13.552300000000001</v>
      </c>
      <c r="C22" s="11">
        <v>43.578000000000003</v>
      </c>
      <c r="D22" s="11">
        <v>126.10599999999999</v>
      </c>
      <c r="E22" s="11">
        <v>306.80599999999998</v>
      </c>
      <c r="F22" s="11">
        <v>504.63099999999997</v>
      </c>
      <c r="G22" s="11">
        <v>592.98400000000004</v>
      </c>
      <c r="H22" s="11">
        <v>511.42700000000002</v>
      </c>
      <c r="I22" s="11">
        <v>304.49</v>
      </c>
      <c r="J22" s="11">
        <v>131.74100000000001</v>
      </c>
      <c r="K22" s="11">
        <v>43.061300000000003</v>
      </c>
      <c r="L22" s="27">
        <v>13.5854</v>
      </c>
    </row>
    <row r="23" spans="1:14" ht="37.5" customHeight="1" x14ac:dyDescent="0.15">
      <c r="A23" s="1"/>
      <c r="B23" s="23">
        <v>19.584199999999999</v>
      </c>
      <c r="C23" s="11">
        <v>68.706299999999999</v>
      </c>
      <c r="D23" s="11">
        <v>216.386</v>
      </c>
      <c r="E23" s="11">
        <v>519.85900000000004</v>
      </c>
      <c r="F23" s="11">
        <v>824.81299999999999</v>
      </c>
      <c r="G23" s="11">
        <v>939.89800000000002</v>
      </c>
      <c r="H23" s="11">
        <v>834.93499999999995</v>
      </c>
      <c r="I23" s="11">
        <v>518.81799999999998</v>
      </c>
      <c r="J23" s="11">
        <v>215.727</v>
      </c>
      <c r="K23" s="11">
        <v>68.540400000000005</v>
      </c>
      <c r="L23" s="27">
        <v>20.026299999999999</v>
      </c>
    </row>
    <row r="24" spans="1:14" ht="37.5" customHeight="1" x14ac:dyDescent="0.15">
      <c r="A24" s="1"/>
      <c r="B24" s="23">
        <v>23.129200000000001</v>
      </c>
      <c r="C24" s="11">
        <v>80.344800000000006</v>
      </c>
      <c r="D24" s="11">
        <v>263.79899999999998</v>
      </c>
      <c r="E24" s="11">
        <v>626.16999999999996</v>
      </c>
      <c r="F24" s="11">
        <v>989.07</v>
      </c>
      <c r="G24" s="11">
        <v>1087.8</v>
      </c>
      <c r="H24" s="11">
        <v>978.73</v>
      </c>
      <c r="I24" s="11">
        <v>630.23199999999997</v>
      </c>
      <c r="J24" s="11">
        <v>264.88900000000001</v>
      </c>
      <c r="K24" s="11">
        <v>79.474000000000004</v>
      </c>
      <c r="L24" s="27">
        <v>23.429600000000001</v>
      </c>
      <c r="M24" s="40"/>
      <c r="N24" s="31"/>
    </row>
    <row r="25" spans="1:14" ht="37.5" customHeight="1" x14ac:dyDescent="0.15">
      <c r="A25" s="1"/>
      <c r="B25" s="23">
        <v>20.993099999999998</v>
      </c>
      <c r="C25" s="11">
        <v>71.200100000000006</v>
      </c>
      <c r="D25" s="11">
        <v>225.619</v>
      </c>
      <c r="E25" s="11">
        <v>544.52800000000002</v>
      </c>
      <c r="F25" s="11">
        <v>869.85599999999999</v>
      </c>
      <c r="G25" s="11">
        <v>978.72699999999998</v>
      </c>
      <c r="H25" s="11">
        <v>868.74699999999996</v>
      </c>
      <c r="I25" s="11">
        <v>545.53700000000003</v>
      </c>
      <c r="J25" s="11">
        <v>230.309</v>
      </c>
      <c r="K25" s="11">
        <v>69.825199999999995</v>
      </c>
      <c r="L25" s="27">
        <v>20.870999999999999</v>
      </c>
      <c r="M25" s="40"/>
      <c r="N25" s="31"/>
    </row>
    <row r="26" spans="1:14" ht="37.5" customHeight="1" x14ac:dyDescent="0.15">
      <c r="A26" s="1"/>
      <c r="B26" s="23">
        <v>14.3088</v>
      </c>
      <c r="C26" s="11">
        <v>47.037799999999997</v>
      </c>
      <c r="D26" s="11">
        <v>141.619</v>
      </c>
      <c r="E26" s="11">
        <v>335.86399999999998</v>
      </c>
      <c r="F26" s="11">
        <v>558.95000000000005</v>
      </c>
      <c r="G26" s="11">
        <v>656.08900000000006</v>
      </c>
      <c r="H26" s="11">
        <v>568.01900000000001</v>
      </c>
      <c r="I26" s="11">
        <v>346.24700000000001</v>
      </c>
      <c r="J26" s="11">
        <v>147.62200000000001</v>
      </c>
      <c r="K26" s="11">
        <v>47.008499999999998</v>
      </c>
      <c r="L26" s="27">
        <v>15.693899999999999</v>
      </c>
      <c r="M26" s="40"/>
      <c r="N26" s="31"/>
    </row>
    <row r="27" spans="1:14" ht="37.5" customHeight="1" x14ac:dyDescent="0.15">
      <c r="A27" s="1"/>
      <c r="B27" s="30">
        <v>8.6460399999999993</v>
      </c>
      <c r="C27" s="32">
        <v>23.285299999999999</v>
      </c>
      <c r="D27" s="32">
        <v>67.209999999999994</v>
      </c>
      <c r="E27" s="32">
        <v>152.185</v>
      </c>
      <c r="F27" s="32">
        <v>255.27600000000001</v>
      </c>
      <c r="G27" s="32">
        <v>304.07299999999998</v>
      </c>
      <c r="H27" s="32">
        <v>257.69099999999997</v>
      </c>
      <c r="I27" s="32">
        <v>153.137</v>
      </c>
      <c r="J27" s="32">
        <v>66.855599999999995</v>
      </c>
      <c r="K27" s="32">
        <v>24.676100000000002</v>
      </c>
      <c r="L27" s="36">
        <v>8.5391600000000007</v>
      </c>
      <c r="M27" s="40"/>
      <c r="N27" s="31"/>
    </row>
    <row r="28" spans="1:14" ht="13" x14ac:dyDescent="0.15">
      <c r="A28" s="1"/>
      <c r="M28" s="2"/>
      <c r="N28" s="4"/>
    </row>
    <row r="29" spans="1:14" ht="13" x14ac:dyDescent="0.15">
      <c r="A29" s="1"/>
      <c r="M29" s="2"/>
      <c r="N29" s="4"/>
    </row>
    <row r="30" spans="1:14" ht="13" x14ac:dyDescent="0.15">
      <c r="A30" s="1"/>
      <c r="M30" s="2"/>
      <c r="N30" s="4"/>
    </row>
    <row r="31" spans="1:14" ht="13" x14ac:dyDescent="0.15">
      <c r="A31" s="1"/>
      <c r="M31" s="2"/>
      <c r="N31" s="4"/>
    </row>
    <row r="32" spans="1:14" ht="13" x14ac:dyDescent="0.15">
      <c r="A32" s="1"/>
      <c r="M32" s="2"/>
      <c r="N32" s="4"/>
    </row>
    <row r="33" ht="15.75" customHeight="1" x14ac:dyDescent="0.15"/>
    <row r="34" ht="15.75" customHeight="1" x14ac:dyDescent="0.15"/>
  </sheetData>
  <conditionalFormatting sqref="B6:L13">
    <cfRule type="colorScale" priority="1">
      <colorScale>
        <cfvo type="min"/>
        <cfvo type="max"/>
        <color rgb="FFFFFFFF"/>
        <color rgb="FF57BB8A"/>
      </colorScale>
    </cfRule>
  </conditionalFormatting>
  <conditionalFormatting sqref="B21:L27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34"/>
  <sheetViews>
    <sheetView workbookViewId="0">
      <selection activeCell="K20" sqref="K20"/>
    </sheetView>
  </sheetViews>
  <sheetFormatPr baseColWidth="10" defaultColWidth="0" defaultRowHeight="15.75" customHeight="1" zeroHeight="1" x14ac:dyDescent="0.15"/>
  <cols>
    <col min="1" max="1" width="14.5" customWidth="1"/>
    <col min="2" max="13" width="7.33203125" customWidth="1"/>
    <col min="14" max="14" width="14.5" customWidth="1"/>
    <col min="15" max="16384" width="14.5" hidden="1"/>
  </cols>
  <sheetData>
    <row r="1" spans="1:14" ht="13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5"/>
      <c r="N1" s="7"/>
    </row>
    <row r="2" spans="1:14" ht="13" x14ac:dyDescent="0.15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7"/>
    </row>
    <row r="3" spans="1:14" ht="18" x14ac:dyDescent="0.2">
      <c r="A3" s="1"/>
      <c r="B3" s="9" t="s">
        <v>2</v>
      </c>
      <c r="C3" s="3"/>
      <c r="D3" s="3"/>
      <c r="E3" s="3"/>
      <c r="F3" s="5" t="s">
        <v>1</v>
      </c>
      <c r="G3" s="8">
        <f>MAX(B9:L15)</f>
        <v>1985.83</v>
      </c>
      <c r="H3" s="3"/>
      <c r="I3" s="3"/>
      <c r="J3" s="3"/>
      <c r="K3" s="3"/>
      <c r="L3" s="3"/>
      <c r="M3" s="5"/>
      <c r="N3" s="7"/>
    </row>
    <row r="4" spans="1:14" ht="18" x14ac:dyDescent="0.2">
      <c r="A4" s="1"/>
      <c r="B4" s="6" t="s">
        <v>3</v>
      </c>
      <c r="C4" s="3"/>
      <c r="D4" s="3"/>
      <c r="E4" s="3"/>
      <c r="F4" s="5" t="s">
        <v>4</v>
      </c>
      <c r="G4" s="8">
        <f>MIN(B9:L15)</f>
        <v>16.678899999999999</v>
      </c>
      <c r="H4" s="3"/>
      <c r="I4" s="3"/>
      <c r="J4" s="3"/>
      <c r="K4" s="3"/>
      <c r="L4" s="3"/>
      <c r="M4" s="5"/>
      <c r="N4" s="7"/>
    </row>
    <row r="5" spans="1:14" ht="18" x14ac:dyDescent="0.2">
      <c r="A5" s="1"/>
      <c r="B5" s="6" t="s">
        <v>8</v>
      </c>
      <c r="C5" s="3"/>
      <c r="D5" s="3"/>
      <c r="E5" s="3"/>
      <c r="F5" s="5" t="s">
        <v>6</v>
      </c>
      <c r="G5" s="8">
        <f>AVERAGE(B9:L15)</f>
        <v>547.13808441558422</v>
      </c>
      <c r="H5" s="3"/>
      <c r="I5" s="3"/>
      <c r="J5" s="3"/>
      <c r="K5" s="3"/>
      <c r="L5" s="3"/>
      <c r="M5" s="5"/>
      <c r="N5" s="7"/>
    </row>
    <row r="6" spans="1:14" ht="18" x14ac:dyDescent="0.2">
      <c r="A6" s="1"/>
      <c r="B6" s="6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5"/>
      <c r="N6" s="7"/>
    </row>
    <row r="7" spans="1:14" ht="18" x14ac:dyDescent="0.2">
      <c r="A7" s="1"/>
      <c r="B7" s="6" t="s">
        <v>10</v>
      </c>
      <c r="C7" s="3"/>
      <c r="D7" s="3"/>
      <c r="E7" s="3"/>
      <c r="F7" s="3"/>
      <c r="G7" s="3"/>
      <c r="H7" s="3"/>
      <c r="I7" s="3"/>
      <c r="J7" s="3"/>
      <c r="K7" s="3"/>
      <c r="L7" s="3"/>
      <c r="M7" s="5"/>
      <c r="N7" s="7"/>
    </row>
    <row r="8" spans="1:14" ht="13" x14ac:dyDescent="0.15">
      <c r="A8" s="1"/>
      <c r="C8" s="3"/>
      <c r="D8" s="3"/>
      <c r="E8" s="3"/>
      <c r="F8" s="3"/>
      <c r="G8" s="3"/>
      <c r="H8" s="3"/>
      <c r="I8" s="3"/>
      <c r="J8" s="3"/>
      <c r="K8" s="3"/>
      <c r="L8" s="3"/>
      <c r="M8" s="5"/>
      <c r="N8" s="7"/>
    </row>
    <row r="9" spans="1:14" ht="37.5" customHeight="1" x14ac:dyDescent="0.15">
      <c r="A9" s="1"/>
      <c r="B9" s="15">
        <v>20.222799999999999</v>
      </c>
      <c r="C9" s="17">
        <v>53.538699999999999</v>
      </c>
      <c r="D9" s="17">
        <v>154.18299999999999</v>
      </c>
      <c r="E9" s="17">
        <v>372.899</v>
      </c>
      <c r="F9" s="17">
        <v>603.88400000000001</v>
      </c>
      <c r="G9" s="17">
        <v>709.12599999999998</v>
      </c>
      <c r="H9" s="17">
        <v>597.36300000000006</v>
      </c>
      <c r="I9" s="17">
        <v>366.17200000000003</v>
      </c>
      <c r="J9" s="17">
        <v>159.321</v>
      </c>
      <c r="K9" s="17">
        <v>57.305300000000003</v>
      </c>
      <c r="L9" s="19">
        <v>18.530799999999999</v>
      </c>
      <c r="M9" s="20"/>
    </row>
    <row r="10" spans="1:14" ht="37.5" customHeight="1" x14ac:dyDescent="0.15">
      <c r="A10" s="1"/>
      <c r="B10" s="22">
        <v>30.479900000000001</v>
      </c>
      <c r="C10" s="24">
        <v>94.515900000000002</v>
      </c>
      <c r="D10" s="24">
        <v>290.43900000000002</v>
      </c>
      <c r="E10" s="24">
        <v>673.178</v>
      </c>
      <c r="F10" s="24">
        <v>1108.27</v>
      </c>
      <c r="G10" s="24">
        <v>1278.17</v>
      </c>
      <c r="H10" s="24">
        <v>1115.45</v>
      </c>
      <c r="I10" s="24">
        <v>687.79700000000003</v>
      </c>
      <c r="J10" s="24">
        <v>286.459</v>
      </c>
      <c r="K10" s="24">
        <v>92.673000000000002</v>
      </c>
      <c r="L10" s="26">
        <v>29.445599999999999</v>
      </c>
      <c r="M10" s="28"/>
    </row>
    <row r="11" spans="1:14" ht="37.5" customHeight="1" x14ac:dyDescent="0.15">
      <c r="A11" s="1"/>
      <c r="B11" s="22">
        <v>36.945599999999999</v>
      </c>
      <c r="C11" s="24">
        <v>130.554</v>
      </c>
      <c r="D11" s="24">
        <v>403.851</v>
      </c>
      <c r="E11" s="24">
        <v>991.70799999999997</v>
      </c>
      <c r="F11" s="24">
        <v>1585.57</v>
      </c>
      <c r="G11" s="24">
        <v>1790.63</v>
      </c>
      <c r="H11" s="24">
        <v>1571.53</v>
      </c>
      <c r="I11" s="24">
        <v>975.423</v>
      </c>
      <c r="J11" s="24">
        <v>421.76100000000002</v>
      </c>
      <c r="K11" s="24">
        <v>136.28899999999999</v>
      </c>
      <c r="L11" s="26">
        <v>39.137999999999998</v>
      </c>
      <c r="M11" s="28"/>
    </row>
    <row r="12" spans="1:14" ht="37.5" customHeight="1" x14ac:dyDescent="0.15">
      <c r="A12" s="1"/>
      <c r="B12" s="22">
        <v>43.433900000000001</v>
      </c>
      <c r="C12" s="24">
        <v>143.74600000000001</v>
      </c>
      <c r="D12" s="24">
        <v>459.69400000000002</v>
      </c>
      <c r="E12" s="24">
        <v>1118.26</v>
      </c>
      <c r="F12" s="24">
        <v>1764.3</v>
      </c>
      <c r="G12" s="24">
        <v>1985.83</v>
      </c>
      <c r="H12" s="24">
        <v>1754.43</v>
      </c>
      <c r="I12" s="24">
        <v>1102.81</v>
      </c>
      <c r="J12" s="24">
        <v>465.84899999999999</v>
      </c>
      <c r="K12" s="24">
        <v>146.26499999999999</v>
      </c>
      <c r="L12" s="26">
        <v>44.199300000000001</v>
      </c>
      <c r="M12" s="28"/>
      <c r="N12" s="31"/>
    </row>
    <row r="13" spans="1:14" ht="37.5" customHeight="1" x14ac:dyDescent="0.15">
      <c r="A13" s="1"/>
      <c r="B13" s="22">
        <v>36.7074</v>
      </c>
      <c r="C13" s="24">
        <v>122.83499999999999</v>
      </c>
      <c r="D13" s="24">
        <v>400.084</v>
      </c>
      <c r="E13" s="24">
        <v>970.08299999999997</v>
      </c>
      <c r="F13" s="24">
        <v>1533.26</v>
      </c>
      <c r="G13" s="24">
        <v>1744.55</v>
      </c>
      <c r="H13" s="24">
        <v>1531.05</v>
      </c>
      <c r="I13" s="24">
        <v>976.92100000000005</v>
      </c>
      <c r="J13" s="24">
        <v>396.32100000000003</v>
      </c>
      <c r="K13" s="24">
        <v>126.848</v>
      </c>
      <c r="L13" s="26">
        <v>38.949300000000001</v>
      </c>
      <c r="M13" s="28"/>
      <c r="N13" s="31"/>
    </row>
    <row r="14" spans="1:14" ht="37.5" customHeight="1" x14ac:dyDescent="0.15">
      <c r="A14" s="1"/>
      <c r="B14" s="22">
        <v>28.074999999999999</v>
      </c>
      <c r="C14" s="24">
        <v>89.715199999999996</v>
      </c>
      <c r="D14" s="24">
        <v>274.32900000000001</v>
      </c>
      <c r="E14" s="24">
        <v>667.39</v>
      </c>
      <c r="F14" s="24">
        <v>1050.52</v>
      </c>
      <c r="G14" s="24">
        <v>1207.48</v>
      </c>
      <c r="H14" s="24">
        <v>1048.8499999999999</v>
      </c>
      <c r="I14" s="24">
        <v>662.27300000000002</v>
      </c>
      <c r="J14" s="24">
        <v>284.10500000000002</v>
      </c>
      <c r="K14" s="24">
        <v>90.934200000000004</v>
      </c>
      <c r="L14" s="26">
        <v>30.642800000000001</v>
      </c>
      <c r="M14" s="28"/>
      <c r="N14" s="31"/>
    </row>
    <row r="15" spans="1:14" ht="37.5" customHeight="1" x14ac:dyDescent="0.15">
      <c r="A15" s="1"/>
      <c r="B15" s="34">
        <v>16.678899999999999</v>
      </c>
      <c r="C15" s="35">
        <v>52.556800000000003</v>
      </c>
      <c r="D15" s="35">
        <v>148.53200000000001</v>
      </c>
      <c r="E15" s="35">
        <v>344.59699999999998</v>
      </c>
      <c r="F15" s="35">
        <v>556.48900000000003</v>
      </c>
      <c r="G15" s="35">
        <v>656.96500000000003</v>
      </c>
      <c r="H15" s="35">
        <v>555.56399999999996</v>
      </c>
      <c r="I15" s="35">
        <v>350.43700000000001</v>
      </c>
      <c r="J15" s="35">
        <v>150.95400000000001</v>
      </c>
      <c r="K15" s="35">
        <v>54.363500000000002</v>
      </c>
      <c r="L15" s="37">
        <v>18.932600000000001</v>
      </c>
      <c r="M15" s="28"/>
      <c r="N15" s="31"/>
    </row>
    <row r="16" spans="1:14" ht="37.5" customHeight="1" x14ac:dyDescent="0.15">
      <c r="A16" s="1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4"/>
    </row>
    <row r="17" spans="1:14" ht="13" x14ac:dyDescent="0.15">
      <c r="A17" s="1"/>
      <c r="M17" s="2"/>
      <c r="N17" s="4"/>
    </row>
    <row r="18" spans="1:14" ht="15.75" customHeight="1" x14ac:dyDescent="0.15"/>
    <row r="19" spans="1:14" ht="15.75" customHeight="1" x14ac:dyDescent="0.15"/>
    <row r="20" spans="1:14" ht="15.75" customHeight="1" x14ac:dyDescent="0.15"/>
    <row r="21" spans="1:14" ht="15.75" customHeight="1" x14ac:dyDescent="0.15"/>
    <row r="22" spans="1:14" ht="15.75" customHeight="1" x14ac:dyDescent="0.15"/>
    <row r="23" spans="1:14" ht="15.75" customHeight="1" x14ac:dyDescent="0.15"/>
    <row r="24" spans="1:14" ht="15.75" customHeight="1" x14ac:dyDescent="0.15"/>
    <row r="25" spans="1:14" ht="15.75" customHeight="1" x14ac:dyDescent="0.15"/>
    <row r="26" spans="1:14" ht="15.75" customHeight="1" x14ac:dyDescent="0.15"/>
    <row r="27" spans="1:14" ht="15.75" customHeight="1" x14ac:dyDescent="0.15"/>
    <row r="28" spans="1:14" ht="15.75" customHeight="1" x14ac:dyDescent="0.15"/>
    <row r="29" spans="1:14" ht="15.75" customHeight="1" x14ac:dyDescent="0.15"/>
    <row r="30" spans="1:14" ht="15.75" customHeight="1" x14ac:dyDescent="0.15"/>
    <row r="31" spans="1:14" ht="15.75" customHeight="1" x14ac:dyDescent="0.15"/>
    <row r="32" spans="1:14" ht="15.75" customHeight="1" x14ac:dyDescent="0.15"/>
    <row r="33" ht="15.75" customHeight="1" x14ac:dyDescent="0.15"/>
    <row r="34" ht="15.75" customHeight="1" x14ac:dyDescent="0.15"/>
  </sheetData>
  <conditionalFormatting sqref="B9:M16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35"/>
  <sheetViews>
    <sheetView workbookViewId="0">
      <selection activeCell="O17" sqref="O17"/>
    </sheetView>
  </sheetViews>
  <sheetFormatPr baseColWidth="10" defaultColWidth="0" defaultRowHeight="15.75" customHeight="1" zeroHeight="1" x14ac:dyDescent="0.15"/>
  <cols>
    <col min="1" max="1" width="14.5" customWidth="1"/>
    <col min="2" max="13" width="7.33203125" customWidth="1"/>
    <col min="14" max="15" width="14.5" customWidth="1"/>
    <col min="16" max="16384" width="14.5" hidden="1"/>
  </cols>
  <sheetData>
    <row r="1" spans="1:14" ht="13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5"/>
      <c r="N1" s="7"/>
    </row>
    <row r="2" spans="1:14" ht="13" x14ac:dyDescent="0.15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7"/>
    </row>
    <row r="3" spans="1:14" ht="18" x14ac:dyDescent="0.2">
      <c r="A3" s="1"/>
      <c r="B3" s="9" t="s">
        <v>2</v>
      </c>
      <c r="C3" s="3"/>
      <c r="D3" s="3"/>
      <c r="E3" s="3"/>
      <c r="F3" s="5" t="s">
        <v>1</v>
      </c>
      <c r="G3" s="8">
        <f>MAX(B10:M15)</f>
        <v>2229.17</v>
      </c>
      <c r="H3" s="3"/>
      <c r="I3" s="3"/>
      <c r="J3" s="3"/>
      <c r="K3" s="3"/>
      <c r="L3" s="3"/>
      <c r="M3" s="5"/>
      <c r="N3" s="7"/>
    </row>
    <row r="4" spans="1:14" ht="18" x14ac:dyDescent="0.2">
      <c r="A4" s="1"/>
      <c r="B4" s="6" t="s">
        <v>3</v>
      </c>
      <c r="C4" s="3"/>
      <c r="D4" s="3"/>
      <c r="E4" s="3"/>
      <c r="F4" s="5" t="s">
        <v>4</v>
      </c>
      <c r="G4" s="8">
        <f>MIN(B10:M15)</f>
        <v>1100.6099999999999</v>
      </c>
      <c r="H4" s="3"/>
      <c r="I4" s="3"/>
      <c r="J4" s="3"/>
      <c r="K4" s="3"/>
      <c r="L4" s="3"/>
      <c r="M4" s="5"/>
      <c r="N4" s="7"/>
    </row>
    <row r="5" spans="1:14" ht="18" x14ac:dyDescent="0.2">
      <c r="A5" s="1"/>
      <c r="B5" s="6" t="s">
        <v>8</v>
      </c>
      <c r="C5" s="3"/>
      <c r="D5" s="3"/>
      <c r="E5" s="3"/>
      <c r="F5" s="5" t="s">
        <v>6</v>
      </c>
      <c r="G5" s="8">
        <f>AVERAGE(B10:M15)</f>
        <v>1696.6543055555553</v>
      </c>
      <c r="H5" s="3"/>
      <c r="I5" s="3"/>
      <c r="J5" s="3"/>
      <c r="K5" s="3"/>
      <c r="L5" s="3"/>
      <c r="M5" s="5"/>
      <c r="N5" s="7"/>
    </row>
    <row r="6" spans="1:14" ht="18" x14ac:dyDescent="0.2">
      <c r="A6" s="1"/>
      <c r="B6" s="6" t="s">
        <v>12</v>
      </c>
      <c r="C6" s="3"/>
      <c r="D6" s="3"/>
      <c r="E6" s="3"/>
      <c r="F6" s="3"/>
      <c r="G6" s="3"/>
      <c r="H6" s="3"/>
      <c r="I6" s="3"/>
      <c r="J6" s="3"/>
      <c r="K6" s="3"/>
      <c r="L6" s="3"/>
      <c r="M6" s="5"/>
      <c r="N6" s="7"/>
    </row>
    <row r="7" spans="1:14" ht="18" x14ac:dyDescent="0.2">
      <c r="A7" s="1"/>
      <c r="B7" s="6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5"/>
      <c r="N7" s="7"/>
    </row>
    <row r="8" spans="1:14" ht="13" x14ac:dyDescent="0.15">
      <c r="A8" s="1"/>
      <c r="C8" s="3"/>
      <c r="D8" s="3"/>
      <c r="E8" s="3"/>
      <c r="F8" s="3"/>
      <c r="G8" s="3"/>
      <c r="H8" s="3"/>
      <c r="I8" s="3"/>
      <c r="J8" s="3"/>
      <c r="K8" s="3"/>
      <c r="L8" s="3"/>
      <c r="M8" s="5"/>
      <c r="N8" s="7"/>
    </row>
    <row r="9" spans="1:14" ht="37.5" customHeight="1" x14ac:dyDescent="0.15">
      <c r="A9" s="1"/>
      <c r="B9" s="50">
        <v>675.06600000000003</v>
      </c>
      <c r="C9" s="51">
        <v>740.62199999999996</v>
      </c>
      <c r="D9" s="51">
        <v>687.31899999999996</v>
      </c>
      <c r="E9" s="51">
        <v>654.93600000000004</v>
      </c>
      <c r="F9" s="51">
        <v>705.22299999999996</v>
      </c>
      <c r="G9" s="51">
        <v>733.58100000000002</v>
      </c>
      <c r="H9" s="51">
        <v>716.12300000000005</v>
      </c>
      <c r="I9" s="51">
        <v>677.32299999999998</v>
      </c>
      <c r="J9" s="51">
        <v>696.31799999999998</v>
      </c>
      <c r="K9" s="51">
        <v>723.56500000000005</v>
      </c>
      <c r="L9" s="51">
        <v>735.84299999999996</v>
      </c>
      <c r="M9" s="52">
        <v>683.99599999999998</v>
      </c>
    </row>
    <row r="10" spans="1:14" ht="37.5" customHeight="1" x14ac:dyDescent="0.15">
      <c r="A10" s="1"/>
      <c r="B10" s="53">
        <v>1216.3699999999999</v>
      </c>
      <c r="C10" s="28">
        <v>1262.4000000000001</v>
      </c>
      <c r="D10" s="28">
        <v>1256.0899999999999</v>
      </c>
      <c r="E10" s="28">
        <v>1174.53</v>
      </c>
      <c r="F10" s="28">
        <v>1293.4000000000001</v>
      </c>
      <c r="G10" s="28">
        <v>1271.93</v>
      </c>
      <c r="H10" s="28">
        <v>1322.75</v>
      </c>
      <c r="I10" s="28">
        <v>1263.3900000000001</v>
      </c>
      <c r="J10" s="28">
        <v>1249.44</v>
      </c>
      <c r="K10" s="28">
        <v>1262.05</v>
      </c>
      <c r="L10" s="28">
        <v>1269.1199999999999</v>
      </c>
      <c r="M10" s="54">
        <v>1227.3499999999999</v>
      </c>
    </row>
    <row r="11" spans="1:14" ht="37.5" customHeight="1" x14ac:dyDescent="0.15">
      <c r="A11" s="1"/>
      <c r="B11" s="53">
        <v>1741.03</v>
      </c>
      <c r="C11" s="28">
        <v>1813.24</v>
      </c>
      <c r="D11" s="28">
        <v>1872.92</v>
      </c>
      <c r="E11" s="28">
        <v>1668.32</v>
      </c>
      <c r="F11" s="28">
        <v>1814.44</v>
      </c>
      <c r="G11" s="28">
        <v>1839.03</v>
      </c>
      <c r="H11" s="28">
        <v>1856.79</v>
      </c>
      <c r="I11" s="28">
        <v>1796.83</v>
      </c>
      <c r="J11" s="28">
        <v>1714.61</v>
      </c>
      <c r="K11" s="28">
        <v>1796.97</v>
      </c>
      <c r="L11" s="28">
        <v>1751.57</v>
      </c>
      <c r="M11" s="54">
        <v>1790.53</v>
      </c>
    </row>
    <row r="12" spans="1:14" ht="37.5" customHeight="1" x14ac:dyDescent="0.15">
      <c r="A12" s="1"/>
      <c r="B12" s="53">
        <v>2159.59</v>
      </c>
      <c r="C12" s="28">
        <v>2118.0500000000002</v>
      </c>
      <c r="D12" s="28">
        <v>2116.9</v>
      </c>
      <c r="E12" s="28">
        <v>2096.7399999999998</v>
      </c>
      <c r="F12" s="28">
        <v>2065.29</v>
      </c>
      <c r="G12" s="28">
        <v>2127.96</v>
      </c>
      <c r="H12" s="28">
        <v>2229.17</v>
      </c>
      <c r="I12" s="28">
        <v>2074.73</v>
      </c>
      <c r="J12" s="28">
        <v>2030.45</v>
      </c>
      <c r="K12" s="28">
        <v>2151.83</v>
      </c>
      <c r="L12" s="28">
        <v>2180.5700000000002</v>
      </c>
      <c r="M12" s="54">
        <v>2171.13</v>
      </c>
      <c r="N12" s="31"/>
    </row>
    <row r="13" spans="1:14" ht="37.5" customHeight="1" x14ac:dyDescent="0.15">
      <c r="A13" s="1"/>
      <c r="B13" s="53">
        <v>2011.81</v>
      </c>
      <c r="C13" s="28">
        <v>2093.6</v>
      </c>
      <c r="D13" s="28">
        <v>2064.34</v>
      </c>
      <c r="E13" s="28">
        <v>2090.85</v>
      </c>
      <c r="F13" s="28">
        <v>2154.7600000000002</v>
      </c>
      <c r="G13" s="28">
        <v>2220.2399999999998</v>
      </c>
      <c r="H13" s="28">
        <v>2152.31</v>
      </c>
      <c r="I13" s="28">
        <v>2069.46</v>
      </c>
      <c r="J13" s="28">
        <v>2056.92</v>
      </c>
      <c r="K13" s="28">
        <v>2169.5300000000002</v>
      </c>
      <c r="L13" s="28">
        <v>2170.8200000000002</v>
      </c>
      <c r="M13" s="54">
        <v>2057.7199999999998</v>
      </c>
      <c r="N13" s="31"/>
    </row>
    <row r="14" spans="1:14" ht="37.5" customHeight="1" x14ac:dyDescent="0.15">
      <c r="A14" s="1"/>
      <c r="B14" s="53">
        <v>1763.83</v>
      </c>
      <c r="C14" s="28">
        <v>1769.53</v>
      </c>
      <c r="D14" s="28">
        <v>1704.89</v>
      </c>
      <c r="E14" s="28">
        <v>1684.32</v>
      </c>
      <c r="F14" s="28">
        <v>1708.17</v>
      </c>
      <c r="G14" s="28">
        <v>1766.53</v>
      </c>
      <c r="H14" s="28">
        <v>1816.94</v>
      </c>
      <c r="I14" s="28">
        <v>1781.33</v>
      </c>
      <c r="J14" s="28">
        <v>1681.01</v>
      </c>
      <c r="K14" s="28">
        <v>1737.29</v>
      </c>
      <c r="L14" s="28">
        <v>1675.36</v>
      </c>
      <c r="M14" s="54">
        <v>1685.16</v>
      </c>
      <c r="N14" s="31"/>
    </row>
    <row r="15" spans="1:14" ht="37.5" customHeight="1" x14ac:dyDescent="0.15">
      <c r="A15" s="1"/>
      <c r="B15" s="53">
        <v>1220.4000000000001</v>
      </c>
      <c r="C15" s="28">
        <v>1152.18</v>
      </c>
      <c r="D15" s="28">
        <v>1100.6099999999999</v>
      </c>
      <c r="E15" s="28">
        <v>1153.6300000000001</v>
      </c>
      <c r="F15" s="28">
        <v>1141.95</v>
      </c>
      <c r="G15" s="28">
        <v>1136.9100000000001</v>
      </c>
      <c r="H15" s="28">
        <v>1209.51</v>
      </c>
      <c r="I15" s="28">
        <v>1196.8399999999999</v>
      </c>
      <c r="J15" s="28">
        <v>1137.48</v>
      </c>
      <c r="K15" s="28">
        <v>1208.3</v>
      </c>
      <c r="L15" s="28">
        <v>1174.6400000000001</v>
      </c>
      <c r="M15" s="54">
        <v>1192.43</v>
      </c>
      <c r="N15" s="31"/>
    </row>
    <row r="16" spans="1:14" ht="37.5" customHeight="1" x14ac:dyDescent="0.15">
      <c r="A16" s="1"/>
      <c r="B16" s="55">
        <v>674.94100000000003</v>
      </c>
      <c r="C16" s="56">
        <v>612.03300000000002</v>
      </c>
      <c r="D16" s="56">
        <v>679.04600000000005</v>
      </c>
      <c r="E16" s="56">
        <v>623.86</v>
      </c>
      <c r="F16" s="56">
        <v>635.65</v>
      </c>
      <c r="G16" s="56">
        <v>707.23800000000006</v>
      </c>
      <c r="H16" s="56">
        <v>712.88599999999997</v>
      </c>
      <c r="I16" s="56">
        <v>665.85400000000004</v>
      </c>
      <c r="J16" s="56">
        <v>596.31100000000004</v>
      </c>
      <c r="K16" s="56">
        <v>692.39800000000002</v>
      </c>
      <c r="L16" s="56">
        <v>664.86300000000006</v>
      </c>
      <c r="M16" s="58">
        <v>636.64700000000005</v>
      </c>
      <c r="N16" s="4"/>
    </row>
    <row r="17" spans="1:14" ht="13" x14ac:dyDescent="0.15">
      <c r="A17" s="1"/>
      <c r="M17" s="2"/>
      <c r="N17" s="4"/>
    </row>
    <row r="18" spans="1:14" ht="37.5" customHeight="1" x14ac:dyDescent="0.15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37.5" customHeight="1" x14ac:dyDescent="0.15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37.5" customHeight="1" x14ac:dyDescent="0.15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37.5" customHeight="1" x14ac:dyDescent="0.15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37.5" customHeight="1" x14ac:dyDescent="0.15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37.5" customHeight="1" x14ac:dyDescent="0.15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37.5" customHeight="1" x14ac:dyDescent="0.15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37.5" customHeight="1" x14ac:dyDescent="0.15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37.5" customHeight="1" x14ac:dyDescent="0.15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37.5" customHeight="1" x14ac:dyDescent="0.15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37.5" customHeight="1" x14ac:dyDescent="0.15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37.5" customHeight="1" x14ac:dyDescent="0.15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37.5" customHeight="1" x14ac:dyDescent="0.15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37.5" customHeight="1" x14ac:dyDescent="0.15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37.5" customHeight="1" x14ac:dyDescent="0.15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37.5" customHeight="1" x14ac:dyDescent="0.15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37.5" customHeight="1" x14ac:dyDescent="0.15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37.5" hidden="1" customHeight="1" x14ac:dyDescent="0.1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</sheetData>
  <conditionalFormatting sqref="B9:M16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E43"/>
  <sheetViews>
    <sheetView topLeftCell="V1" workbookViewId="0">
      <selection activeCell="BG1" sqref="BG1:XFD1048576"/>
    </sheetView>
  </sheetViews>
  <sheetFormatPr baseColWidth="10" defaultColWidth="0" defaultRowHeight="15.75" customHeight="1" zeroHeight="1" x14ac:dyDescent="0.15"/>
  <cols>
    <col min="1" max="1" width="14.5" customWidth="1"/>
    <col min="2" max="57" width="7.33203125" customWidth="1"/>
    <col min="58" max="58" width="14.5" customWidth="1"/>
    <col min="59" max="16384" width="14.5" hidden="1"/>
  </cols>
  <sheetData>
    <row r="1" spans="1:57" ht="13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5"/>
      <c r="N1" s="7"/>
    </row>
    <row r="2" spans="1:57" ht="13" x14ac:dyDescent="0.15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7"/>
    </row>
    <row r="3" spans="1:57" ht="18" x14ac:dyDescent="0.2">
      <c r="A3" s="1"/>
      <c r="B3" s="9" t="s">
        <v>14</v>
      </c>
      <c r="C3" s="3"/>
      <c r="D3" s="3"/>
      <c r="E3" s="3"/>
      <c r="F3" s="5"/>
      <c r="G3" s="8"/>
      <c r="H3" s="3"/>
      <c r="I3" s="3"/>
      <c r="J3" s="3"/>
      <c r="K3" s="3"/>
      <c r="L3" s="3"/>
      <c r="M3" s="5"/>
      <c r="N3" s="7"/>
    </row>
    <row r="4" spans="1:57" ht="18" x14ac:dyDescent="0.2">
      <c r="A4" s="1"/>
      <c r="B4" s="6" t="s">
        <v>15</v>
      </c>
      <c r="C4" s="3"/>
      <c r="D4" s="3"/>
      <c r="E4" s="3"/>
      <c r="F4" s="5"/>
      <c r="G4" s="8"/>
      <c r="H4" s="3"/>
      <c r="I4" s="3"/>
      <c r="J4" s="3"/>
      <c r="K4" s="3"/>
      <c r="L4" s="3"/>
      <c r="M4" s="5"/>
      <c r="N4" s="7"/>
    </row>
    <row r="5" spans="1:57" ht="18" x14ac:dyDescent="0.2">
      <c r="A5" s="1"/>
      <c r="B5" s="6" t="s">
        <v>8</v>
      </c>
      <c r="C5" s="3"/>
      <c r="D5" s="3"/>
      <c r="E5" s="3"/>
      <c r="F5" s="5"/>
      <c r="G5" s="8"/>
      <c r="H5" s="3"/>
      <c r="I5" s="3"/>
      <c r="J5" s="3"/>
      <c r="K5" s="3"/>
      <c r="L5" s="3"/>
      <c r="M5" s="5"/>
      <c r="N5" s="7"/>
    </row>
    <row r="6" spans="1:57" ht="18" x14ac:dyDescent="0.2">
      <c r="A6" s="1"/>
      <c r="B6" s="6" t="s">
        <v>12</v>
      </c>
      <c r="C6" s="3"/>
      <c r="D6" s="3"/>
      <c r="E6" s="3"/>
      <c r="F6" s="3"/>
      <c r="G6" s="3"/>
      <c r="H6" s="3"/>
      <c r="I6" s="3"/>
      <c r="J6" s="3"/>
      <c r="K6" s="3"/>
      <c r="L6" s="3"/>
      <c r="M6" s="5"/>
      <c r="N6" s="7"/>
    </row>
    <row r="7" spans="1:57" ht="18" x14ac:dyDescent="0.2">
      <c r="A7" s="1"/>
      <c r="B7" s="6" t="s">
        <v>16</v>
      </c>
      <c r="C7" s="3"/>
      <c r="D7" s="3"/>
      <c r="E7" s="3"/>
      <c r="F7" s="3"/>
      <c r="G7" s="3"/>
      <c r="H7" s="3"/>
      <c r="I7" s="3"/>
      <c r="J7" s="3"/>
      <c r="K7" s="3"/>
      <c r="L7" s="3"/>
      <c r="M7" s="5"/>
      <c r="N7" s="7"/>
    </row>
    <row r="8" spans="1:57" ht="13" x14ac:dyDescent="0.15">
      <c r="A8" s="1"/>
      <c r="C8" s="3"/>
      <c r="D8" s="3"/>
      <c r="E8" s="3"/>
      <c r="F8" s="3"/>
      <c r="G8" s="3"/>
      <c r="H8" s="3"/>
      <c r="I8" s="3"/>
      <c r="J8" s="3"/>
      <c r="K8" s="3"/>
      <c r="L8" s="3"/>
      <c r="M8" s="5"/>
      <c r="N8" s="7"/>
    </row>
    <row r="9" spans="1:57" ht="13" x14ac:dyDescent="0.15">
      <c r="A9" s="57"/>
      <c r="B9" s="59" t="s">
        <v>17</v>
      </c>
      <c r="C9" s="61"/>
      <c r="D9" s="61"/>
      <c r="E9" s="61"/>
      <c r="F9" s="61"/>
      <c r="G9" s="61"/>
      <c r="H9" s="61"/>
      <c r="I9" s="61"/>
      <c r="J9" s="61"/>
      <c r="K9" s="62" t="s">
        <v>18</v>
      </c>
      <c r="L9" s="61"/>
      <c r="M9" s="5"/>
      <c r="N9" s="7"/>
      <c r="O9" s="63"/>
      <c r="P9" s="63"/>
      <c r="Q9" s="63"/>
      <c r="R9" s="63"/>
      <c r="S9" s="63"/>
      <c r="T9" s="59" t="s">
        <v>19</v>
      </c>
      <c r="U9" s="63"/>
      <c r="V9" s="63"/>
      <c r="W9" s="63"/>
      <c r="X9" s="63"/>
      <c r="Y9" s="63"/>
      <c r="Z9" s="63"/>
      <c r="AA9" s="63"/>
      <c r="AB9" s="63"/>
      <c r="AC9" s="59" t="s">
        <v>20</v>
      </c>
      <c r="AD9" s="63"/>
      <c r="AE9" s="63"/>
      <c r="AF9" s="63"/>
      <c r="AG9" s="63"/>
      <c r="AH9" s="63"/>
      <c r="AI9" s="63"/>
      <c r="AJ9" s="63"/>
      <c r="AK9" s="63"/>
      <c r="AL9" s="59" t="s">
        <v>21</v>
      </c>
      <c r="AM9" s="63"/>
      <c r="AN9" s="63"/>
      <c r="AO9" s="63"/>
      <c r="AP9" s="63"/>
      <c r="AQ9" s="63"/>
      <c r="AR9" s="63"/>
      <c r="AS9" s="63"/>
      <c r="AT9" s="63"/>
      <c r="AU9" s="59" t="s">
        <v>22</v>
      </c>
      <c r="AV9" s="63"/>
      <c r="AW9" s="63"/>
      <c r="AX9" s="63"/>
      <c r="AY9" s="63"/>
      <c r="AZ9" s="63"/>
      <c r="BA9" s="63"/>
      <c r="BB9" s="63"/>
      <c r="BC9" s="63"/>
      <c r="BD9" s="63"/>
      <c r="BE9" s="63"/>
    </row>
    <row r="10" spans="1:57" ht="13" x14ac:dyDescent="0.15">
      <c r="A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5"/>
      <c r="N10" s="7"/>
    </row>
    <row r="11" spans="1:57" ht="37.5" customHeight="1" x14ac:dyDescent="0.15">
      <c r="A11" s="64"/>
      <c r="B11" s="15">
        <v>660.24900000000002</v>
      </c>
      <c r="C11" s="17">
        <v>817.37599999999998</v>
      </c>
      <c r="D11" s="17">
        <v>841.03399999999999</v>
      </c>
      <c r="E11" s="17">
        <v>782.66600000000005</v>
      </c>
      <c r="F11" s="17">
        <v>797.16</v>
      </c>
      <c r="G11" s="17">
        <v>898.495</v>
      </c>
      <c r="H11" s="17">
        <v>820.89599999999996</v>
      </c>
      <c r="I11" s="19">
        <v>633.62400000000002</v>
      </c>
      <c r="J11" s="20"/>
      <c r="K11" s="15">
        <v>713.31700000000001</v>
      </c>
      <c r="L11" s="17">
        <v>815.63300000000004</v>
      </c>
      <c r="M11" s="17">
        <v>870.678</v>
      </c>
      <c r="N11" s="17">
        <v>808.45399999999995</v>
      </c>
      <c r="O11" s="17">
        <v>790.07500000000005</v>
      </c>
      <c r="P11" s="17">
        <v>866.822</v>
      </c>
      <c r="Q11" s="17">
        <v>740.60199999999998</v>
      </c>
      <c r="R11" s="19">
        <v>658.8</v>
      </c>
      <c r="S11" s="24"/>
      <c r="T11" s="15">
        <v>523.94100000000003</v>
      </c>
      <c r="U11" s="17">
        <v>736.875</v>
      </c>
      <c r="V11" s="17">
        <v>965.94200000000001</v>
      </c>
      <c r="W11" s="17">
        <v>904.39300000000003</v>
      </c>
      <c r="X11" s="17">
        <v>837.87300000000005</v>
      </c>
      <c r="Y11" s="17">
        <v>989.875</v>
      </c>
      <c r="Z11" s="17">
        <v>998.68899999999996</v>
      </c>
      <c r="AA11" s="19">
        <v>429.88499999999999</v>
      </c>
      <c r="AB11" s="24"/>
      <c r="AC11" s="15">
        <v>702.22900000000004</v>
      </c>
      <c r="AD11" s="17">
        <v>872.01700000000005</v>
      </c>
      <c r="AE11" s="17">
        <v>846.93600000000004</v>
      </c>
      <c r="AF11" s="17">
        <v>825.38</v>
      </c>
      <c r="AG11" s="17">
        <v>808.88900000000001</v>
      </c>
      <c r="AH11" s="17">
        <v>877.38800000000003</v>
      </c>
      <c r="AI11" s="17">
        <v>872.92399999999998</v>
      </c>
      <c r="AJ11" s="19">
        <v>699.60900000000004</v>
      </c>
      <c r="AK11" s="24"/>
      <c r="AL11" s="15">
        <v>1093.0999999999999</v>
      </c>
      <c r="AM11" s="17">
        <v>1296.43</v>
      </c>
      <c r="AN11" s="17">
        <v>1319.93</v>
      </c>
      <c r="AO11" s="17">
        <v>1411.2</v>
      </c>
      <c r="AP11" s="17">
        <v>1346.83</v>
      </c>
      <c r="AQ11" s="17">
        <v>1357.32</v>
      </c>
      <c r="AR11" s="17">
        <v>1456.51</v>
      </c>
      <c r="AS11" s="19">
        <v>1218.6199999999999</v>
      </c>
      <c r="AT11" s="24"/>
      <c r="AU11" s="15">
        <f t="shared" ref="AU11:BB11" si="0">((AL11-B11)/B11)*100</f>
        <v>65.558751319577908</v>
      </c>
      <c r="AV11" s="17">
        <f t="shared" si="0"/>
        <v>58.608767568414052</v>
      </c>
      <c r="AW11" s="17">
        <f t="shared" si="0"/>
        <v>56.941336497692141</v>
      </c>
      <c r="AX11" s="17">
        <f t="shared" si="0"/>
        <v>80.306797535602669</v>
      </c>
      <c r="AY11" s="17">
        <f t="shared" si="0"/>
        <v>68.953535049425469</v>
      </c>
      <c r="AZ11" s="17">
        <f t="shared" si="0"/>
        <v>51.065949170557424</v>
      </c>
      <c r="BA11" s="17">
        <f t="shared" si="0"/>
        <v>77.429296768409159</v>
      </c>
      <c r="BB11" s="19">
        <f t="shared" si="0"/>
        <v>92.325416966529019</v>
      </c>
      <c r="BC11" s="65" t="s">
        <v>6</v>
      </c>
      <c r="BD11" s="66">
        <f>AVERAGE(AU11:BB24)</f>
        <v>45.381673158619726</v>
      </c>
      <c r="BE11" s="24"/>
    </row>
    <row r="12" spans="1:57" ht="37.5" customHeight="1" x14ac:dyDescent="0.15">
      <c r="A12" s="1"/>
      <c r="B12" s="22">
        <v>1089.74</v>
      </c>
      <c r="C12" s="24">
        <v>1339.28</v>
      </c>
      <c r="D12" s="24">
        <v>1359.8</v>
      </c>
      <c r="E12" s="24">
        <v>1318.52</v>
      </c>
      <c r="F12" s="24">
        <v>1345.12</v>
      </c>
      <c r="G12" s="24">
        <v>1371.52</v>
      </c>
      <c r="H12" s="24">
        <v>1289.52</v>
      </c>
      <c r="I12" s="26">
        <v>1115.97</v>
      </c>
      <c r="J12" s="28"/>
      <c r="K12" s="22">
        <v>1032.31</v>
      </c>
      <c r="L12" s="24">
        <v>1452.03</v>
      </c>
      <c r="M12" s="24">
        <v>1404.75</v>
      </c>
      <c r="N12" s="24">
        <v>1344.6</v>
      </c>
      <c r="O12" s="24">
        <v>1287.6400000000001</v>
      </c>
      <c r="P12" s="24">
        <v>1391.05</v>
      </c>
      <c r="Q12" s="24">
        <v>1286.75</v>
      </c>
      <c r="R12" s="26">
        <v>1171.83</v>
      </c>
      <c r="S12" s="24"/>
      <c r="T12" s="22">
        <v>1280.95</v>
      </c>
      <c r="U12" s="24">
        <v>1323.42</v>
      </c>
      <c r="V12" s="24">
        <v>1630.53</v>
      </c>
      <c r="W12" s="24">
        <v>1628.27</v>
      </c>
      <c r="X12" s="24">
        <v>1338.7</v>
      </c>
      <c r="Y12" s="24">
        <v>1465.47</v>
      </c>
      <c r="Z12" s="24">
        <v>1293.3699999999999</v>
      </c>
      <c r="AA12" s="26">
        <v>1158.6500000000001</v>
      </c>
      <c r="AB12" s="24"/>
      <c r="AC12" s="22">
        <v>1124.92</v>
      </c>
      <c r="AD12" s="24">
        <v>1358.31</v>
      </c>
      <c r="AE12" s="24">
        <v>1424.39</v>
      </c>
      <c r="AF12" s="24">
        <v>1338.71</v>
      </c>
      <c r="AG12" s="24">
        <v>1358.34</v>
      </c>
      <c r="AH12" s="24">
        <v>1406.49</v>
      </c>
      <c r="AI12" s="24">
        <v>1400.79</v>
      </c>
      <c r="AJ12" s="26">
        <v>1191.6199999999999</v>
      </c>
      <c r="AK12" s="24"/>
      <c r="AL12" s="22">
        <v>1377.21</v>
      </c>
      <c r="AM12" s="24">
        <v>1892.68</v>
      </c>
      <c r="AN12" s="24">
        <v>1938.36</v>
      </c>
      <c r="AO12" s="24">
        <v>1899.09</v>
      </c>
      <c r="AP12" s="24">
        <v>1796.81</v>
      </c>
      <c r="AQ12" s="24">
        <v>2193.4899999999998</v>
      </c>
      <c r="AR12" s="24">
        <v>2075.02</v>
      </c>
      <c r="AS12" s="26">
        <v>1875.08</v>
      </c>
      <c r="AT12" s="24"/>
      <c r="AU12" s="22">
        <f t="shared" ref="AU12:BB12" si="1">((AL12-B12)/B12)*100</f>
        <v>26.379686897792137</v>
      </c>
      <c r="AV12" s="24">
        <f t="shared" si="1"/>
        <v>41.320709635027782</v>
      </c>
      <c r="AW12" s="24">
        <f t="shared" si="1"/>
        <v>42.547433446095013</v>
      </c>
      <c r="AX12" s="24">
        <f t="shared" si="1"/>
        <v>44.03194490792707</v>
      </c>
      <c r="AY12" s="24">
        <f t="shared" si="1"/>
        <v>33.579903651718809</v>
      </c>
      <c r="AZ12" s="24">
        <f t="shared" si="1"/>
        <v>59.93131707886139</v>
      </c>
      <c r="BA12" s="24">
        <f t="shared" si="1"/>
        <v>60.914138594205589</v>
      </c>
      <c r="BB12" s="26">
        <f t="shared" si="1"/>
        <v>68.022437879154452</v>
      </c>
      <c r="BC12" s="24"/>
      <c r="BD12" s="24"/>
      <c r="BE12" s="24"/>
    </row>
    <row r="13" spans="1:57" ht="37.5" customHeight="1" x14ac:dyDescent="0.15">
      <c r="A13" s="1"/>
      <c r="B13" s="22">
        <v>1538.71</v>
      </c>
      <c r="C13" s="24">
        <v>1783.2</v>
      </c>
      <c r="D13" s="24">
        <v>1924.96</v>
      </c>
      <c r="E13" s="24">
        <v>1944.01</v>
      </c>
      <c r="F13" s="24">
        <v>1887.27</v>
      </c>
      <c r="G13" s="24">
        <v>1981.48</v>
      </c>
      <c r="H13" s="24">
        <v>1883.89</v>
      </c>
      <c r="I13" s="26">
        <v>1490.16</v>
      </c>
      <c r="J13" s="28"/>
      <c r="K13" s="22">
        <v>1578.22</v>
      </c>
      <c r="L13" s="24">
        <v>1801.71</v>
      </c>
      <c r="M13" s="24">
        <v>1956.63</v>
      </c>
      <c r="N13" s="24">
        <v>1862.44</v>
      </c>
      <c r="O13" s="24">
        <v>1828.73</v>
      </c>
      <c r="P13" s="24">
        <v>1896.48</v>
      </c>
      <c r="Q13" s="24">
        <v>1955.69</v>
      </c>
      <c r="R13" s="26">
        <v>1531.07</v>
      </c>
      <c r="S13" s="24"/>
      <c r="T13" s="22">
        <v>1296.8399999999999</v>
      </c>
      <c r="U13" s="24">
        <v>1853.83</v>
      </c>
      <c r="V13" s="24">
        <v>2010.37</v>
      </c>
      <c r="W13" s="24">
        <v>1762.38</v>
      </c>
      <c r="X13" s="24">
        <v>1895.19</v>
      </c>
      <c r="Y13" s="24">
        <v>1793.15</v>
      </c>
      <c r="Z13" s="24">
        <v>1749.91</v>
      </c>
      <c r="AA13" s="26">
        <v>1393.98</v>
      </c>
      <c r="AB13" s="24"/>
      <c r="AC13" s="22">
        <v>1522.69</v>
      </c>
      <c r="AD13" s="24">
        <v>1796.33</v>
      </c>
      <c r="AE13" s="24">
        <v>2058.1799999999998</v>
      </c>
      <c r="AF13" s="24">
        <v>1954.79</v>
      </c>
      <c r="AG13" s="24">
        <v>1883.44</v>
      </c>
      <c r="AH13" s="24">
        <v>1947.51</v>
      </c>
      <c r="AI13" s="24">
        <v>1951.45</v>
      </c>
      <c r="AJ13" s="26">
        <v>1586.33</v>
      </c>
      <c r="AK13" s="24"/>
      <c r="AL13" s="22">
        <v>2188.77</v>
      </c>
      <c r="AM13" s="24">
        <v>2484.0100000000002</v>
      </c>
      <c r="AN13" s="24">
        <v>2413.62</v>
      </c>
      <c r="AO13" s="24">
        <v>2560.5500000000002</v>
      </c>
      <c r="AP13" s="24">
        <v>2663.42</v>
      </c>
      <c r="AQ13" s="24">
        <v>2480.56</v>
      </c>
      <c r="AR13" s="24">
        <v>2462.09</v>
      </c>
      <c r="AS13" s="26">
        <v>2471.9</v>
      </c>
      <c r="AT13" s="24"/>
      <c r="AU13" s="22">
        <f t="shared" ref="AU13:BB13" si="2">((AL13-B13)/B13)*100</f>
        <v>42.247077097048823</v>
      </c>
      <c r="AV13" s="24">
        <f t="shared" si="2"/>
        <v>39.300695379093774</v>
      </c>
      <c r="AW13" s="24">
        <f t="shared" si="2"/>
        <v>25.385462555066074</v>
      </c>
      <c r="AX13" s="24">
        <f t="shared" si="2"/>
        <v>31.714857433860949</v>
      </c>
      <c r="AY13" s="24">
        <f t="shared" si="2"/>
        <v>41.125541125541133</v>
      </c>
      <c r="AZ13" s="24">
        <f t="shared" si="2"/>
        <v>25.187233784847685</v>
      </c>
      <c r="BA13" s="24">
        <f t="shared" si="2"/>
        <v>30.691813216270592</v>
      </c>
      <c r="BB13" s="26">
        <f t="shared" si="2"/>
        <v>65.881516078810336</v>
      </c>
      <c r="BC13" s="24"/>
      <c r="BD13" s="24"/>
      <c r="BE13" s="24"/>
    </row>
    <row r="14" spans="1:57" ht="37.5" customHeight="1" x14ac:dyDescent="0.15">
      <c r="A14" s="1"/>
      <c r="B14" s="22">
        <v>1747.03</v>
      </c>
      <c r="C14" s="24">
        <v>2042.32</v>
      </c>
      <c r="D14" s="24">
        <v>2267.7399999999998</v>
      </c>
      <c r="E14" s="24">
        <v>2172.6799999999998</v>
      </c>
      <c r="F14" s="24">
        <v>2114.5</v>
      </c>
      <c r="G14" s="24">
        <v>2237.0700000000002</v>
      </c>
      <c r="H14" s="24">
        <v>2079.1999999999998</v>
      </c>
      <c r="I14" s="26">
        <v>1688.18</v>
      </c>
      <c r="J14" s="28"/>
      <c r="K14" s="22">
        <v>1698.52</v>
      </c>
      <c r="L14" s="24">
        <v>2163</v>
      </c>
      <c r="M14" s="24">
        <v>2108.9299999999998</v>
      </c>
      <c r="N14" s="24">
        <v>2221.87</v>
      </c>
      <c r="O14" s="24">
        <v>2179.25</v>
      </c>
      <c r="P14" s="24">
        <v>2192.64</v>
      </c>
      <c r="Q14" s="24">
        <v>2002.14</v>
      </c>
      <c r="R14" s="26">
        <v>1699.96</v>
      </c>
      <c r="S14" s="24"/>
      <c r="T14" s="22">
        <v>1351.68</v>
      </c>
      <c r="U14" s="24">
        <v>2200.08</v>
      </c>
      <c r="V14" s="24">
        <v>2142.4699999999998</v>
      </c>
      <c r="W14" s="24">
        <v>2308.85</v>
      </c>
      <c r="X14" s="24">
        <v>2380.7199999999998</v>
      </c>
      <c r="Y14" s="24">
        <v>2327.46</v>
      </c>
      <c r="Z14" s="24">
        <v>2140.9699999999998</v>
      </c>
      <c r="AA14" s="26">
        <v>1570.16</v>
      </c>
      <c r="AB14" s="24"/>
      <c r="AC14" s="22">
        <v>1782.26</v>
      </c>
      <c r="AD14" s="24">
        <v>2164.25</v>
      </c>
      <c r="AE14" s="24">
        <v>2230.15</v>
      </c>
      <c r="AF14" s="24">
        <v>2269.37</v>
      </c>
      <c r="AG14" s="24">
        <v>2146.48</v>
      </c>
      <c r="AH14" s="24">
        <v>2248.41</v>
      </c>
      <c r="AI14" s="24">
        <v>2101.19</v>
      </c>
      <c r="AJ14" s="26">
        <v>1748.76</v>
      </c>
      <c r="AK14" s="24"/>
      <c r="AL14" s="22">
        <v>2935.34</v>
      </c>
      <c r="AM14" s="24">
        <v>3004.01</v>
      </c>
      <c r="AN14" s="24">
        <v>2872.71</v>
      </c>
      <c r="AO14" s="24">
        <v>2953.23</v>
      </c>
      <c r="AP14" s="24">
        <v>2986.38</v>
      </c>
      <c r="AQ14" s="24">
        <v>2901.26</v>
      </c>
      <c r="AR14" s="24">
        <v>3235.83</v>
      </c>
      <c r="AS14" s="26">
        <v>2402.27</v>
      </c>
      <c r="AT14" s="24"/>
      <c r="AU14" s="22">
        <f t="shared" ref="AU14:BB14" si="3">((AL14-B14)/B14)*100</f>
        <v>68.018866304528274</v>
      </c>
      <c r="AV14" s="24">
        <f t="shared" si="3"/>
        <v>47.088115476516919</v>
      </c>
      <c r="AW14" s="24">
        <f t="shared" si="3"/>
        <v>26.677220492649084</v>
      </c>
      <c r="AX14" s="24">
        <f t="shared" si="3"/>
        <v>35.92567704401938</v>
      </c>
      <c r="AY14" s="24">
        <f t="shared" si="3"/>
        <v>41.233388507921497</v>
      </c>
      <c r="AZ14" s="24">
        <f t="shared" si="3"/>
        <v>29.690175095102077</v>
      </c>
      <c r="BA14" s="24">
        <f t="shared" si="3"/>
        <v>55.628607156598697</v>
      </c>
      <c r="BB14" s="26">
        <f t="shared" si="3"/>
        <v>42.299399353149539</v>
      </c>
      <c r="BC14" s="24"/>
      <c r="BD14" s="24"/>
      <c r="BE14" s="24"/>
    </row>
    <row r="15" spans="1:57" ht="37.5" customHeight="1" x14ac:dyDescent="0.15">
      <c r="A15" s="1"/>
      <c r="B15" s="22">
        <v>1693.87</v>
      </c>
      <c r="C15" s="24">
        <v>1968.77</v>
      </c>
      <c r="D15" s="24">
        <v>2103.63</v>
      </c>
      <c r="E15" s="24">
        <v>2043.13</v>
      </c>
      <c r="F15" s="24">
        <v>2080.6799999999998</v>
      </c>
      <c r="G15" s="24">
        <v>2114.1799999999998</v>
      </c>
      <c r="H15" s="24">
        <v>2008.17</v>
      </c>
      <c r="I15" s="26">
        <v>1705.2</v>
      </c>
      <c r="J15" s="28"/>
      <c r="K15" s="22">
        <v>1711.13</v>
      </c>
      <c r="L15" s="24">
        <v>2015.49</v>
      </c>
      <c r="M15" s="24">
        <v>2207.41</v>
      </c>
      <c r="N15" s="24">
        <v>2154.19</v>
      </c>
      <c r="O15" s="24">
        <v>2201.71</v>
      </c>
      <c r="P15" s="24">
        <v>2132.33</v>
      </c>
      <c r="Q15" s="24">
        <v>1895.71</v>
      </c>
      <c r="R15" s="26">
        <v>1720.62</v>
      </c>
      <c r="S15" s="24"/>
      <c r="T15" s="22">
        <v>1590.93</v>
      </c>
      <c r="U15" s="24">
        <v>2004.33</v>
      </c>
      <c r="V15" s="24">
        <v>2088.9899999999998</v>
      </c>
      <c r="W15" s="24">
        <v>1878.38</v>
      </c>
      <c r="X15" s="24">
        <v>2260.41</v>
      </c>
      <c r="Y15" s="24">
        <v>2491.6799999999998</v>
      </c>
      <c r="Z15" s="24">
        <v>1507.72</v>
      </c>
      <c r="AA15" s="26">
        <v>1655.87</v>
      </c>
      <c r="AB15" s="24"/>
      <c r="AC15" s="22">
        <v>1713.29</v>
      </c>
      <c r="AD15" s="24">
        <v>2113.1</v>
      </c>
      <c r="AE15" s="24">
        <v>2182.75</v>
      </c>
      <c r="AF15" s="24">
        <v>2215.81</v>
      </c>
      <c r="AG15" s="24">
        <v>2121.37</v>
      </c>
      <c r="AH15" s="24">
        <v>2175.65</v>
      </c>
      <c r="AI15" s="24">
        <v>2077.0700000000002</v>
      </c>
      <c r="AJ15" s="26">
        <v>1777.91</v>
      </c>
      <c r="AK15" s="24"/>
      <c r="AL15" s="22">
        <v>2692.63</v>
      </c>
      <c r="AM15" s="24">
        <v>2719.98</v>
      </c>
      <c r="AN15" s="24">
        <v>2868.42</v>
      </c>
      <c r="AO15" s="24">
        <v>2730.22</v>
      </c>
      <c r="AP15" s="24">
        <v>2507.2800000000002</v>
      </c>
      <c r="AQ15" s="24">
        <v>2792.65</v>
      </c>
      <c r="AR15" s="24">
        <v>2788.51</v>
      </c>
      <c r="AS15" s="26">
        <v>2231.66</v>
      </c>
      <c r="AT15" s="24"/>
      <c r="AU15" s="22">
        <f t="shared" ref="AU15:BB15" si="4">((AL15-B15)/B15)*100</f>
        <v>58.963202607047783</v>
      </c>
      <c r="AV15" s="24">
        <f t="shared" si="4"/>
        <v>38.156310793033214</v>
      </c>
      <c r="AW15" s="24">
        <f t="shared" si="4"/>
        <v>36.355727955961839</v>
      </c>
      <c r="AX15" s="24">
        <f t="shared" si="4"/>
        <v>33.629284480184793</v>
      </c>
      <c r="AY15" s="24">
        <f t="shared" si="4"/>
        <v>20.502912509371953</v>
      </c>
      <c r="AZ15" s="24">
        <f t="shared" si="4"/>
        <v>32.09140186739068</v>
      </c>
      <c r="BA15" s="24">
        <f t="shared" si="4"/>
        <v>38.858263991594342</v>
      </c>
      <c r="BB15" s="26">
        <f t="shared" si="4"/>
        <v>30.87379779498005</v>
      </c>
      <c r="BC15" s="24"/>
      <c r="BD15" s="24"/>
      <c r="BE15" s="24"/>
    </row>
    <row r="16" spans="1:57" ht="37.5" customHeight="1" x14ac:dyDescent="0.15">
      <c r="A16" s="1"/>
      <c r="B16" s="22">
        <v>1421.85</v>
      </c>
      <c r="C16" s="24">
        <v>1820</v>
      </c>
      <c r="D16" s="24">
        <v>1884.59</v>
      </c>
      <c r="E16" s="24">
        <v>1834.61</v>
      </c>
      <c r="F16" s="24">
        <v>1760.83</v>
      </c>
      <c r="G16" s="24">
        <v>1872.56</v>
      </c>
      <c r="H16" s="24">
        <v>1787.65</v>
      </c>
      <c r="I16" s="26">
        <v>1507.8</v>
      </c>
      <c r="J16" s="28"/>
      <c r="K16" s="22">
        <v>1456.01</v>
      </c>
      <c r="L16" s="24">
        <v>1743.81</v>
      </c>
      <c r="M16" s="24">
        <v>1887.84</v>
      </c>
      <c r="N16" s="24">
        <v>1739.64</v>
      </c>
      <c r="O16" s="24">
        <v>1777.2</v>
      </c>
      <c r="P16" s="24">
        <v>1765.27</v>
      </c>
      <c r="Q16" s="24">
        <v>1696.64</v>
      </c>
      <c r="R16" s="26">
        <v>1437.5</v>
      </c>
      <c r="S16" s="24"/>
      <c r="T16" s="22">
        <v>1525.59</v>
      </c>
      <c r="U16" s="24">
        <v>1630.34</v>
      </c>
      <c r="V16" s="24">
        <v>1726.38</v>
      </c>
      <c r="W16" s="24">
        <v>1824.47</v>
      </c>
      <c r="X16" s="24">
        <v>1924.8</v>
      </c>
      <c r="Y16" s="24">
        <v>1960.91</v>
      </c>
      <c r="Z16" s="24">
        <v>1838.62</v>
      </c>
      <c r="AA16" s="26">
        <v>1443.2</v>
      </c>
      <c r="AB16" s="24"/>
      <c r="AC16" s="22">
        <v>1559.98</v>
      </c>
      <c r="AD16" s="24">
        <v>1850.47</v>
      </c>
      <c r="AE16" s="24">
        <v>1930.03</v>
      </c>
      <c r="AF16" s="24">
        <v>1836.47</v>
      </c>
      <c r="AG16" s="24">
        <v>1796.67</v>
      </c>
      <c r="AH16" s="24">
        <v>1964.64</v>
      </c>
      <c r="AI16" s="24">
        <v>1850.67</v>
      </c>
      <c r="AJ16" s="26">
        <v>1500.84</v>
      </c>
      <c r="AK16" s="24"/>
      <c r="AL16" s="22">
        <v>2123.14</v>
      </c>
      <c r="AM16" s="24">
        <v>2731.9</v>
      </c>
      <c r="AN16" s="24">
        <v>3044.57</v>
      </c>
      <c r="AO16" s="24">
        <v>2758.13</v>
      </c>
      <c r="AP16" s="24">
        <v>2642.26</v>
      </c>
      <c r="AQ16" s="24">
        <v>2591.39</v>
      </c>
      <c r="AR16" s="24">
        <v>2713.84</v>
      </c>
      <c r="AS16" s="26">
        <v>2202.21</v>
      </c>
      <c r="AT16" s="24"/>
      <c r="AU16" s="22">
        <f t="shared" ref="AU16:BB16" si="5">((AL16-B16)/B16)*100</f>
        <v>49.322361711854271</v>
      </c>
      <c r="AV16" s="24">
        <f t="shared" si="5"/>
        <v>50.104395604395613</v>
      </c>
      <c r="AW16" s="24">
        <f t="shared" si="5"/>
        <v>61.550788235106857</v>
      </c>
      <c r="AX16" s="24">
        <f t="shared" si="5"/>
        <v>50.338764097001551</v>
      </c>
      <c r="AY16" s="24">
        <f t="shared" si="5"/>
        <v>50.057643270503135</v>
      </c>
      <c r="AZ16" s="24">
        <f t="shared" si="5"/>
        <v>38.387555004913061</v>
      </c>
      <c r="BA16" s="24">
        <f t="shared" si="5"/>
        <v>51.810477442452388</v>
      </c>
      <c r="BB16" s="26">
        <f t="shared" si="5"/>
        <v>46.054516514126547</v>
      </c>
      <c r="BC16" s="24"/>
      <c r="BD16" s="24"/>
      <c r="BE16" s="24"/>
    </row>
    <row r="17" spans="1:57" ht="37.5" customHeight="1" x14ac:dyDescent="0.15">
      <c r="A17" s="1"/>
      <c r="B17" s="22">
        <v>1278.46</v>
      </c>
      <c r="C17" s="24">
        <v>1663.91</v>
      </c>
      <c r="D17" s="24">
        <v>1689.26</v>
      </c>
      <c r="E17" s="24">
        <v>1603.56</v>
      </c>
      <c r="F17" s="24">
        <v>1617</v>
      </c>
      <c r="G17" s="24">
        <v>1674.5</v>
      </c>
      <c r="H17" s="24">
        <v>1626.98</v>
      </c>
      <c r="I17" s="26">
        <v>1391.52</v>
      </c>
      <c r="J17" s="28"/>
      <c r="K17" s="22">
        <v>1339.11</v>
      </c>
      <c r="L17" s="24">
        <v>1558.84</v>
      </c>
      <c r="M17" s="24">
        <v>1656.89</v>
      </c>
      <c r="N17" s="24">
        <v>1447.2</v>
      </c>
      <c r="O17" s="24">
        <v>1632.84</v>
      </c>
      <c r="P17" s="24">
        <v>1667.3</v>
      </c>
      <c r="Q17" s="24">
        <v>1579.02</v>
      </c>
      <c r="R17" s="26">
        <v>1242.27</v>
      </c>
      <c r="S17" s="24"/>
      <c r="T17" s="22">
        <v>1615.02</v>
      </c>
      <c r="U17" s="24">
        <v>1291.83</v>
      </c>
      <c r="V17" s="24">
        <v>1658.83</v>
      </c>
      <c r="W17" s="24">
        <v>1418.84</v>
      </c>
      <c r="X17" s="24">
        <v>1761.18</v>
      </c>
      <c r="Y17" s="24">
        <v>1868.78</v>
      </c>
      <c r="Z17" s="24">
        <v>1298.6099999999999</v>
      </c>
      <c r="AA17" s="26">
        <v>1444.03</v>
      </c>
      <c r="AB17" s="24"/>
      <c r="AC17" s="22">
        <v>1339.51</v>
      </c>
      <c r="AD17" s="24">
        <v>1649.28</v>
      </c>
      <c r="AE17" s="24">
        <v>1701.44</v>
      </c>
      <c r="AF17" s="24">
        <v>1645.42</v>
      </c>
      <c r="AG17" s="24">
        <v>1650.28</v>
      </c>
      <c r="AH17" s="24">
        <v>1696.08</v>
      </c>
      <c r="AI17" s="24">
        <v>1699.22</v>
      </c>
      <c r="AJ17" s="26">
        <v>1256.43</v>
      </c>
      <c r="AK17" s="24"/>
      <c r="AL17" s="22">
        <v>1895.22</v>
      </c>
      <c r="AM17" s="24">
        <v>2275.48</v>
      </c>
      <c r="AN17" s="24">
        <v>2482.86</v>
      </c>
      <c r="AO17" s="24">
        <v>2119.8000000000002</v>
      </c>
      <c r="AP17" s="24">
        <v>2534.2199999999998</v>
      </c>
      <c r="AQ17" s="24">
        <v>2539.81</v>
      </c>
      <c r="AR17" s="24">
        <v>2546.52</v>
      </c>
      <c r="AS17" s="26">
        <v>1762.02</v>
      </c>
      <c r="AT17" s="24"/>
      <c r="AU17" s="22">
        <f t="shared" ref="AU17:BB17" si="6">((AL17-B17)/B17)*100</f>
        <v>48.242416657541106</v>
      </c>
      <c r="AV17" s="24">
        <f t="shared" si="6"/>
        <v>36.754992758021764</v>
      </c>
      <c r="AW17" s="24">
        <f t="shared" si="6"/>
        <v>46.979150634005428</v>
      </c>
      <c r="AX17" s="24">
        <f t="shared" si="6"/>
        <v>32.193369752301145</v>
      </c>
      <c r="AY17" s="24">
        <f t="shared" si="6"/>
        <v>56.723562152133567</v>
      </c>
      <c r="AZ17" s="24">
        <f t="shared" si="6"/>
        <v>51.675724096745292</v>
      </c>
      <c r="BA17" s="24">
        <f t="shared" si="6"/>
        <v>56.518211655951511</v>
      </c>
      <c r="BB17" s="26">
        <f t="shared" si="6"/>
        <v>26.625560538116595</v>
      </c>
      <c r="BC17" s="24"/>
      <c r="BD17" s="24"/>
      <c r="BE17" s="24"/>
    </row>
    <row r="18" spans="1:57" ht="37.5" customHeight="1" x14ac:dyDescent="0.15">
      <c r="A18" s="1"/>
      <c r="B18" s="22">
        <v>1253.8599999999999</v>
      </c>
      <c r="C18" s="24">
        <v>1590.85</v>
      </c>
      <c r="D18" s="24">
        <v>1604.48</v>
      </c>
      <c r="E18" s="24">
        <v>1599.91</v>
      </c>
      <c r="F18" s="24">
        <v>1584.59</v>
      </c>
      <c r="G18" s="24">
        <v>1678.11</v>
      </c>
      <c r="H18" s="24">
        <v>1617.53</v>
      </c>
      <c r="I18" s="26">
        <v>1274.0999999999999</v>
      </c>
      <c r="J18" s="20"/>
      <c r="K18" s="22">
        <v>1395.62</v>
      </c>
      <c r="L18" s="24">
        <v>1716.82</v>
      </c>
      <c r="M18" s="24">
        <v>1572.65</v>
      </c>
      <c r="N18" s="24">
        <v>1681.63</v>
      </c>
      <c r="O18" s="24">
        <v>1727.29</v>
      </c>
      <c r="P18" s="24">
        <v>1687.13</v>
      </c>
      <c r="Q18" s="24">
        <v>1433.23</v>
      </c>
      <c r="R18" s="26">
        <v>1281.28</v>
      </c>
      <c r="S18" s="24"/>
      <c r="T18" s="22">
        <v>1300.74</v>
      </c>
      <c r="U18" s="24">
        <v>1579.61</v>
      </c>
      <c r="V18" s="24">
        <v>1547.55</v>
      </c>
      <c r="W18" s="24">
        <v>1720.52</v>
      </c>
      <c r="X18" s="24">
        <v>1675.71</v>
      </c>
      <c r="Y18" s="24">
        <v>1737.86</v>
      </c>
      <c r="Z18" s="24">
        <v>1490.07</v>
      </c>
      <c r="AA18" s="26">
        <v>1607.04</v>
      </c>
      <c r="AB18" s="24"/>
      <c r="AC18" s="22">
        <v>1293.1600000000001</v>
      </c>
      <c r="AD18" s="24">
        <v>1647.85</v>
      </c>
      <c r="AE18" s="24">
        <v>1777.47</v>
      </c>
      <c r="AF18" s="24">
        <v>1616.6</v>
      </c>
      <c r="AG18" s="24">
        <v>1650.23</v>
      </c>
      <c r="AH18" s="24">
        <v>1692.1</v>
      </c>
      <c r="AI18" s="24">
        <v>1653.34</v>
      </c>
      <c r="AJ18" s="26">
        <v>1280.8800000000001</v>
      </c>
      <c r="AK18" s="24"/>
      <c r="AL18" s="22">
        <v>2208.56</v>
      </c>
      <c r="AM18" s="24">
        <v>2423.5300000000002</v>
      </c>
      <c r="AN18" s="24">
        <v>2862.39</v>
      </c>
      <c r="AO18" s="24">
        <v>2372.1799999999998</v>
      </c>
      <c r="AP18" s="24">
        <v>2229.85</v>
      </c>
      <c r="AQ18" s="24">
        <v>2336.7600000000002</v>
      </c>
      <c r="AR18" s="24">
        <v>2413.6999999999998</v>
      </c>
      <c r="AS18" s="26">
        <v>2027.77</v>
      </c>
      <c r="AT18" s="24"/>
      <c r="AU18" s="22">
        <f t="shared" ref="AU18:BB18" si="7">((AL18-B18)/B18)*100</f>
        <v>76.140876971910757</v>
      </c>
      <c r="AV18" s="24">
        <f t="shared" si="7"/>
        <v>52.341829839394059</v>
      </c>
      <c r="AW18" s="24">
        <f t="shared" si="7"/>
        <v>78.399855404866358</v>
      </c>
      <c r="AX18" s="24">
        <f t="shared" si="7"/>
        <v>48.269590164446733</v>
      </c>
      <c r="AY18" s="24">
        <f t="shared" si="7"/>
        <v>40.720943587931266</v>
      </c>
      <c r="AZ18" s="24">
        <f t="shared" si="7"/>
        <v>39.249512844807569</v>
      </c>
      <c r="BA18" s="24">
        <f t="shared" si="7"/>
        <v>49.221343653595291</v>
      </c>
      <c r="BB18" s="26">
        <f t="shared" si="7"/>
        <v>59.153127697982896</v>
      </c>
      <c r="BC18" s="24"/>
      <c r="BD18" s="24"/>
      <c r="BE18" s="24"/>
    </row>
    <row r="19" spans="1:57" ht="37.5" customHeight="1" x14ac:dyDescent="0.15">
      <c r="A19" s="1"/>
      <c r="B19" s="22">
        <v>1501.2</v>
      </c>
      <c r="C19" s="24">
        <v>1829.89</v>
      </c>
      <c r="D19" s="24">
        <v>1927.06</v>
      </c>
      <c r="E19" s="24">
        <v>1824.21</v>
      </c>
      <c r="F19" s="24">
        <v>1885.99</v>
      </c>
      <c r="G19" s="24">
        <v>1877.76</v>
      </c>
      <c r="H19" s="24">
        <v>1862.1</v>
      </c>
      <c r="I19" s="26">
        <v>1518.05</v>
      </c>
      <c r="K19" s="22">
        <v>1622.33</v>
      </c>
      <c r="L19" s="24">
        <v>1834.11</v>
      </c>
      <c r="M19" s="24">
        <v>1768.57</v>
      </c>
      <c r="N19" s="24">
        <v>1867.13</v>
      </c>
      <c r="O19" s="24">
        <v>1909.64</v>
      </c>
      <c r="P19" s="24">
        <v>1883.07</v>
      </c>
      <c r="Q19" s="24">
        <v>1826.22</v>
      </c>
      <c r="R19" s="26">
        <v>1578.41</v>
      </c>
      <c r="S19" s="24"/>
      <c r="T19" s="22">
        <v>1326.99</v>
      </c>
      <c r="U19" s="24">
        <v>1695.64</v>
      </c>
      <c r="V19" s="24">
        <v>2007.97</v>
      </c>
      <c r="W19" s="24">
        <v>1671.61</v>
      </c>
      <c r="X19" s="24">
        <v>1873.98</v>
      </c>
      <c r="Y19" s="24">
        <v>1845.39</v>
      </c>
      <c r="Z19" s="24">
        <v>2009.56</v>
      </c>
      <c r="AA19" s="26">
        <v>1410.24</v>
      </c>
      <c r="AB19" s="24"/>
      <c r="AC19" s="22">
        <v>1536.65</v>
      </c>
      <c r="AD19" s="24">
        <v>1922.63</v>
      </c>
      <c r="AE19" s="24">
        <v>1965.74</v>
      </c>
      <c r="AF19" s="24">
        <v>1840.37</v>
      </c>
      <c r="AG19" s="24">
        <v>1956.98</v>
      </c>
      <c r="AH19" s="24">
        <v>1869.11</v>
      </c>
      <c r="AI19" s="24">
        <v>1837.7</v>
      </c>
      <c r="AJ19" s="26">
        <v>1548.57</v>
      </c>
      <c r="AK19" s="24"/>
      <c r="AL19" s="22">
        <v>2051.5300000000002</v>
      </c>
      <c r="AM19" s="24">
        <v>2767.03</v>
      </c>
      <c r="AN19" s="24">
        <v>2625.55</v>
      </c>
      <c r="AO19" s="24">
        <v>2506.34</v>
      </c>
      <c r="AP19" s="24">
        <v>2615.2600000000002</v>
      </c>
      <c r="AQ19" s="24">
        <v>2804.91</v>
      </c>
      <c r="AR19" s="24">
        <v>2631.86</v>
      </c>
      <c r="AS19" s="26">
        <v>2073.98</v>
      </c>
      <c r="AT19" s="24"/>
      <c r="AU19" s="22">
        <f t="shared" ref="AU19:BB19" si="8">((AL19-B19)/B19)*100</f>
        <v>36.659339195310423</v>
      </c>
      <c r="AV19" s="24">
        <f t="shared" si="8"/>
        <v>51.212914437479853</v>
      </c>
      <c r="AW19" s="24">
        <f t="shared" si="8"/>
        <v>36.246406442975321</v>
      </c>
      <c r="AX19" s="24">
        <f t="shared" si="8"/>
        <v>37.39317293513357</v>
      </c>
      <c r="AY19" s="24">
        <f t="shared" si="8"/>
        <v>38.667755396370083</v>
      </c>
      <c r="AZ19" s="24">
        <f t="shared" si="8"/>
        <v>49.375319529652344</v>
      </c>
      <c r="BA19" s="24">
        <f t="shared" si="8"/>
        <v>41.338273991729778</v>
      </c>
      <c r="BB19" s="26">
        <f t="shared" si="8"/>
        <v>36.621323408319888</v>
      </c>
      <c r="BC19" s="24"/>
      <c r="BD19" s="24"/>
      <c r="BE19" s="24"/>
    </row>
    <row r="20" spans="1:57" ht="37.5" customHeight="1" x14ac:dyDescent="0.15">
      <c r="A20" s="1"/>
      <c r="B20" s="22">
        <v>1736.09</v>
      </c>
      <c r="C20" s="24">
        <v>2093.8000000000002</v>
      </c>
      <c r="D20" s="24">
        <v>2183.36</v>
      </c>
      <c r="E20" s="24">
        <v>2210.52</v>
      </c>
      <c r="F20" s="24">
        <v>2187.62</v>
      </c>
      <c r="G20" s="24">
        <v>2160.59</v>
      </c>
      <c r="H20" s="24">
        <v>2076.83</v>
      </c>
      <c r="I20" s="26">
        <v>1670.03</v>
      </c>
      <c r="J20" s="4"/>
      <c r="K20" s="22">
        <v>1606.27</v>
      </c>
      <c r="L20" s="24">
        <v>2028.66</v>
      </c>
      <c r="M20" s="24">
        <v>2122.25</v>
      </c>
      <c r="N20" s="24">
        <v>2067.84</v>
      </c>
      <c r="O20" s="24">
        <v>2142.5300000000002</v>
      </c>
      <c r="P20" s="24">
        <v>2073.29</v>
      </c>
      <c r="Q20" s="24">
        <v>2151.33</v>
      </c>
      <c r="R20" s="26">
        <v>1745.12</v>
      </c>
      <c r="S20" s="24"/>
      <c r="T20" s="22">
        <v>1639.44</v>
      </c>
      <c r="U20" s="24">
        <v>2125.91</v>
      </c>
      <c r="V20" s="24">
        <v>2332.0700000000002</v>
      </c>
      <c r="W20" s="24">
        <v>2134.56</v>
      </c>
      <c r="X20" s="24">
        <v>2241.96</v>
      </c>
      <c r="Y20" s="24">
        <v>2464.34</v>
      </c>
      <c r="Z20" s="24">
        <v>2305.87</v>
      </c>
      <c r="AA20" s="26">
        <v>1692.16</v>
      </c>
      <c r="AB20" s="24"/>
      <c r="AC20" s="22">
        <v>1765.23</v>
      </c>
      <c r="AD20" s="24">
        <v>2099.41</v>
      </c>
      <c r="AE20" s="24">
        <v>2195.0300000000002</v>
      </c>
      <c r="AF20" s="24">
        <v>2174.9499999999998</v>
      </c>
      <c r="AG20" s="24">
        <v>2145.7600000000002</v>
      </c>
      <c r="AH20" s="24">
        <v>2223.96</v>
      </c>
      <c r="AI20" s="24">
        <v>2114.81</v>
      </c>
      <c r="AJ20" s="26">
        <v>1748.19</v>
      </c>
      <c r="AK20" s="24"/>
      <c r="AL20" s="22">
        <v>2125.9899999999998</v>
      </c>
      <c r="AM20" s="24">
        <v>2188.79</v>
      </c>
      <c r="AN20" s="24">
        <v>2778.69</v>
      </c>
      <c r="AO20" s="24">
        <v>2590.9</v>
      </c>
      <c r="AP20" s="24">
        <v>2736.13</v>
      </c>
      <c r="AQ20" s="24">
        <v>2813.96</v>
      </c>
      <c r="AR20" s="24">
        <v>2885.1</v>
      </c>
      <c r="AS20" s="26">
        <v>2513.36</v>
      </c>
      <c r="AT20" s="24"/>
      <c r="AU20" s="22">
        <f t="shared" ref="AU20:BB20" si="9">((AL20-B20)/B20)*100</f>
        <v>22.458513095519233</v>
      </c>
      <c r="AV20" s="24">
        <f t="shared" si="9"/>
        <v>4.5367274811347684</v>
      </c>
      <c r="AW20" s="24">
        <f t="shared" si="9"/>
        <v>27.266689872490101</v>
      </c>
      <c r="AX20" s="24">
        <f t="shared" si="9"/>
        <v>17.207715831569047</v>
      </c>
      <c r="AY20" s="24">
        <f t="shared" si="9"/>
        <v>25.073367403845285</v>
      </c>
      <c r="AZ20" s="24">
        <f t="shared" si="9"/>
        <v>30.240351015231941</v>
      </c>
      <c r="BA20" s="24">
        <f t="shared" si="9"/>
        <v>38.918447826735942</v>
      </c>
      <c r="BB20" s="26">
        <f t="shared" si="9"/>
        <v>50.49789524739078</v>
      </c>
      <c r="BC20" s="24"/>
      <c r="BD20" s="24"/>
      <c r="BE20" s="24"/>
    </row>
    <row r="21" spans="1:57" ht="37.5" customHeight="1" x14ac:dyDescent="0.15">
      <c r="A21" s="1"/>
      <c r="B21" s="22">
        <v>1738.06</v>
      </c>
      <c r="C21" s="24">
        <v>2081.27</v>
      </c>
      <c r="D21" s="24">
        <v>2184.09</v>
      </c>
      <c r="E21" s="24">
        <v>2221.59</v>
      </c>
      <c r="F21" s="24">
        <v>2099.62</v>
      </c>
      <c r="G21" s="24">
        <v>2098.77</v>
      </c>
      <c r="H21" s="24">
        <v>2059.87</v>
      </c>
      <c r="I21" s="26">
        <v>1619.18</v>
      </c>
      <c r="J21" s="4"/>
      <c r="K21" s="22">
        <v>1647.12</v>
      </c>
      <c r="L21" s="24">
        <v>2123.2600000000002</v>
      </c>
      <c r="M21" s="24">
        <v>2270.9899999999998</v>
      </c>
      <c r="N21" s="24">
        <v>2142.64</v>
      </c>
      <c r="O21" s="24">
        <v>2013.67</v>
      </c>
      <c r="P21" s="24">
        <v>2231.75</v>
      </c>
      <c r="Q21" s="24">
        <v>2101.27</v>
      </c>
      <c r="R21" s="26">
        <v>1641.37</v>
      </c>
      <c r="S21" s="24"/>
      <c r="T21" s="22">
        <v>1691.46</v>
      </c>
      <c r="U21" s="24">
        <v>1989.1</v>
      </c>
      <c r="V21" s="24">
        <v>2246.6</v>
      </c>
      <c r="W21" s="24">
        <v>2292.56</v>
      </c>
      <c r="X21" s="24">
        <v>1918.6</v>
      </c>
      <c r="Y21" s="24">
        <v>2153.9899999999998</v>
      </c>
      <c r="Z21" s="24">
        <v>1980.91</v>
      </c>
      <c r="AA21" s="26">
        <v>1498.8</v>
      </c>
      <c r="AB21" s="24"/>
      <c r="AC21" s="22">
        <v>1787.49</v>
      </c>
      <c r="AD21" s="24">
        <v>2145.4699999999998</v>
      </c>
      <c r="AE21" s="24">
        <v>2196.4</v>
      </c>
      <c r="AF21" s="24">
        <v>2175.8200000000002</v>
      </c>
      <c r="AG21" s="24">
        <v>2171.33</v>
      </c>
      <c r="AH21" s="24">
        <v>2253.06</v>
      </c>
      <c r="AI21" s="24">
        <v>2091.62</v>
      </c>
      <c r="AJ21" s="26">
        <v>1792.14</v>
      </c>
      <c r="AK21" s="24"/>
      <c r="AL21" s="22">
        <v>2356.25</v>
      </c>
      <c r="AM21" s="24">
        <v>2681.82</v>
      </c>
      <c r="AN21" s="24">
        <v>3027.11</v>
      </c>
      <c r="AO21" s="24">
        <v>2876.7</v>
      </c>
      <c r="AP21" s="24">
        <v>2864.94</v>
      </c>
      <c r="AQ21" s="24">
        <v>3187.54</v>
      </c>
      <c r="AR21" s="24">
        <v>2592.61</v>
      </c>
      <c r="AS21" s="26">
        <v>2199.4499999999998</v>
      </c>
      <c r="AT21" s="24"/>
      <c r="AU21" s="22">
        <f t="shared" ref="AU21:BB21" si="10">((AL21-B21)/B21)*100</f>
        <v>35.567816991358185</v>
      </c>
      <c r="AV21" s="24">
        <f t="shared" si="10"/>
        <v>28.854977970181679</v>
      </c>
      <c r="AW21" s="24">
        <f t="shared" si="10"/>
        <v>38.598226263569721</v>
      </c>
      <c r="AX21" s="24">
        <f t="shared" si="10"/>
        <v>29.488339432568552</v>
      </c>
      <c r="AY21" s="24">
        <f t="shared" si="10"/>
        <v>36.450405311437315</v>
      </c>
      <c r="AZ21" s="24">
        <f t="shared" si="10"/>
        <v>51.8765753274537</v>
      </c>
      <c r="BA21" s="24">
        <f t="shared" si="10"/>
        <v>25.862797166811514</v>
      </c>
      <c r="BB21" s="26">
        <f t="shared" si="10"/>
        <v>35.837275658049116</v>
      </c>
      <c r="BC21" s="24"/>
      <c r="BD21" s="24"/>
      <c r="BE21" s="24"/>
    </row>
    <row r="22" spans="1:57" ht="37.5" customHeight="1" x14ac:dyDescent="0.15">
      <c r="A22" s="1"/>
      <c r="B22" s="22">
        <v>1558.58</v>
      </c>
      <c r="C22" s="24">
        <v>1799.96</v>
      </c>
      <c r="D22" s="24">
        <v>1837.55</v>
      </c>
      <c r="E22" s="24">
        <v>1849.48</v>
      </c>
      <c r="F22" s="24">
        <v>1832.77</v>
      </c>
      <c r="G22" s="24">
        <v>1794.73</v>
      </c>
      <c r="H22" s="24">
        <v>1767.73</v>
      </c>
      <c r="I22" s="26">
        <v>1496</v>
      </c>
      <c r="J22" s="4"/>
      <c r="K22" s="22">
        <v>1453.16</v>
      </c>
      <c r="L22" s="24">
        <v>1719.53</v>
      </c>
      <c r="M22" s="24">
        <v>1936.71</v>
      </c>
      <c r="N22" s="24">
        <v>1892.75</v>
      </c>
      <c r="O22" s="24">
        <v>1733.66</v>
      </c>
      <c r="P22" s="24">
        <v>1960.67</v>
      </c>
      <c r="Q22" s="24">
        <v>1713.42</v>
      </c>
      <c r="R22" s="26">
        <v>1471.2</v>
      </c>
      <c r="S22" s="24"/>
      <c r="T22" s="22">
        <v>1670.45</v>
      </c>
      <c r="U22" s="24">
        <v>1876.96</v>
      </c>
      <c r="V22" s="24">
        <v>1941.55</v>
      </c>
      <c r="W22" s="24">
        <v>1848.47</v>
      </c>
      <c r="X22" s="24">
        <v>1512.35</v>
      </c>
      <c r="Y22" s="24">
        <v>1863.23</v>
      </c>
      <c r="Z22" s="24">
        <v>1855.82</v>
      </c>
      <c r="AA22" s="26">
        <v>1516.81</v>
      </c>
      <c r="AB22" s="24"/>
      <c r="AC22" s="22">
        <v>1522.48</v>
      </c>
      <c r="AD22" s="24">
        <v>1836.31</v>
      </c>
      <c r="AE22" s="24">
        <v>1824.81</v>
      </c>
      <c r="AF22" s="24">
        <v>1785.21</v>
      </c>
      <c r="AG22" s="24">
        <v>1864.19</v>
      </c>
      <c r="AH22" s="24">
        <v>1914.02</v>
      </c>
      <c r="AI22" s="24">
        <v>1795.75</v>
      </c>
      <c r="AJ22" s="26">
        <v>1529.39</v>
      </c>
      <c r="AK22" s="24"/>
      <c r="AL22" s="22">
        <v>1916.92</v>
      </c>
      <c r="AM22" s="24">
        <v>2474.5</v>
      </c>
      <c r="AN22" s="24">
        <v>2270.8200000000002</v>
      </c>
      <c r="AO22" s="24">
        <v>2379.38</v>
      </c>
      <c r="AP22" s="24">
        <v>2599.4899999999998</v>
      </c>
      <c r="AQ22" s="24">
        <v>2616.25</v>
      </c>
      <c r="AR22" s="24">
        <v>2557.38</v>
      </c>
      <c r="AS22" s="26">
        <v>2297.66</v>
      </c>
      <c r="AT22" s="24"/>
      <c r="AU22" s="22">
        <f t="shared" ref="AU22:BB22" si="11">((AL22-B22)/B22)*100</f>
        <v>22.991440926997662</v>
      </c>
      <c r="AV22" s="24">
        <f t="shared" si="11"/>
        <v>37.475277228382851</v>
      </c>
      <c r="AW22" s="24">
        <f t="shared" si="11"/>
        <v>23.578678131207326</v>
      </c>
      <c r="AX22" s="24">
        <f t="shared" si="11"/>
        <v>28.651296580660514</v>
      </c>
      <c r="AY22" s="24">
        <f t="shared" si="11"/>
        <v>41.833945339567968</v>
      </c>
      <c r="AZ22" s="24">
        <f t="shared" si="11"/>
        <v>45.774016147275631</v>
      </c>
      <c r="BA22" s="24">
        <f t="shared" si="11"/>
        <v>44.670283357752602</v>
      </c>
      <c r="BB22" s="26">
        <f t="shared" si="11"/>
        <v>53.586898395721917</v>
      </c>
      <c r="BC22" s="24"/>
      <c r="BD22" s="24"/>
      <c r="BE22" s="24"/>
    </row>
    <row r="23" spans="1:57" ht="37.5" customHeight="1" x14ac:dyDescent="0.15">
      <c r="A23" s="1"/>
      <c r="B23" s="22">
        <v>1020</v>
      </c>
      <c r="C23" s="24">
        <v>1239.68</v>
      </c>
      <c r="D23" s="24">
        <v>1345.6</v>
      </c>
      <c r="E23" s="24">
        <v>1235.3599999999999</v>
      </c>
      <c r="F23" s="24">
        <v>1326.63</v>
      </c>
      <c r="G23" s="24">
        <v>1332.6</v>
      </c>
      <c r="H23" s="24">
        <v>1248.94</v>
      </c>
      <c r="I23" s="26">
        <v>1037.53</v>
      </c>
      <c r="J23" s="4"/>
      <c r="K23" s="22">
        <v>1018.38</v>
      </c>
      <c r="L23" s="24">
        <v>1243.26</v>
      </c>
      <c r="M23" s="24">
        <v>1384.89</v>
      </c>
      <c r="N23" s="24">
        <v>1360.69</v>
      </c>
      <c r="O23" s="24">
        <v>1355.46</v>
      </c>
      <c r="P23" s="24">
        <v>1330.57</v>
      </c>
      <c r="Q23" s="24">
        <v>1346.33</v>
      </c>
      <c r="R23" s="26">
        <v>1195.54</v>
      </c>
      <c r="S23" s="24"/>
      <c r="T23" s="22">
        <v>1040.3399999999999</v>
      </c>
      <c r="U23" s="24">
        <v>1096.3699999999999</v>
      </c>
      <c r="V23" s="24">
        <v>1383.35</v>
      </c>
      <c r="W23" s="24">
        <v>1272.71</v>
      </c>
      <c r="X23" s="24">
        <v>1127.51</v>
      </c>
      <c r="Y23" s="24">
        <v>1153.19</v>
      </c>
      <c r="Z23" s="24">
        <v>1517.73</v>
      </c>
      <c r="AA23" s="26">
        <v>1083.49</v>
      </c>
      <c r="AB23" s="24"/>
      <c r="AC23" s="22">
        <v>1113.25</v>
      </c>
      <c r="AD23" s="24">
        <v>1359.31</v>
      </c>
      <c r="AE23" s="24">
        <v>1433.05</v>
      </c>
      <c r="AF23" s="24">
        <v>1364.8</v>
      </c>
      <c r="AG23" s="24">
        <v>1353.21</v>
      </c>
      <c r="AH23" s="24">
        <v>1441.47</v>
      </c>
      <c r="AI23" s="24">
        <v>1296.56</v>
      </c>
      <c r="AJ23" s="26">
        <v>1019.97</v>
      </c>
      <c r="AK23" s="24"/>
      <c r="AL23" s="22">
        <v>1276.6099999999999</v>
      </c>
      <c r="AM23" s="24">
        <v>1704.18</v>
      </c>
      <c r="AN23" s="24">
        <v>1976.34</v>
      </c>
      <c r="AO23" s="24">
        <v>2077.2800000000002</v>
      </c>
      <c r="AP23" s="24">
        <v>1994.96</v>
      </c>
      <c r="AQ23" s="24">
        <v>2098.27</v>
      </c>
      <c r="AR23" s="24">
        <v>1715.18</v>
      </c>
      <c r="AS23" s="26">
        <v>1685.68</v>
      </c>
      <c r="AT23" s="24"/>
      <c r="AU23" s="22">
        <f t="shared" ref="AU23:BB23" si="12">((AL23-B23)/B23)*100</f>
        <v>25.157843137254893</v>
      </c>
      <c r="AV23" s="24">
        <f t="shared" si="12"/>
        <v>37.469346928239545</v>
      </c>
      <c r="AW23" s="24">
        <f t="shared" si="12"/>
        <v>46.874256837098692</v>
      </c>
      <c r="AX23" s="24">
        <f t="shared" si="12"/>
        <v>68.151793809092126</v>
      </c>
      <c r="AY23" s="24">
        <f t="shared" si="12"/>
        <v>50.37802552331847</v>
      </c>
      <c r="AZ23" s="24">
        <f t="shared" si="12"/>
        <v>57.456851268197518</v>
      </c>
      <c r="BA23" s="24">
        <f t="shared" si="12"/>
        <v>37.330856566368283</v>
      </c>
      <c r="BB23" s="26">
        <f t="shared" si="12"/>
        <v>62.470482781220795</v>
      </c>
      <c r="BC23" s="24"/>
      <c r="BD23" s="24"/>
      <c r="BE23" s="24"/>
    </row>
    <row r="24" spans="1:57" ht="37.5" customHeight="1" x14ac:dyDescent="0.15">
      <c r="A24" s="1"/>
      <c r="B24" s="34">
        <v>625.82500000000005</v>
      </c>
      <c r="C24" s="35">
        <v>748.27099999999996</v>
      </c>
      <c r="D24" s="35">
        <v>821.81100000000004</v>
      </c>
      <c r="E24" s="35">
        <v>788.75400000000002</v>
      </c>
      <c r="F24" s="35">
        <v>760.89300000000003</v>
      </c>
      <c r="G24" s="35">
        <v>805.08399999999995</v>
      </c>
      <c r="H24" s="35">
        <v>794.47500000000002</v>
      </c>
      <c r="I24" s="37">
        <v>625.70799999999997</v>
      </c>
      <c r="J24" s="4"/>
      <c r="K24" s="34">
        <v>643.99800000000005</v>
      </c>
      <c r="L24" s="35">
        <v>776.303</v>
      </c>
      <c r="M24" s="35">
        <v>724.13199999999995</v>
      </c>
      <c r="N24" s="35">
        <v>722.55</v>
      </c>
      <c r="O24" s="35">
        <v>742.61199999999997</v>
      </c>
      <c r="P24" s="35">
        <v>832.51199999999994</v>
      </c>
      <c r="Q24" s="35">
        <v>723.45600000000002</v>
      </c>
      <c r="R24" s="37">
        <v>559.77099999999996</v>
      </c>
      <c r="S24" s="24"/>
      <c r="T24" s="34">
        <v>571.84299999999996</v>
      </c>
      <c r="U24" s="35">
        <v>726.12699999999995</v>
      </c>
      <c r="V24" s="35">
        <v>880.995</v>
      </c>
      <c r="W24" s="35">
        <v>886.91399999999999</v>
      </c>
      <c r="X24" s="35">
        <v>817.05799999999999</v>
      </c>
      <c r="Y24" s="35">
        <v>682.053</v>
      </c>
      <c r="Z24" s="35">
        <v>716.601</v>
      </c>
      <c r="AA24" s="37">
        <v>593.35199999999998</v>
      </c>
      <c r="AB24" s="24"/>
      <c r="AC24" s="34">
        <v>647.00199999999995</v>
      </c>
      <c r="AD24" s="35">
        <v>832.20699999999999</v>
      </c>
      <c r="AE24" s="35">
        <v>818.29600000000005</v>
      </c>
      <c r="AF24" s="35">
        <v>793.79100000000005</v>
      </c>
      <c r="AG24" s="35">
        <v>788.43</v>
      </c>
      <c r="AH24" s="35">
        <v>835.01</v>
      </c>
      <c r="AI24" s="35">
        <v>798.14099999999996</v>
      </c>
      <c r="AJ24" s="37">
        <v>702.04399999999998</v>
      </c>
      <c r="AK24" s="24"/>
      <c r="AL24" s="34">
        <v>1279.43</v>
      </c>
      <c r="AM24" s="35">
        <v>1304.71</v>
      </c>
      <c r="AN24" s="35">
        <v>1189.57</v>
      </c>
      <c r="AO24" s="35">
        <v>1358.24</v>
      </c>
      <c r="AP24" s="35">
        <v>1213.2</v>
      </c>
      <c r="AQ24" s="35">
        <v>1219</v>
      </c>
      <c r="AR24" s="35">
        <v>1181.55</v>
      </c>
      <c r="AS24" s="37">
        <v>970.06200000000001</v>
      </c>
      <c r="AT24" s="24"/>
      <c r="AU24" s="34">
        <f t="shared" ref="AU24:BB24" si="13">((AL24-B24)/B24)*100</f>
        <v>104.4389405984101</v>
      </c>
      <c r="AV24" s="35">
        <f t="shared" si="13"/>
        <v>74.363298858301349</v>
      </c>
      <c r="AW24" s="35">
        <f t="shared" si="13"/>
        <v>44.749826906673171</v>
      </c>
      <c r="AX24" s="35">
        <f t="shared" si="13"/>
        <v>72.2007115019385</v>
      </c>
      <c r="AY24" s="35">
        <f t="shared" si="13"/>
        <v>59.444231974798036</v>
      </c>
      <c r="AZ24" s="35">
        <f t="shared" si="13"/>
        <v>51.412771834988661</v>
      </c>
      <c r="BA24" s="35">
        <f t="shared" si="13"/>
        <v>48.720853393750581</v>
      </c>
      <c r="BB24" s="37">
        <f t="shared" si="13"/>
        <v>55.034297148190539</v>
      </c>
      <c r="BC24" s="24"/>
      <c r="BD24" s="24"/>
      <c r="BE24" s="24"/>
    </row>
    <row r="25" spans="1:57" ht="37.5" customHeight="1" x14ac:dyDescent="0.15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57" ht="37.5" customHeight="1" x14ac:dyDescent="0.15">
      <c r="A26" s="1"/>
      <c r="B26" s="4"/>
      <c r="C26" s="4"/>
      <c r="D26" s="4"/>
      <c r="E26" s="4"/>
      <c r="F26" s="4"/>
      <c r="G26" s="4"/>
      <c r="H26" s="4"/>
      <c r="I26" s="4"/>
      <c r="J26" s="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</row>
    <row r="27" spans="1:57" ht="37.5" customHeight="1" x14ac:dyDescent="0.15">
      <c r="A27" s="1"/>
      <c r="B27" s="4"/>
      <c r="C27" s="4"/>
      <c r="D27" s="4"/>
      <c r="E27" s="4"/>
      <c r="F27" s="4"/>
      <c r="G27" s="4"/>
      <c r="H27" s="4"/>
      <c r="I27" s="4"/>
      <c r="J27" s="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</row>
    <row r="28" spans="1:57" ht="37.5" customHeight="1" x14ac:dyDescent="0.15">
      <c r="A28" s="1"/>
      <c r="B28" s="4"/>
      <c r="C28" s="4"/>
      <c r="D28" s="4"/>
      <c r="E28" s="4"/>
      <c r="F28" s="4"/>
      <c r="G28" s="4"/>
      <c r="H28" s="4"/>
      <c r="I28" s="4"/>
      <c r="J28" s="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</row>
    <row r="29" spans="1:57" ht="37.5" customHeight="1" x14ac:dyDescent="0.15">
      <c r="A29" s="1"/>
      <c r="B29" s="4"/>
      <c r="C29" s="4"/>
      <c r="D29" s="4"/>
      <c r="E29" s="4"/>
      <c r="F29" s="4"/>
      <c r="G29" s="4"/>
      <c r="H29" s="4"/>
      <c r="I29" s="4"/>
      <c r="J29" s="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</row>
    <row r="30" spans="1:57" ht="37.5" customHeight="1" x14ac:dyDescent="0.15">
      <c r="A30" s="1"/>
      <c r="B30" s="4"/>
      <c r="C30" s="4"/>
      <c r="D30" s="4"/>
      <c r="E30" s="4"/>
      <c r="F30" s="4"/>
      <c r="G30" s="4"/>
      <c r="H30" s="4"/>
      <c r="I30" s="4"/>
      <c r="J30" s="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</row>
    <row r="31" spans="1:57" ht="37.5" customHeight="1" x14ac:dyDescent="0.15">
      <c r="A31" s="1"/>
      <c r="B31" s="4"/>
      <c r="C31" s="4"/>
      <c r="D31" s="4"/>
      <c r="E31" s="4"/>
      <c r="F31" s="4"/>
      <c r="G31" s="4"/>
      <c r="H31" s="4"/>
      <c r="I31" s="4"/>
      <c r="J31" s="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</row>
    <row r="32" spans="1:57" ht="37.5" customHeight="1" x14ac:dyDescent="0.15">
      <c r="A32" s="1"/>
      <c r="B32" s="4"/>
      <c r="C32" s="4"/>
      <c r="D32" s="4"/>
      <c r="E32" s="4"/>
      <c r="F32" s="4"/>
      <c r="G32" s="4"/>
      <c r="H32" s="4"/>
      <c r="I32" s="4"/>
      <c r="J32" s="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</row>
    <row r="33" spans="1:57" ht="37.5" customHeight="1" x14ac:dyDescent="0.15">
      <c r="A33" s="1"/>
      <c r="B33" s="4"/>
      <c r="C33" s="4"/>
      <c r="D33" s="4"/>
      <c r="E33" s="4"/>
      <c r="F33" s="4"/>
      <c r="G33" s="4"/>
      <c r="H33" s="4"/>
      <c r="I33" s="4"/>
      <c r="J33" s="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</row>
    <row r="34" spans="1:57" ht="37.5" customHeight="1" x14ac:dyDescent="0.15">
      <c r="A34" s="1"/>
      <c r="B34" s="4"/>
      <c r="C34" s="4"/>
      <c r="D34" s="4"/>
      <c r="E34" s="4"/>
      <c r="F34" s="4"/>
      <c r="G34" s="4"/>
      <c r="H34" s="4"/>
      <c r="I34" s="4"/>
      <c r="J34" s="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</row>
    <row r="35" spans="1:57" ht="37.5" customHeight="1" x14ac:dyDescent="0.15">
      <c r="A35" s="1"/>
      <c r="B35" s="4"/>
      <c r="C35" s="4"/>
      <c r="D35" s="4"/>
      <c r="E35" s="4"/>
      <c r="F35" s="4"/>
      <c r="G35" s="4"/>
      <c r="H35" s="4"/>
      <c r="I35" s="4"/>
      <c r="J35" s="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</row>
    <row r="36" spans="1:57" ht="37.5" customHeight="1" x14ac:dyDescent="0.15">
      <c r="A36" s="1"/>
      <c r="B36" s="4"/>
      <c r="C36" s="4"/>
      <c r="D36" s="4"/>
      <c r="E36" s="4"/>
      <c r="F36" s="4"/>
      <c r="G36" s="4"/>
      <c r="H36" s="4"/>
      <c r="I36" s="4"/>
      <c r="J36" s="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</row>
    <row r="37" spans="1:57" ht="37.5" customHeight="1" x14ac:dyDescent="0.15">
      <c r="A37" s="1"/>
      <c r="B37" s="4"/>
      <c r="C37" s="4"/>
      <c r="D37" s="4"/>
      <c r="E37" s="4"/>
      <c r="F37" s="4"/>
      <c r="G37" s="4"/>
      <c r="H37" s="4"/>
      <c r="I37" s="4"/>
      <c r="J37" s="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</row>
    <row r="38" spans="1:57" ht="37.5" customHeight="1" x14ac:dyDescent="0.15">
      <c r="A38" s="1"/>
      <c r="B38" s="4"/>
      <c r="C38" s="4"/>
      <c r="D38" s="4"/>
      <c r="E38" s="4"/>
      <c r="F38" s="4"/>
      <c r="G38" s="4"/>
      <c r="H38" s="4"/>
      <c r="I38" s="4"/>
      <c r="J38" s="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</row>
    <row r="39" spans="1:57" ht="37.5" customHeight="1" x14ac:dyDescent="0.15">
      <c r="A39" s="1"/>
      <c r="B39" s="4"/>
      <c r="C39" s="4"/>
      <c r="D39" s="4"/>
      <c r="E39" s="4"/>
      <c r="F39" s="4"/>
      <c r="G39" s="4"/>
      <c r="H39" s="4"/>
      <c r="I39" s="4"/>
      <c r="J39" s="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</row>
    <row r="40" spans="1:57" ht="15.75" customHeight="1" x14ac:dyDescent="0.15"/>
    <row r="41" spans="1:57" ht="15.75" customHeight="1" x14ac:dyDescent="0.15"/>
    <row r="42" spans="1:57" ht="15.75" customHeight="1" x14ac:dyDescent="0.15"/>
    <row r="43" spans="1:57" ht="15.75" customHeight="1" x14ac:dyDescent="0.15"/>
  </sheetData>
  <conditionalFormatting sqref="B11:I24 J11:J18 K11:BB24 BE11:BE24 BC12:BD24 AC26:BE39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36"/>
  <sheetViews>
    <sheetView workbookViewId="0">
      <selection activeCell="M13" sqref="M13"/>
    </sheetView>
  </sheetViews>
  <sheetFormatPr baseColWidth="10" defaultColWidth="0" defaultRowHeight="15.75" customHeight="1" zeroHeight="1" x14ac:dyDescent="0.15"/>
  <cols>
    <col min="1" max="1" width="14.5" customWidth="1"/>
    <col min="2" max="12" width="7.33203125" customWidth="1"/>
    <col min="13" max="15" width="14.5" customWidth="1"/>
    <col min="16" max="16384" width="14.5" hidden="1"/>
  </cols>
  <sheetData>
    <row r="1" spans="1:14" ht="16" x14ac:dyDescent="0.2">
      <c r="A1" s="1"/>
      <c r="B1" s="60">
        <v>43166</v>
      </c>
      <c r="M1" s="2"/>
      <c r="N1" s="4"/>
    </row>
    <row r="2" spans="1:14" ht="18" x14ac:dyDescent="0.2">
      <c r="A2" s="1"/>
      <c r="B2" s="6" t="s">
        <v>0</v>
      </c>
      <c r="F2" s="5" t="s">
        <v>1</v>
      </c>
      <c r="G2" s="8">
        <f>MAX(B7:L13)</f>
        <v>1470.2</v>
      </c>
      <c r="M2" s="2"/>
      <c r="N2" s="4"/>
    </row>
    <row r="3" spans="1:14" ht="18" x14ac:dyDescent="0.2">
      <c r="A3" s="1"/>
      <c r="B3" s="6" t="s">
        <v>3</v>
      </c>
      <c r="F3" s="5" t="s">
        <v>4</v>
      </c>
      <c r="G3" s="8">
        <f>MIN(B7:L13)</f>
        <v>7.9688999999999997</v>
      </c>
      <c r="M3" s="2"/>
      <c r="N3" s="4"/>
    </row>
    <row r="4" spans="1:14" ht="18" x14ac:dyDescent="0.2">
      <c r="A4" s="1"/>
      <c r="B4" s="6" t="s">
        <v>23</v>
      </c>
      <c r="F4" s="5" t="s">
        <v>6</v>
      </c>
      <c r="G4" s="8">
        <f>AVERAGE(B7:L13)</f>
        <v>479.51577142857127</v>
      </c>
      <c r="M4" s="2"/>
      <c r="N4" s="4"/>
    </row>
    <row r="5" spans="1:14" ht="18" x14ac:dyDescent="0.2">
      <c r="A5" s="1"/>
      <c r="B5" s="6" t="s">
        <v>24</v>
      </c>
      <c r="M5" s="2"/>
      <c r="N5" s="4"/>
    </row>
    <row r="6" spans="1:14" ht="37.5" customHeight="1" x14ac:dyDescent="0.15">
      <c r="A6" s="1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4" ht="37.5" customHeight="1" x14ac:dyDescent="0.15">
      <c r="A7" s="1"/>
      <c r="B7" s="15">
        <v>9.3605</v>
      </c>
      <c r="C7" s="17">
        <v>12.898999999999999</v>
      </c>
      <c r="D7" s="17">
        <v>36.531999999999996</v>
      </c>
      <c r="E7" s="17">
        <v>154.84</v>
      </c>
      <c r="F7" s="17">
        <v>417.07</v>
      </c>
      <c r="G7" s="17">
        <v>592.82000000000005</v>
      </c>
      <c r="H7" s="17">
        <v>446.31</v>
      </c>
      <c r="I7" s="17">
        <v>192.83</v>
      </c>
      <c r="J7" s="17">
        <v>54.503999999999998</v>
      </c>
      <c r="K7" s="17">
        <v>16.963999999999999</v>
      </c>
      <c r="L7" s="19">
        <v>12.178000000000001</v>
      </c>
    </row>
    <row r="8" spans="1:14" ht="37.5" customHeight="1" x14ac:dyDescent="0.15">
      <c r="A8" s="1"/>
      <c r="B8" s="22">
        <v>10.544</v>
      </c>
      <c r="C8" s="24">
        <v>17.818000000000001</v>
      </c>
      <c r="D8" s="24">
        <v>127.56</v>
      </c>
      <c r="E8" s="24">
        <v>574.58000000000004</v>
      </c>
      <c r="F8" s="24">
        <v>1171.4000000000001</v>
      </c>
      <c r="G8" s="24">
        <v>1261.5</v>
      </c>
      <c r="H8" s="24">
        <v>1180.9000000000001</v>
      </c>
      <c r="I8" s="24">
        <v>689.2</v>
      </c>
      <c r="J8" s="24">
        <v>145.94</v>
      </c>
      <c r="K8" s="24">
        <v>29.806999999999999</v>
      </c>
      <c r="L8" s="26">
        <v>17.241</v>
      </c>
    </row>
    <row r="9" spans="1:14" ht="37.5" customHeight="1" x14ac:dyDescent="0.15">
      <c r="A9" s="1"/>
      <c r="B9" s="22">
        <v>10.449</v>
      </c>
      <c r="C9" s="24">
        <v>30.452999999999999</v>
      </c>
      <c r="D9" s="24">
        <v>258.31</v>
      </c>
      <c r="E9" s="24">
        <v>1059.9000000000001</v>
      </c>
      <c r="F9" s="24">
        <v>1402.9</v>
      </c>
      <c r="G9" s="24">
        <v>1447.5</v>
      </c>
      <c r="H9" s="24">
        <v>1377.1</v>
      </c>
      <c r="I9" s="24">
        <v>1126.3</v>
      </c>
      <c r="J9" s="24">
        <v>327.81</v>
      </c>
      <c r="K9" s="24">
        <v>49.478000000000002</v>
      </c>
      <c r="L9" s="26">
        <v>17.39</v>
      </c>
    </row>
    <row r="10" spans="1:14" ht="37.5" customHeight="1" x14ac:dyDescent="0.15">
      <c r="A10" s="1"/>
      <c r="B10" s="22">
        <v>10.385</v>
      </c>
      <c r="C10" s="24">
        <v>41.286000000000001</v>
      </c>
      <c r="D10" s="24">
        <v>314.23</v>
      </c>
      <c r="E10" s="24">
        <v>1212.7</v>
      </c>
      <c r="F10" s="24">
        <v>1468.9</v>
      </c>
      <c r="G10" s="24">
        <v>1470.2</v>
      </c>
      <c r="H10" s="24">
        <v>1461.6</v>
      </c>
      <c r="I10" s="24">
        <v>1243.2</v>
      </c>
      <c r="J10" s="24">
        <v>450.43</v>
      </c>
      <c r="K10" s="24">
        <v>70.05</v>
      </c>
      <c r="L10" s="26">
        <v>16.850000000000001</v>
      </c>
      <c r="M10" s="5"/>
      <c r="N10" s="7"/>
    </row>
    <row r="11" spans="1:14" ht="37.5" customHeight="1" x14ac:dyDescent="0.15">
      <c r="A11" s="1"/>
      <c r="B11" s="22">
        <v>12.257</v>
      </c>
      <c r="C11" s="24">
        <v>38.289000000000001</v>
      </c>
      <c r="D11" s="24">
        <v>264.16000000000003</v>
      </c>
      <c r="E11" s="24">
        <v>1044.7</v>
      </c>
      <c r="F11" s="24">
        <v>1393.5</v>
      </c>
      <c r="G11" s="24">
        <v>1430.1</v>
      </c>
      <c r="H11" s="24">
        <v>1399.5</v>
      </c>
      <c r="I11" s="24">
        <v>1096.4000000000001</v>
      </c>
      <c r="J11" s="24">
        <v>386.47</v>
      </c>
      <c r="K11" s="24">
        <v>62.152000000000001</v>
      </c>
      <c r="L11" s="26">
        <v>17.276</v>
      </c>
      <c r="M11" s="5"/>
      <c r="N11" s="7"/>
    </row>
    <row r="12" spans="1:14" ht="37.5" customHeight="1" x14ac:dyDescent="0.15">
      <c r="A12" s="1"/>
      <c r="B12" s="22">
        <v>9.875</v>
      </c>
      <c r="C12" s="24">
        <v>30.146000000000001</v>
      </c>
      <c r="D12" s="24">
        <v>172.28</v>
      </c>
      <c r="E12" s="24">
        <v>622.79999999999995</v>
      </c>
      <c r="F12" s="24">
        <v>1116.0999999999999</v>
      </c>
      <c r="G12" s="24">
        <v>1200</v>
      </c>
      <c r="H12" s="24">
        <v>1141.4000000000001</v>
      </c>
      <c r="I12" s="24">
        <v>709.75</v>
      </c>
      <c r="J12" s="24">
        <v>199.57</v>
      </c>
      <c r="K12" s="24">
        <v>45.582000000000001</v>
      </c>
      <c r="L12" s="26">
        <v>14.888999999999999</v>
      </c>
      <c r="M12" s="5"/>
      <c r="N12" s="7"/>
    </row>
    <row r="13" spans="1:14" ht="37.5" customHeight="1" x14ac:dyDescent="0.15">
      <c r="A13" s="1"/>
      <c r="B13" s="34">
        <v>7.9688999999999997</v>
      </c>
      <c r="C13" s="35">
        <v>11.984999999999999</v>
      </c>
      <c r="D13" s="35">
        <v>71.436999999999998</v>
      </c>
      <c r="E13" s="35">
        <v>247.32</v>
      </c>
      <c r="F13" s="35">
        <v>530.63</v>
      </c>
      <c r="G13" s="35">
        <v>681.84</v>
      </c>
      <c r="H13" s="35">
        <v>550.14</v>
      </c>
      <c r="I13" s="35">
        <v>261.39</v>
      </c>
      <c r="J13" s="35">
        <v>78.180999999999997</v>
      </c>
      <c r="K13" s="35">
        <v>22.16</v>
      </c>
      <c r="L13" s="37">
        <v>12.247999999999999</v>
      </c>
      <c r="M13" s="5"/>
      <c r="N13" s="7"/>
    </row>
    <row r="14" spans="1:14" ht="37.5" customHeight="1" x14ac:dyDescent="0.1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7"/>
    </row>
    <row r="15" spans="1:14" ht="13" x14ac:dyDescent="0.1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/>
      <c r="N15" s="7"/>
    </row>
    <row r="16" spans="1:14" ht="13" x14ac:dyDescent="0.1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5"/>
      <c r="N16" s="7"/>
    </row>
    <row r="17" spans="1:14" ht="18" x14ac:dyDescent="0.2">
      <c r="A17" s="1"/>
      <c r="B17" s="9" t="s">
        <v>2</v>
      </c>
      <c r="C17" s="3"/>
      <c r="D17" s="3"/>
      <c r="E17" s="3"/>
      <c r="F17" s="5" t="s">
        <v>1</v>
      </c>
      <c r="G17" s="8">
        <f>MAX(B22:L28)</f>
        <v>1878.12</v>
      </c>
      <c r="H17" s="3"/>
      <c r="I17" s="3"/>
      <c r="J17" s="3"/>
      <c r="K17" s="3"/>
      <c r="L17" s="3"/>
      <c r="M17" s="5"/>
      <c r="N17" s="7"/>
    </row>
    <row r="18" spans="1:14" ht="18" x14ac:dyDescent="0.2">
      <c r="A18" s="1"/>
      <c r="B18" s="6" t="s">
        <v>3</v>
      </c>
      <c r="C18" s="3"/>
      <c r="D18" s="3"/>
      <c r="E18" s="3"/>
      <c r="F18" s="5" t="s">
        <v>4</v>
      </c>
      <c r="G18" s="8">
        <f>MIN(B22:L28)</f>
        <v>15.8904</v>
      </c>
      <c r="H18" s="3"/>
      <c r="I18" s="3"/>
      <c r="J18" s="3"/>
      <c r="K18" s="3"/>
      <c r="L18" s="3"/>
      <c r="M18" s="5"/>
      <c r="N18" s="7"/>
    </row>
    <row r="19" spans="1:14" ht="18" x14ac:dyDescent="0.2">
      <c r="A19" s="1"/>
      <c r="B19" s="6" t="s">
        <v>23</v>
      </c>
      <c r="C19" s="3"/>
      <c r="D19" s="3"/>
      <c r="E19" s="3"/>
      <c r="F19" s="5" t="s">
        <v>6</v>
      </c>
      <c r="G19" s="8">
        <f>AVERAGE(B22:L28)</f>
        <v>498.1335857142858</v>
      </c>
      <c r="H19" s="3"/>
      <c r="I19" s="3"/>
      <c r="J19" s="3"/>
      <c r="K19" s="3"/>
      <c r="L19" s="3"/>
      <c r="M19" s="5"/>
      <c r="N19" s="7"/>
    </row>
    <row r="20" spans="1:14" ht="18" x14ac:dyDescent="0.2">
      <c r="A20" s="1"/>
      <c r="B20" s="6" t="s">
        <v>25</v>
      </c>
      <c r="C20" s="3"/>
      <c r="D20" s="3"/>
      <c r="E20" s="3"/>
      <c r="H20" s="3"/>
      <c r="I20" s="3"/>
      <c r="J20" s="3"/>
      <c r="K20" s="3"/>
      <c r="L20" s="3"/>
      <c r="M20" s="5"/>
      <c r="N20" s="7"/>
    </row>
    <row r="21" spans="1:14" ht="13" x14ac:dyDescent="0.15">
      <c r="A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5"/>
      <c r="N21" s="7"/>
    </row>
    <row r="22" spans="1:14" ht="37.5" customHeight="1" x14ac:dyDescent="0.15">
      <c r="A22" s="1"/>
      <c r="B22" s="15">
        <v>16.582899999999999</v>
      </c>
      <c r="C22" s="17">
        <v>45.354700000000001</v>
      </c>
      <c r="D22" s="17">
        <v>124.80200000000001</v>
      </c>
      <c r="E22" s="17">
        <v>268.238</v>
      </c>
      <c r="F22" s="17">
        <v>439.71100000000001</v>
      </c>
      <c r="G22" s="17">
        <v>512.46699999999998</v>
      </c>
      <c r="H22" s="17">
        <v>433.95600000000002</v>
      </c>
      <c r="I22" s="17">
        <v>266.70699999999999</v>
      </c>
      <c r="J22" s="17">
        <v>116.967</v>
      </c>
      <c r="K22" s="17">
        <v>43.0702</v>
      </c>
      <c r="L22" s="19">
        <v>16.791699999999999</v>
      </c>
    </row>
    <row r="23" spans="1:14" ht="37.5" customHeight="1" x14ac:dyDescent="0.15">
      <c r="A23" s="1"/>
      <c r="B23" s="22">
        <v>27.185099999999998</v>
      </c>
      <c r="C23" s="24">
        <v>87.453599999999994</v>
      </c>
      <c r="D23" s="24">
        <v>260.04700000000003</v>
      </c>
      <c r="E23" s="24">
        <v>575.26300000000003</v>
      </c>
      <c r="F23" s="24">
        <v>939.66399999999999</v>
      </c>
      <c r="G23" s="24">
        <v>1096.42</v>
      </c>
      <c r="H23" s="24">
        <v>938.92700000000002</v>
      </c>
      <c r="I23" s="24">
        <v>578.24300000000005</v>
      </c>
      <c r="J23" s="24">
        <v>245.66399999999999</v>
      </c>
      <c r="K23" s="24">
        <v>84.553600000000003</v>
      </c>
      <c r="L23" s="26">
        <v>26.6996</v>
      </c>
    </row>
    <row r="24" spans="1:14" ht="37.5" customHeight="1" x14ac:dyDescent="0.15">
      <c r="A24" s="1"/>
      <c r="B24" s="22">
        <v>39.396500000000003</v>
      </c>
      <c r="C24" s="24">
        <v>133.23400000000001</v>
      </c>
      <c r="D24" s="24">
        <v>410.82600000000002</v>
      </c>
      <c r="E24" s="24">
        <v>925.67899999999997</v>
      </c>
      <c r="F24" s="24">
        <v>1455.63</v>
      </c>
      <c r="G24" s="24">
        <v>1643.57</v>
      </c>
      <c r="H24" s="24">
        <v>1466.86</v>
      </c>
      <c r="I24" s="24">
        <v>918.45299999999997</v>
      </c>
      <c r="J24" s="24">
        <v>404.07499999999999</v>
      </c>
      <c r="K24" s="24">
        <v>132.19</v>
      </c>
      <c r="L24" s="26">
        <v>39.581800000000001</v>
      </c>
    </row>
    <row r="25" spans="1:14" ht="37.5" customHeight="1" x14ac:dyDescent="0.15">
      <c r="A25" s="1"/>
      <c r="B25" s="22">
        <v>44.114800000000002</v>
      </c>
      <c r="C25" s="24">
        <v>156.904</v>
      </c>
      <c r="D25" s="24">
        <v>479.43299999999999</v>
      </c>
      <c r="E25" s="24">
        <v>1089.3399999999999</v>
      </c>
      <c r="F25" s="24">
        <v>1678.17</v>
      </c>
      <c r="G25" s="24">
        <v>1878.12</v>
      </c>
      <c r="H25" s="24">
        <v>1696.63</v>
      </c>
      <c r="I25" s="24">
        <v>1095.83</v>
      </c>
      <c r="J25" s="24">
        <v>477.96499999999997</v>
      </c>
      <c r="K25" s="24">
        <v>153.69200000000001</v>
      </c>
      <c r="L25" s="26">
        <v>44.546900000000001</v>
      </c>
      <c r="M25" s="40"/>
      <c r="N25" s="31"/>
    </row>
    <row r="26" spans="1:14" ht="37.5" customHeight="1" x14ac:dyDescent="0.15">
      <c r="A26" s="1"/>
      <c r="B26" s="22">
        <v>38.8812</v>
      </c>
      <c r="C26" s="24">
        <v>133.70500000000001</v>
      </c>
      <c r="D26" s="24">
        <v>401.99400000000003</v>
      </c>
      <c r="E26" s="24">
        <v>924.86400000000003</v>
      </c>
      <c r="F26" s="24">
        <v>1450.05</v>
      </c>
      <c r="G26" s="24">
        <v>1657.86</v>
      </c>
      <c r="H26" s="24">
        <v>1469.33</v>
      </c>
      <c r="I26" s="24">
        <v>948.10400000000004</v>
      </c>
      <c r="J26" s="24">
        <v>406.70600000000002</v>
      </c>
      <c r="K26" s="24">
        <v>133.70400000000001</v>
      </c>
      <c r="L26" s="26">
        <v>38.634799999999998</v>
      </c>
      <c r="M26" s="40"/>
      <c r="N26" s="31"/>
    </row>
    <row r="27" spans="1:14" ht="37.5" customHeight="1" x14ac:dyDescent="0.15">
      <c r="A27" s="1"/>
      <c r="B27" s="22">
        <v>25.706800000000001</v>
      </c>
      <c r="C27" s="24">
        <v>86.585400000000007</v>
      </c>
      <c r="D27" s="24">
        <v>250.46899999999999</v>
      </c>
      <c r="E27" s="24">
        <v>573.17499999999995</v>
      </c>
      <c r="F27" s="24">
        <v>967.30399999999997</v>
      </c>
      <c r="G27" s="24">
        <v>1098.53</v>
      </c>
      <c r="H27" s="24">
        <v>944.57</v>
      </c>
      <c r="I27" s="24">
        <v>588.93600000000004</v>
      </c>
      <c r="J27" s="24">
        <v>264.685</v>
      </c>
      <c r="K27" s="24">
        <v>92.140900000000002</v>
      </c>
      <c r="L27" s="26">
        <v>27.464500000000001</v>
      </c>
      <c r="M27" s="40"/>
      <c r="N27" s="31"/>
    </row>
    <row r="28" spans="1:14" ht="37.5" customHeight="1" x14ac:dyDescent="0.15">
      <c r="A28" s="1"/>
      <c r="B28" s="34">
        <v>15.8904</v>
      </c>
      <c r="C28" s="35">
        <v>44.601700000000001</v>
      </c>
      <c r="D28" s="35">
        <v>121.946</v>
      </c>
      <c r="E28" s="35">
        <v>268.899</v>
      </c>
      <c r="F28" s="35">
        <v>444.01499999999999</v>
      </c>
      <c r="G28" s="35">
        <v>523.37</v>
      </c>
      <c r="H28" s="35">
        <v>455.77100000000002</v>
      </c>
      <c r="I28" s="35">
        <v>266.20800000000003</v>
      </c>
      <c r="J28" s="35">
        <v>122.73</v>
      </c>
      <c r="K28" s="35">
        <v>44.1995</v>
      </c>
      <c r="L28" s="37">
        <v>16.247499999999999</v>
      </c>
      <c r="M28" s="40"/>
      <c r="N28" s="31"/>
    </row>
    <row r="29" spans="1:14" ht="13" x14ac:dyDescent="0.15">
      <c r="A29" s="1"/>
      <c r="M29" s="2"/>
      <c r="N29" s="4"/>
    </row>
    <row r="30" spans="1:14" ht="13" x14ac:dyDescent="0.15">
      <c r="A30" s="1"/>
      <c r="M30" s="2"/>
      <c r="N30" s="4"/>
    </row>
    <row r="31" spans="1:14" ht="13" x14ac:dyDescent="0.15">
      <c r="A31" s="1"/>
      <c r="M31" s="2"/>
      <c r="N31" s="4"/>
    </row>
    <row r="32" spans="1:14" ht="13" x14ac:dyDescent="0.15">
      <c r="A32" s="1"/>
      <c r="M32" s="2"/>
      <c r="N32" s="4"/>
    </row>
    <row r="33" spans="1:14" ht="13" x14ac:dyDescent="0.15">
      <c r="A33" s="1"/>
      <c r="M33" s="2"/>
      <c r="N33" s="4"/>
    </row>
    <row r="34" spans="1:14" ht="13" x14ac:dyDescent="0.1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5"/>
      <c r="N34" s="7"/>
    </row>
    <row r="35" spans="1:14" ht="13" hidden="1" x14ac:dyDescent="0.1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5"/>
      <c r="N35" s="7"/>
    </row>
    <row r="36" spans="1:14" ht="13" hidden="1" x14ac:dyDescent="0.1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5"/>
      <c r="N36" s="7"/>
    </row>
  </sheetData>
  <conditionalFormatting sqref="B6:L13 B22:L28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104"/>
  <sheetViews>
    <sheetView workbookViewId="0"/>
  </sheetViews>
  <sheetFormatPr baseColWidth="10" defaultColWidth="14.5" defaultRowHeight="15.75" customHeight="1" x14ac:dyDescent="0.15"/>
  <cols>
    <col min="2" max="12" width="7.33203125" customWidth="1"/>
  </cols>
  <sheetData>
    <row r="1" spans="1:14" ht="13" x14ac:dyDescent="0.15">
      <c r="A1" s="1"/>
      <c r="M1" s="2"/>
      <c r="N1" s="4"/>
    </row>
    <row r="2" spans="1:14" ht="18" x14ac:dyDescent="0.2">
      <c r="A2" s="1"/>
      <c r="B2" s="6" t="s">
        <v>0</v>
      </c>
      <c r="F2" s="5" t="s">
        <v>1</v>
      </c>
      <c r="G2" s="8" t="e">
        <f>MAX(#REF!)</f>
        <v>#REF!</v>
      </c>
      <c r="M2" s="2"/>
      <c r="N2" s="4"/>
    </row>
    <row r="3" spans="1:14" ht="18" x14ac:dyDescent="0.2">
      <c r="A3" s="1"/>
      <c r="B3" s="6" t="s">
        <v>3</v>
      </c>
      <c r="F3" s="5" t="s">
        <v>4</v>
      </c>
      <c r="G3" s="8" t="e">
        <f>MIN(#REF!)</f>
        <v>#REF!</v>
      </c>
      <c r="M3" s="2"/>
      <c r="N3" s="4"/>
    </row>
    <row r="4" spans="1:14" ht="18" x14ac:dyDescent="0.2">
      <c r="A4" s="1"/>
      <c r="B4" s="6" t="s">
        <v>23</v>
      </c>
      <c r="F4" s="5" t="s">
        <v>6</v>
      </c>
      <c r="G4" s="8" t="e">
        <f>AVERAGE(#REF!)</f>
        <v>#REF!</v>
      </c>
      <c r="M4" s="2"/>
      <c r="N4" s="4"/>
    </row>
    <row r="5" spans="1:14" ht="18" x14ac:dyDescent="0.2">
      <c r="A5" s="1"/>
      <c r="B5" s="6" t="s">
        <v>24</v>
      </c>
      <c r="M5" s="2"/>
      <c r="N5" s="4"/>
    </row>
    <row r="6" spans="1:14" ht="37.5" customHeight="1" x14ac:dyDescent="0.15">
      <c r="A6" s="1"/>
    </row>
    <row r="7" spans="1:14" ht="37.5" customHeight="1" x14ac:dyDescent="0.15">
      <c r="A7" s="1"/>
      <c r="B7" s="15">
        <v>10.335000000000001</v>
      </c>
      <c r="C7" s="17">
        <v>16.042000000000002</v>
      </c>
      <c r="D7" s="17">
        <v>74.328000000000003</v>
      </c>
      <c r="E7" s="17">
        <v>252.27</v>
      </c>
      <c r="F7" s="17">
        <v>526.21</v>
      </c>
      <c r="G7" s="17">
        <v>676.25</v>
      </c>
      <c r="H7" s="17">
        <v>545.38</v>
      </c>
      <c r="I7" s="17">
        <v>264.95</v>
      </c>
      <c r="J7" s="17">
        <v>82.311000000000007</v>
      </c>
      <c r="K7" s="17">
        <v>21.103000000000002</v>
      </c>
      <c r="L7" s="19">
        <v>13.603999999999999</v>
      </c>
    </row>
    <row r="8" spans="1:14" ht="37.5" customHeight="1" x14ac:dyDescent="0.15">
      <c r="A8" s="1"/>
      <c r="B8" s="22">
        <v>11.502000000000001</v>
      </c>
      <c r="C8" s="24">
        <v>36.351999999999997</v>
      </c>
      <c r="D8" s="24">
        <v>219.58</v>
      </c>
      <c r="E8" s="24">
        <v>706.96</v>
      </c>
      <c r="F8" s="24">
        <v>1114.9000000000001</v>
      </c>
      <c r="G8" s="24">
        <v>1228</v>
      </c>
      <c r="H8" s="24">
        <v>1137.5999999999999</v>
      </c>
      <c r="I8" s="24">
        <v>709.09</v>
      </c>
      <c r="J8" s="24">
        <v>259.83999999999997</v>
      </c>
      <c r="K8" s="24">
        <v>55.609000000000002</v>
      </c>
      <c r="L8" s="26">
        <v>16.466999999999999</v>
      </c>
    </row>
    <row r="9" spans="1:14" ht="37.5" customHeight="1" x14ac:dyDescent="0.15">
      <c r="A9" s="1"/>
      <c r="B9" s="22">
        <v>13.084</v>
      </c>
      <c r="C9" s="24">
        <v>60.386000000000003</v>
      </c>
      <c r="D9" s="24">
        <v>374.99</v>
      </c>
      <c r="E9" s="24">
        <v>1062.3</v>
      </c>
      <c r="F9" s="24">
        <v>1306</v>
      </c>
      <c r="G9" s="24">
        <v>1383.3</v>
      </c>
      <c r="H9" s="24">
        <v>1331.4</v>
      </c>
      <c r="I9" s="24">
        <v>1126.5999999999999</v>
      </c>
      <c r="J9" s="24">
        <v>421.2</v>
      </c>
      <c r="K9" s="24">
        <v>103.96</v>
      </c>
      <c r="L9" s="26">
        <v>18.521999999999998</v>
      </c>
      <c r="M9" s="5"/>
      <c r="N9" s="7"/>
    </row>
    <row r="10" spans="1:14" ht="37.5" customHeight="1" x14ac:dyDescent="0.15">
      <c r="A10" s="1"/>
      <c r="B10" s="22">
        <v>14.048999999999999</v>
      </c>
      <c r="C10" s="24">
        <v>81.03</v>
      </c>
      <c r="D10" s="24">
        <v>455.69</v>
      </c>
      <c r="E10" s="24">
        <v>1135.2</v>
      </c>
      <c r="F10" s="24">
        <v>1368.5</v>
      </c>
      <c r="G10" s="24">
        <v>1406.9</v>
      </c>
      <c r="H10" s="24">
        <v>1372.8</v>
      </c>
      <c r="I10" s="24">
        <v>1161.7</v>
      </c>
      <c r="J10" s="24">
        <v>576.54</v>
      </c>
      <c r="K10" s="24">
        <v>130.91999999999999</v>
      </c>
      <c r="L10" s="26">
        <v>19.588000000000001</v>
      </c>
      <c r="M10" s="5"/>
      <c r="N10" s="7"/>
    </row>
    <row r="11" spans="1:14" ht="37.5" customHeight="1" x14ac:dyDescent="0.15">
      <c r="A11" s="1"/>
      <c r="B11" s="22">
        <v>14.569000000000001</v>
      </c>
      <c r="C11" s="24">
        <v>74.62</v>
      </c>
      <c r="D11" s="24">
        <v>407.17</v>
      </c>
      <c r="E11" s="24">
        <v>1034.4000000000001</v>
      </c>
      <c r="F11" s="24">
        <v>1326.4</v>
      </c>
      <c r="G11" s="24">
        <v>1342.4</v>
      </c>
      <c r="H11" s="24">
        <v>1313.3</v>
      </c>
      <c r="I11" s="24">
        <v>1105.5</v>
      </c>
      <c r="J11" s="24">
        <v>454.28</v>
      </c>
      <c r="K11" s="24">
        <v>119.4</v>
      </c>
      <c r="L11" s="26">
        <v>21.164999999999999</v>
      </c>
      <c r="M11" s="5"/>
      <c r="N11" s="7"/>
    </row>
    <row r="12" spans="1:14" ht="37.5" customHeight="1" x14ac:dyDescent="0.15">
      <c r="A12" s="1"/>
      <c r="B12" s="22">
        <v>10.818</v>
      </c>
      <c r="C12" s="24">
        <v>48.365000000000002</v>
      </c>
      <c r="D12" s="24">
        <v>244.95</v>
      </c>
      <c r="E12" s="24">
        <v>642.66</v>
      </c>
      <c r="F12" s="24">
        <v>1019.7</v>
      </c>
      <c r="G12" s="24">
        <v>1131.9000000000001</v>
      </c>
      <c r="H12" s="24">
        <v>1093.0999999999999</v>
      </c>
      <c r="I12" s="24">
        <v>667.14</v>
      </c>
      <c r="J12" s="24">
        <v>289.19</v>
      </c>
      <c r="K12" s="24">
        <v>76.664000000000001</v>
      </c>
      <c r="L12" s="26">
        <v>17.044</v>
      </c>
      <c r="M12" s="5"/>
      <c r="N12" s="7"/>
    </row>
    <row r="13" spans="1:14" ht="37.5" customHeight="1" x14ac:dyDescent="0.15">
      <c r="A13" s="1"/>
      <c r="B13" s="34">
        <v>9.8849</v>
      </c>
      <c r="C13" s="35">
        <v>22.111000000000001</v>
      </c>
      <c r="D13" s="35">
        <v>99.78</v>
      </c>
      <c r="E13" s="35">
        <v>298.01</v>
      </c>
      <c r="F13" s="35">
        <v>559.30999999999995</v>
      </c>
      <c r="G13" s="35">
        <v>658.26</v>
      </c>
      <c r="H13" s="35">
        <v>558.15</v>
      </c>
      <c r="I13" s="35">
        <v>347.79</v>
      </c>
      <c r="J13" s="35">
        <v>127.66</v>
      </c>
      <c r="K13" s="35">
        <v>35.729999999999997</v>
      </c>
      <c r="L13" s="37">
        <v>13.278</v>
      </c>
      <c r="M13" s="5"/>
      <c r="N13" s="7"/>
    </row>
    <row r="14" spans="1:14" ht="13" x14ac:dyDescent="0.1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7"/>
    </row>
    <row r="15" spans="1:14" ht="13" x14ac:dyDescent="0.1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/>
      <c r="N15" s="7"/>
    </row>
    <row r="16" spans="1:14" ht="18" x14ac:dyDescent="0.2">
      <c r="A16" s="1"/>
      <c r="B16" s="9"/>
      <c r="C16" s="3"/>
      <c r="D16" s="3"/>
      <c r="E16" s="3"/>
      <c r="F16" s="5"/>
      <c r="G16" s="8"/>
      <c r="H16" s="3"/>
      <c r="I16" s="3"/>
      <c r="J16" s="3"/>
      <c r="K16" s="3"/>
      <c r="L16" s="3"/>
      <c r="M16" s="5"/>
      <c r="N16" s="7"/>
    </row>
    <row r="17" spans="1:14" ht="18" x14ac:dyDescent="0.2">
      <c r="A17" s="1"/>
      <c r="B17" s="6"/>
      <c r="C17" s="3"/>
      <c r="D17" s="3"/>
      <c r="E17" s="3"/>
      <c r="F17" s="5"/>
      <c r="G17" s="8"/>
      <c r="H17" s="3"/>
      <c r="I17" s="3"/>
      <c r="J17" s="3"/>
      <c r="K17" s="3"/>
      <c r="L17" s="3"/>
      <c r="M17" s="5"/>
      <c r="N17" s="7"/>
    </row>
    <row r="18" spans="1:14" ht="18" x14ac:dyDescent="0.2">
      <c r="A18" s="1"/>
      <c r="B18" s="6"/>
      <c r="C18" s="3"/>
      <c r="D18" s="3"/>
      <c r="E18" s="3"/>
      <c r="F18" s="5"/>
      <c r="G18" s="8"/>
      <c r="H18" s="3"/>
      <c r="I18" s="3"/>
      <c r="J18" s="3"/>
      <c r="K18" s="3"/>
      <c r="L18" s="3"/>
      <c r="M18" s="5"/>
      <c r="N18" s="7"/>
    </row>
    <row r="19" spans="1:14" ht="13" x14ac:dyDescent="0.15">
      <c r="A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5"/>
      <c r="N19" s="7"/>
    </row>
    <row r="20" spans="1:14" ht="37.5" customHeight="1" x14ac:dyDescent="0.15">
      <c r="A20" s="1"/>
    </row>
    <row r="21" spans="1:14" ht="37.5" customHeight="1" x14ac:dyDescent="0.15">
      <c r="A21" s="1"/>
    </row>
    <row r="22" spans="1:14" ht="37.5" customHeight="1" x14ac:dyDescent="0.15">
      <c r="A22" s="1"/>
    </row>
    <row r="23" spans="1:14" ht="37.5" customHeight="1" x14ac:dyDescent="0.15">
      <c r="A23" s="1"/>
      <c r="M23" s="40"/>
      <c r="N23" s="31"/>
    </row>
    <row r="24" spans="1:14" ht="37.5" customHeight="1" x14ac:dyDescent="0.15">
      <c r="A24" s="1"/>
      <c r="M24" s="40"/>
      <c r="N24" s="31"/>
    </row>
    <row r="25" spans="1:14" ht="37.5" customHeight="1" x14ac:dyDescent="0.15">
      <c r="A25" s="1"/>
      <c r="M25" s="40"/>
      <c r="N25" s="31"/>
    </row>
    <row r="26" spans="1:14" ht="37.5" customHeight="1" x14ac:dyDescent="0.15">
      <c r="A26" s="1"/>
      <c r="M26" s="40"/>
      <c r="N26" s="31"/>
    </row>
    <row r="27" spans="1:14" ht="13" x14ac:dyDescent="0.15">
      <c r="A27" s="1"/>
      <c r="M27" s="2"/>
      <c r="N27" s="4"/>
    </row>
    <row r="28" spans="1:14" ht="13" x14ac:dyDescent="0.15">
      <c r="M28" s="2"/>
      <c r="N28" s="4"/>
    </row>
    <row r="29" spans="1:14" ht="13" x14ac:dyDescent="0.15">
      <c r="M29" s="2"/>
      <c r="N29" s="4"/>
    </row>
    <row r="30" spans="1:14" ht="13" x14ac:dyDescent="0.15">
      <c r="M30" s="2"/>
      <c r="N30" s="4"/>
    </row>
    <row r="31" spans="1:14" ht="13" x14ac:dyDescent="0.15">
      <c r="M31" s="2"/>
      <c r="N31" s="4"/>
    </row>
    <row r="32" spans="1:14" ht="13" x14ac:dyDescent="0.15">
      <c r="M32" s="2"/>
      <c r="N32" s="4"/>
    </row>
    <row r="33" spans="13:14" ht="13" x14ac:dyDescent="0.15">
      <c r="M33" s="2"/>
      <c r="N33" s="4"/>
    </row>
    <row r="34" spans="13:14" ht="13" x14ac:dyDescent="0.15">
      <c r="M34" s="2"/>
      <c r="N34" s="4"/>
    </row>
    <row r="35" spans="13:14" ht="13" x14ac:dyDescent="0.15">
      <c r="M35" s="2"/>
      <c r="N35" s="4"/>
    </row>
    <row r="36" spans="13:14" ht="13" x14ac:dyDescent="0.15">
      <c r="M36" s="2"/>
      <c r="N36" s="4"/>
    </row>
    <row r="37" spans="13:14" ht="13" x14ac:dyDescent="0.15">
      <c r="M37" s="2"/>
      <c r="N37" s="4"/>
    </row>
    <row r="38" spans="13:14" ht="13" x14ac:dyDescent="0.15">
      <c r="M38" s="2"/>
      <c r="N38" s="4"/>
    </row>
    <row r="39" spans="13:14" ht="13" x14ac:dyDescent="0.15">
      <c r="M39" s="2"/>
      <c r="N39" s="4"/>
    </row>
    <row r="40" spans="13:14" ht="13" x14ac:dyDescent="0.15">
      <c r="M40" s="2"/>
      <c r="N40" s="4"/>
    </row>
    <row r="41" spans="13:14" ht="13" x14ac:dyDescent="0.15">
      <c r="M41" s="2"/>
      <c r="N41" s="4"/>
    </row>
    <row r="42" spans="13:14" ht="13" x14ac:dyDescent="0.15">
      <c r="M42" s="2"/>
      <c r="N42" s="4"/>
    </row>
    <row r="43" spans="13:14" ht="13" x14ac:dyDescent="0.15">
      <c r="M43" s="2"/>
      <c r="N43" s="4"/>
    </row>
    <row r="44" spans="13:14" ht="13" x14ac:dyDescent="0.15">
      <c r="M44" s="2"/>
      <c r="N44" s="4"/>
    </row>
    <row r="45" spans="13:14" ht="13" x14ac:dyDescent="0.15">
      <c r="M45" s="2"/>
      <c r="N45" s="4"/>
    </row>
    <row r="46" spans="13:14" ht="13" x14ac:dyDescent="0.15">
      <c r="M46" s="2"/>
      <c r="N46" s="4"/>
    </row>
    <row r="47" spans="13:14" ht="13" x14ac:dyDescent="0.15">
      <c r="M47" s="2"/>
      <c r="N47" s="4"/>
    </row>
    <row r="48" spans="13:14" ht="13" x14ac:dyDescent="0.15">
      <c r="M48" s="2"/>
      <c r="N48" s="4"/>
    </row>
    <row r="49" spans="13:14" ht="13" x14ac:dyDescent="0.15">
      <c r="M49" s="2"/>
      <c r="N49" s="4"/>
    </row>
    <row r="50" spans="13:14" ht="13" x14ac:dyDescent="0.15">
      <c r="M50" s="2"/>
      <c r="N50" s="4"/>
    </row>
    <row r="51" spans="13:14" ht="13" x14ac:dyDescent="0.15">
      <c r="M51" s="2"/>
      <c r="N51" s="4"/>
    </row>
    <row r="52" spans="13:14" ht="13" x14ac:dyDescent="0.15">
      <c r="M52" s="2"/>
      <c r="N52" s="4"/>
    </row>
    <row r="53" spans="13:14" ht="13" x14ac:dyDescent="0.15">
      <c r="M53" s="2"/>
      <c r="N53" s="4"/>
    </row>
    <row r="54" spans="13:14" ht="13" x14ac:dyDescent="0.15">
      <c r="M54" s="2"/>
      <c r="N54" s="4"/>
    </row>
    <row r="55" spans="13:14" ht="13" x14ac:dyDescent="0.15">
      <c r="M55" s="2"/>
      <c r="N55" s="4"/>
    </row>
    <row r="56" spans="13:14" ht="13" x14ac:dyDescent="0.15">
      <c r="M56" s="2"/>
      <c r="N56" s="4"/>
    </row>
    <row r="57" spans="13:14" ht="13" x14ac:dyDescent="0.15">
      <c r="M57" s="2"/>
      <c r="N57" s="4"/>
    </row>
    <row r="58" spans="13:14" ht="13" x14ac:dyDescent="0.15">
      <c r="M58" s="2"/>
      <c r="N58" s="4"/>
    </row>
    <row r="59" spans="13:14" ht="13" x14ac:dyDescent="0.15">
      <c r="M59" s="2"/>
      <c r="N59" s="4"/>
    </row>
    <row r="60" spans="13:14" ht="13" x14ac:dyDescent="0.15">
      <c r="M60" s="2"/>
      <c r="N60" s="4"/>
    </row>
    <row r="61" spans="13:14" ht="13" x14ac:dyDescent="0.15">
      <c r="M61" s="2"/>
      <c r="N61" s="4"/>
    </row>
    <row r="62" spans="13:14" ht="13" x14ac:dyDescent="0.15">
      <c r="M62" s="2"/>
      <c r="N62" s="4"/>
    </row>
    <row r="63" spans="13:14" ht="13" x14ac:dyDescent="0.15">
      <c r="M63" s="2"/>
      <c r="N63" s="4"/>
    </row>
    <row r="64" spans="13:14" ht="13" x14ac:dyDescent="0.15">
      <c r="M64" s="2"/>
      <c r="N64" s="4"/>
    </row>
    <row r="65" spans="13:14" ht="13" x14ac:dyDescent="0.15">
      <c r="M65" s="2"/>
      <c r="N65" s="4"/>
    </row>
    <row r="66" spans="13:14" ht="13" x14ac:dyDescent="0.15">
      <c r="M66" s="2"/>
      <c r="N66" s="4"/>
    </row>
    <row r="67" spans="13:14" ht="13" x14ac:dyDescent="0.15">
      <c r="M67" s="2"/>
      <c r="N67" s="4"/>
    </row>
    <row r="68" spans="13:14" ht="13" x14ac:dyDescent="0.15">
      <c r="M68" s="2"/>
      <c r="N68" s="4"/>
    </row>
    <row r="69" spans="13:14" ht="13" x14ac:dyDescent="0.15">
      <c r="M69" s="2"/>
      <c r="N69" s="4"/>
    </row>
    <row r="70" spans="13:14" ht="13" x14ac:dyDescent="0.15">
      <c r="M70" s="2"/>
      <c r="N70" s="4"/>
    </row>
    <row r="71" spans="13:14" ht="13" x14ac:dyDescent="0.15">
      <c r="M71" s="2"/>
      <c r="N71" s="4"/>
    </row>
    <row r="72" spans="13:14" ht="13" x14ac:dyDescent="0.15">
      <c r="M72" s="2"/>
      <c r="N72" s="4"/>
    </row>
    <row r="73" spans="13:14" ht="13" x14ac:dyDescent="0.15">
      <c r="M73" s="2"/>
      <c r="N73" s="4"/>
    </row>
    <row r="74" spans="13:14" ht="13" x14ac:dyDescent="0.15">
      <c r="M74" s="2"/>
      <c r="N74" s="4"/>
    </row>
    <row r="75" spans="13:14" ht="13" x14ac:dyDescent="0.15">
      <c r="M75" s="2"/>
      <c r="N75" s="4"/>
    </row>
    <row r="76" spans="13:14" ht="13" x14ac:dyDescent="0.15">
      <c r="M76" s="2"/>
      <c r="N76" s="4"/>
    </row>
    <row r="77" spans="13:14" ht="13" x14ac:dyDescent="0.15">
      <c r="M77" s="2"/>
      <c r="N77" s="4"/>
    </row>
    <row r="78" spans="13:14" ht="13" x14ac:dyDescent="0.15">
      <c r="M78" s="2"/>
      <c r="N78" s="4"/>
    </row>
    <row r="79" spans="13:14" ht="13" x14ac:dyDescent="0.15">
      <c r="M79" s="2"/>
      <c r="N79" s="4"/>
    </row>
    <row r="80" spans="13:14" ht="13" x14ac:dyDescent="0.15">
      <c r="M80" s="2"/>
      <c r="N80" s="4"/>
    </row>
    <row r="81" spans="13:14" ht="13" x14ac:dyDescent="0.15">
      <c r="M81" s="2"/>
      <c r="N81" s="4"/>
    </row>
    <row r="82" spans="13:14" ht="13" x14ac:dyDescent="0.15">
      <c r="M82" s="2"/>
      <c r="N82" s="4"/>
    </row>
    <row r="83" spans="13:14" ht="13" x14ac:dyDescent="0.15">
      <c r="M83" s="2"/>
      <c r="N83" s="4"/>
    </row>
    <row r="84" spans="13:14" ht="13" x14ac:dyDescent="0.15">
      <c r="M84" s="2"/>
      <c r="N84" s="4"/>
    </row>
    <row r="85" spans="13:14" ht="13" x14ac:dyDescent="0.15">
      <c r="M85" s="2"/>
      <c r="N85" s="4"/>
    </row>
    <row r="86" spans="13:14" ht="13" x14ac:dyDescent="0.15">
      <c r="M86" s="2"/>
      <c r="N86" s="4"/>
    </row>
    <row r="87" spans="13:14" ht="13" x14ac:dyDescent="0.15">
      <c r="M87" s="2"/>
      <c r="N87" s="4"/>
    </row>
    <row r="88" spans="13:14" ht="13" x14ac:dyDescent="0.15">
      <c r="M88" s="2"/>
      <c r="N88" s="4"/>
    </row>
    <row r="89" spans="13:14" ht="13" x14ac:dyDescent="0.15">
      <c r="M89" s="2"/>
      <c r="N89" s="4"/>
    </row>
    <row r="90" spans="13:14" ht="13" x14ac:dyDescent="0.15">
      <c r="M90" s="2"/>
      <c r="N90" s="4"/>
    </row>
    <row r="91" spans="13:14" ht="13" x14ac:dyDescent="0.15">
      <c r="M91" s="2"/>
      <c r="N91" s="4"/>
    </row>
    <row r="92" spans="13:14" ht="13" x14ac:dyDescent="0.15">
      <c r="M92" s="2"/>
      <c r="N92" s="4"/>
    </row>
    <row r="93" spans="13:14" ht="13" x14ac:dyDescent="0.15">
      <c r="M93" s="2"/>
      <c r="N93" s="4"/>
    </row>
    <row r="94" spans="13:14" ht="13" x14ac:dyDescent="0.15">
      <c r="M94" s="2"/>
      <c r="N94" s="4"/>
    </row>
    <row r="95" spans="13:14" ht="13" x14ac:dyDescent="0.15">
      <c r="M95" s="2"/>
      <c r="N95" s="4"/>
    </row>
    <row r="96" spans="13:14" ht="13" x14ac:dyDescent="0.15">
      <c r="M96" s="2"/>
      <c r="N96" s="4"/>
    </row>
    <row r="97" spans="13:14" ht="13" x14ac:dyDescent="0.15">
      <c r="M97" s="2"/>
      <c r="N97" s="4"/>
    </row>
    <row r="98" spans="13:14" ht="13" x14ac:dyDescent="0.15">
      <c r="M98" s="2"/>
      <c r="N98" s="4"/>
    </row>
    <row r="99" spans="13:14" ht="13" x14ac:dyDescent="0.15">
      <c r="M99" s="2"/>
      <c r="N99" s="4"/>
    </row>
    <row r="100" spans="13:14" ht="13" x14ac:dyDescent="0.15">
      <c r="M100" s="2"/>
      <c r="N100" s="4"/>
    </row>
    <row r="101" spans="13:14" ht="13" x14ac:dyDescent="0.15">
      <c r="M101" s="2"/>
      <c r="N101" s="4"/>
    </row>
    <row r="102" spans="13:14" ht="13" x14ac:dyDescent="0.15">
      <c r="M102" s="2"/>
      <c r="N102" s="4"/>
    </row>
    <row r="103" spans="13:14" ht="13" x14ac:dyDescent="0.15">
      <c r="M103" s="2"/>
      <c r="N103" s="4"/>
    </row>
    <row r="104" spans="13:14" ht="13" x14ac:dyDescent="0.15">
      <c r="M104" s="2"/>
      <c r="N104" s="4"/>
    </row>
  </sheetData>
  <conditionalFormatting sqref="B7:L13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3"/>
  <sheetViews>
    <sheetView workbookViewId="0">
      <selection activeCell="D6" sqref="D6"/>
    </sheetView>
  </sheetViews>
  <sheetFormatPr baseColWidth="10" defaultColWidth="0" defaultRowHeight="15.75" customHeight="1" zeroHeight="1" x14ac:dyDescent="0.15"/>
  <cols>
    <col min="1" max="1" width="14.5" customWidth="1"/>
    <col min="2" max="2" width="90.5" customWidth="1"/>
    <col min="3" max="3" width="35.5" customWidth="1"/>
    <col min="4" max="4" width="14.5" customWidth="1"/>
    <col min="5" max="16384" width="14.5" hidden="1"/>
  </cols>
  <sheetData>
    <row r="1" spans="1:3" ht="15.75" customHeight="1" x14ac:dyDescent="0.15">
      <c r="A1" s="67" t="s">
        <v>26</v>
      </c>
      <c r="B1" s="68">
        <v>43516</v>
      </c>
    </row>
    <row r="2" spans="1:3" ht="15.75" customHeight="1" x14ac:dyDescent="0.15">
      <c r="A2" s="67" t="s">
        <v>27</v>
      </c>
      <c r="B2" s="69" t="s">
        <v>28</v>
      </c>
    </row>
    <row r="3" spans="1:3" ht="15.75" customHeight="1" x14ac:dyDescent="0.15">
      <c r="A3" s="67" t="s">
        <v>29</v>
      </c>
      <c r="B3" s="70" t="s">
        <v>30</v>
      </c>
    </row>
    <row r="4" spans="1:3" ht="15.75" customHeight="1" x14ac:dyDescent="0.15">
      <c r="A4" s="67"/>
      <c r="B4" s="71"/>
      <c r="C4" s="67"/>
    </row>
    <row r="5" spans="1:3" ht="15.75" customHeight="1" x14ac:dyDescent="0.15">
      <c r="A5" s="67" t="s">
        <v>31</v>
      </c>
      <c r="B5" s="71" t="s">
        <v>29</v>
      </c>
      <c r="C5" s="67" t="s">
        <v>32</v>
      </c>
    </row>
    <row r="6" spans="1:3" ht="15.75" customHeight="1" x14ac:dyDescent="0.15">
      <c r="A6" s="67" t="s">
        <v>33</v>
      </c>
      <c r="B6" s="69" t="s">
        <v>34</v>
      </c>
      <c r="C6" s="72" t="s">
        <v>35</v>
      </c>
    </row>
    <row r="7" spans="1:3" ht="15.75" customHeight="1" x14ac:dyDescent="0.15">
      <c r="A7" s="67" t="s">
        <v>36</v>
      </c>
      <c r="B7" s="69" t="s">
        <v>37</v>
      </c>
      <c r="C7" s="72" t="s">
        <v>35</v>
      </c>
    </row>
    <row r="8" spans="1:3" ht="15.75" customHeight="1" x14ac:dyDescent="0.15">
      <c r="A8" s="67" t="s">
        <v>38</v>
      </c>
      <c r="B8" s="69" t="s">
        <v>39</v>
      </c>
      <c r="C8" s="67" t="s">
        <v>40</v>
      </c>
    </row>
    <row r="9" spans="1:3" ht="15.75" customHeight="1" x14ac:dyDescent="0.15">
      <c r="A9" s="67" t="s">
        <v>41</v>
      </c>
      <c r="B9" s="69" t="s">
        <v>42</v>
      </c>
      <c r="C9" s="67" t="s">
        <v>40</v>
      </c>
    </row>
    <row r="10" spans="1:3" ht="15.75" customHeight="1" x14ac:dyDescent="0.15">
      <c r="A10" s="67" t="s">
        <v>43</v>
      </c>
      <c r="B10" s="69" t="s">
        <v>44</v>
      </c>
      <c r="C10" s="67" t="s">
        <v>40</v>
      </c>
    </row>
    <row r="11" spans="1:3" ht="15.75" customHeight="1" x14ac:dyDescent="0.15">
      <c r="A11" s="67" t="s">
        <v>45</v>
      </c>
      <c r="B11" s="69" t="s">
        <v>46</v>
      </c>
      <c r="C11" s="67" t="s">
        <v>47</v>
      </c>
    </row>
    <row r="12" spans="1:3" ht="15.75" customHeight="1" x14ac:dyDescent="0.15">
      <c r="A12" s="67"/>
      <c r="B12" s="69"/>
    </row>
    <row r="13" spans="1:3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1845_optic_2x COB</vt:lpstr>
      <vt:lpstr>1825_optic_2x COB</vt:lpstr>
      <vt:lpstr>24"_test01</vt:lpstr>
      <vt:lpstr>24"_test02</vt:lpstr>
      <vt:lpstr>24"_test03</vt:lpstr>
      <vt:lpstr>12"_4x COB test01</vt:lpstr>
      <vt:lpstr>12"_4x COB_scratch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S</cp:lastModifiedBy>
  <dcterms:created xsi:type="dcterms:W3CDTF">2019-03-12T19:33:49Z</dcterms:created>
  <dcterms:modified xsi:type="dcterms:W3CDTF">2019-03-12T19:33:49Z</dcterms:modified>
</cp:coreProperties>
</file>