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defaultThemeVersion="166925"/>
  <mc:AlternateContent xmlns:mc="http://schemas.openxmlformats.org/markup-compatibility/2006">
    <mc:Choice Requires="x15">
      <x15ac:absPath xmlns:x15ac="http://schemas.microsoft.com/office/spreadsheetml/2010/11/ac" url="C:\Users\91900\Downloads\"/>
    </mc:Choice>
  </mc:AlternateContent>
  <xr:revisionPtr revIDLastSave="0" documentId="13_ncr:1_{099D9542-8F10-4D41-ACD2-21C7E6D8229F}" xr6:coauthVersionLast="47" xr6:coauthVersionMax="47" xr10:uidLastSave="{00000000-0000-0000-0000-000000000000}"/>
  <bookViews>
    <workbookView xWindow="-110" yWindow="-110" windowWidth="19420" windowHeight="11500" activeTab="2" xr2:uid="{00000000-000D-0000-FFFF-FFFF00000000}"/>
  </bookViews>
  <sheets>
    <sheet name="Sheet1" sheetId="1" r:id="rId1"/>
    <sheet name="Sheet2" sheetId="2" r:id="rId2"/>
    <sheet name="sample" sheetId="3" r:id="rId3"/>
  </sheets>
  <definedNames>
    <definedName name="_xlnm._FilterDatabase" localSheetId="2" hidden="1">sample!$A$9:$AQ$186</definedName>
    <definedName name="_xlnm._FilterDatabase" localSheetId="0" hidden="1">Sheet1!$A$9:$AQ$186</definedName>
    <definedName name="_xlnm._FilterDatabase" localSheetId="1" hidden="1">Sheet2!$A$1:$A$172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U10" i="3" l="1"/>
  <c r="AT86" i="3"/>
  <c r="AT23" i="3"/>
  <c r="AT20" i="3"/>
  <c r="AU12" i="3" l="1"/>
  <c r="W9" i="3" l="1"/>
  <c r="X9" i="3" s="1"/>
  <c r="Y9" i="3" s="1"/>
  <c r="Z9" i="3" s="1"/>
  <c r="AA9" i="3" s="1"/>
  <c r="AU10" i="1"/>
  <c r="AU12" i="1"/>
  <c r="AB9" i="3" l="1"/>
  <c r="W9" i="1"/>
  <c r="AC9" i="3" l="1"/>
  <c r="AD9" i="3" s="1"/>
  <c r="AE9" i="3" s="1"/>
  <c r="AF9" i="3" s="1"/>
  <c r="AT12" i="3"/>
  <c r="X9" i="1"/>
  <c r="Y9" i="1" s="1"/>
  <c r="Z9" i="1" s="1"/>
  <c r="AA9" i="1" s="1"/>
  <c r="AG9" i="3" l="1"/>
  <c r="AH9" i="3" s="1"/>
  <c r="AI9" i="3" s="1"/>
  <c r="AJ9" i="3" s="1"/>
  <c r="AK9" i="3" s="1"/>
  <c r="AL9" i="3" s="1"/>
  <c r="AM9" i="3" s="1"/>
  <c r="AN9" i="3" s="1"/>
  <c r="AO9" i="3" s="1"/>
  <c r="AP9" i="3" s="1"/>
  <c r="AQ9" i="3" s="1"/>
  <c r="AT10" i="3"/>
  <c r="AB9" i="1"/>
  <c r="AC9" i="1" s="1"/>
  <c r="AD9" i="1" s="1"/>
  <c r="AE9" i="1" s="1"/>
  <c r="AF9" i="1" s="1"/>
  <c r="AG9" i="1" l="1"/>
  <c r="AH9" i="1" s="1"/>
  <c r="AI9" i="1" s="1"/>
  <c r="AJ9" i="1" s="1"/>
  <c r="AK9" i="1" s="1"/>
  <c r="AL9" i="1" s="1"/>
  <c r="AM9" i="1" s="1"/>
  <c r="AN9" i="1" s="1"/>
  <c r="AO9" i="1" s="1"/>
  <c r="AP9" i="1" s="1"/>
  <c r="AQ9" i="1" s="1"/>
</calcChain>
</file>

<file path=xl/sharedStrings.xml><?xml version="1.0" encoding="utf-8"?>
<sst xmlns="http://schemas.openxmlformats.org/spreadsheetml/2006/main" count="4607" uniqueCount="468">
  <si>
    <t>KPI_Code</t>
  </si>
  <si>
    <t>Country</t>
  </si>
  <si>
    <t>Market Analysis Module</t>
  </si>
  <si>
    <t>Market Analysis Sub-Category</t>
  </si>
  <si>
    <t>End-Use Sector</t>
  </si>
  <si>
    <t>End-Use Sub Sector</t>
  </si>
  <si>
    <t>Channel</t>
  </si>
  <si>
    <t>Consumer Category</t>
  </si>
  <si>
    <t>Company</t>
  </si>
  <si>
    <t>KPI</t>
  </si>
  <si>
    <t>Data Type</t>
  </si>
  <si>
    <t>Currency</t>
  </si>
  <si>
    <t>Unit</t>
  </si>
  <si>
    <t>Section Tag</t>
  </si>
  <si>
    <t>Text</t>
  </si>
  <si>
    <t>Chart Type</t>
  </si>
  <si>
    <t>KPI_CODE_1</t>
  </si>
  <si>
    <t>Total BNPL</t>
  </si>
  <si>
    <t>All</t>
  </si>
  <si>
    <t>Gross Merchandise Value</t>
  </si>
  <si>
    <t>Value</t>
  </si>
  <si>
    <t>US$</t>
  </si>
  <si>
    <t>Section1</t>
  </si>
  <si>
    <t>KPI_CODE_2</t>
  </si>
  <si>
    <t>Growth Rate</t>
  </si>
  <si>
    <t>-</t>
  </si>
  <si>
    <t>%</t>
  </si>
  <si>
    <t>KPI_CODE_3</t>
  </si>
  <si>
    <t>Avg. Value Per Transaction</t>
  </si>
  <si>
    <t>KPI_CODE_4</t>
  </si>
  <si>
    <t>KPI_CODE_5</t>
  </si>
  <si>
    <t>Transaction Volume</t>
  </si>
  <si>
    <t>KPI_CODE_6</t>
  </si>
  <si>
    <t>KPI_CODE_7</t>
  </si>
  <si>
    <t>Operational KPIs</t>
  </si>
  <si>
    <t>Revenues</t>
  </si>
  <si>
    <t>KPI_CODE_8</t>
  </si>
  <si>
    <t>Share</t>
  </si>
  <si>
    <t>Section2</t>
  </si>
  <si>
    <t>KPI_CODE_15</t>
  </si>
  <si>
    <t>BNPL Accounts</t>
  </si>
  <si>
    <t>KPI_CODE_16</t>
  </si>
  <si>
    <t>KPI_CODE_17</t>
  </si>
  <si>
    <t>Bad Debt</t>
  </si>
  <si>
    <t>KPI_CODE_18</t>
  </si>
  <si>
    <t>KPI_CODE_19</t>
  </si>
  <si>
    <t>Analysis by Revenue Type</t>
  </si>
  <si>
    <t>Merchant Commission</t>
  </si>
  <si>
    <t>KPI_CODE_20</t>
  </si>
  <si>
    <t>KPI_CODE_21</t>
  </si>
  <si>
    <t>Missed Payment Fee Revenue</t>
  </si>
  <si>
    <t>KPI_CODE_22</t>
  </si>
  <si>
    <t>KPI_CODE_23</t>
  </si>
  <si>
    <t>Pay Now &amp; Other Income</t>
  </si>
  <si>
    <t>KPI_CODE_24</t>
  </si>
  <si>
    <t>KPI_CODE_25</t>
  </si>
  <si>
    <t>KPI_CODE_26</t>
  </si>
  <si>
    <t>KPI_CODE_27</t>
  </si>
  <si>
    <t>KPI_CODE_28</t>
  </si>
  <si>
    <t>By Model</t>
  </si>
  <si>
    <t>Two Party</t>
  </si>
  <si>
    <t>KPI_CODE_29</t>
  </si>
  <si>
    <t>KPI_CODE_30</t>
  </si>
  <si>
    <t>Third Party</t>
  </si>
  <si>
    <t>KPI_CODE_31</t>
  </si>
  <si>
    <t>KPI_CODE_32</t>
  </si>
  <si>
    <t>KPI_CODE_33</t>
  </si>
  <si>
    <t>KPI_CODE_34</t>
  </si>
  <si>
    <t>By Purpose</t>
  </si>
  <si>
    <t>Convience</t>
  </si>
  <si>
    <t>KPI_CODE_35</t>
  </si>
  <si>
    <t>KPI_CODE_36</t>
  </si>
  <si>
    <t>Credit</t>
  </si>
  <si>
    <t>KPI_CODE_37</t>
  </si>
  <si>
    <t>KPI_CODE_38</t>
  </si>
  <si>
    <t>KPI_CODE_39</t>
  </si>
  <si>
    <t>KPI_CODE_40</t>
  </si>
  <si>
    <t>Merchant ecosystem</t>
  </si>
  <si>
    <t>Open Loop</t>
  </si>
  <si>
    <t>KPI_CODE_41</t>
  </si>
  <si>
    <t>KPI_CODE_42</t>
  </si>
  <si>
    <t>Closed loop</t>
  </si>
  <si>
    <t>KPI_CODE_43</t>
  </si>
  <si>
    <t>KPI_CODE_44</t>
  </si>
  <si>
    <t>KPI_CODE_45</t>
  </si>
  <si>
    <t>KPI_CODE_46</t>
  </si>
  <si>
    <t>Distribution by model</t>
  </si>
  <si>
    <t>Standalone</t>
  </si>
  <si>
    <t>KPI_CODE_47</t>
  </si>
  <si>
    <t>KPI_CODE_48</t>
  </si>
  <si>
    <t>Payments</t>
  </si>
  <si>
    <t>KPI_CODE_49</t>
  </si>
  <si>
    <t>KPI_CODE_50</t>
  </si>
  <si>
    <t>Ecommerce</t>
  </si>
  <si>
    <t>KPI_CODE_51</t>
  </si>
  <si>
    <t>KPI_CODE_52</t>
  </si>
  <si>
    <t>KPI_CODE_53</t>
  </si>
  <si>
    <t>KPI_CODE_54</t>
  </si>
  <si>
    <t>KPI_CODE_55</t>
  </si>
  <si>
    <t>BNPL by End-Use Sector</t>
  </si>
  <si>
    <t>Retail</t>
  </si>
  <si>
    <t>KPI_CODE_56</t>
  </si>
  <si>
    <t>Home</t>
  </si>
  <si>
    <t>KPI_CODE_57</t>
  </si>
  <si>
    <t>Travel/Entertainment</t>
  </si>
  <si>
    <t>KPI_CODE_58</t>
  </si>
  <si>
    <t>Services</t>
  </si>
  <si>
    <t>KPI_CODE_59</t>
  </si>
  <si>
    <t>Automotive</t>
  </si>
  <si>
    <t>KPI_CODE_60</t>
  </si>
  <si>
    <t>Health</t>
  </si>
  <si>
    <t>KPI_CODE_61</t>
  </si>
  <si>
    <t>Everyday</t>
  </si>
  <si>
    <t>KPI_CODE_62</t>
  </si>
  <si>
    <t>KPI_CODE_63</t>
  </si>
  <si>
    <t>KPI_CODE_64</t>
  </si>
  <si>
    <t>KPI_CODE_65</t>
  </si>
  <si>
    <t>KPI_CODE_66</t>
  </si>
  <si>
    <t>KPI_CODE_67</t>
  </si>
  <si>
    <t>KPI_CODE_68</t>
  </si>
  <si>
    <t>KPI_CODE_69</t>
  </si>
  <si>
    <t>Total</t>
  </si>
  <si>
    <t>KPI_CODE_70</t>
  </si>
  <si>
    <t>KPI_CODE_71</t>
  </si>
  <si>
    <t>KPI_CODE_72</t>
  </si>
  <si>
    <t>KPI_CODE_73</t>
  </si>
  <si>
    <t>KPI_CODE_74</t>
  </si>
  <si>
    <t>KPI_CODE_75</t>
  </si>
  <si>
    <t>KPI_CODE_76</t>
  </si>
  <si>
    <t>KPI_CODE_77</t>
  </si>
  <si>
    <t>KPI_CODE_78</t>
  </si>
  <si>
    <t>KPI_CODE_79</t>
  </si>
  <si>
    <t>KPI_CODE_80</t>
  </si>
  <si>
    <t>KPI_CODE_81</t>
  </si>
  <si>
    <t>KPI_CODE_82</t>
  </si>
  <si>
    <t>KPI_CODE_83</t>
  </si>
  <si>
    <t>KPI_CODE_84</t>
  </si>
  <si>
    <t>KPI_CODE_85</t>
  </si>
  <si>
    <t>KPI_CODE_86</t>
  </si>
  <si>
    <t>KPI_CODE_87</t>
  </si>
  <si>
    <t>KPI_CODE_88</t>
  </si>
  <si>
    <t>KPI_CODE_89</t>
  </si>
  <si>
    <t>KPI_CODE_90</t>
  </si>
  <si>
    <t>KPI_CODE_91</t>
  </si>
  <si>
    <t>KPI_CODE_92</t>
  </si>
  <si>
    <t>KPI_CODE_93</t>
  </si>
  <si>
    <t>KPI_CODE_94</t>
  </si>
  <si>
    <t>KPI_CODE_95</t>
  </si>
  <si>
    <t>KPI_CODE_96</t>
  </si>
  <si>
    <t>KPI_CODE_97</t>
  </si>
  <si>
    <t>KPI_CODE_98</t>
  </si>
  <si>
    <t>KPI_CODE_99</t>
  </si>
  <si>
    <t>KPI_CODE_100</t>
  </si>
  <si>
    <t>KPI_CODE_101</t>
  </si>
  <si>
    <t>KPI_CODE_102</t>
  </si>
  <si>
    <t>KPI_CODE_103</t>
  </si>
  <si>
    <t>KPI_CODE_104</t>
  </si>
  <si>
    <t>Sales Uplift</t>
  </si>
  <si>
    <t>KPI_CODE_105</t>
  </si>
  <si>
    <t>KPI_CODE_106</t>
  </si>
  <si>
    <t>KPI_CODE_107</t>
  </si>
  <si>
    <t>KPI_CODE_108</t>
  </si>
  <si>
    <t>KPI_CODE_109</t>
  </si>
  <si>
    <t>KPI_CODE_110</t>
  </si>
  <si>
    <t>KPI_CODE_111</t>
  </si>
  <si>
    <t>By Retail Product Category</t>
  </si>
  <si>
    <t>Retail Shopping</t>
  </si>
  <si>
    <t>Apparel, Footwear &amp; Accessories</t>
  </si>
  <si>
    <t>KPI_CODE_112</t>
  </si>
  <si>
    <t>KPI_CODE_113</t>
  </si>
  <si>
    <t>Consumer Electronics</t>
  </si>
  <si>
    <t>KPI_CODE_114</t>
  </si>
  <si>
    <t>KPI_CODE_115</t>
  </si>
  <si>
    <t>Toys, Kids, and Babies</t>
  </si>
  <si>
    <t>KPI_CODE_116</t>
  </si>
  <si>
    <t>KPI_CODE_117</t>
  </si>
  <si>
    <t>Jewelry</t>
  </si>
  <si>
    <t>KPI_CODE_118</t>
  </si>
  <si>
    <t>KPI_CODE_119</t>
  </si>
  <si>
    <t>Sporting Goods</t>
  </si>
  <si>
    <t>KPI_CODE_120</t>
  </si>
  <si>
    <t>KPI_CODE_121</t>
  </si>
  <si>
    <t>Entertainment &amp; Gaming</t>
  </si>
  <si>
    <t>KPI_CODE_122</t>
  </si>
  <si>
    <t>KPI_CODE_123</t>
  </si>
  <si>
    <t>Other</t>
  </si>
  <si>
    <t>KPI_CODE_124</t>
  </si>
  <si>
    <t>KPI_CODE_125</t>
  </si>
  <si>
    <t>KPI_CODE_126</t>
  </si>
  <si>
    <t>KPI_CODE_127</t>
  </si>
  <si>
    <t>KPI_CODE_128</t>
  </si>
  <si>
    <t>KPI_CODE_129</t>
  </si>
  <si>
    <t>KPI_CODE_130</t>
  </si>
  <si>
    <t>KPI_CODE_131</t>
  </si>
  <si>
    <t>KPI_CODE_132</t>
  </si>
  <si>
    <t>By Channel</t>
  </si>
  <si>
    <t>Online</t>
  </si>
  <si>
    <t>KPI_CODE_133</t>
  </si>
  <si>
    <t>KPI_CODE_134</t>
  </si>
  <si>
    <t>POS</t>
  </si>
  <si>
    <t>KPI_CODE_135</t>
  </si>
  <si>
    <t>KPI_CODE_136</t>
  </si>
  <si>
    <t>KPI_CODE_137</t>
  </si>
  <si>
    <t>KPI_CODE_138</t>
  </si>
  <si>
    <t>By Consumer Demographics &amp; Behaviour</t>
  </si>
  <si>
    <t>By Age Group</t>
  </si>
  <si>
    <t>Gen Z (15-27)</t>
  </si>
  <si>
    <t>KPI_CODE_139</t>
  </si>
  <si>
    <t>KPI_CODE_140</t>
  </si>
  <si>
    <t>Millennials (28–44)</t>
  </si>
  <si>
    <t>KPI_CODE_141</t>
  </si>
  <si>
    <t>KPI_CODE_142</t>
  </si>
  <si>
    <t>Gen X (45 – 60)</t>
  </si>
  <si>
    <t>KPI_CODE_143</t>
  </si>
  <si>
    <t>KPI_CODE_144</t>
  </si>
  <si>
    <t>Baby Boomers (60+)</t>
  </si>
  <si>
    <t>KPI_CODE_145</t>
  </si>
  <si>
    <t>KPI_CODE_146</t>
  </si>
  <si>
    <t>KPI_CODE_147</t>
  </si>
  <si>
    <t>KPI_CODE_148</t>
  </si>
  <si>
    <t>KPI_CODE_149</t>
  </si>
  <si>
    <t>KPI_CODE_150</t>
  </si>
  <si>
    <t>Default Rate By Age Group</t>
  </si>
  <si>
    <t>KPI_CODE_151</t>
  </si>
  <si>
    <t>KPI_CODE_152</t>
  </si>
  <si>
    <t>KPI_CODE_153</t>
  </si>
  <si>
    <t>KPI_CODE_154</t>
  </si>
  <si>
    <t>By Income Level</t>
  </si>
  <si>
    <t>Tier 1</t>
  </si>
  <si>
    <t>KPI_CODE_155</t>
  </si>
  <si>
    <t>KPI_CODE_156</t>
  </si>
  <si>
    <t>KPI_CODE_157</t>
  </si>
  <si>
    <t>KPI_CODE_158</t>
  </si>
  <si>
    <t>KPI_CODE_159</t>
  </si>
  <si>
    <t>KPI_CODE_160</t>
  </si>
  <si>
    <t>KPI_CODE_161</t>
  </si>
  <si>
    <t>Tier 2</t>
  </si>
  <si>
    <t>KPI_CODE_162</t>
  </si>
  <si>
    <t>Tier 3</t>
  </si>
  <si>
    <t>KPI_CODE_163</t>
  </si>
  <si>
    <t>By Gender</t>
  </si>
  <si>
    <t>Male</t>
  </si>
  <si>
    <t>KPI_CODE_164</t>
  </si>
  <si>
    <t>Female</t>
  </si>
  <si>
    <t>KPI_CODE_165</t>
  </si>
  <si>
    <t>Adoption Rationale</t>
  </si>
  <si>
    <t>Need Deferred Payment</t>
  </si>
  <si>
    <t>KPI_CODE_166</t>
  </si>
  <si>
    <t>Ease and Convenience</t>
  </si>
  <si>
    <t>KPI_CODE_167</t>
  </si>
  <si>
    <t>Can Pay but Prefer Liquidity</t>
  </si>
  <si>
    <t>KPI_CODE_168</t>
  </si>
  <si>
    <t>KPI_CODE_169</t>
  </si>
  <si>
    <t>By Company</t>
  </si>
  <si>
    <t>Company name</t>
  </si>
  <si>
    <t>Market Share</t>
  </si>
  <si>
    <t>KPI_CODE_170</t>
  </si>
  <si>
    <t>KPI_CODE_171</t>
  </si>
  <si>
    <t>KPI_CODE_172</t>
  </si>
  <si>
    <t>KPI_CODE_173</t>
  </si>
  <si>
    <t>KPI_CODE_174</t>
  </si>
  <si>
    <t>KPI_CODE_175</t>
  </si>
  <si>
    <t>KPI_CODE_176</t>
  </si>
  <si>
    <t>Section3</t>
  </si>
  <si>
    <t>Section4</t>
  </si>
  <si>
    <t>Section8</t>
  </si>
  <si>
    <t>Section9</t>
  </si>
  <si>
    <t>Section10</t>
  </si>
  <si>
    <t>Section11</t>
  </si>
  <si>
    <t>Section12</t>
  </si>
  <si>
    <t>Section13</t>
  </si>
  <si>
    <t>Section15</t>
  </si>
  <si>
    <t>Section16</t>
  </si>
  <si>
    <t>Section18</t>
  </si>
  <si>
    <t>Section19</t>
  </si>
  <si>
    <t>Section21</t>
  </si>
  <si>
    <t>Section22</t>
  </si>
  <si>
    <t>Section24</t>
  </si>
  <si>
    <t>Section25</t>
  </si>
  <si>
    <t>Section26</t>
  </si>
  <si>
    <t>Section33</t>
  </si>
  <si>
    <t>Section34</t>
  </si>
  <si>
    <t>Section35</t>
  </si>
  <si>
    <t>Section36</t>
  </si>
  <si>
    <t>Section37</t>
  </si>
  <si>
    <t>Section38</t>
  </si>
  <si>
    <t>Section39</t>
  </si>
  <si>
    <t>Section40</t>
  </si>
  <si>
    <t>Section41</t>
  </si>
  <si>
    <t>Section42</t>
  </si>
  <si>
    <t>Section43</t>
  </si>
  <si>
    <t>Section44</t>
  </si>
  <si>
    <t>Section45</t>
  </si>
  <si>
    <t>Section46</t>
  </si>
  <si>
    <t>Section47</t>
  </si>
  <si>
    <t>Section48</t>
  </si>
  <si>
    <t>Section49</t>
  </si>
  <si>
    <t>Section50</t>
  </si>
  <si>
    <t>Section51</t>
  </si>
  <si>
    <t>Section52</t>
  </si>
  <si>
    <t>Section53</t>
  </si>
  <si>
    <t>Section54</t>
  </si>
  <si>
    <t>Section55</t>
  </si>
  <si>
    <t>Section56</t>
  </si>
  <si>
    <t>Section57</t>
  </si>
  <si>
    <t>Section58</t>
  </si>
  <si>
    <t>Section59</t>
  </si>
  <si>
    <t>Section60</t>
  </si>
  <si>
    <t>Section28</t>
  </si>
  <si>
    <t>Section29</t>
  </si>
  <si>
    <t>Section62</t>
  </si>
  <si>
    <t>Section63</t>
  </si>
  <si>
    <t>Section64</t>
  </si>
  <si>
    <t>Section65</t>
  </si>
  <si>
    <t>Section68</t>
  </si>
  <si>
    <t>Section69</t>
  </si>
  <si>
    <t>Section70</t>
  </si>
  <si>
    <t>Section14</t>
  </si>
  <si>
    <t>Section17</t>
  </si>
  <si>
    <t>Section20</t>
  </si>
  <si>
    <t>Section23</t>
  </si>
  <si>
    <t>Section27</t>
  </si>
  <si>
    <t>Section30</t>
  </si>
  <si>
    <t>Section31</t>
  </si>
  <si>
    <t>Section32</t>
  </si>
  <si>
    <t>Section61</t>
  </si>
  <si>
    <t>Section71</t>
  </si>
  <si>
    <t>Section66</t>
  </si>
  <si>
    <t>Section67</t>
  </si>
  <si>
    <t>Section72</t>
  </si>
  <si>
    <t>Section73</t>
  </si>
  <si>
    <t>Pie</t>
  </si>
  <si>
    <t>percent_stacked_column</t>
  </si>
  <si>
    <t>Report_Code</t>
  </si>
  <si>
    <t>Report_Name</t>
  </si>
  <si>
    <t>ADD_COL</t>
  </si>
  <si>
    <t>column</t>
  </si>
  <si>
    <t>Thousand</t>
  </si>
  <si>
    <t>US$ Million</t>
  </si>
  <si>
    <t>Convenience</t>
  </si>
  <si>
    <t>The following figures shows market share by key revenue segments.</t>
  </si>
  <si>
    <t>The following figure shows the GMV shares by two-party and three-party business models.</t>
  </si>
  <si>
    <t>The following figures shows the GMV shares by purpose segments.</t>
  </si>
  <si>
    <t>The following figures shows BNPL GMV split by functional attributes.</t>
  </si>
  <si>
    <t>The following figures shows the BNPL GMV split by distribution model.</t>
  </si>
  <si>
    <t>The following figures shows BNPL GMV split by online and POS sales channels.</t>
  </si>
  <si>
    <t>The following figure shows BNPL payment market share by end-use sectors.</t>
  </si>
  <si>
    <t>Travel</t>
  </si>
  <si>
    <t>Home Improvement</t>
  </si>
  <si>
    <t>Media &amp; Entertainment</t>
  </si>
  <si>
    <t>KPI_CODE_177</t>
  </si>
  <si>
    <t>KPI_CODE_178</t>
  </si>
  <si>
    <t>KPI_CODE_179</t>
  </si>
  <si>
    <t>KPI_CODE_180</t>
  </si>
  <si>
    <t>KPI_CODE_181</t>
  </si>
  <si>
    <t>KPI_CODE_182</t>
  </si>
  <si>
    <t>Section74</t>
  </si>
  <si>
    <t>Section75</t>
  </si>
  <si>
    <t>Section76</t>
  </si>
  <si>
    <t>The following figure shows BNPL payment share by retail product category.</t>
  </si>
  <si>
    <t>The following figure shows BNPL sales uplift by End-user sector.</t>
  </si>
  <si>
    <t>The following figure shows BNPL payment share by age group.</t>
  </si>
  <si>
    <t>The following figure shows BNPL payment spend by default rate by age group.</t>
  </si>
  <si>
    <t>The following figure shows BNPL payment share by income.</t>
  </si>
  <si>
    <t>The following figure shows buy now pay later market by gender.</t>
  </si>
  <si>
    <t>The following figure shows Adoption Rationale in 2023.</t>
  </si>
  <si>
    <t>The following figure shows the Market Share</t>
  </si>
  <si>
    <t>Others</t>
  </si>
  <si>
    <t>KPI_CODE_190</t>
  </si>
  <si>
    <t>Media and Entertainment</t>
  </si>
  <si>
    <t>Health Care and Wellness</t>
  </si>
  <si>
    <t>DBPL11003</t>
  </si>
  <si>
    <t>Austria Buy Now Pay Later Databook</t>
  </si>
  <si>
    <t>Austria</t>
  </si>
  <si>
    <t>CHART ATTRIBUTES -------&gt;</t>
  </si>
  <si>
    <t>SECTION TAGS IN WORD</t>
  </si>
  <si>
    <t>DATA COMMENTARY</t>
  </si>
  <si>
    <t>Find replace tags</t>
  </si>
  <si>
    <t>&lt;country&gt;</t>
  </si>
  <si>
    <t>&lt;currency&gt;</t>
  </si>
  <si>
    <t>&lt;tag&gt;</t>
  </si>
  <si>
    <t>TABLE DETAILS</t>
  </si>
  <si>
    <t>Text_Tag</t>
  </si>
  <si>
    <t>Section1_Text</t>
  </si>
  <si>
    <t>The BNPL market in Austria recorded a growth of 22.1% in 410.754617594338 (year-on-year). The GMV is expected to increase at a CAGR of 9.9% during 411.754617594338-2029. Over the forecast period during, the market is expected to reach US$1,653.5 million by 2029, increasing from US$888.4 million in 410.754617594338.</t>
  </si>
  <si>
    <t>The average value per transaction value of BNPL market in Austria recorded a growth of 2.7% in 410.754617594338 (year-on-year). The value is expected to increase at a CAGR of 1.5% during 411.754617594338-2029. Over the forecast period during, the market is expected to reach US$141.1 by 2029, increasing from US$126.7 in 410.754617594338.</t>
  </si>
  <si>
    <t>BNPL transactions in Austria recorded a growth of 18.9% in 410.754617594338 (year-on-year) in volume terms. The transaction volume is expected to increase at a CAGR of 8.3% during 411.754617594338-2029. Over the forecast period during, the market is expected to reach 11,716.8 thousand transactions by 2029, increasing from 7,012.8 thousand transactions in 410.754617594338.</t>
  </si>
  <si>
    <t>The revenue of BNPL market inAustria recorded a growth of 28.1% in 410.754617594338 (year-on-year). The revenue is expected to increase at a CAGR of 9.0% during 411.754617594338-2029. Over the forecast period during, the market is expected to reach US$112.2 million by 2029, increasing from US$61.3 million in 410.754617594338.</t>
  </si>
  <si>
    <t>The active consumer base in Austria recorded a growth of 10.3% in 410.754617594338 (year-on-year). The active consumer base is expected to increase at a CAGR of 2.2% during 411.754617594338-2029. Over the forecast period during, the market is expected to reach US$1,863.4 million by 2029, increasing from US$1,582.4 million in 410.754617594338.</t>
  </si>
  <si>
    <t>The bad debt in Austria recorded a growth of 0.0% in 410.754617594338 (year-on-year). The value is expected to increase at a CAGR of -100.0% during 411.754617594338-2029. Over the forecast period during, the market is expected to reach US$00.0 million by 2029, increasing from US$00.0 million in 410.754617594338.</t>
  </si>
  <si>
    <t>The merchant commission segment of BNPL market in Austria recorded a growth of 25.0% in 410.754617594338 (year-on-year). The value is expected to increase at a CAGR of 6.3% during 411.754617594338-2029. Over the forecast period during, the market is expected to reach US$57.4 million by 2029, increasing from US$36.3 million in 410.754617594338.</t>
  </si>
  <si>
    <t>The missed payment fee revenue of BNPL market in Austria recorded a growth of 32.8% in 410.754617594338 (year-on-year). The value is expected to increase at a CAGR of 12.5% during 411.754617594338-2029. Over the forecast period during, the market is expected to reach US$49.9 million by 2029, increasing from US$22.7 million in 410.754617594338.</t>
  </si>
  <si>
    <t>The pay now and other income segment of BNPL market in Austria recorded a growth of 34.1% in 410.754617594338 (year-on-year). The value is expected to increase at a CAGR of 11.8% during 411.754617594338-2029. Over the forecast period during, the market is expected to reach US$04.9 million by 2029, increasing from US$02.3 million in 410.754617594338.</t>
  </si>
  <si>
    <t>The two-party business model segment of BNPL market in Austria recorded a growth of 24.8% in 410.754617594338 (year-on-year). The value is expected to increase at a CAGR of 12.7% during 411.754617594338-2029. Over the forecast period during, the market is expected to reach US$547.5 million by 2029, increasing from US$254.2 million in 410.754617594338.</t>
  </si>
  <si>
    <t>The three-party business model segment of BNPL market in Austria recorded a growth of 21.1% in 410.754617594338 (year-on-year). The value is expected to increase at a CAGR of 8.7% during 411.754617594338-2029. Over the forecast period during, the market is expected to reach US$1,105.9 million by 2029, increasing from US$634.2 million in 410.754617594338.</t>
  </si>
  <si>
    <t>The convenience segment in Austria recorded a growth of 28.7% in 410.754617594338 (year-on-year). The value is expected to increase at a CAGR of 14.8% during 411.754617594338-2029. Over the forecast period during, the market is expected to reach US$627.0 million by 2029, increasing from US$252.8 million in 410.754617594338.</t>
  </si>
  <si>
    <t>The credit segment in Austria recorded a growth of 19.7% in 410.754617594338 (year-on-year). The value is expected to increase at a CAGR of 7.5% during 411.754617594338-2029. Over the forecast period during, the market is expected to reach US$1,026.5 million by 2029, increasing from US$635.6 million in 410.754617594338.</t>
  </si>
  <si>
    <t>The open loop segment in Austria recorded a growth of 28.1% in 410.754617594338 (year-on-year). The value is expected to increase at a CAGR of 12.5% during 411.754617594338-2029. Over the forecast period during, the market is expected to reach US$772.8 million by 2029, increasing from US$354.1 million in 410.754617594338.</t>
  </si>
  <si>
    <t>The closed loop segment in Austria recorded a growth of 18.5% in 410.754617594338 (year-on-year). The value is expected to increase at a CAGR of 8.0% during 411.754617594338-2029. Over the forecast period during, the market is expected to reach US$880.7 million by 2029, increasing from US$534.3 million in 410.754617594338.</t>
  </si>
  <si>
    <t>The standalone segment in Austria recorded a growth of 18.6% in 410.754617594338 (year-on-year). The value is expected to increase at a CAGR of 7.2% during 411.754617594338-2029. Over the forecast period during, the market is expected to reach US$853.6 million by 2029, increasing from US$527.9 million in 410.754617594338.</t>
  </si>
  <si>
    <t>The banks and payment firms segment in Austria recorded a growth of 23.5% in 410.754617594338 (year-on-year). The value is expected to increase at a CAGR of 12.9% during 411.754617594338-2029. Over the forecast period during, the market is expected to reach US$115.3 million by 2029, increasing from US$52.9 million in 410.754617594338.</t>
  </si>
  <si>
    <t>The marketplaces segment in Austria recorded a growth of 28.4% in 410.754617594338 (year-on-year). The value is expected to increase at a CAGR of 13.6% during 411.754617594338-2029. Over the forecast period during, the market is expected to reach US$684.5 million by 2029, increasing from US$307.7 million in 410.754617594338.</t>
  </si>
  <si>
    <t>The retail shopping market in Austria recorded a growth of 25.7% in 410.754617594338 (year-on-year). The GMV is expected to increase at a CAGR of 11.0% during 411.754617594338-2029. Over the forecast period during, the market is expected to reach US$818.7 million by 2029, increasing from US$412.0 million in 410.754617594338.</t>
  </si>
  <si>
    <t>The average value per transaction in retail shopping market in Austria recorded a growth of 4.6% in 410.754617594338 (year-on-year). The value is expected to increase at a CAGR of 2.1% during 411.754617594338-2029. Over the forecast period during, the market is expected to reach US$83.6 by 2029, increasing from US$72.2 in 410.754617594338.</t>
  </si>
  <si>
    <t>The transaction volume in retail shopping market in Austria recorded a growth of 20.1% in 410.754617594338 (year-on-year). The transaction volume is expected to increase at a CAGR of 8.8% during 411.754617594338-2029. Over the forecast period during 411.754617594338 to 2029, the market is expected to reach 9,792.7 thousand by 2029, increasing from 5,706.8 thousand in 410.754617594338.</t>
  </si>
  <si>
    <t>The home improvement segment in Austria recorded a growth of 22.2% in 410.754617594338 (year-on-year). The GMV is expected to increase at a CAGR of 10.4% during 411.754617594338-2029. Over the forecast period during, the market is expected to reach US$282.8 million by 2029, increasing from US$148.1 million in 410.754617594338.</t>
  </si>
  <si>
    <t>The average value per transaction in home improvement market in Austria recorded a growth of 4.4% in 410.754617594338 (year-on-year). The value is expected to increase at a CAGR of 2.1% during 411.754617594338-2029. Over the forecast period during, the market is expected to reach US$3,394.7 by 2029, increasing from US$2,925.6 in 410.754617594338.</t>
  </si>
  <si>
    <t>The transaction volume in home improvement market in Austria recorded a growth of 17.0% in 410.754617594338 (year-on-year). The transaction volume is expected to increase at a CAGR of 8.1% during 411.754617594338-2029. Over the forecast period during, the market is expected to reach 83.3 thousand by 2029, increasing from 50.6 thousand in 410.754617594338.</t>
  </si>
  <si>
    <t>The travel segment in Austria recorded a growth of 17.0% in 410.754617594338 (year-on-year). The GMV is expected to increase at a CAGR of 7.9% during 411.754617594338-2029. Over the forecast period during, the market is expected to reach US$116.6 million by 2029, increasing from US$70.8 million in 410.754617594338.</t>
  </si>
  <si>
    <t>The average value per transaction in travel segment in Austria recorded a growth of 3.2% in 410.754617594338 (year-on-year). The value is expected to increase at a CAGR of 1.6% during 411.754617594338-2029. Over the forecast period during, the market is expected to reach US$670.1 by 2029, increasing from US$599.5 in 410.754617594338.</t>
  </si>
  <si>
    <t>The transaction volume in travel segment in Austria recorded a growth of 13.3% in 410.754617594338 (year-on-year). The transaction volume is expected to increase at a CAGR of 6.2% during 411.754617594338-2029. Over the forecast period during, the market is expected to reach 174.0 thousand by 2029, increasing from 118.1 thousand in 410.754617594338.</t>
  </si>
  <si>
    <t>The services segment in Austria recorded a growth of 19.8% in 410.754617594338 (year-on-year). The GMV is expected to increase at a CAGR of 9.6% during 411.754617594338-2029. Over the forecast period during, the market is expected to reach US$105.1 million by 2029, increasing from US$57.9 million in 410.754617594338.</t>
  </si>
  <si>
    <t>The average value per transaction in services segment in Austria recorded a growth of 3.2% in 410.754617594338 (year-on-year). The value is expected to increase at a CAGR of 2.0% during 411.754617594338-2029. Over the forecast period during, the market is expected to reach US$758.2 by 2029, increasing from US$666.9 in 410.754617594338.</t>
  </si>
  <si>
    <t>The transaction volume in services market in Austria recorded a growth of 16.1% in 410.754617594338 (year-on-year). The transaction volume is expected to increase at a CAGR of 7.5% during 411.754617594338-2029. Over the forecast period during, the market is expected to reach 138.6 thousand by 2029, increasing from 86.9 thousand in 410.754617594338.</t>
  </si>
  <si>
    <t>The automotive market in Austria recorded a growth of 19.9% in 410.754617594338 (year-on-year). The GMV is expected to increase at a CAGR of 9.0% during 411.754617594338-2029. Over the forecast period during, the market is expected to reach US$79.2 million by 2029, increasing from US$45.1 million in 410.754617594338.</t>
  </si>
  <si>
    <t>The average value per transaction in automotive market in Austria recorded a growth of 3.2% in 410.754617594338 (year-on-year). The value is expected to increase at a CAGR of 1.9% during 411.754617594338-2029. Over the forecast period during, the market is expected to reach US$699.3 by 2029, increasing from US$617.5 in 410.754617594338.</t>
  </si>
  <si>
    <t>The transaction volume in automotive market in Austria recorded a growth of 16.2% in 410.754617594338 (year-on-year). The transaction volume is expected to increase at a CAGR of 7.0% during 411.754617594338-2029. Over the forecast period during, the market is expected to reach 113.3 thousand by 2029, increasing from 73.0 thousand in 410.754617594338.</t>
  </si>
  <si>
    <t>The health and wellness segment in Austria recorded a growth of 17.5% in 410.754617594338 (year-on-year). The GMV is expected to increase at a CAGR of 7.7% during 411.754617594338-2029. Over the forecast period during, the market is expected to reach US$104.8 million by 2029, increasing from US$64.4 million in 410.754617594338.</t>
  </si>
  <si>
    <t>The average value per transaction in health and wellness market in Austria recorded a growth of 2.6% in 410.754617594338 (year-on-year). The value is expected to increase at a CAGR of 1.6% during 411.754617594338-2029. Over the forecast period during, the market is expected to reach US$313.2 by 2029, increasing from US$282.5 in 410.754617594338.</t>
  </si>
  <si>
    <t>The transaction volume in health and wellness market in Austria recorded a growth of 14.5% in 410.754617594338 (year-on-year). The transaction volume is expected to increase at a CAGR of 6.1% during 411.754617594338-2029. Over the forecast period during, the market is expected to reach 334.8 thousand by 2029, increasing from 227.9 thousand in 410.754617594338.</t>
  </si>
  <si>
    <t>The GMV of others in Austria recorded a growth of 16.4% in 410.754617594338 (year-on-year). The GMV is expected to increase at a CAGR of 7.3% during 411.754617594338-2029. Over the forecast period during, the market is expected to reach US$51.2 million by 2029, increasing from US$32.2 million in 410.754617594338.</t>
  </si>
  <si>
    <t>The average value per transaction in others market in Austria recorded a growth of 3.0% in 410.754617594338 (year-on-year). The value is expected to increase at a CAGR of 1.5% during 411.754617594338-2029. Over the forecast period during, the market is expected to reach US$64.9 by 2029, increasing from US$58.5 in 410.754617594338.</t>
  </si>
  <si>
    <t>The transaction volume in others market in Austria recorded a growth of 13.1% in 410.754617594338 (year-on-year). The transaction volume is expected to increase at a CAGR of 5.7% during 411.754617594338-2029. Over the forecast period during, the market is expected to reach 789.2 thousand by 2029, increasing from 550.4 thousand in 410.754617594338.</t>
  </si>
  <si>
    <t>The apparel, footwear &amp; accessories market in Austria recorded a growth of 27.6% in 410.754617594338 (year-on-year). The GMV is expected to increase at a CAGR of 12.3% during 411.754617594338-2029. Over the forecast period during, the market is expected to reach US$184.7 million by 2029, increasing from US$85.7 million in 410.754617594338.</t>
  </si>
  <si>
    <t>The consumer electronics market in Austria recorded a growth of 18.8% in 410.754617594338 (year-on-year). The GMV is expected to increase at a CAGR of 6.1% during 411.754617594338-2029. Over the forecast period during, the market is expected to reach US$177.8 million by 2029, increasing from US$117.5 million in 410.754617594338.</t>
  </si>
  <si>
    <t>The toys, kids, and babies market in Austria recorded a growth of 27.6% in 410.754617594338 (year-on-year). The GMV is expected to increase at a CAGR of 13.2% during 411.754617594338-2029. Over the forecast period during, the market is expected to reach US$53.9 million by 2029, increasing from US$23.8 million in 410.754617594338.</t>
  </si>
  <si>
    <t>The jewellery market in Austria recorded a growth of 30.1% in 410.754617594338 (year-on-year). The GMV is expected to increase at a CAGR of 11.9% during 411.754617594338-2029. Over the forecast period during, the market is expected to reach US$112.8 million by 2029, increasing from US$53.4 million in 410.754617594338.</t>
  </si>
  <si>
    <t>The sporting goods market in Austria recorded a growth of 28.8% in 410.754617594338 (year-on-year). The GMV is expected to increase at a CAGR of 13.0% during 411.754617594338-2029. Over the forecast period during, the market is expected to reach US$80.8 million by 2029, increasing from US$36.0 million in 410.754617594338.</t>
  </si>
  <si>
    <t>The entertainment &amp; gaming market in Austria recorded a growth of 30.1% in 410.754617594338 (year-on-year). The GMV is expected to increase at a CAGR of 13.2% during 411.754617594338-2029. Over the forecast period during, the market is expected to reach US$141.4 million by 2029, increasing from US$64.4 million in 410.754617594338.</t>
  </si>
  <si>
    <t>The others market segment in Austria recorded a growth of 26.3% in 410.754617594338 (year-on-year). The GMV is expected to increase at a CAGR of 12.7% during 411.754617594338-2029. Over the forecast period during, the market is expected to reach US$67.4 million by 2029, increasing from US$31.3 million in 410.754617594338.</t>
  </si>
  <si>
    <t>The online channel in Austria recorded a growth of 19.7% in 410.754617594338 (year-on-year). The GMV is expected to increase at a CAGR of 8.0% during 411.754617594338-2029. Over the forecast period during, the market is expected to reach US$362.5 million by 2029, increasing from US$217.7 million in 410.754617594338.</t>
  </si>
  <si>
    <t>The POS channel in Austria recorded a growth of 22.9% in 410.754617594338 (year-on-year). The GMV is expected to increase at a CAGR of 10.5% during 411.754617594338-2029. Over the forecast period during, the market is expected to reach US$1,291.0 million by 2029, increasing from US$670.8 million in 410.754617594338.</t>
  </si>
  <si>
    <t>The BNPL gen z (15-27) market in Austria recorded a growth of 27.5% in 410.754617594338 (year-on-year). The GMV is expected to increase at a CAGR of 12.5% during 411.754617594338-2029. Over the forecast period during 411.754617594338 to 2029, the market is expected to reach US$517.5 million by 2029, increasing from US$244.6 million in 410.754617594338.</t>
  </si>
  <si>
    <t>The BNPL millennials (28–44) market in Austria recorded a growth of 17.8% in 410.754617594338 (year-on-year). The GMV is expected to increase at a CAGR of 6.2% during 411.754617594338-2029. Over the forecast period during 411.754617594338 to 2029, the market is expected to reach US$576.5 million by 2029, increasing from US$381.7 million in 410.754617594338.</t>
  </si>
  <si>
    <t>The BNPL gen x (45 – 60) market in Austria recorded a growth of 23.9% in 410.754617594338 (year-on-year). The GMV is expected to increase at a CAGR of 12.3% during 411.754617594338-2029. Over the forecast period during 411.754617594338 to 2029, the market is expected to reach US$476.9 million by 2029, increasing from US$221.2 million in 410.754617594338.</t>
  </si>
  <si>
    <t>The BNPL baby boomers (60+) market in Austria recorded a growth of 23.9% in 410.754617594338 (year-on-year). The GMV is expected to increase at a CAGR of 11.4% during 411.754617594338-2029. Over the forecast period during 411.754617594338 to 2029, the market is expected to reach US$82.6 million by 2029, increasing from US$41.0 million in 410.754617594338.</t>
  </si>
  <si>
    <t>The BNPL by income level Tier 1 market in Austria recorded a growth of 27.6% in 410.754617594338 (year-on-year). The GMV is expected to increase at a CAGR of 12.4% during 411.754617594338-2029. Over the forecast period during 411.754617594338 to 2029, the market is expected to reach US$198.3 million by 2029, increasing from US$91.7 million in 410.754617594338.</t>
  </si>
  <si>
    <t>The BNPL by income level Tier 2 market in Austria recorded a growth of 23.9% in 410.754617594338 (year-on-year). The GMV is expected to increase at a CAGR of 13.5% during 411.754617594338-2029. Over the forecast period during 411.754617594338 to 2029, the market is expected to reach US$657.3 million by 2029, increasing from US$289.3 million in 410.754617594338.</t>
  </si>
  <si>
    <t>The BNPL by income level Tier 3 market in Austria recorded a growth of 20.2% in 410.754617594338 (year-on-year). The GMV is expected to increase at a CAGR of 7.0% during 411.754617594338-2029. Over the forecast period during 411.754617594338 to 2029, the market is expected to reach US$797.8 million by 2029, increasing from US$507.5 million in 410.754617594338.</t>
  </si>
  <si>
    <t>The media &amp; entertainment segment in Austria recorded a growth of 17.1% in 410.754617594338 (year-on-year). The GMV is expected to increase at a CAGR of 7.8% during 411.754617594338-2029. Over the forecast period during, the market is expected to reach US$95.0 million by 2029, increasing from US$57.9 million in 410.754617594338.</t>
  </si>
  <si>
    <t>The average value per transaction in media &amp; entertainment segment in Austria recorded a growth of 3.4% in 410.754617594338 (year-on-year). The value is expected to increase at a CAGR of 1.6% during 411.754617594338-2029. Over the forecast period during, the market is expected to reach US$326.6 by 2029, increasing from US$291.0 in 410.754617594338.</t>
  </si>
  <si>
    <t>The transaction volume in media &amp; entertainment market in Austria recorded a growth of 13.2% in 410.754617594338 (year-on-year). The transaction volume is expected to increase at a CAGR of 6.1% during 411.754617594338-2029. Over the forecast period during, the market is expected to reach 291.0 thousand by 2029, increasing from 199.1 thousand in 410.754617594338.</t>
  </si>
  <si>
    <t>Table_Tag _VAL</t>
  </si>
  <si>
    <t>Chart Attributes</t>
  </si>
  <si>
    <t>pie</t>
  </si>
  <si>
    <t>Chart_Tag</t>
  </si>
  <si>
    <t>Section1_Chart</t>
  </si>
  <si>
    <t>bar and line</t>
  </si>
  <si>
    <t>{
  "chart_meta": {
    "title": "Fintech Market Share by Segment (2024)",
    "chart_type": "pie",
    "legend": true,
    "data_labels": true,
    "value_format": "0.0%",
    "source_sheet": "Pie_Data",
    "category_range": "Z28:Z31",
    "value_range": "B28:B31"
  },
  "series": {
    "colors": ["#4e79a7", "#f28e2b", "#e15759", "#76b7b2"],
    "labels": ["Payments", "Lending", "WealthTech", "InsurTech"]
  }
}</t>
  </si>
  <si>
    <t>{
  "chart_meta": {
    "title": "Market Size and Growth Rate (2015–2024)",
    "x_label": "Year",
    "primary_y_label": "Market Size (USD Billion)",
    "secondary_y_label": "Growth Rate (%)",
    "chart_type": "line-column",
    "legend": false,
    "gridlines": false
  },
  "series": {
    "Market Size": [
      {
        "range": "W4",
        "axis": "primary",
        "type": "column",
        "color": "#4e79a7",
        "label": "2015"
      },
{
        "range": "X4",
        "axis": "primary",
        "type": "column",
        "color": "#5e79a7",
        "label": "2016"
      },
      {
        "range": "AA4:AA4",
        "axis": "primary",
        "type": "column",
        "color": "#e15759",
        "label": "2019"
      },
      {
        "range": "AB4:AG4",
        "axis": "primary",
        "type": "column",
        "color": "#76b7b2",
        "label": "2020–2024"
      }
    ],
    "Growth Rate": {
      "range": "W5:AG5",
      "axis": "secondary",
      "type": "line",
      "color": "#f28e2b",
      "marker": "circle",
      "value_format": "0.0%"
    }
  },
  "data": {
    "source_sheet": "Chart_Data",
    "year": "W3:AG3"
  }
}</t>
  </si>
  <si>
    <t>pie with one segment expanded to col</t>
  </si>
  <si>
    <t>column chart</t>
  </si>
  <si>
    <t>stack with 3 years</t>
  </si>
  <si>
    <t>{
  "chart_meta": {
    "x_label": "Year",
    "primary_y_label": "Market Value (US$ Million)",
    "secondary_y_label": "Growth Rate (%)",
    "chart_type": "line-column",
    "legend": false,
    "gridlines": false
  },
  "series": {
    "Market Size": [
      {
        "range": "W10",
        "axis": "primary",
        "type": "column",
        "color": "#7F7F7F",
        "label": "2020"
      },
{
         "range": "X10",
        "axis": "primary",
        "type": "column",
        "color": "#7F7F7F",
        "label": "2021"
      },
{
         "range": "Y10",
        "axis": "primary",
        "type": "column",
        "color": "#7F7F7F",
        "label": "2022"
      },
{
         "range": "Z10",
        "axis": "primary",
        "type": "column",
        "color": "#7F7F7F",
        "label": "2023"
      },
{
         "range": "AA10",
        "axis": "primary",
        "type": "column",
        "color": "#8FAADC",
        "label": "2024"
      },
{
         "range": "AB10",
        "axis": "primary",
        "type": "column",
        "color": "#203864",
        "label": "2025"
      },
{
         "range": "AC10",
        "axis": "primary",
        "type": "column",
        "color": "#203864",
        "label": "2026"
      },
{
         "range": "AD10",
        "axis": "primary",
        "type": "column",
        "color": "#203864",
        "label": "2027"
      },
{
         "range": "AE10",
        "axis": "primary",
        "type": "column",
        "color": "#203864",
        "label": "2028"
      },
{
         "range": "AF10",
        "axis": "primary",
        "type": "column",
        "color": "#203864",
        "label": "2029"
      },
         {
    "Growth Rate": {
      "range": "V11:AF11",
      "axis": "secondary",
      "type": "line",
      "color": "#ED7D31",
       "value_format": "0.0%"
    }
  },
  "data": {
    "source_sheet": "Chart_Data",
    "year": "U10:AQ186"
  }
}</t>
  </si>
  <si>
    <t>Section2_Chart</t>
  </si>
  <si>
    <t>Section2_Text</t>
  </si>
  <si>
    <t>Section3_Text</t>
  </si>
  <si>
    <t>Section4_Text</t>
  </si>
  <si>
    <t>Section3_Chart</t>
  </si>
  <si>
    <t>Section4_Chart</t>
  </si>
  <si>
    <t>Section5</t>
  </si>
  <si>
    <t>Section5_Text</t>
  </si>
  <si>
    <t>{
  "chart_meta": {
    "x_label": "Year",
    "primary_y_label": "Market Value (US$ Million)",
    "chart_type": "column",
    "legend": false,
    "gridlines": false
  },
  "series": {
    "Market Size": [
      {
        "range": "W12",
        "axis": "primary",
        "type": "column",
        "color": "#7F7F7F",
        "label": "2020"
      },
{
         "range": "X12",
        "axis": "primary",
        "type": "column",
        "color": "#7F7F7F",
        "label": "2021"
      },
{
         "range": "Y12",
        "axis": "primary",
        "type": "column",
        "color": "#7F7F7F",
        "label": "2022"
      },
{
         "range": "Z12",
        "axis": "primary",
        "type": "column",
        "color": "#7F7F7F",
        "label": "2023"
      },
{
         "range": "AA12",
        "axis": "primary",
        "type": "column",
        "color": "#8FAADC",
        "label": "2024"
      },
{
         "range": "AB12",
        "axis": "primary",
        "type": "column",
        "color": "#203864",
        "label": "2025"
      },
{
         "range": "AC12",
        "axis": "primary",
        "type": "column",
        "color": "#203864",
        "label": "2026"
      },
{
         "range": "AD12",
        "axis": "primary",
        "type": "column",
        "color": "#203864",
        "label": "2027"
      },
{
         "range": "AE12",
        "axis": "primary",
        "type": "column",
        "color": "#203864",
        "label": "2028"
      },
{
         "range": "AF12",
        "axis": "primary",
        "type": "column",
        "color": "#203864",
        "label": "2029"
      },
  "data": {
    "source_sheet": "Chart_Data",
    "year": "U10:AQ186"
  }
}</t>
  </si>
  <si>
    <t>Section5_Chart</t>
  </si>
  <si>
    <t>{
  "chart_meta": {
    "chart_type": "pie",
    "legend": true,
    "data_labels": true,
    "value_format": "0.0%",
    "source_sheet": "Pie_Data",
    "category_range": "F86:F92",
    "value_range": "AA86:AA92"
  },
  "series": {
    "colors": [“#31859C,”#378AFF,”#93F03B,”#F54F52,”#FFA32F,”#E7D61E,”#a2bee4”],
    "labels": [“Apparel, Footwear &amp; Accessories“,“Consumer Electronics“,“Toys, Kids, and Babies“,“Jewellery“,“Sporting Goods“,“Entertainment &amp; Gaming“,“Other”]
  }
}</t>
  </si>
  <si>
    <t>{
  "chart_meta": {
    "chart_type": "pie",
    "legend": true,
    "data_labels": true,
    "value_format": "0.0%",
    "source_sheet": "Pie_Data",
    "category_range": "E23:E29",
    "value_range": "AA23:AA29"
  },
  "series": {
    "colors": [“#002060,”,”#ED7D31,”#548235,”#FFC000,”#4472C4,”#70AD47,”#9DC3E6”],
    "labels": [“Retail”, “Home Improvement”, “Travel/Entertainment”, “Services”, “Automotive”, “Health Care and Wellness”, “Others]
  }
}</t>
  </si>
  <si>
    <t>Stacked_Column</t>
  </si>
  <si>
    <t>{
  "chart_meta": {
    "chart_type": "stacked_column",
    "legend": true,
    "data_labels": true,
    "value_format": "00.0%",
    "source_sheet": "Revenue_By_Year",
    "category_range": "020:O23",         
    "series_range": ["W9","AA9","AF9"]       
    "value_range": ["W20:W23","AA20:AA23","AF20:AF23"]
  },
  "series": {
    "colors": ["#b7b7b7", "#ffc000", "#0070c0"],
    "labels": ["Commission-Based", "Service/Refurbishment", "Ad-Based"]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</si>
</sst>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 #,##0.00_ ;_ * \-#,##0.00_ ;_ * &quot;-&quot;??_ ;_ @_ "/>
    <numFmt numFmtId="165" formatCode="_ * #,##0.0_ ;_ * \-#,##0.0_ ;_ * &quot;-&quot;??_ ;_ @_ "/>
    <numFmt numFmtId="166" formatCode="0.0%"/>
  </numFmts>
  <fonts count="11" x14ac:knownFonts="1">
    <font>
      <sz val="11"/>
      <color theme="1"/>
      <name val="Calibri"/>
      <family val="2"/>
      <scheme val="minor"/>
    </font>
    <font>
      <sz val="11"/>
      <color theme="1"/>
      <name val="Calibri"/>
      <family val="2"/>
      <scheme val="minor"/>
    </font>
    <font>
      <sz val="11"/>
      <color theme="0"/>
      <name val="Calibri"/>
      <family val="2"/>
      <scheme val="minor"/>
    </font>
    <font>
      <b/>
      <sz val="9"/>
      <color theme="0"/>
      <name val="Arial"/>
      <family val="2"/>
    </font>
    <font>
      <sz val="10"/>
      <color theme="1"/>
      <name val="Arial"/>
      <family val="2"/>
    </font>
    <font>
      <sz val="11"/>
      <color rgb="FFFF0000"/>
      <name val="Calibri"/>
      <family val="2"/>
      <scheme val="minor"/>
    </font>
    <font>
      <sz val="11"/>
      <name val="Calibri"/>
      <family val="2"/>
      <scheme val="minor"/>
    </font>
    <font>
      <sz val="8"/>
      <name val="Calibri"/>
      <family val="2"/>
      <scheme val="minor"/>
    </font>
    <font>
      <sz val="11"/>
      <color theme="1"/>
      <name val="Calibri"/>
      <family val="2"/>
    </font>
    <font>
      <b/>
      <sz val="11"/>
      <color theme="1"/>
      <name val="Calibri"/>
      <family val="2"/>
      <scheme val="minor"/>
    </font>
    <font>
      <b/>
      <u/>
      <sz val="11"/>
      <color theme="1"/>
      <name val="Calibri"/>
      <family val="2"/>
      <scheme val="minor"/>
    </font>
  </fonts>
  <fills count="20">
    <fill>
      <patternFill patternType="none"/>
    </fill>
    <fill>
      <patternFill patternType="gray125"/>
    </fill>
    <fill>
      <patternFill patternType="solid">
        <fgColor theme="8" tint="-0.499984740745262"/>
        <bgColor indexed="64"/>
      </patternFill>
    </fill>
    <fill>
      <patternFill patternType="solid">
        <fgColor rgb="FF002060"/>
        <bgColor indexed="64"/>
      </patternFill>
    </fill>
    <fill>
      <patternFill patternType="solid">
        <fgColor theme="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7" tint="-0.499984740745262"/>
        <bgColor indexed="64"/>
      </patternFill>
    </fill>
    <fill>
      <patternFill patternType="solid">
        <fgColor rgb="FFFF000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theme="9" tint="-0.249977111117893"/>
        <bgColor indexed="64"/>
      </patternFill>
    </fill>
    <fill>
      <patternFill patternType="solid">
        <fgColor them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cellStyleXfs>
  <cellXfs count="52">
    <xf numFmtId="0" fontId="0" fillId="0" borderId="0" xfId="0"/>
    <xf numFmtId="0" fontId="3" fillId="2" borderId="0" xfId="0" applyFont="1" applyFill="1"/>
    <xf numFmtId="0" fontId="2" fillId="3" borderId="0" xfId="0" applyFont="1" applyFill="1" applyAlignment="1">
      <alignment horizontal="center"/>
    </xf>
    <xf numFmtId="0" fontId="2" fillId="4" borderId="0" xfId="0" applyFont="1" applyFill="1" applyAlignment="1">
      <alignment horizontal="center"/>
    </xf>
    <xf numFmtId="0" fontId="0" fillId="0" borderId="0" xfId="0" applyAlignment="1">
      <alignment horizontal="left"/>
    </xf>
    <xf numFmtId="0" fontId="0" fillId="5" borderId="0" xfId="0" applyFill="1"/>
    <xf numFmtId="0" fontId="0" fillId="5" borderId="1" xfId="0" applyFill="1" applyBorder="1"/>
    <xf numFmtId="0" fontId="0" fillId="6" borderId="0" xfId="0" applyFill="1" applyAlignment="1">
      <alignment horizontal="center"/>
    </xf>
    <xf numFmtId="166" fontId="0" fillId="6" borderId="0" xfId="1" applyNumberFormat="1" applyFont="1" applyFill="1" applyAlignment="1">
      <alignment horizontal="center"/>
    </xf>
    <xf numFmtId="0" fontId="0" fillId="5" borderId="0" xfId="0" quotePrefix="1" applyFill="1"/>
    <xf numFmtId="0" fontId="0" fillId="5" borderId="1" xfId="0" quotePrefix="1" applyFill="1" applyBorder="1"/>
    <xf numFmtId="0" fontId="0" fillId="7" borderId="0" xfId="0" applyFill="1"/>
    <xf numFmtId="0" fontId="0" fillId="7" borderId="0" xfId="0" applyFill="1" applyAlignment="1">
      <alignment horizontal="left"/>
    </xf>
    <xf numFmtId="0" fontId="0" fillId="8" borderId="0" xfId="0" applyFill="1"/>
    <xf numFmtId="0" fontId="0" fillId="8" borderId="1" xfId="0" applyFill="1" applyBorder="1"/>
    <xf numFmtId="166" fontId="0" fillId="4" borderId="0" xfId="1" applyNumberFormat="1" applyFont="1" applyFill="1" applyAlignment="1">
      <alignment horizontal="center"/>
    </xf>
    <xf numFmtId="164" fontId="0" fillId="6" borderId="0" xfId="2" applyFont="1" applyFill="1" applyAlignment="1">
      <alignment horizontal="center"/>
    </xf>
    <xf numFmtId="0" fontId="4" fillId="0" borderId="0" xfId="0" applyFont="1"/>
    <xf numFmtId="9" fontId="0" fillId="6" borderId="0" xfId="1" applyFont="1" applyFill="1" applyAlignment="1">
      <alignment horizontal="center"/>
    </xf>
    <xf numFmtId="0" fontId="0" fillId="10" borderId="0" xfId="0" applyFill="1"/>
    <xf numFmtId="0" fontId="0" fillId="11" borderId="0" xfId="0" applyFill="1"/>
    <xf numFmtId="0" fontId="0" fillId="0" borderId="0" xfId="0" applyAlignment="1">
      <alignment horizontal="center"/>
    </xf>
    <xf numFmtId="0" fontId="0" fillId="10" borderId="1" xfId="0" applyFill="1" applyBorder="1"/>
    <xf numFmtId="0" fontId="0" fillId="11" borderId="1" xfId="0" applyFill="1" applyBorder="1"/>
    <xf numFmtId="0" fontId="5" fillId="8" borderId="1" xfId="0" applyFont="1" applyFill="1" applyBorder="1"/>
    <xf numFmtId="0" fontId="5" fillId="8" borderId="0" xfId="0" applyFont="1" applyFill="1"/>
    <xf numFmtId="0" fontId="2" fillId="13" borderId="0" xfId="0" applyFont="1" applyFill="1" applyAlignment="1">
      <alignment horizontal="center"/>
    </xf>
    <xf numFmtId="0" fontId="6" fillId="8" borderId="1" xfId="0" applyFont="1" applyFill="1" applyBorder="1"/>
    <xf numFmtId="165" fontId="0" fillId="6" borderId="0" xfId="3" applyNumberFormat="1" applyFont="1" applyFill="1" applyAlignment="1">
      <alignment horizontal="center"/>
    </xf>
    <xf numFmtId="165" fontId="0" fillId="4" borderId="0" xfId="3" applyNumberFormat="1" applyFont="1" applyFill="1" applyAlignment="1">
      <alignment horizontal="center"/>
    </xf>
    <xf numFmtId="165" fontId="0" fillId="9" borderId="0" xfId="3" applyNumberFormat="1" applyFont="1" applyFill="1" applyAlignment="1">
      <alignment horizontal="center"/>
    </xf>
    <xf numFmtId="165" fontId="0" fillId="12" borderId="0" xfId="3" applyNumberFormat="1" applyFont="1" applyFill="1" applyAlignment="1">
      <alignment horizontal="center"/>
    </xf>
    <xf numFmtId="0" fontId="0" fillId="4" borderId="0" xfId="0" applyFill="1" applyAlignment="1">
      <alignment horizontal="center"/>
    </xf>
    <xf numFmtId="165" fontId="0" fillId="14" borderId="0" xfId="2" applyNumberFormat="1" applyFont="1" applyFill="1" applyAlignment="1">
      <alignment horizontal="center"/>
    </xf>
    <xf numFmtId="166" fontId="0" fillId="14" borderId="0" xfId="1" applyNumberFormat="1" applyFont="1" applyFill="1" applyAlignment="1">
      <alignment horizontal="center"/>
    </xf>
    <xf numFmtId="0" fontId="0" fillId="14" borderId="0" xfId="0" applyFill="1" applyAlignment="1">
      <alignment horizontal="center"/>
    </xf>
    <xf numFmtId="0" fontId="5" fillId="5" borderId="1" xfId="0" applyFont="1" applyFill="1" applyBorder="1"/>
    <xf numFmtId="0" fontId="5" fillId="10" borderId="1" xfId="0" applyFont="1" applyFill="1" applyBorder="1"/>
    <xf numFmtId="0" fontId="5" fillId="11" borderId="1" xfId="0" applyFont="1" applyFill="1" applyBorder="1"/>
    <xf numFmtId="9" fontId="8" fillId="0" borderId="0" xfId="1" applyFont="1" applyFill="1" applyBorder="1"/>
    <xf numFmtId="165" fontId="4" fillId="6" borderId="0" xfId="3" applyNumberFormat="1" applyFont="1" applyFill="1" applyAlignment="1">
      <alignment horizontal="center"/>
    </xf>
    <xf numFmtId="9" fontId="0" fillId="0" borderId="0" xfId="1" applyFont="1" applyAlignment="1">
      <alignment horizontal="center"/>
    </xf>
    <xf numFmtId="0" fontId="9" fillId="15" borderId="0" xfId="0" applyFont="1" applyFill="1"/>
    <xf numFmtId="0" fontId="6" fillId="16" borderId="0" xfId="0" applyFont="1" applyFill="1" applyAlignment="1">
      <alignment horizontal="center"/>
    </xf>
    <xf numFmtId="0" fontId="9" fillId="8" borderId="0" xfId="0" applyFont="1" applyFill="1"/>
    <xf numFmtId="0" fontId="2" fillId="17" borderId="0" xfId="0" applyFont="1" applyFill="1" applyAlignment="1">
      <alignment horizontal="center"/>
    </xf>
    <xf numFmtId="0" fontId="9" fillId="5" borderId="0" xfId="0" applyFont="1" applyFill="1"/>
    <xf numFmtId="0" fontId="10" fillId="0" borderId="0" xfId="0" applyFont="1"/>
    <xf numFmtId="0" fontId="2" fillId="18" borderId="0" xfId="0" applyFont="1" applyFill="1" applyAlignment="1">
      <alignment horizontal="center"/>
    </xf>
    <xf numFmtId="0" fontId="10" fillId="11" borderId="0" xfId="0" applyFont="1" applyFill="1"/>
    <xf numFmtId="0" fontId="0" fillId="4" borderId="1" xfId="0" applyFill="1" applyBorder="1" applyAlignment="1">
      <alignment vertical="top"/>
    </xf>
    <xf numFmtId="0" fontId="0" fillId="19" borderId="0" xfId="0" applyFill="1"/>
  </cellXfs>
  <cellStyles count="4">
    <cellStyle name="Comma" xfId="3" builtinId="3"/>
    <cellStyle name="Comma 3" xfId="2" xr:uid="{00000000-0005-0000-0000-000000000000}"/>
    <cellStyle name="Normal" xfId="0" builtinId="0"/>
    <cellStyle name="Percent" xfId="1" builtinId="5"/>
  </cellStyles>
  <dxfs count="0"/>
  <tableStyles count="0" defaultTableStyle="TableStyleMedium2" defaultPivotStyle="PivotStyleLight16"/>
  <colors>
    <mruColors>
      <color rgb="FF7CDDDD"/>
      <color rgb="FF97B8E0"/>
      <color rgb="FF62993E"/>
      <color rgb="FF3B64AD"/>
      <color rgb="FFE2AA00"/>
      <color rgb="FF7D9E3D"/>
      <color rgb="FFED7D31"/>
      <color rgb="FF578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92"/>
  <sheetViews>
    <sheetView topLeftCell="AN1" zoomScale="90" zoomScaleNormal="90" workbookViewId="0">
      <pane ySplit="9" topLeftCell="A16" activePane="bottomLeft" state="frozen"/>
      <selection activeCell="U1" sqref="U1"/>
      <selection pane="bottomLeft" activeCell="AT20" sqref="AT20"/>
    </sheetView>
  </sheetViews>
  <sheetFormatPr defaultColWidth="8.81640625" defaultRowHeight="14.5" x14ac:dyDescent="0.35"/>
  <cols>
    <col min="1" max="3" width="13.453125" customWidth="1"/>
    <col min="4" max="4" width="23.81640625" customWidth="1"/>
    <col min="5" max="5" width="7.1796875" customWidth="1"/>
    <col min="6" max="6" width="3.54296875" customWidth="1"/>
    <col min="7" max="7" width="4.453125" customWidth="1"/>
    <col min="8" max="8" width="6" customWidth="1"/>
    <col min="9" max="9" width="5.453125" customWidth="1"/>
    <col min="10" max="10" width="6.81640625" customWidth="1"/>
    <col min="11" max="11" width="7" customWidth="1"/>
    <col min="12" max="12" width="5.1796875" customWidth="1"/>
    <col min="13" max="13" width="4.81640625" customWidth="1"/>
    <col min="14" max="14" width="7.453125" customWidth="1"/>
    <col min="15" max="15" width="17.54296875" customWidth="1"/>
    <col min="19" max="20" width="9.1796875" customWidth="1"/>
    <col min="44" max="44" width="21.81640625" bestFit="1" customWidth="1"/>
    <col min="45" max="45" width="21.81640625" customWidth="1"/>
    <col min="46" max="46" width="20.6328125" customWidth="1"/>
    <col min="47" max="47" width="15.81640625" bestFit="1" customWidth="1"/>
    <col min="48" max="48" width="15.81640625" customWidth="1"/>
    <col min="49" max="49" width="14" customWidth="1"/>
    <col min="50" max="50" width="77" customWidth="1"/>
  </cols>
  <sheetData>
    <row r="1" spans="1:50" x14ac:dyDescent="0.35">
      <c r="A1" t="s">
        <v>333</v>
      </c>
      <c r="B1" t="s">
        <v>371</v>
      </c>
      <c r="AR1" s="44" t="s">
        <v>375</v>
      </c>
      <c r="AS1" s="46" t="s">
        <v>376</v>
      </c>
      <c r="AT1" s="46" t="s">
        <v>376</v>
      </c>
      <c r="AU1" s="49" t="s">
        <v>381</v>
      </c>
      <c r="AV1" s="42" t="s">
        <v>374</v>
      </c>
      <c r="AW1" s="42"/>
      <c r="AX1" s="42"/>
    </row>
    <row r="2" spans="1:50" x14ac:dyDescent="0.35">
      <c r="A2" t="s">
        <v>334</v>
      </c>
      <c r="B2" t="s">
        <v>372</v>
      </c>
      <c r="AR2" s="44"/>
      <c r="AS2" s="46"/>
      <c r="AT2" s="46"/>
      <c r="AU2" s="20"/>
      <c r="AV2" s="42"/>
      <c r="AW2" s="42"/>
      <c r="AX2" s="42"/>
    </row>
    <row r="3" spans="1:50" x14ac:dyDescent="0.35">
      <c r="A3" s="47" t="s">
        <v>377</v>
      </c>
      <c r="AR3" s="44"/>
      <c r="AS3" s="46"/>
      <c r="AT3" s="46"/>
      <c r="AU3" s="20"/>
      <c r="AV3" s="42"/>
      <c r="AW3" s="42"/>
      <c r="AX3" s="42"/>
    </row>
    <row r="4" spans="1:50" x14ac:dyDescent="0.35">
      <c r="A4" t="s">
        <v>378</v>
      </c>
      <c r="B4" s="51" t="s">
        <v>373</v>
      </c>
      <c r="AR4" s="44"/>
      <c r="AS4" s="46"/>
      <c r="AT4" s="46"/>
      <c r="AU4" s="20"/>
      <c r="AV4" s="42"/>
      <c r="AW4" s="42"/>
      <c r="AX4" s="42"/>
    </row>
    <row r="5" spans="1:50" x14ac:dyDescent="0.35">
      <c r="A5" t="s">
        <v>379</v>
      </c>
      <c r="B5" s="51" t="s">
        <v>21</v>
      </c>
      <c r="AR5" s="44"/>
      <c r="AS5" s="46"/>
      <c r="AT5" s="46"/>
      <c r="AU5" s="20"/>
      <c r="AV5" s="42"/>
      <c r="AW5" s="42"/>
      <c r="AX5" s="42"/>
    </row>
    <row r="6" spans="1:50" x14ac:dyDescent="0.35">
      <c r="A6" t="s">
        <v>380</v>
      </c>
      <c r="B6" s="51" t="s">
        <v>20</v>
      </c>
      <c r="AR6" s="44"/>
      <c r="AS6" s="46"/>
      <c r="AT6" s="46"/>
      <c r="AU6" s="20"/>
      <c r="AV6" s="42"/>
      <c r="AW6" s="42"/>
      <c r="AX6" s="42"/>
    </row>
    <row r="7" spans="1:50" x14ac:dyDescent="0.35">
      <c r="A7" t="s">
        <v>380</v>
      </c>
      <c r="B7" s="51" t="s">
        <v>20</v>
      </c>
      <c r="AR7" s="44"/>
      <c r="AS7" s="46"/>
      <c r="AT7" s="46"/>
      <c r="AU7" s="20"/>
      <c r="AV7" s="42"/>
      <c r="AW7" s="42"/>
      <c r="AX7" s="42"/>
    </row>
    <row r="8" spans="1:50" x14ac:dyDescent="0.35">
      <c r="A8" t="s">
        <v>380</v>
      </c>
      <c r="B8" s="51" t="s">
        <v>20</v>
      </c>
      <c r="AR8" s="44"/>
      <c r="AS8" s="46"/>
      <c r="AT8" s="46"/>
      <c r="AU8" s="20"/>
      <c r="AV8" s="42"/>
      <c r="AW8" s="42"/>
      <c r="AX8" s="42"/>
    </row>
    <row r="9" spans="1:50" x14ac:dyDescent="0.35">
      <c r="A9" s="1" t="s">
        <v>0</v>
      </c>
      <c r="B9" s="26" t="s">
        <v>1</v>
      </c>
      <c r="C9" s="26" t="s">
        <v>2</v>
      </c>
      <c r="D9" s="26" t="s">
        <v>3</v>
      </c>
      <c r="E9" s="2" t="s">
        <v>4</v>
      </c>
      <c r="F9" s="2" t="s">
        <v>5</v>
      </c>
      <c r="G9" s="26" t="s">
        <v>6</v>
      </c>
      <c r="H9" s="26" t="s">
        <v>7</v>
      </c>
      <c r="I9" s="26" t="s">
        <v>8</v>
      </c>
      <c r="J9" s="26" t="s">
        <v>335</v>
      </c>
      <c r="K9" s="26" t="s">
        <v>335</v>
      </c>
      <c r="L9" s="26" t="s">
        <v>335</v>
      </c>
      <c r="M9" s="26" t="s">
        <v>335</v>
      </c>
      <c r="N9" s="26" t="s">
        <v>335</v>
      </c>
      <c r="O9" s="2" t="s">
        <v>9</v>
      </c>
      <c r="P9" s="2" t="s">
        <v>10</v>
      </c>
      <c r="Q9" s="2" t="s">
        <v>11</v>
      </c>
      <c r="R9" s="2" t="s">
        <v>12</v>
      </c>
      <c r="S9" s="2">
        <v>2016</v>
      </c>
      <c r="T9" s="2">
        <v>2017</v>
      </c>
      <c r="U9" s="2">
        <v>2018</v>
      </c>
      <c r="V9" s="2">
        <v>2019</v>
      </c>
      <c r="W9" s="2">
        <f>V9+1</f>
        <v>2020</v>
      </c>
      <c r="X9" s="2">
        <f t="shared" ref="X9:AG9" si="0">W9+1</f>
        <v>2021</v>
      </c>
      <c r="Y9" s="2">
        <f t="shared" si="0"/>
        <v>2022</v>
      </c>
      <c r="Z9" s="2">
        <f t="shared" si="0"/>
        <v>2023</v>
      </c>
      <c r="AA9" s="2">
        <f t="shared" si="0"/>
        <v>2024</v>
      </c>
      <c r="AB9" s="2">
        <f t="shared" si="0"/>
        <v>2025</v>
      </c>
      <c r="AC9" s="2">
        <f t="shared" si="0"/>
        <v>2026</v>
      </c>
      <c r="AD9" s="2">
        <f t="shared" si="0"/>
        <v>2027</v>
      </c>
      <c r="AE9" s="2">
        <f t="shared" si="0"/>
        <v>2028</v>
      </c>
      <c r="AF9" s="2">
        <f t="shared" si="0"/>
        <v>2029</v>
      </c>
      <c r="AG9" s="2">
        <f t="shared" si="0"/>
        <v>2030</v>
      </c>
      <c r="AH9" s="2">
        <f t="shared" ref="AH9:AQ9" si="1">AG9+1</f>
        <v>2031</v>
      </c>
      <c r="AI9" s="2">
        <f t="shared" si="1"/>
        <v>2032</v>
      </c>
      <c r="AJ9" s="2">
        <f t="shared" si="1"/>
        <v>2033</v>
      </c>
      <c r="AK9" s="2">
        <f t="shared" si="1"/>
        <v>2034</v>
      </c>
      <c r="AL9" s="2">
        <f t="shared" si="1"/>
        <v>2035</v>
      </c>
      <c r="AM9" s="2">
        <f t="shared" si="1"/>
        <v>2036</v>
      </c>
      <c r="AN9" s="2">
        <f t="shared" si="1"/>
        <v>2037</v>
      </c>
      <c r="AO9" s="2">
        <f t="shared" si="1"/>
        <v>2038</v>
      </c>
      <c r="AP9" s="2">
        <f t="shared" si="1"/>
        <v>2039</v>
      </c>
      <c r="AQ9" s="2">
        <f t="shared" si="1"/>
        <v>2040</v>
      </c>
      <c r="AR9" s="3" t="s">
        <v>13</v>
      </c>
      <c r="AS9" s="45" t="s">
        <v>382</v>
      </c>
      <c r="AT9" s="45" t="s">
        <v>14</v>
      </c>
      <c r="AU9" s="48" t="s">
        <v>442</v>
      </c>
      <c r="AV9" s="43" t="s">
        <v>445</v>
      </c>
      <c r="AW9" s="43" t="s">
        <v>15</v>
      </c>
      <c r="AX9" s="43" t="s">
        <v>443</v>
      </c>
    </row>
    <row r="10" spans="1:50" x14ac:dyDescent="0.35">
      <c r="A10" t="s">
        <v>16</v>
      </c>
      <c r="B10" t="s">
        <v>373</v>
      </c>
      <c r="C10" t="s">
        <v>17</v>
      </c>
      <c r="D10" t="s">
        <v>18</v>
      </c>
      <c r="E10" t="s">
        <v>18</v>
      </c>
      <c r="F10" s="4" t="s">
        <v>18</v>
      </c>
      <c r="G10" s="4" t="s">
        <v>18</v>
      </c>
      <c r="H10" t="s">
        <v>18</v>
      </c>
      <c r="I10" t="s">
        <v>18</v>
      </c>
      <c r="O10" s="5" t="s">
        <v>19</v>
      </c>
      <c r="P10" s="5" t="s">
        <v>20</v>
      </c>
      <c r="Q10" s="5" t="s">
        <v>21</v>
      </c>
      <c r="R10" s="5" t="s">
        <v>338</v>
      </c>
      <c r="S10" s="5"/>
      <c r="T10" s="5"/>
      <c r="U10" s="28">
        <v>55.878265702407042</v>
      </c>
      <c r="V10" s="28">
        <v>124.11903585316125</v>
      </c>
      <c r="W10" s="28">
        <v>410.75461759433841</v>
      </c>
      <c r="X10" s="28">
        <v>560.4848942989064</v>
      </c>
      <c r="Y10" s="28">
        <v>727.52288009539893</v>
      </c>
      <c r="Z10" s="29">
        <v>888.43468230160897</v>
      </c>
      <c r="AA10" s="28">
        <v>1029.0480070319845</v>
      </c>
      <c r="AB10" s="28">
        <v>1160.6463251398966</v>
      </c>
      <c r="AC10" s="28">
        <v>1282.0252732557624</v>
      </c>
      <c r="AD10" s="28">
        <v>1404.8476262590377</v>
      </c>
      <c r="AE10" s="28">
        <v>1527.8823264427817</v>
      </c>
      <c r="AF10" s="28">
        <v>1653.4711765158295</v>
      </c>
      <c r="AG10" s="28">
        <v>6651.4727577915919</v>
      </c>
      <c r="AR10" s="6" t="s">
        <v>22</v>
      </c>
      <c r="AS10" s="6" t="s">
        <v>383</v>
      </c>
      <c r="AT10" s="6" t="s">
        <v>384</v>
      </c>
      <c r="AU10" s="6" t="str">
        <f>CONCATENATE("Section1_Y2020:",W10,"|","Section1_Y2021:",X10,"|","Section1_Y2022:",Y10)</f>
        <v>Section1_Y2020:410.754617594338|Section1_Y2021:560.484894298906|Section1_Y2022:727.522880095399</v>
      </c>
      <c r="AV10" s="6" t="s">
        <v>446</v>
      </c>
      <c r="AW10" s="50" t="s">
        <v>447</v>
      </c>
      <c r="AX10" s="50" t="s">
        <v>449</v>
      </c>
    </row>
    <row r="11" spans="1:50" x14ac:dyDescent="0.35">
      <c r="A11" t="s">
        <v>23</v>
      </c>
      <c r="B11" t="s">
        <v>373</v>
      </c>
      <c r="C11" t="s">
        <v>17</v>
      </c>
      <c r="D11" t="s">
        <v>18</v>
      </c>
      <c r="E11" t="s">
        <v>18</v>
      </c>
      <c r="F11" s="4" t="s">
        <v>18</v>
      </c>
      <c r="G11" s="4" t="s">
        <v>18</v>
      </c>
      <c r="H11" t="s">
        <v>18</v>
      </c>
      <c r="I11" t="s">
        <v>18</v>
      </c>
      <c r="O11" s="5" t="s">
        <v>19</v>
      </c>
      <c r="P11" s="5" t="s">
        <v>24</v>
      </c>
      <c r="Q11" s="5" t="s">
        <v>25</v>
      </c>
      <c r="R11" s="5" t="s">
        <v>26</v>
      </c>
      <c r="S11" s="5"/>
      <c r="T11" s="5"/>
      <c r="U11" s="7"/>
      <c r="V11" s="8">
        <v>1.2212399453158873</v>
      </c>
      <c r="W11" s="8">
        <v>0.44807835126481499</v>
      </c>
      <c r="X11" s="8">
        <v>0.36452487760573815</v>
      </c>
      <c r="Y11" s="8">
        <v>0.2980240636198328</v>
      </c>
      <c r="Z11" s="8">
        <v>0.22117765173943385</v>
      </c>
      <c r="AA11" s="8">
        <v>0.15827086394927528</v>
      </c>
      <c r="AB11" s="8">
        <v>0.12788355568315266</v>
      </c>
      <c r="AC11" s="8">
        <v>0.10457875537686778</v>
      </c>
      <c r="AD11" s="8">
        <v>9.5803378892338295E-2</v>
      </c>
      <c r="AE11" s="8">
        <v>8.7578679626183056E-2</v>
      </c>
      <c r="AF11" s="8">
        <v>8.2197985996371806E-2</v>
      </c>
      <c r="AG11" s="8">
        <v>0.21373855249830406</v>
      </c>
      <c r="AR11" s="6"/>
      <c r="AS11" s="6"/>
      <c r="AT11" s="6"/>
      <c r="AU11" s="6"/>
      <c r="AV11" s="6"/>
      <c r="AW11" s="50" t="s">
        <v>444</v>
      </c>
      <c r="AX11" s="50" t="s">
        <v>448</v>
      </c>
    </row>
    <row r="12" spans="1:50" x14ac:dyDescent="0.35">
      <c r="A12" t="s">
        <v>27</v>
      </c>
      <c r="B12" t="s">
        <v>373</v>
      </c>
      <c r="C12" t="s">
        <v>17</v>
      </c>
      <c r="D12" t="s">
        <v>18</v>
      </c>
      <c r="E12" t="s">
        <v>18</v>
      </c>
      <c r="F12" s="4" t="s">
        <v>18</v>
      </c>
      <c r="G12" s="4" t="s">
        <v>18</v>
      </c>
      <c r="H12" t="s">
        <v>18</v>
      </c>
      <c r="I12" t="s">
        <v>18</v>
      </c>
      <c r="O12" s="5" t="s">
        <v>28</v>
      </c>
      <c r="P12" s="5" t="s">
        <v>20</v>
      </c>
      <c r="Q12" s="5" t="s">
        <v>21</v>
      </c>
      <c r="R12" s="5" t="s">
        <v>21</v>
      </c>
      <c r="S12" s="5"/>
      <c r="T12" s="5"/>
      <c r="U12" s="28">
        <v>59.552202954597632</v>
      </c>
      <c r="V12" s="28">
        <v>74.035386310570999</v>
      </c>
      <c r="W12" s="28">
        <v>113.63716436227553</v>
      </c>
      <c r="X12" s="28">
        <v>118.0743897320595</v>
      </c>
      <c r="Y12" s="28">
        <v>123.34330682145854</v>
      </c>
      <c r="Z12" s="28">
        <v>126.6880869847007</v>
      </c>
      <c r="AA12" s="28">
        <v>130.91522925906389</v>
      </c>
      <c r="AB12" s="28">
        <v>133.58572493166807</v>
      </c>
      <c r="AC12" s="28">
        <v>135.82426933282579</v>
      </c>
      <c r="AD12" s="28">
        <v>138.03747146350551</v>
      </c>
      <c r="AE12" s="28">
        <v>139.70182131330185</v>
      </c>
      <c r="AF12" s="28">
        <v>141.11950743556937</v>
      </c>
      <c r="AG12" s="28">
        <v>163.01021068350448</v>
      </c>
      <c r="AR12" s="6" t="s">
        <v>38</v>
      </c>
      <c r="AS12" s="6"/>
      <c r="AT12" s="6" t="s">
        <v>385</v>
      </c>
      <c r="AU12" s="6" t="str">
        <f>CONCATENATE("Section1_Y2020:",W12,"|","Section1_Y2021:",X12,"|","Section1_Y2021:",Y12)</f>
        <v>Section1_Y2020:113.637164362276|Section1_Y2021:118.07438973206|Section1_Y2021:123.343306821459</v>
      </c>
      <c r="AV12" s="6"/>
      <c r="AW12" s="50" t="s">
        <v>450</v>
      </c>
      <c r="AX12" s="50"/>
    </row>
    <row r="13" spans="1:50" x14ac:dyDescent="0.35">
      <c r="A13" t="s">
        <v>29</v>
      </c>
      <c r="B13" t="s">
        <v>373</v>
      </c>
      <c r="C13" t="s">
        <v>17</v>
      </c>
      <c r="D13" t="s">
        <v>18</v>
      </c>
      <c r="E13" t="s">
        <v>18</v>
      </c>
      <c r="F13" s="4" t="s">
        <v>18</v>
      </c>
      <c r="G13" s="4" t="s">
        <v>18</v>
      </c>
      <c r="H13" t="s">
        <v>18</v>
      </c>
      <c r="I13" t="s">
        <v>18</v>
      </c>
      <c r="O13" s="5" t="s">
        <v>28</v>
      </c>
      <c r="P13" s="5" t="s">
        <v>24</v>
      </c>
      <c r="Q13" s="5" t="s">
        <v>25</v>
      </c>
      <c r="R13" s="5" t="s">
        <v>26</v>
      </c>
      <c r="S13" s="5"/>
      <c r="T13" s="5"/>
      <c r="U13" s="7"/>
      <c r="V13" s="8">
        <v>0.24320147093492561</v>
      </c>
      <c r="W13" s="8">
        <v>5.5767469169448712E-2</v>
      </c>
      <c r="X13" s="8">
        <v>3.9047308111614699E-2</v>
      </c>
      <c r="Y13" s="8">
        <v>4.4623707997606746E-2</v>
      </c>
      <c r="Z13" s="8">
        <v>2.7117646262587943E-2</v>
      </c>
      <c r="AA13" s="8">
        <v>3.3366533310063111E-2</v>
      </c>
      <c r="AB13" s="8">
        <v>2.0398663224426079E-2</v>
      </c>
      <c r="AC13" s="8">
        <v>1.6757362377625214E-2</v>
      </c>
      <c r="AD13" s="8">
        <v>1.6294599938222052E-2</v>
      </c>
      <c r="AE13" s="8">
        <v>1.2057232229412145E-2</v>
      </c>
      <c r="AF13" s="8">
        <v>1.0147943018496204E-2</v>
      </c>
      <c r="AG13" s="8">
        <v>3.7576702889639595E-2</v>
      </c>
      <c r="AR13" s="6"/>
      <c r="AS13" s="6"/>
      <c r="AT13" s="6"/>
      <c r="AU13" s="6"/>
      <c r="AV13" s="6"/>
      <c r="AW13" s="50"/>
      <c r="AX13" s="50"/>
    </row>
    <row r="14" spans="1:50" x14ac:dyDescent="0.35">
      <c r="A14" t="s">
        <v>30</v>
      </c>
      <c r="B14" t="s">
        <v>373</v>
      </c>
      <c r="C14" t="s">
        <v>17</v>
      </c>
      <c r="D14" t="s">
        <v>18</v>
      </c>
      <c r="E14" t="s">
        <v>18</v>
      </c>
      <c r="F14" s="4" t="s">
        <v>18</v>
      </c>
      <c r="G14" s="4" t="s">
        <v>18</v>
      </c>
      <c r="H14" t="s">
        <v>18</v>
      </c>
      <c r="I14" t="s">
        <v>18</v>
      </c>
      <c r="O14" s="5" t="s">
        <v>31</v>
      </c>
      <c r="P14" s="5" t="s">
        <v>20</v>
      </c>
      <c r="Q14" s="5" t="s">
        <v>21</v>
      </c>
      <c r="R14" s="9" t="s">
        <v>337</v>
      </c>
      <c r="S14" s="9"/>
      <c r="T14" s="9"/>
      <c r="U14" s="28">
        <v>938.30728218414379</v>
      </c>
      <c r="V14" s="28">
        <v>1676.4825854017211</v>
      </c>
      <c r="W14" s="28">
        <v>3614.6151648491668</v>
      </c>
      <c r="X14" s="28">
        <v>4746.8794509189302</v>
      </c>
      <c r="Y14" s="28">
        <v>5898.3571856760764</v>
      </c>
      <c r="Z14" s="28">
        <v>7012.7721038908694</v>
      </c>
      <c r="AA14" s="28">
        <v>7860.4148108363679</v>
      </c>
      <c r="AB14" s="28">
        <v>8688.4008432307564</v>
      </c>
      <c r="AC14" s="28">
        <v>9438.8527142691182</v>
      </c>
      <c r="AD14" s="28">
        <v>10177.291798846467</v>
      </c>
      <c r="AE14" s="28">
        <v>10936.73877748724</v>
      </c>
      <c r="AF14" s="28">
        <v>11716.815106308044</v>
      </c>
      <c r="AG14" s="28">
        <v>40804.025281004535</v>
      </c>
      <c r="AR14" s="10" t="s">
        <v>263</v>
      </c>
      <c r="AS14" s="10"/>
      <c r="AT14" s="6" t="s">
        <v>386</v>
      </c>
      <c r="AU14" s="10"/>
      <c r="AV14" s="10"/>
      <c r="AW14" s="50" t="s">
        <v>452</v>
      </c>
      <c r="AX14" s="50"/>
    </row>
    <row r="15" spans="1:50" s="11" customFormat="1" x14ac:dyDescent="0.35">
      <c r="A15" t="s">
        <v>32</v>
      </c>
      <c r="B15" t="s">
        <v>373</v>
      </c>
      <c r="C15" t="s">
        <v>17</v>
      </c>
      <c r="D15" t="s">
        <v>18</v>
      </c>
      <c r="E15" t="s">
        <v>18</v>
      </c>
      <c r="F15" s="4" t="s">
        <v>18</v>
      </c>
      <c r="G15" s="4" t="s">
        <v>18</v>
      </c>
      <c r="H15" t="s">
        <v>18</v>
      </c>
      <c r="I15" t="s">
        <v>18</v>
      </c>
      <c r="J15"/>
      <c r="K15"/>
      <c r="L15"/>
      <c r="M15"/>
      <c r="N15"/>
      <c r="O15" s="5" t="s">
        <v>31</v>
      </c>
      <c r="P15" s="5" t="s">
        <v>24</v>
      </c>
      <c r="Q15" s="5" t="s">
        <v>25</v>
      </c>
      <c r="R15" s="5" t="s">
        <v>26</v>
      </c>
      <c r="S15" s="5"/>
      <c r="T15" s="5"/>
      <c r="U15" s="7"/>
      <c r="V15" s="8">
        <v>0.78670955371814921</v>
      </c>
      <c r="W15" s="8">
        <v>0.37158834075839603</v>
      </c>
      <c r="X15" s="8">
        <v>0.31324615053924038</v>
      </c>
      <c r="Y15" s="8">
        <v>0.24257572720416062</v>
      </c>
      <c r="Z15" s="8">
        <v>0.18893649250694836</v>
      </c>
      <c r="AA15" s="8">
        <v>0.1208712752087301</v>
      </c>
      <c r="AB15" s="8">
        <v>0.10533617529356427</v>
      </c>
      <c r="AC15" s="8">
        <v>8.6373992703507499E-2</v>
      </c>
      <c r="AD15" s="8">
        <v>7.8233987427414636E-2</v>
      </c>
      <c r="AE15" s="8">
        <v>7.4621716037153632E-2</v>
      </c>
      <c r="AF15" s="8">
        <v>7.1326228475581205E-2</v>
      </c>
      <c r="AG15" s="8">
        <v>0.16978200177206729</v>
      </c>
      <c r="AR15" s="6"/>
      <c r="AS15" s="6"/>
      <c r="AT15" s="6"/>
      <c r="AU15" s="6"/>
      <c r="AV15" s="6"/>
      <c r="AW15" s="50" t="s">
        <v>451</v>
      </c>
      <c r="AX15" s="50"/>
    </row>
    <row r="16" spans="1:50" x14ac:dyDescent="0.35">
      <c r="A16" t="s">
        <v>33</v>
      </c>
      <c r="B16" t="s">
        <v>373</v>
      </c>
      <c r="C16" t="s">
        <v>17</v>
      </c>
      <c r="D16" s="11" t="s">
        <v>34</v>
      </c>
      <c r="E16" s="11" t="s">
        <v>18</v>
      </c>
      <c r="F16" s="12" t="s">
        <v>18</v>
      </c>
      <c r="G16" s="12" t="s">
        <v>18</v>
      </c>
      <c r="H16" s="11" t="s">
        <v>18</v>
      </c>
      <c r="I16" s="11" t="s">
        <v>18</v>
      </c>
      <c r="J16" s="11"/>
      <c r="K16" s="11"/>
      <c r="L16" s="11"/>
      <c r="M16" s="11"/>
      <c r="N16" s="11"/>
      <c r="O16" s="51" t="s">
        <v>35</v>
      </c>
      <c r="P16" s="13" t="s">
        <v>20</v>
      </c>
      <c r="Q16" s="13" t="s">
        <v>21</v>
      </c>
      <c r="R16" s="13" t="s">
        <v>338</v>
      </c>
      <c r="S16" s="13"/>
      <c r="T16" s="13"/>
      <c r="U16" s="28">
        <v>1.3592470710712157</v>
      </c>
      <c r="V16" s="28">
        <v>4.5679299641265612</v>
      </c>
      <c r="W16" s="28">
        <v>20.874607605204055</v>
      </c>
      <c r="X16" s="28">
        <v>33.674916988715182</v>
      </c>
      <c r="Y16" s="28">
        <v>47.818382123975553</v>
      </c>
      <c r="Z16" s="30">
        <v>61.274474853662277</v>
      </c>
      <c r="AA16" s="28">
        <v>72.827041793622044</v>
      </c>
      <c r="AB16" s="28">
        <v>82.026587213431611</v>
      </c>
      <c r="AC16" s="28">
        <v>90.315896196656254</v>
      </c>
      <c r="AD16" s="28">
        <v>98.165113137033487</v>
      </c>
      <c r="AE16" s="28">
        <v>105.33147269506367</v>
      </c>
      <c r="AF16" s="28">
        <v>112.17515098329413</v>
      </c>
      <c r="AG16" s="28">
        <v>223.08553207042769</v>
      </c>
      <c r="AR16" s="14" t="s">
        <v>264</v>
      </c>
      <c r="AS16" s="14"/>
      <c r="AT16" s="14" t="s">
        <v>387</v>
      </c>
      <c r="AU16" s="14"/>
      <c r="AV16" s="14"/>
    </row>
    <row r="17" spans="1:50" x14ac:dyDescent="0.35">
      <c r="A17" t="s">
        <v>36</v>
      </c>
      <c r="B17" t="s">
        <v>373</v>
      </c>
      <c r="C17" t="s">
        <v>17</v>
      </c>
      <c r="D17" s="11" t="s">
        <v>34</v>
      </c>
      <c r="E17" s="11" t="s">
        <v>18</v>
      </c>
      <c r="F17" s="12" t="s">
        <v>18</v>
      </c>
      <c r="G17" s="12" t="s">
        <v>18</v>
      </c>
      <c r="H17" s="11" t="s">
        <v>18</v>
      </c>
      <c r="I17" s="11" t="s">
        <v>18</v>
      </c>
      <c r="J17" s="11"/>
      <c r="K17" s="11"/>
      <c r="L17" s="11"/>
      <c r="M17" s="11"/>
      <c r="N17" s="11"/>
      <c r="O17" s="51" t="s">
        <v>35</v>
      </c>
      <c r="P17" s="13" t="s">
        <v>24</v>
      </c>
      <c r="Q17" s="13" t="s">
        <v>25</v>
      </c>
      <c r="R17" s="13" t="s">
        <v>26</v>
      </c>
      <c r="S17" s="13"/>
      <c r="T17" s="13"/>
      <c r="U17" s="15">
        <v>2.6911211184000003</v>
      </c>
      <c r="V17" s="15">
        <v>2.36063256</v>
      </c>
      <c r="W17" s="15">
        <v>1.0424399999999998</v>
      </c>
      <c r="X17" s="15">
        <v>0.61319999999999997</v>
      </c>
      <c r="Y17" s="15">
        <v>0.42</v>
      </c>
      <c r="Z17" s="15">
        <v>0.28139999999999998</v>
      </c>
      <c r="AA17" s="15">
        <v>0.18853799999999998</v>
      </c>
      <c r="AB17" s="15">
        <v>0.12632046</v>
      </c>
      <c r="AC17" s="15">
        <v>0.10105636799999999</v>
      </c>
      <c r="AD17" s="15">
        <v>8.6908476479999996E-2</v>
      </c>
      <c r="AE17" s="15">
        <v>7.3003120243200006E-2</v>
      </c>
      <c r="AF17" s="15">
        <v>6.4972777016448005E-2</v>
      </c>
      <c r="AG17" s="15">
        <v>8.8339664185344016E-2</v>
      </c>
      <c r="AR17" s="14"/>
      <c r="AS17" s="14"/>
      <c r="AT17" s="14"/>
      <c r="AU17" s="14"/>
      <c r="AV17" s="14"/>
      <c r="AW17" s="14"/>
      <c r="AX17" s="14"/>
    </row>
    <row r="18" spans="1:50" x14ac:dyDescent="0.35">
      <c r="A18" t="s">
        <v>39</v>
      </c>
      <c r="B18" t="s">
        <v>373</v>
      </c>
      <c r="C18" t="s">
        <v>17</v>
      </c>
      <c r="D18" s="11" t="s">
        <v>34</v>
      </c>
      <c r="E18" s="11" t="s">
        <v>18</v>
      </c>
      <c r="F18" s="12" t="s">
        <v>18</v>
      </c>
      <c r="G18" s="12" t="s">
        <v>18</v>
      </c>
      <c r="H18" s="11" t="s">
        <v>18</v>
      </c>
      <c r="I18" s="11" t="s">
        <v>18</v>
      </c>
      <c r="J18" s="11"/>
      <c r="K18" s="11"/>
      <c r="L18" s="11"/>
      <c r="M18" s="11"/>
      <c r="N18" s="11"/>
      <c r="O18" s="51" t="s">
        <v>40</v>
      </c>
      <c r="P18" s="13" t="s">
        <v>20</v>
      </c>
      <c r="Q18" s="13" t="s">
        <v>21</v>
      </c>
      <c r="R18" s="13" t="s">
        <v>338</v>
      </c>
      <c r="S18" s="13"/>
      <c r="T18" s="13"/>
      <c r="U18" s="28">
        <v>0.46633692396953841</v>
      </c>
      <c r="V18" s="28">
        <v>1.6086275200463471</v>
      </c>
      <c r="W18" s="40">
        <v>1096.1694106874156</v>
      </c>
      <c r="X18" s="40">
        <v>1278.4191717550427</v>
      </c>
      <c r="Y18" s="40">
        <v>1434.2427384018856</v>
      </c>
      <c r="Z18" s="40">
        <v>1582.4260028849694</v>
      </c>
      <c r="AA18" s="40">
        <v>1670.4915421412336</v>
      </c>
      <c r="AB18" s="40">
        <v>1730.9960938864579</v>
      </c>
      <c r="AC18" s="40">
        <v>1765.2378152805882</v>
      </c>
      <c r="AD18" s="40">
        <v>1798.2801319676062</v>
      </c>
      <c r="AE18" s="40">
        <v>1829.7755812046705</v>
      </c>
      <c r="AF18" s="40">
        <v>1863.4155753018053</v>
      </c>
      <c r="AG18" s="28">
        <v>102.72519531307246</v>
      </c>
      <c r="AR18" s="14" t="s">
        <v>269</v>
      </c>
      <c r="AS18" s="14"/>
      <c r="AT18" s="14" t="s">
        <v>388</v>
      </c>
      <c r="AU18" s="14"/>
      <c r="AV18" s="14"/>
      <c r="AW18" s="14" t="s">
        <v>336</v>
      </c>
      <c r="AX18" s="14"/>
    </row>
    <row r="19" spans="1:50" x14ac:dyDescent="0.35">
      <c r="A19" t="s">
        <v>41</v>
      </c>
      <c r="B19" t="s">
        <v>373</v>
      </c>
      <c r="C19" t="s">
        <v>17</v>
      </c>
      <c r="D19" s="11" t="s">
        <v>34</v>
      </c>
      <c r="E19" s="11" t="s">
        <v>18</v>
      </c>
      <c r="F19" s="12" t="s">
        <v>18</v>
      </c>
      <c r="G19" s="12" t="s">
        <v>18</v>
      </c>
      <c r="H19" s="11" t="s">
        <v>18</v>
      </c>
      <c r="I19" s="11" t="s">
        <v>18</v>
      </c>
      <c r="J19" s="11"/>
      <c r="K19" s="11"/>
      <c r="L19" s="11"/>
      <c r="M19" s="11"/>
      <c r="N19" s="11"/>
      <c r="O19" s="51" t="s">
        <v>40</v>
      </c>
      <c r="P19" s="13" t="s">
        <v>24</v>
      </c>
      <c r="Q19" s="13" t="s">
        <v>25</v>
      </c>
      <c r="R19" s="13" t="s">
        <v>26</v>
      </c>
      <c r="S19" s="13"/>
      <c r="T19" s="13"/>
      <c r="U19" s="8"/>
      <c r="V19" s="8">
        <v>2.4494963563113101</v>
      </c>
      <c r="W19" s="8">
        <v>0.24780555903904772</v>
      </c>
      <c r="X19" s="8">
        <v>0.16626057915020359</v>
      </c>
      <c r="Y19" s="8">
        <v>0.12188769543632921</v>
      </c>
      <c r="Z19" s="8">
        <v>0.10331812078630287</v>
      </c>
      <c r="AA19" s="8">
        <v>5.565223213958137E-2</v>
      </c>
      <c r="AB19" s="8">
        <v>3.6219609748918344E-2</v>
      </c>
      <c r="AC19" s="8">
        <v>1.9781512803561729E-2</v>
      </c>
      <c r="AD19" s="8">
        <v>1.8718337212692136E-2</v>
      </c>
      <c r="AE19" s="8">
        <v>1.7514206311451203E-2</v>
      </c>
      <c r="AF19" s="8">
        <v>1.8384765018553392E-2</v>
      </c>
      <c r="AG19" s="8">
        <v>0.10631477700216921</v>
      </c>
      <c r="AR19" s="14"/>
      <c r="AS19" s="14"/>
      <c r="AT19" s="14"/>
      <c r="AU19" s="14"/>
      <c r="AV19" s="14"/>
      <c r="AW19" s="14"/>
      <c r="AX19" s="14"/>
    </row>
    <row r="20" spans="1:50" x14ac:dyDescent="0.35">
      <c r="A20" t="s">
        <v>42</v>
      </c>
      <c r="B20" t="s">
        <v>373</v>
      </c>
      <c r="C20" t="s">
        <v>17</v>
      </c>
      <c r="D20" s="11" t="s">
        <v>34</v>
      </c>
      <c r="E20" s="11" t="s">
        <v>18</v>
      </c>
      <c r="F20" s="12" t="s">
        <v>18</v>
      </c>
      <c r="G20" s="12" t="s">
        <v>18</v>
      </c>
      <c r="H20" s="11" t="s">
        <v>18</v>
      </c>
      <c r="I20" s="11" t="s">
        <v>18</v>
      </c>
      <c r="J20" s="11"/>
      <c r="K20" s="11"/>
      <c r="L20" s="11"/>
      <c r="M20" s="11"/>
      <c r="N20" s="11"/>
      <c r="O20" s="51" t="s">
        <v>43</v>
      </c>
      <c r="P20" s="13" t="s">
        <v>20</v>
      </c>
      <c r="Q20" s="13" t="s">
        <v>21</v>
      </c>
      <c r="R20" s="13" t="s">
        <v>338</v>
      </c>
      <c r="S20" s="25"/>
      <c r="T20" s="13"/>
      <c r="U20" s="29"/>
      <c r="V20" s="29"/>
      <c r="W20" s="29">
        <v>1.5826939617886659</v>
      </c>
      <c r="X20" s="29"/>
      <c r="Y20" s="29"/>
      <c r="Z20" s="29"/>
      <c r="AA20" s="29">
        <v>3.4892557202636678</v>
      </c>
      <c r="AB20" s="29"/>
      <c r="AC20" s="29"/>
      <c r="AD20" s="29"/>
      <c r="AE20" s="29">
        <v>4.4035810713881061</v>
      </c>
      <c r="AF20" s="29"/>
      <c r="AG20" s="29"/>
      <c r="AR20" s="27" t="s">
        <v>270</v>
      </c>
      <c r="AS20" s="27"/>
      <c r="AT20" s="27" t="s">
        <v>389</v>
      </c>
      <c r="AU20" s="27"/>
      <c r="AV20" s="27"/>
      <c r="AW20" s="27" t="s">
        <v>336</v>
      </c>
      <c r="AX20" s="27"/>
    </row>
    <row r="21" spans="1:50" x14ac:dyDescent="0.35">
      <c r="A21" t="s">
        <v>44</v>
      </c>
      <c r="B21" t="s">
        <v>373</v>
      </c>
      <c r="C21" t="s">
        <v>17</v>
      </c>
      <c r="D21" s="11" t="s">
        <v>34</v>
      </c>
      <c r="E21" s="11" t="s">
        <v>18</v>
      </c>
      <c r="F21" s="12" t="s">
        <v>18</v>
      </c>
      <c r="G21" s="12" t="s">
        <v>18</v>
      </c>
      <c r="H21" s="11" t="s">
        <v>18</v>
      </c>
      <c r="I21" s="11" t="s">
        <v>18</v>
      </c>
      <c r="J21" s="11"/>
      <c r="K21" s="11"/>
      <c r="L21" s="11"/>
      <c r="M21" s="11"/>
      <c r="N21" s="11"/>
      <c r="O21" s="51" t="s">
        <v>43</v>
      </c>
      <c r="P21" s="13" t="s">
        <v>24</v>
      </c>
      <c r="Q21" s="13" t="s">
        <v>25</v>
      </c>
      <c r="R21" s="13" t="s">
        <v>26</v>
      </c>
      <c r="S21" s="13"/>
      <c r="T21" s="13"/>
      <c r="U21" s="7"/>
      <c r="V21" s="8"/>
      <c r="W21" s="8"/>
      <c r="X21" s="8"/>
      <c r="Y21" s="8"/>
      <c r="Z21" s="8"/>
      <c r="AA21" s="8"/>
      <c r="AB21" s="8"/>
      <c r="AC21" s="8"/>
      <c r="AD21" s="8"/>
      <c r="AE21" s="8"/>
      <c r="AF21" s="8"/>
      <c r="AG21" s="8"/>
      <c r="AR21" s="14"/>
      <c r="AS21" s="14"/>
      <c r="AT21" s="27"/>
      <c r="AU21" s="14"/>
      <c r="AV21" s="14"/>
      <c r="AW21" s="14"/>
      <c r="AX21" s="14"/>
    </row>
    <row r="22" spans="1:50" x14ac:dyDescent="0.35">
      <c r="A22" t="s">
        <v>45</v>
      </c>
      <c r="B22" t="s">
        <v>373</v>
      </c>
      <c r="C22" t="s">
        <v>17</v>
      </c>
      <c r="D22" t="s">
        <v>46</v>
      </c>
      <c r="E22" t="s">
        <v>18</v>
      </c>
      <c r="F22" s="4" t="s">
        <v>18</v>
      </c>
      <c r="G22" s="4" t="s">
        <v>18</v>
      </c>
      <c r="H22" t="s">
        <v>18</v>
      </c>
      <c r="I22" t="s">
        <v>18</v>
      </c>
      <c r="O22" s="51" t="s">
        <v>47</v>
      </c>
      <c r="P22" s="13" t="s">
        <v>20</v>
      </c>
      <c r="Q22" s="13" t="s">
        <v>21</v>
      </c>
      <c r="R22" s="13" t="s">
        <v>338</v>
      </c>
      <c r="S22" s="13"/>
      <c r="T22" s="13"/>
      <c r="U22" s="30">
        <v>0.90769649672857255</v>
      </c>
      <c r="V22" s="30">
        <v>2.9790609286879643</v>
      </c>
      <c r="W22" s="30">
        <v>13.213932434391785</v>
      </c>
      <c r="X22" s="30">
        <v>20.991377588907181</v>
      </c>
      <c r="Y22" s="30">
        <v>29.032589146699447</v>
      </c>
      <c r="Z22" s="30">
        <v>36.297619949610464</v>
      </c>
      <c r="AA22" s="30">
        <v>42.262171427603761</v>
      </c>
      <c r="AB22" s="30">
        <v>46.574688941980945</v>
      </c>
      <c r="AC22" s="30">
        <v>49.754810957450047</v>
      </c>
      <c r="AD22" s="30">
        <v>52.602433352029927</v>
      </c>
      <c r="AE22" s="30">
        <v>55.183306593723188</v>
      </c>
      <c r="AF22" s="30">
        <v>57.361013197978998</v>
      </c>
      <c r="AG22" s="30">
        <v>117.03316682150667</v>
      </c>
      <c r="AR22" s="14" t="s">
        <v>266</v>
      </c>
      <c r="AS22" s="14"/>
      <c r="AT22" s="14" t="s">
        <v>390</v>
      </c>
      <c r="AU22" s="14"/>
      <c r="AV22" s="14"/>
      <c r="AW22" s="14" t="s">
        <v>336</v>
      </c>
      <c r="AX22" s="14"/>
    </row>
    <row r="23" spans="1:50" x14ac:dyDescent="0.35">
      <c r="A23" t="s">
        <v>48</v>
      </c>
      <c r="B23" t="s">
        <v>373</v>
      </c>
      <c r="C23" t="s">
        <v>17</v>
      </c>
      <c r="D23" t="s">
        <v>46</v>
      </c>
      <c r="E23" t="s">
        <v>18</v>
      </c>
      <c r="F23" s="4" t="s">
        <v>18</v>
      </c>
      <c r="G23" s="4" t="s">
        <v>18</v>
      </c>
      <c r="H23" t="s">
        <v>18</v>
      </c>
      <c r="I23" t="s">
        <v>18</v>
      </c>
      <c r="O23" s="51" t="s">
        <v>47</v>
      </c>
      <c r="P23" s="13" t="s">
        <v>24</v>
      </c>
      <c r="Q23" s="13" t="s">
        <v>25</v>
      </c>
      <c r="R23" s="13" t="s">
        <v>26</v>
      </c>
      <c r="S23" s="13"/>
      <c r="T23" s="13"/>
      <c r="U23" s="7"/>
      <c r="V23" s="8">
        <v>2.2820011308017523</v>
      </c>
      <c r="W23" s="8">
        <v>1.0047187879846</v>
      </c>
      <c r="X23" s="8">
        <v>0.58857915258239923</v>
      </c>
      <c r="Y23" s="8">
        <v>0.38307212205270491</v>
      </c>
      <c r="Z23" s="8">
        <v>0.25023709618874751</v>
      </c>
      <c r="AA23" s="8">
        <v>0.16432348694689847</v>
      </c>
      <c r="AB23" s="8">
        <v>0.10204202407736296</v>
      </c>
      <c r="AC23" s="8">
        <v>6.8280048406348909E-2</v>
      </c>
      <c r="AD23" s="8">
        <v>5.7233106503311718E-2</v>
      </c>
      <c r="AE23" s="8">
        <v>4.906376145037529E-2</v>
      </c>
      <c r="AF23" s="8">
        <v>3.9463140914856185E-2</v>
      </c>
      <c r="AG23" s="8">
        <v>7.2300462816845365E-2</v>
      </c>
      <c r="AR23" s="14"/>
      <c r="AS23" s="14"/>
      <c r="AT23" s="14"/>
      <c r="AU23" s="14"/>
      <c r="AV23" s="14"/>
      <c r="AW23" s="14"/>
      <c r="AX23" s="14"/>
    </row>
    <row r="24" spans="1:50" x14ac:dyDescent="0.35">
      <c r="A24" t="s">
        <v>49</v>
      </c>
      <c r="B24" t="s">
        <v>373</v>
      </c>
      <c r="C24" t="s">
        <v>17</v>
      </c>
      <c r="D24" t="s">
        <v>46</v>
      </c>
      <c r="E24" t="s">
        <v>18</v>
      </c>
      <c r="F24" s="4" t="s">
        <v>18</v>
      </c>
      <c r="G24" s="4" t="s">
        <v>18</v>
      </c>
      <c r="H24" t="s">
        <v>18</v>
      </c>
      <c r="I24" t="s">
        <v>18</v>
      </c>
      <c r="O24" s="13" t="s">
        <v>50</v>
      </c>
      <c r="P24" s="13" t="s">
        <v>20</v>
      </c>
      <c r="Q24" s="13" t="s">
        <v>21</v>
      </c>
      <c r="R24" s="13" t="s">
        <v>338</v>
      </c>
      <c r="S24" s="13"/>
      <c r="T24" s="13"/>
      <c r="U24" s="30">
        <v>0.41898521693651936</v>
      </c>
      <c r="V24" s="30">
        <v>1.4753783900501256</v>
      </c>
      <c r="W24" s="30">
        <v>6.9577293218051537</v>
      </c>
      <c r="X24" s="30">
        <v>11.50869359528892</v>
      </c>
      <c r="Y24" s="30">
        <v>17.077993615705559</v>
      </c>
      <c r="Z24" s="30">
        <v>22.686012468506544</v>
      </c>
      <c r="AA24" s="30">
        <v>27.761502914816251</v>
      </c>
      <c r="AB24" s="30">
        <v>32.171370846337318</v>
      </c>
      <c r="AC24" s="30">
        <v>36.874036055390135</v>
      </c>
      <c r="AD24" s="30">
        <v>41.420979918664933</v>
      </c>
      <c r="AE24" s="30">
        <v>45.670251496253215</v>
      </c>
      <c r="AF24" s="30">
        <v>49.919581369072276</v>
      </c>
      <c r="AG24" s="30">
        <v>98.748457702881765</v>
      </c>
      <c r="AR24" s="14" t="s">
        <v>267</v>
      </c>
      <c r="AS24" s="14"/>
      <c r="AT24" s="14" t="s">
        <v>391</v>
      </c>
      <c r="AU24" s="14"/>
      <c r="AV24" s="14"/>
      <c r="AW24" s="14" t="s">
        <v>336</v>
      </c>
      <c r="AX24" s="14"/>
    </row>
    <row r="25" spans="1:50" x14ac:dyDescent="0.35">
      <c r="A25" t="s">
        <v>51</v>
      </c>
      <c r="B25" t="s">
        <v>373</v>
      </c>
      <c r="C25" t="s">
        <v>17</v>
      </c>
      <c r="D25" t="s">
        <v>46</v>
      </c>
      <c r="E25" t="s">
        <v>18</v>
      </c>
      <c r="F25" s="4" t="s">
        <v>18</v>
      </c>
      <c r="G25" s="4" t="s">
        <v>18</v>
      </c>
      <c r="H25" t="s">
        <v>18</v>
      </c>
      <c r="I25" t="s">
        <v>18</v>
      </c>
      <c r="O25" s="13" t="s">
        <v>50</v>
      </c>
      <c r="P25" s="13" t="s">
        <v>24</v>
      </c>
      <c r="Q25" s="13" t="s">
        <v>25</v>
      </c>
      <c r="R25" s="13" t="s">
        <v>26</v>
      </c>
      <c r="S25" s="13"/>
      <c r="T25" s="13"/>
      <c r="U25" s="7"/>
      <c r="V25" s="8">
        <v>2.5213137132560477</v>
      </c>
      <c r="W25" s="8">
        <v>1.1070003588001409</v>
      </c>
      <c r="X25" s="8">
        <v>0.65408757124559103</v>
      </c>
      <c r="Y25" s="8">
        <v>0.48392113095238115</v>
      </c>
      <c r="Z25" s="8">
        <v>0.32837691470054431</v>
      </c>
      <c r="AA25" s="8">
        <v>0.2237277464850056</v>
      </c>
      <c r="AB25" s="8">
        <v>0.15884831397825835</v>
      </c>
      <c r="AC25" s="8">
        <v>0.14617546860264463</v>
      </c>
      <c r="AD25" s="8">
        <v>0.12331017565976859</v>
      </c>
      <c r="AE25" s="8">
        <v>0.1025874227488639</v>
      </c>
      <c r="AF25" s="8">
        <v>9.3043715188817724E-2</v>
      </c>
      <c r="AG25" s="8">
        <v>0.1051259871887894</v>
      </c>
      <c r="AR25" s="14"/>
      <c r="AS25" s="14"/>
      <c r="AT25" s="14"/>
      <c r="AU25" s="14"/>
      <c r="AV25" s="14"/>
      <c r="AW25" s="14"/>
      <c r="AX25" s="14"/>
    </row>
    <row r="26" spans="1:50" x14ac:dyDescent="0.35">
      <c r="A26" t="s">
        <v>52</v>
      </c>
      <c r="B26" t="s">
        <v>373</v>
      </c>
      <c r="C26" t="s">
        <v>17</v>
      </c>
      <c r="D26" t="s">
        <v>46</v>
      </c>
      <c r="E26" t="s">
        <v>18</v>
      </c>
      <c r="F26" s="4" t="s">
        <v>18</v>
      </c>
      <c r="G26" s="4" t="s">
        <v>18</v>
      </c>
      <c r="H26" t="s">
        <v>18</v>
      </c>
      <c r="I26" t="s">
        <v>18</v>
      </c>
      <c r="O26" s="13" t="s">
        <v>53</v>
      </c>
      <c r="P26" s="13" t="s">
        <v>20</v>
      </c>
      <c r="Q26" s="13" t="s">
        <v>21</v>
      </c>
      <c r="R26" s="13" t="s">
        <v>338</v>
      </c>
      <c r="S26" s="13"/>
      <c r="T26" s="13"/>
      <c r="U26" s="30">
        <v>3.2565357406123707E-2</v>
      </c>
      <c r="V26" s="30">
        <v>0.11349064538847121</v>
      </c>
      <c r="W26" s="30">
        <v>0.70294584900711865</v>
      </c>
      <c r="X26" s="30">
        <v>1.1748458045190773</v>
      </c>
      <c r="Y26" s="30">
        <v>1.7077993615705558</v>
      </c>
      <c r="Z26" s="30">
        <v>2.2908424355452683</v>
      </c>
      <c r="AA26" s="30">
        <v>2.8033674512020323</v>
      </c>
      <c r="AB26" s="30">
        <v>3.2805274251133461</v>
      </c>
      <c r="AC26" s="30">
        <v>3.6870491838160673</v>
      </c>
      <c r="AD26" s="30">
        <v>4.141699866338632</v>
      </c>
      <c r="AE26" s="30">
        <v>4.4779146050872649</v>
      </c>
      <c r="AF26" s="30">
        <v>4.8945564162428514</v>
      </c>
      <c r="AG26" s="30">
        <v>7.3039075460392642</v>
      </c>
      <c r="AR26" s="14" t="s">
        <v>268</v>
      </c>
      <c r="AS26" s="14"/>
      <c r="AT26" s="14" t="s">
        <v>392</v>
      </c>
      <c r="AU26" s="14"/>
      <c r="AV26" s="14"/>
      <c r="AW26" s="14" t="s">
        <v>336</v>
      </c>
      <c r="AX26" s="14"/>
    </row>
    <row r="27" spans="1:50" x14ac:dyDescent="0.35">
      <c r="A27" t="s">
        <v>54</v>
      </c>
      <c r="B27" t="s">
        <v>373</v>
      </c>
      <c r="C27" t="s">
        <v>17</v>
      </c>
      <c r="D27" t="s">
        <v>46</v>
      </c>
      <c r="E27" t="s">
        <v>18</v>
      </c>
      <c r="F27" s="4" t="s">
        <v>18</v>
      </c>
      <c r="G27" s="4" t="s">
        <v>18</v>
      </c>
      <c r="H27" t="s">
        <v>18</v>
      </c>
      <c r="I27" t="s">
        <v>18</v>
      </c>
      <c r="O27" s="13" t="s">
        <v>53</v>
      </c>
      <c r="P27" s="13" t="s">
        <v>24</v>
      </c>
      <c r="Q27" s="13" t="s">
        <v>25</v>
      </c>
      <c r="R27" s="13" t="s">
        <v>26</v>
      </c>
      <c r="S27" s="13"/>
      <c r="T27" s="13"/>
      <c r="U27" s="7"/>
      <c r="V27" s="8">
        <v>2.4850115100266033</v>
      </c>
      <c r="W27" s="8">
        <v>1.1508961996084768</v>
      </c>
      <c r="X27" s="8">
        <v>0.67131765011273259</v>
      </c>
      <c r="Y27" s="8">
        <v>0.45363702623906704</v>
      </c>
      <c r="Z27" s="8">
        <v>0.34140021778584367</v>
      </c>
      <c r="AA27" s="8">
        <v>0.22372774648500535</v>
      </c>
      <c r="AB27" s="8">
        <v>0.17020957195843744</v>
      </c>
      <c r="AC27" s="8">
        <v>0.12391963426084615</v>
      </c>
      <c r="AD27" s="8">
        <v>0.12331017565976833</v>
      </c>
      <c r="AE27" s="8">
        <v>8.117795822946855E-2</v>
      </c>
      <c r="AF27" s="8">
        <v>9.3043715188817683E-2</v>
      </c>
      <c r="AG27" s="8">
        <v>0.1270096701034189</v>
      </c>
      <c r="AR27" s="14"/>
      <c r="AS27" s="14"/>
      <c r="AT27" s="14"/>
      <c r="AU27" s="14"/>
      <c r="AV27" s="14"/>
      <c r="AW27" s="14"/>
      <c r="AX27" s="14"/>
    </row>
    <row r="28" spans="1:50" x14ac:dyDescent="0.35">
      <c r="A28" t="s">
        <v>55</v>
      </c>
      <c r="B28" t="s">
        <v>373</v>
      </c>
      <c r="C28" t="s">
        <v>17</v>
      </c>
      <c r="D28" t="s">
        <v>46</v>
      </c>
      <c r="E28" t="s">
        <v>18</v>
      </c>
      <c r="F28" s="4" t="s">
        <v>18</v>
      </c>
      <c r="G28" s="4" t="s">
        <v>18</v>
      </c>
      <c r="H28" t="s">
        <v>18</v>
      </c>
      <c r="I28" t="s">
        <v>18</v>
      </c>
      <c r="O28" s="13" t="s">
        <v>47</v>
      </c>
      <c r="P28" s="13" t="s">
        <v>37</v>
      </c>
      <c r="Q28" s="13" t="s">
        <v>25</v>
      </c>
      <c r="R28" s="13" t="s">
        <v>26</v>
      </c>
      <c r="S28" s="13"/>
      <c r="T28" s="13"/>
      <c r="U28" s="15">
        <v>0.66779360135992172</v>
      </c>
      <c r="V28" s="15">
        <v>0.65216869612351724</v>
      </c>
      <c r="W28" s="15">
        <v>0.6330146503495252</v>
      </c>
      <c r="X28" s="15">
        <v>0.62335350658597355</v>
      </c>
      <c r="Y28" s="15">
        <v>0.60714285714285721</v>
      </c>
      <c r="Z28" s="15">
        <v>0.59237749546279483</v>
      </c>
      <c r="AA28" s="15">
        <v>0.58030877523992663</v>
      </c>
      <c r="AB28" s="15">
        <v>0.56779991127504181</v>
      </c>
      <c r="AC28" s="15">
        <v>0.55089760554567924</v>
      </c>
      <c r="AD28" s="15">
        <v>0.53585669767017552</v>
      </c>
      <c r="AE28" s="15">
        <v>0.52390140555121412</v>
      </c>
      <c r="AF28" s="15">
        <v>0.51135222636358724</v>
      </c>
      <c r="AG28" s="15">
        <v>0.52461119165970616</v>
      </c>
      <c r="AR28" s="14" t="s">
        <v>265</v>
      </c>
      <c r="AS28" s="14"/>
      <c r="AT28" s="14" t="s">
        <v>340</v>
      </c>
      <c r="AU28" s="14"/>
      <c r="AV28" s="14"/>
      <c r="AW28" s="14" t="s">
        <v>332</v>
      </c>
      <c r="AX28" s="14"/>
    </row>
    <row r="29" spans="1:50" x14ac:dyDescent="0.35">
      <c r="A29" t="s">
        <v>56</v>
      </c>
      <c r="B29" t="s">
        <v>373</v>
      </c>
      <c r="C29" t="s">
        <v>17</v>
      </c>
      <c r="D29" t="s">
        <v>46</v>
      </c>
      <c r="E29" t="s">
        <v>18</v>
      </c>
      <c r="F29" s="4" t="s">
        <v>18</v>
      </c>
      <c r="G29" s="4" t="s">
        <v>18</v>
      </c>
      <c r="H29" t="s">
        <v>18</v>
      </c>
      <c r="I29" t="s">
        <v>18</v>
      </c>
      <c r="O29" s="13" t="s">
        <v>50</v>
      </c>
      <c r="P29" s="13" t="s">
        <v>37</v>
      </c>
      <c r="Q29" s="13" t="s">
        <v>25</v>
      </c>
      <c r="R29" s="13" t="s">
        <v>26</v>
      </c>
      <c r="S29" s="13"/>
      <c r="T29" s="13"/>
      <c r="U29" s="15">
        <v>0.30824801896120274</v>
      </c>
      <c r="V29" s="15">
        <v>0.32298621074244827</v>
      </c>
      <c r="W29" s="15">
        <v>0.3333106640083901</v>
      </c>
      <c r="X29" s="15">
        <v>0.34175863296546816</v>
      </c>
      <c r="Y29" s="15">
        <v>0.35714285714285721</v>
      </c>
      <c r="Z29" s="15">
        <v>0.37023593466424687</v>
      </c>
      <c r="AA29" s="15">
        <v>0.38119772863337026</v>
      </c>
      <c r="AB29" s="15">
        <v>0.39220662396483746</v>
      </c>
      <c r="AC29" s="15">
        <v>0.40827847154502706</v>
      </c>
      <c r="AD29" s="15">
        <v>0.4219521436382736</v>
      </c>
      <c r="AE29" s="15">
        <v>0.43358599597737835</v>
      </c>
      <c r="AF29" s="15">
        <v>0.44501461269712606</v>
      </c>
      <c r="AG29" s="15">
        <v>0.44264841734204019</v>
      </c>
      <c r="AR29" s="14"/>
      <c r="AS29" s="14"/>
      <c r="AT29" s="14"/>
      <c r="AU29" s="14"/>
      <c r="AV29" s="14"/>
      <c r="AW29" s="14"/>
      <c r="AX29" s="14"/>
    </row>
    <row r="30" spans="1:50" x14ac:dyDescent="0.35">
      <c r="A30" t="s">
        <v>57</v>
      </c>
      <c r="B30" t="s">
        <v>373</v>
      </c>
      <c r="C30" t="s">
        <v>17</v>
      </c>
      <c r="D30" t="s">
        <v>46</v>
      </c>
      <c r="E30" t="s">
        <v>18</v>
      </c>
      <c r="F30" s="4" t="s">
        <v>18</v>
      </c>
      <c r="G30" s="4" t="s">
        <v>18</v>
      </c>
      <c r="H30" t="s">
        <v>18</v>
      </c>
      <c r="I30" t="s">
        <v>18</v>
      </c>
      <c r="O30" s="13" t="s">
        <v>53</v>
      </c>
      <c r="P30" s="13" t="s">
        <v>37</v>
      </c>
      <c r="Q30" s="13" t="s">
        <v>25</v>
      </c>
      <c r="R30" s="13" t="s">
        <v>26</v>
      </c>
      <c r="S30" s="13"/>
      <c r="T30" s="13"/>
      <c r="U30" s="15">
        <v>2.3958379678875538E-2</v>
      </c>
      <c r="V30" s="15">
        <v>2.4845093134034484E-2</v>
      </c>
      <c r="W30" s="15">
        <v>3.3674685642084777E-2</v>
      </c>
      <c r="X30" s="15">
        <v>3.4887860448558211E-2</v>
      </c>
      <c r="Y30" s="15">
        <v>3.5714285714285719E-2</v>
      </c>
      <c r="Z30" s="15">
        <v>3.7386569872958256E-2</v>
      </c>
      <c r="AA30" s="15">
        <v>3.8493496126703067E-2</v>
      </c>
      <c r="AB30" s="15">
        <v>3.9993464760120723E-2</v>
      </c>
      <c r="AC30" s="15">
        <v>4.0823922909293701E-2</v>
      </c>
      <c r="AD30" s="15">
        <v>4.2191158691550941E-2</v>
      </c>
      <c r="AE30" s="15">
        <v>4.2512598471407502E-2</v>
      </c>
      <c r="AF30" s="15">
        <v>4.3633160939286646E-2</v>
      </c>
      <c r="AG30" s="15">
        <v>3.2740390998253682E-2</v>
      </c>
      <c r="AR30" s="14"/>
      <c r="AS30" s="14"/>
      <c r="AT30" s="14"/>
      <c r="AU30" s="14"/>
      <c r="AV30" s="14"/>
      <c r="AW30" s="14"/>
      <c r="AX30" s="14"/>
    </row>
    <row r="31" spans="1:50" x14ac:dyDescent="0.35">
      <c r="A31" t="s">
        <v>58</v>
      </c>
      <c r="B31" t="s">
        <v>373</v>
      </c>
      <c r="C31" t="s">
        <v>17</v>
      </c>
      <c r="D31" t="s">
        <v>34</v>
      </c>
      <c r="E31" t="s">
        <v>59</v>
      </c>
      <c r="F31" s="4" t="s">
        <v>18</v>
      </c>
      <c r="G31" s="4" t="s">
        <v>18</v>
      </c>
      <c r="H31" t="s">
        <v>18</v>
      </c>
      <c r="I31" t="s">
        <v>18</v>
      </c>
      <c r="O31" s="13" t="s">
        <v>60</v>
      </c>
      <c r="P31" s="13" t="s">
        <v>20</v>
      </c>
      <c r="Q31" s="13" t="s">
        <v>21</v>
      </c>
      <c r="R31" s="13" t="s">
        <v>338</v>
      </c>
      <c r="S31" s="13"/>
      <c r="T31" s="13"/>
      <c r="U31" s="28">
        <v>8.957448869710662</v>
      </c>
      <c r="V31" s="28">
        <v>20.919928866073644</v>
      </c>
      <c r="W31" s="28">
        <v>108.56705557788014</v>
      </c>
      <c r="X31" s="28">
        <v>152.49942353715824</v>
      </c>
      <c r="Y31" s="28">
        <v>203.70640642671171</v>
      </c>
      <c r="Z31" s="28">
        <v>254.19802524776918</v>
      </c>
      <c r="AA31" s="28">
        <v>300.80862881431852</v>
      </c>
      <c r="AB31" s="28">
        <v>351.46970373249724</v>
      </c>
      <c r="AC31" s="28">
        <v>399.24964757617732</v>
      </c>
      <c r="AD31" s="28">
        <v>446.63404769039533</v>
      </c>
      <c r="AE31" s="28">
        <v>495.79431116639773</v>
      </c>
      <c r="AF31" s="28">
        <v>547.53355062844435</v>
      </c>
      <c r="AG31" s="28">
        <v>1581.667150270996</v>
      </c>
      <c r="AR31" s="14" t="s">
        <v>271</v>
      </c>
      <c r="AS31" s="14"/>
      <c r="AT31" s="14" t="s">
        <v>393</v>
      </c>
      <c r="AU31" s="14"/>
      <c r="AV31" s="14"/>
      <c r="AW31" s="14" t="s">
        <v>336</v>
      </c>
      <c r="AX31" s="14"/>
    </row>
    <row r="32" spans="1:50" x14ac:dyDescent="0.35">
      <c r="A32" t="s">
        <v>61</v>
      </c>
      <c r="B32" t="s">
        <v>373</v>
      </c>
      <c r="C32" t="s">
        <v>17</v>
      </c>
      <c r="D32" t="s">
        <v>34</v>
      </c>
      <c r="E32" t="s">
        <v>59</v>
      </c>
      <c r="F32" s="4" t="s">
        <v>18</v>
      </c>
      <c r="G32" s="4" t="s">
        <v>18</v>
      </c>
      <c r="H32" t="s">
        <v>18</v>
      </c>
      <c r="I32" t="s">
        <v>18</v>
      </c>
      <c r="O32" s="13" t="s">
        <v>60</v>
      </c>
      <c r="P32" s="13" t="s">
        <v>24</v>
      </c>
      <c r="Q32" s="13" t="s">
        <v>25</v>
      </c>
      <c r="R32" s="13" t="s">
        <v>26</v>
      </c>
      <c r="S32" s="13"/>
      <c r="T32" s="13"/>
      <c r="U32" s="8"/>
      <c r="V32" s="8">
        <v>1.3354784571323359</v>
      </c>
      <c r="W32" s="8">
        <v>0.50299252602593281</v>
      </c>
      <c r="X32" s="8">
        <v>0.40465652978645433</v>
      </c>
      <c r="Y32" s="8">
        <v>0.33578476365241017</v>
      </c>
      <c r="Z32" s="8">
        <v>0.24786465829302745</v>
      </c>
      <c r="AA32" s="8">
        <v>0.183363358236625</v>
      </c>
      <c r="AB32" s="8">
        <v>0.16841629549613252</v>
      </c>
      <c r="AC32" s="8">
        <v>0.13594327857073363</v>
      </c>
      <c r="AD32" s="8">
        <v>0.1186836366716567</v>
      </c>
      <c r="AE32" s="8">
        <v>0.1100683293855825</v>
      </c>
      <c r="AF32" s="8">
        <v>0.10435625882904083</v>
      </c>
      <c r="AG32" s="8">
        <v>0.2518878807057367</v>
      </c>
      <c r="AR32" s="14"/>
      <c r="AS32" s="14"/>
      <c r="AT32" s="14"/>
      <c r="AU32" s="14"/>
      <c r="AV32" s="14"/>
      <c r="AW32" s="14"/>
      <c r="AX32" s="14"/>
    </row>
    <row r="33" spans="1:50" x14ac:dyDescent="0.35">
      <c r="A33" t="s">
        <v>62</v>
      </c>
      <c r="B33" t="s">
        <v>373</v>
      </c>
      <c r="C33" t="s">
        <v>17</v>
      </c>
      <c r="D33" t="s">
        <v>34</v>
      </c>
      <c r="E33" t="s">
        <v>59</v>
      </c>
      <c r="F33" s="4" t="s">
        <v>18</v>
      </c>
      <c r="G33" s="4" t="s">
        <v>18</v>
      </c>
      <c r="H33" t="s">
        <v>18</v>
      </c>
      <c r="I33" t="s">
        <v>18</v>
      </c>
      <c r="O33" s="13" t="s">
        <v>63</v>
      </c>
      <c r="P33" s="13" t="s">
        <v>20</v>
      </c>
      <c r="Q33" s="13" t="s">
        <v>21</v>
      </c>
      <c r="R33" s="13" t="s">
        <v>338</v>
      </c>
      <c r="S33" s="13"/>
      <c r="T33" s="13"/>
      <c r="U33" s="28">
        <v>46.920816832696374</v>
      </c>
      <c r="V33" s="28">
        <v>103.1991069870876</v>
      </c>
      <c r="W33" s="28">
        <v>302.18756201645823</v>
      </c>
      <c r="X33" s="28">
        <v>407.9854707617481</v>
      </c>
      <c r="Y33" s="28">
        <v>523.81647366868719</v>
      </c>
      <c r="Z33" s="28">
        <v>634.23665705383974</v>
      </c>
      <c r="AA33" s="28">
        <v>728.23937821766594</v>
      </c>
      <c r="AB33" s="28">
        <v>809.17662140739924</v>
      </c>
      <c r="AC33" s="28">
        <v>882.77562567958512</v>
      </c>
      <c r="AD33" s="28">
        <v>958.21357856864222</v>
      </c>
      <c r="AE33" s="28">
        <v>1032.0880152763841</v>
      </c>
      <c r="AF33" s="28">
        <v>1105.9376258873851</v>
      </c>
      <c r="AG33" s="28">
        <v>5069.8056075205959</v>
      </c>
      <c r="AR33" s="14" t="s">
        <v>272</v>
      </c>
      <c r="AS33" s="14"/>
      <c r="AT33" s="14" t="s">
        <v>394</v>
      </c>
      <c r="AU33" s="14"/>
      <c r="AV33" s="14"/>
      <c r="AW33" s="14" t="s">
        <v>336</v>
      </c>
      <c r="AX33" s="14"/>
    </row>
    <row r="34" spans="1:50" x14ac:dyDescent="0.35">
      <c r="A34" t="s">
        <v>64</v>
      </c>
      <c r="B34" t="s">
        <v>373</v>
      </c>
      <c r="C34" t="s">
        <v>17</v>
      </c>
      <c r="D34" t="s">
        <v>34</v>
      </c>
      <c r="E34" t="s">
        <v>59</v>
      </c>
      <c r="F34" s="4" t="s">
        <v>18</v>
      </c>
      <c r="G34" s="4" t="s">
        <v>18</v>
      </c>
      <c r="H34" t="s">
        <v>18</v>
      </c>
      <c r="I34" t="s">
        <v>18</v>
      </c>
      <c r="O34" s="13" t="s">
        <v>63</v>
      </c>
      <c r="P34" s="13" t="s">
        <v>24</v>
      </c>
      <c r="Q34" s="13" t="s">
        <v>25</v>
      </c>
      <c r="R34" s="13" t="s">
        <v>26</v>
      </c>
      <c r="S34" s="13"/>
      <c r="T34" s="13"/>
      <c r="U34" s="8"/>
      <c r="V34" s="8">
        <v>1.1994311683673455</v>
      </c>
      <c r="W34" s="8">
        <v>0.42931642180897517</v>
      </c>
      <c r="X34" s="8">
        <v>0.35010676163940768</v>
      </c>
      <c r="Y34" s="8">
        <v>0.28390962719988894</v>
      </c>
      <c r="Z34" s="8">
        <v>0.21079937141303631</v>
      </c>
      <c r="AA34" s="8">
        <v>0.14821395155632958</v>
      </c>
      <c r="AB34" s="8">
        <v>0.11114098689338066</v>
      </c>
      <c r="AC34" s="8">
        <v>9.0955425954070801E-2</v>
      </c>
      <c r="AD34" s="8">
        <v>8.5455409839825233E-2</v>
      </c>
      <c r="AE34" s="8">
        <v>7.7096002770169314E-2</v>
      </c>
      <c r="AF34" s="8">
        <v>7.1553597675702837E-2</v>
      </c>
      <c r="AG34" s="8">
        <v>0.20230816265798438</v>
      </c>
      <c r="AR34" s="14"/>
      <c r="AS34" s="14"/>
      <c r="AT34" s="14"/>
      <c r="AU34" s="14"/>
      <c r="AV34" s="14"/>
      <c r="AW34" s="14"/>
      <c r="AX34" s="14"/>
    </row>
    <row r="35" spans="1:50" x14ac:dyDescent="0.35">
      <c r="A35" t="s">
        <v>65</v>
      </c>
      <c r="B35" t="s">
        <v>373</v>
      </c>
      <c r="C35" t="s">
        <v>17</v>
      </c>
      <c r="D35" t="s">
        <v>34</v>
      </c>
      <c r="E35" t="s">
        <v>59</v>
      </c>
      <c r="F35" s="4" t="s">
        <v>18</v>
      </c>
      <c r="G35" s="4" t="s">
        <v>18</v>
      </c>
      <c r="H35" t="s">
        <v>18</v>
      </c>
      <c r="I35" t="s">
        <v>18</v>
      </c>
      <c r="O35" s="13" t="s">
        <v>60</v>
      </c>
      <c r="P35" s="13" t="s">
        <v>37</v>
      </c>
      <c r="Q35" s="13" t="s">
        <v>25</v>
      </c>
      <c r="R35" s="13" t="s">
        <v>26</v>
      </c>
      <c r="S35" s="13"/>
      <c r="T35" s="13"/>
      <c r="U35" s="15">
        <v>0.16030291486524798</v>
      </c>
      <c r="V35" s="15">
        <v>0.16854730398343507</v>
      </c>
      <c r="W35" s="15">
        <v>0.26431122360528408</v>
      </c>
      <c r="X35" s="15">
        <v>0.27208480565371018</v>
      </c>
      <c r="Y35" s="15">
        <v>0.28000000000000003</v>
      </c>
      <c r="Z35" s="15">
        <v>0.28611898016997173</v>
      </c>
      <c r="AA35" s="15">
        <v>0.29231739117975758</v>
      </c>
      <c r="AB35" s="15">
        <v>0.30282239827893603</v>
      </c>
      <c r="AC35" s="15">
        <v>0.31142104286467331</v>
      </c>
      <c r="AD35" s="15">
        <v>0.31792348105376744</v>
      </c>
      <c r="AE35" s="15">
        <v>0.32449770678394252</v>
      </c>
      <c r="AF35" s="15">
        <v>0.33114187801096062</v>
      </c>
      <c r="AG35" s="15">
        <v>0.23779202108558853</v>
      </c>
      <c r="AR35" s="14" t="s">
        <v>317</v>
      </c>
      <c r="AS35" s="14"/>
      <c r="AT35" s="14" t="s">
        <v>341</v>
      </c>
      <c r="AU35" s="14"/>
      <c r="AV35" s="14"/>
      <c r="AW35" s="14" t="s">
        <v>332</v>
      </c>
      <c r="AX35" s="14"/>
    </row>
    <row r="36" spans="1:50" x14ac:dyDescent="0.35">
      <c r="A36" t="s">
        <v>66</v>
      </c>
      <c r="B36" t="s">
        <v>373</v>
      </c>
      <c r="C36" t="s">
        <v>17</v>
      </c>
      <c r="D36" t="s">
        <v>34</v>
      </c>
      <c r="E36" t="s">
        <v>59</v>
      </c>
      <c r="F36" s="4" t="s">
        <v>18</v>
      </c>
      <c r="G36" s="4" t="s">
        <v>18</v>
      </c>
      <c r="H36" t="s">
        <v>18</v>
      </c>
      <c r="I36" t="s">
        <v>18</v>
      </c>
      <c r="O36" s="13" t="s">
        <v>63</v>
      </c>
      <c r="P36" s="13" t="s">
        <v>37</v>
      </c>
      <c r="Q36" s="13" t="s">
        <v>25</v>
      </c>
      <c r="R36" s="13" t="s">
        <v>26</v>
      </c>
      <c r="S36" s="13"/>
      <c r="T36" s="13"/>
      <c r="U36" s="15">
        <v>0.83969708513475194</v>
      </c>
      <c r="V36" s="15">
        <v>0.83145269601656491</v>
      </c>
      <c r="W36" s="15">
        <v>0.73568877639471575</v>
      </c>
      <c r="X36" s="15">
        <v>0.72791519434628971</v>
      </c>
      <c r="Y36" s="15">
        <v>0.72</v>
      </c>
      <c r="Z36" s="15">
        <v>0.71388101983002827</v>
      </c>
      <c r="AA36" s="15">
        <v>0.70768260882024236</v>
      </c>
      <c r="AB36" s="15">
        <v>0.69717760172106391</v>
      </c>
      <c r="AC36" s="15">
        <v>0.68857895713532669</v>
      </c>
      <c r="AD36" s="15">
        <v>0.68207651894623245</v>
      </c>
      <c r="AE36" s="15">
        <v>0.67550229321605748</v>
      </c>
      <c r="AF36" s="15">
        <v>0.66885812198903938</v>
      </c>
      <c r="AG36" s="15">
        <v>0.7622079789144115</v>
      </c>
      <c r="AR36" s="14"/>
      <c r="AS36" s="14"/>
      <c r="AT36" s="14"/>
      <c r="AU36" s="14"/>
      <c r="AV36" s="14"/>
      <c r="AW36" s="14"/>
      <c r="AX36" s="14"/>
    </row>
    <row r="37" spans="1:50" x14ac:dyDescent="0.35">
      <c r="A37" t="s">
        <v>67</v>
      </c>
      <c r="B37" t="s">
        <v>373</v>
      </c>
      <c r="C37" t="s">
        <v>17</v>
      </c>
      <c r="D37" t="s">
        <v>34</v>
      </c>
      <c r="E37" t="s">
        <v>68</v>
      </c>
      <c r="F37" s="4" t="s">
        <v>18</v>
      </c>
      <c r="G37" s="4" t="s">
        <v>18</v>
      </c>
      <c r="H37" t="s">
        <v>18</v>
      </c>
      <c r="I37" t="s">
        <v>18</v>
      </c>
      <c r="O37" s="13" t="s">
        <v>339</v>
      </c>
      <c r="P37" s="13" t="s">
        <v>20</v>
      </c>
      <c r="Q37" s="13" t="s">
        <v>21</v>
      </c>
      <c r="R37" s="13" t="s">
        <v>338</v>
      </c>
      <c r="S37" s="13"/>
      <c r="T37" s="13"/>
      <c r="U37" s="28">
        <v>14.55316712377058</v>
      </c>
      <c r="V37" s="28">
        <v>34.125938101216036</v>
      </c>
      <c r="W37" s="28">
        <v>98.789771568379123</v>
      </c>
      <c r="X37" s="28">
        <v>143.14784200394067</v>
      </c>
      <c r="Y37" s="28">
        <v>196.43117762575773</v>
      </c>
      <c r="Z37" s="28">
        <v>252.84851058303798</v>
      </c>
      <c r="AA37" s="28">
        <v>314.9524911282233</v>
      </c>
      <c r="AB37" s="28">
        <v>379.39223325221502</v>
      </c>
      <c r="AC37" s="28">
        <v>436.32773425438955</v>
      </c>
      <c r="AD37" s="28">
        <v>496.66376991557115</v>
      </c>
      <c r="AE37" s="28">
        <v>569.79256908313459</v>
      </c>
      <c r="AF37" s="28">
        <v>626.9967987556505</v>
      </c>
      <c r="AG37" s="28">
        <v>2707.8606907810176</v>
      </c>
      <c r="AR37" s="14" t="s">
        <v>273</v>
      </c>
      <c r="AS37" s="14"/>
      <c r="AT37" s="14" t="s">
        <v>395</v>
      </c>
      <c r="AU37" s="14"/>
      <c r="AV37" s="14"/>
      <c r="AW37" s="14" t="s">
        <v>336</v>
      </c>
      <c r="AX37" s="14"/>
    </row>
    <row r="38" spans="1:50" x14ac:dyDescent="0.35">
      <c r="A38" t="s">
        <v>70</v>
      </c>
      <c r="B38" t="s">
        <v>373</v>
      </c>
      <c r="C38" t="s">
        <v>17</v>
      </c>
      <c r="D38" t="s">
        <v>34</v>
      </c>
      <c r="E38" t="s">
        <v>68</v>
      </c>
      <c r="F38" s="4" t="s">
        <v>18</v>
      </c>
      <c r="G38" s="4" t="s">
        <v>18</v>
      </c>
      <c r="H38" t="s">
        <v>18</v>
      </c>
      <c r="I38" t="s">
        <v>18</v>
      </c>
      <c r="O38" s="13" t="s">
        <v>339</v>
      </c>
      <c r="P38" s="13" t="s">
        <v>24</v>
      </c>
      <c r="Q38" s="13" t="s">
        <v>25</v>
      </c>
      <c r="R38" s="13" t="s">
        <v>26</v>
      </c>
      <c r="S38" s="13"/>
      <c r="T38" s="13"/>
      <c r="U38" s="8"/>
      <c r="V38" s="8">
        <v>1.3449148773586233</v>
      </c>
      <c r="W38" s="8">
        <v>0.49529785148175531</v>
      </c>
      <c r="X38" s="8">
        <v>0.44901480923921666</v>
      </c>
      <c r="Y38" s="8">
        <v>0.37222590907343361</v>
      </c>
      <c r="Z38" s="8">
        <v>0.28721170253719608</v>
      </c>
      <c r="AA38" s="8">
        <v>0.24561734772327146</v>
      </c>
      <c r="AB38" s="8">
        <v>0.20460146828226561</v>
      </c>
      <c r="AC38" s="8">
        <v>0.15007028613662882</v>
      </c>
      <c r="AD38" s="8">
        <v>0.13828145892281107</v>
      </c>
      <c r="AE38" s="8">
        <v>0.14724005171545884</v>
      </c>
      <c r="AF38" s="8">
        <v>0.10039483274512417</v>
      </c>
      <c r="AG38" s="8">
        <v>0.27098628004550956</v>
      </c>
      <c r="AR38" s="14"/>
      <c r="AS38" s="14"/>
      <c r="AT38" s="14"/>
      <c r="AU38" s="14"/>
      <c r="AV38" s="14"/>
      <c r="AW38" s="14"/>
      <c r="AX38" s="14"/>
    </row>
    <row r="39" spans="1:50" x14ac:dyDescent="0.35">
      <c r="A39" t="s">
        <v>71</v>
      </c>
      <c r="B39" t="s">
        <v>373</v>
      </c>
      <c r="C39" t="s">
        <v>17</v>
      </c>
      <c r="D39" t="s">
        <v>34</v>
      </c>
      <c r="E39" t="s">
        <v>68</v>
      </c>
      <c r="F39" s="4" t="s">
        <v>18</v>
      </c>
      <c r="G39" s="4" t="s">
        <v>18</v>
      </c>
      <c r="H39" t="s">
        <v>18</v>
      </c>
      <c r="I39" t="s">
        <v>18</v>
      </c>
      <c r="O39" s="13" t="s">
        <v>72</v>
      </c>
      <c r="P39" s="13" t="s">
        <v>20</v>
      </c>
      <c r="Q39" s="13" t="s">
        <v>21</v>
      </c>
      <c r="R39" s="13" t="s">
        <v>338</v>
      </c>
      <c r="S39" s="13"/>
      <c r="T39" s="13"/>
      <c r="U39" s="28">
        <v>41.325098578636464</v>
      </c>
      <c r="V39" s="28">
        <v>89.993097751945214</v>
      </c>
      <c r="W39" s="28">
        <v>311.96484602595928</v>
      </c>
      <c r="X39" s="28">
        <v>417.3370522949657</v>
      </c>
      <c r="Y39" s="28">
        <v>531.09170246964118</v>
      </c>
      <c r="Z39" s="28">
        <v>635.58617171857099</v>
      </c>
      <c r="AA39" s="28">
        <v>714.09551590376122</v>
      </c>
      <c r="AB39" s="28">
        <v>781.25409188768151</v>
      </c>
      <c r="AC39" s="28">
        <v>845.69753900137277</v>
      </c>
      <c r="AD39" s="28">
        <v>908.18385634346657</v>
      </c>
      <c r="AE39" s="28">
        <v>958.08975735964714</v>
      </c>
      <c r="AF39" s="28">
        <v>1026.4743777601791</v>
      </c>
      <c r="AG39" s="28">
        <v>3943.6120670105743</v>
      </c>
      <c r="AR39" s="14" t="s">
        <v>274</v>
      </c>
      <c r="AS39" s="14"/>
      <c r="AT39" s="14" t="s">
        <v>396</v>
      </c>
      <c r="AU39" s="14"/>
      <c r="AV39" s="14"/>
      <c r="AW39" s="14" t="s">
        <v>336</v>
      </c>
      <c r="AX39" s="14"/>
    </row>
    <row r="40" spans="1:50" x14ac:dyDescent="0.35">
      <c r="A40" t="s">
        <v>73</v>
      </c>
      <c r="B40" t="s">
        <v>373</v>
      </c>
      <c r="C40" t="s">
        <v>17</v>
      </c>
      <c r="D40" t="s">
        <v>34</v>
      </c>
      <c r="E40" t="s">
        <v>68</v>
      </c>
      <c r="F40" s="4" t="s">
        <v>18</v>
      </c>
      <c r="G40" s="4" t="s">
        <v>18</v>
      </c>
      <c r="H40" t="s">
        <v>18</v>
      </c>
      <c r="I40" t="s">
        <v>18</v>
      </c>
      <c r="O40" s="13" t="s">
        <v>72</v>
      </c>
      <c r="P40" s="13" t="s">
        <v>24</v>
      </c>
      <c r="Q40" s="13" t="s">
        <v>25</v>
      </c>
      <c r="R40" s="13" t="s">
        <v>26</v>
      </c>
      <c r="S40" s="13"/>
      <c r="T40" s="13"/>
      <c r="U40" s="8"/>
      <c r="V40" s="8">
        <v>1.1776862208979288</v>
      </c>
      <c r="W40" s="8">
        <v>0.4337409418463512</v>
      </c>
      <c r="X40" s="8">
        <v>0.33776948784876287</v>
      </c>
      <c r="Y40" s="8">
        <v>0.27257261139199285</v>
      </c>
      <c r="Z40" s="8">
        <v>0.19675409870464516</v>
      </c>
      <c r="AA40" s="8">
        <v>0.12352273803079704</v>
      </c>
      <c r="AB40" s="8">
        <v>9.4047049012657938E-2</v>
      </c>
      <c r="AC40" s="8">
        <v>8.2487180269330482E-2</v>
      </c>
      <c r="AD40" s="8">
        <v>7.3887311314491555E-2</v>
      </c>
      <c r="AE40" s="8">
        <v>5.4951319237397482E-2</v>
      </c>
      <c r="AF40" s="8">
        <v>7.1376006136408141E-2</v>
      </c>
      <c r="AG40" s="8">
        <v>0.17732639592335486</v>
      </c>
      <c r="AR40" s="14"/>
      <c r="AS40" s="14"/>
      <c r="AT40" s="14"/>
      <c r="AU40" s="14"/>
      <c r="AV40" s="14"/>
      <c r="AW40" s="14"/>
      <c r="AX40" s="14"/>
    </row>
    <row r="41" spans="1:50" x14ac:dyDescent="0.35">
      <c r="A41" t="s">
        <v>74</v>
      </c>
      <c r="B41" t="s">
        <v>373</v>
      </c>
      <c r="C41" t="s">
        <v>17</v>
      </c>
      <c r="D41" t="s">
        <v>34</v>
      </c>
      <c r="E41" t="s">
        <v>68</v>
      </c>
      <c r="F41" s="4" t="s">
        <v>18</v>
      </c>
      <c r="G41" s="4" t="s">
        <v>18</v>
      </c>
      <c r="H41" t="s">
        <v>18</v>
      </c>
      <c r="I41" t="s">
        <v>18</v>
      </c>
      <c r="O41" s="13" t="s">
        <v>69</v>
      </c>
      <c r="P41" s="13" t="s">
        <v>37</v>
      </c>
      <c r="Q41" s="13" t="s">
        <v>25</v>
      </c>
      <c r="R41" s="13" t="s">
        <v>26</v>
      </c>
      <c r="S41" s="13"/>
      <c r="T41" s="13"/>
      <c r="U41" s="15">
        <v>0.26044414480000011</v>
      </c>
      <c r="V41" s="15">
        <v>0.27494524000000009</v>
      </c>
      <c r="W41" s="15">
        <v>0.24050799999999994</v>
      </c>
      <c r="X41" s="15">
        <v>0.25539999999999996</v>
      </c>
      <c r="Y41" s="15">
        <v>0.27</v>
      </c>
      <c r="Z41" s="15">
        <v>0.28460000000000008</v>
      </c>
      <c r="AA41" s="15">
        <v>0.30606200000000006</v>
      </c>
      <c r="AB41" s="15">
        <v>0.3268801400000001</v>
      </c>
      <c r="AC41" s="15">
        <v>0.34034253720000007</v>
      </c>
      <c r="AD41" s="15">
        <v>0.35353568645600009</v>
      </c>
      <c r="AE41" s="15">
        <v>0.3729296158623201</v>
      </c>
      <c r="AF41" s="15">
        <v>0.37920031970369694</v>
      </c>
      <c r="AG41" s="15">
        <v>0.40710693546914201</v>
      </c>
      <c r="AR41" s="14" t="s">
        <v>318</v>
      </c>
      <c r="AS41" s="14"/>
      <c r="AT41" s="14" t="s">
        <v>342</v>
      </c>
      <c r="AU41" s="14"/>
      <c r="AV41" s="14"/>
      <c r="AW41" s="14" t="s">
        <v>332</v>
      </c>
      <c r="AX41" s="14"/>
    </row>
    <row r="42" spans="1:50" x14ac:dyDescent="0.35">
      <c r="A42" t="s">
        <v>75</v>
      </c>
      <c r="B42" t="s">
        <v>373</v>
      </c>
      <c r="C42" t="s">
        <v>17</v>
      </c>
      <c r="D42" t="s">
        <v>34</v>
      </c>
      <c r="E42" t="s">
        <v>68</v>
      </c>
      <c r="F42" s="4" t="s">
        <v>18</v>
      </c>
      <c r="G42" s="4" t="s">
        <v>18</v>
      </c>
      <c r="H42" t="s">
        <v>18</v>
      </c>
      <c r="I42" t="s">
        <v>18</v>
      </c>
      <c r="O42" s="13" t="s">
        <v>72</v>
      </c>
      <c r="P42" s="13" t="s">
        <v>37</v>
      </c>
      <c r="Q42" s="13" t="s">
        <v>25</v>
      </c>
      <c r="R42" s="13" t="s">
        <v>26</v>
      </c>
      <c r="S42" s="13"/>
      <c r="T42" s="13"/>
      <c r="U42" s="15">
        <v>0.73955585519999989</v>
      </c>
      <c r="V42" s="15">
        <v>0.72505475999999991</v>
      </c>
      <c r="W42" s="15">
        <v>0.75949200000000006</v>
      </c>
      <c r="X42" s="15">
        <v>0.74460000000000004</v>
      </c>
      <c r="Y42" s="15">
        <v>0.73</v>
      </c>
      <c r="Z42" s="15">
        <v>0.71539999999999992</v>
      </c>
      <c r="AA42" s="15">
        <v>0.69393799999999994</v>
      </c>
      <c r="AB42" s="15">
        <v>0.6731198599999999</v>
      </c>
      <c r="AC42" s="15">
        <v>0.65965746279999993</v>
      </c>
      <c r="AD42" s="15">
        <v>0.64646431354399991</v>
      </c>
      <c r="AE42" s="15">
        <v>0.6270703841376799</v>
      </c>
      <c r="AF42" s="15">
        <v>0.62079968029630306</v>
      </c>
      <c r="AG42" s="15">
        <v>0.59289306453085799</v>
      </c>
      <c r="AR42" s="14"/>
      <c r="AS42" s="14"/>
      <c r="AT42" s="14"/>
      <c r="AU42" s="14"/>
      <c r="AV42" s="14"/>
      <c r="AW42" s="14"/>
      <c r="AX42" s="14"/>
    </row>
    <row r="43" spans="1:50" x14ac:dyDescent="0.35">
      <c r="A43" t="s">
        <v>76</v>
      </c>
      <c r="B43" t="s">
        <v>373</v>
      </c>
      <c r="C43" t="s">
        <v>17</v>
      </c>
      <c r="D43" t="s">
        <v>34</v>
      </c>
      <c r="E43" s="17" t="s">
        <v>77</v>
      </c>
      <c r="F43" s="4" t="s">
        <v>18</v>
      </c>
      <c r="G43" s="4" t="s">
        <v>18</v>
      </c>
      <c r="H43" t="s">
        <v>18</v>
      </c>
      <c r="I43" t="s">
        <v>18</v>
      </c>
      <c r="O43" s="13" t="s">
        <v>78</v>
      </c>
      <c r="P43" s="13" t="s">
        <v>20</v>
      </c>
      <c r="Q43" s="13" t="s">
        <v>21</v>
      </c>
      <c r="R43" s="13" t="s">
        <v>338</v>
      </c>
      <c r="S43" s="13"/>
      <c r="T43" s="13"/>
      <c r="U43" s="28">
        <v>18.013907246508293</v>
      </c>
      <c r="V43" s="28">
        <v>41.662344180610575</v>
      </c>
      <c r="W43" s="28">
        <v>148.39578522601221</v>
      </c>
      <c r="X43" s="28">
        <v>209.50925348893122</v>
      </c>
      <c r="Y43" s="28">
        <v>276.45869443625162</v>
      </c>
      <c r="Z43" s="28">
        <v>354.13006436542139</v>
      </c>
      <c r="AA43" s="28">
        <v>428.74461974582016</v>
      </c>
      <c r="AB43" s="28">
        <v>497.11545257775606</v>
      </c>
      <c r="AC43" s="28">
        <v>563.7616099943225</v>
      </c>
      <c r="AD43" s="28">
        <v>641.38414959568752</v>
      </c>
      <c r="AE43" s="28">
        <v>705.85899254936351</v>
      </c>
      <c r="AF43" s="28">
        <v>772.77510009816399</v>
      </c>
      <c r="AG43" s="28">
        <v>3107.9372772893362</v>
      </c>
      <c r="AR43" s="14" t="s">
        <v>275</v>
      </c>
      <c r="AS43" s="14"/>
      <c r="AT43" s="14" t="s">
        <v>397</v>
      </c>
      <c r="AU43" s="14"/>
      <c r="AV43" s="14"/>
      <c r="AW43" s="14" t="s">
        <v>336</v>
      </c>
      <c r="AX43" s="14"/>
    </row>
    <row r="44" spans="1:50" x14ac:dyDescent="0.35">
      <c r="A44" t="s">
        <v>79</v>
      </c>
      <c r="B44" t="s">
        <v>373</v>
      </c>
      <c r="C44" t="s">
        <v>17</v>
      </c>
      <c r="D44" t="s">
        <v>34</v>
      </c>
      <c r="E44" s="17" t="s">
        <v>77</v>
      </c>
      <c r="F44" s="4" t="s">
        <v>18</v>
      </c>
      <c r="G44" s="4" t="s">
        <v>18</v>
      </c>
      <c r="H44" t="s">
        <v>18</v>
      </c>
      <c r="I44" t="s">
        <v>18</v>
      </c>
      <c r="O44" s="13" t="s">
        <v>78</v>
      </c>
      <c r="P44" s="13" t="s">
        <v>24</v>
      </c>
      <c r="Q44" s="13" t="s">
        <v>25</v>
      </c>
      <c r="R44" s="13" t="s">
        <v>26</v>
      </c>
      <c r="S44" s="13"/>
      <c r="T44" s="13"/>
      <c r="U44" s="8"/>
      <c r="V44" s="8">
        <v>1.312787759506542</v>
      </c>
      <c r="W44" s="8">
        <v>0.47414066997091503</v>
      </c>
      <c r="X44" s="8">
        <v>0.41182752036953724</v>
      </c>
      <c r="Y44" s="8">
        <v>0.31955362272749194</v>
      </c>
      <c r="Z44" s="8">
        <v>0.28095108416667991</v>
      </c>
      <c r="AA44" s="8">
        <v>0.21069816682778211</v>
      </c>
      <c r="AB44" s="8">
        <v>0.15946750042593963</v>
      </c>
      <c r="AC44" s="8">
        <v>0.13406575287687725</v>
      </c>
      <c r="AD44" s="8">
        <v>0.13768681340708308</v>
      </c>
      <c r="AE44" s="8">
        <v>0.10052453431273491</v>
      </c>
      <c r="AF44" s="8">
        <v>9.4800956359737495E-2</v>
      </c>
      <c r="AG44" s="8">
        <v>0.24265323410848386</v>
      </c>
      <c r="AR44" s="14"/>
      <c r="AS44" s="14"/>
      <c r="AT44" s="14"/>
      <c r="AU44" s="14"/>
      <c r="AV44" s="14"/>
      <c r="AW44" s="14"/>
      <c r="AX44" s="14"/>
    </row>
    <row r="45" spans="1:50" x14ac:dyDescent="0.35">
      <c r="A45" t="s">
        <v>80</v>
      </c>
      <c r="B45" t="s">
        <v>373</v>
      </c>
      <c r="C45" t="s">
        <v>17</v>
      </c>
      <c r="D45" t="s">
        <v>34</v>
      </c>
      <c r="E45" s="17" t="s">
        <v>77</v>
      </c>
      <c r="F45" s="4" t="s">
        <v>18</v>
      </c>
      <c r="G45" s="4" t="s">
        <v>18</v>
      </c>
      <c r="H45" t="s">
        <v>18</v>
      </c>
      <c r="I45" t="s">
        <v>18</v>
      </c>
      <c r="O45" s="13" t="s">
        <v>81</v>
      </c>
      <c r="P45" s="13" t="s">
        <v>20</v>
      </c>
      <c r="Q45" s="13" t="s">
        <v>21</v>
      </c>
      <c r="R45" s="13" t="s">
        <v>338</v>
      </c>
      <c r="S45" s="13"/>
      <c r="T45" s="13"/>
      <c r="U45" s="28">
        <v>37.864358455898746</v>
      </c>
      <c r="V45" s="28">
        <v>82.456691672550676</v>
      </c>
      <c r="W45" s="28">
        <v>262.3588323683262</v>
      </c>
      <c r="X45" s="28">
        <v>350.97564080997518</v>
      </c>
      <c r="Y45" s="28">
        <v>451.06418565914731</v>
      </c>
      <c r="Z45" s="28">
        <v>534.30461793618758</v>
      </c>
      <c r="AA45" s="28">
        <v>600.30338728616437</v>
      </c>
      <c r="AB45" s="28">
        <v>663.53087256214053</v>
      </c>
      <c r="AC45" s="28">
        <v>718.26366326143989</v>
      </c>
      <c r="AD45" s="28">
        <v>763.46347666335021</v>
      </c>
      <c r="AE45" s="28">
        <v>822.02333389341823</v>
      </c>
      <c r="AF45" s="28">
        <v>880.69607641766549</v>
      </c>
      <c r="AG45" s="28">
        <v>3543.5354805022557</v>
      </c>
      <c r="AR45" s="14" t="s">
        <v>276</v>
      </c>
      <c r="AS45" s="14"/>
      <c r="AT45" s="14" t="s">
        <v>398</v>
      </c>
      <c r="AU45" s="14"/>
      <c r="AV45" s="14"/>
      <c r="AW45" s="14" t="s">
        <v>336</v>
      </c>
      <c r="AX45" s="14"/>
    </row>
    <row r="46" spans="1:50" x14ac:dyDescent="0.35">
      <c r="A46" t="s">
        <v>82</v>
      </c>
      <c r="B46" t="s">
        <v>373</v>
      </c>
      <c r="C46" t="s">
        <v>17</v>
      </c>
      <c r="D46" t="s">
        <v>34</v>
      </c>
      <c r="E46" s="17" t="s">
        <v>77</v>
      </c>
      <c r="F46" s="4" t="s">
        <v>18</v>
      </c>
      <c r="G46" s="4" t="s">
        <v>18</v>
      </c>
      <c r="H46" t="s">
        <v>18</v>
      </c>
      <c r="I46" t="s">
        <v>18</v>
      </c>
      <c r="O46" s="13" t="s">
        <v>81</v>
      </c>
      <c r="P46" s="13" t="s">
        <v>24</v>
      </c>
      <c r="Q46" s="13" t="s">
        <v>25</v>
      </c>
      <c r="R46" s="13" t="s">
        <v>26</v>
      </c>
      <c r="S46" s="13"/>
      <c r="T46" s="13"/>
      <c r="U46" s="8"/>
      <c r="V46" s="8">
        <v>1.1776862208979288</v>
      </c>
      <c r="W46" s="8">
        <v>0.43374094184635154</v>
      </c>
      <c r="X46" s="8">
        <v>0.33776948784876287</v>
      </c>
      <c r="Y46" s="8">
        <v>0.2851723402176562</v>
      </c>
      <c r="Z46" s="8">
        <v>0.18454232218725078</v>
      </c>
      <c r="AA46" s="8">
        <v>0.12352273803079701</v>
      </c>
      <c r="AB46" s="8">
        <v>0.1053258845694896</v>
      </c>
      <c r="AC46" s="8">
        <v>8.2487180269330357E-2</v>
      </c>
      <c r="AD46" s="8">
        <v>6.2929277525568067E-2</v>
      </c>
      <c r="AE46" s="8">
        <v>7.6702892829921224E-2</v>
      </c>
      <c r="AF46" s="8">
        <v>7.1376006136408113E-2</v>
      </c>
      <c r="AG46" s="8">
        <v>0.18946378144833803</v>
      </c>
      <c r="AR46" s="14"/>
      <c r="AS46" s="14"/>
      <c r="AT46" s="14"/>
      <c r="AU46" s="14"/>
      <c r="AV46" s="14"/>
      <c r="AW46" s="14"/>
      <c r="AX46" s="14"/>
    </row>
    <row r="47" spans="1:50" x14ac:dyDescent="0.35">
      <c r="A47" t="s">
        <v>83</v>
      </c>
      <c r="B47" t="s">
        <v>373</v>
      </c>
      <c r="C47" t="s">
        <v>17</v>
      </c>
      <c r="D47" t="s">
        <v>34</v>
      </c>
      <c r="E47" s="17" t="s">
        <v>77</v>
      </c>
      <c r="F47" s="4" t="s">
        <v>18</v>
      </c>
      <c r="G47" s="4" t="s">
        <v>18</v>
      </c>
      <c r="H47" t="s">
        <v>18</v>
      </c>
      <c r="I47" t="s">
        <v>18</v>
      </c>
      <c r="O47" s="13" t="s">
        <v>78</v>
      </c>
      <c r="P47" s="13" t="s">
        <v>37</v>
      </c>
      <c r="Q47" s="13" t="s">
        <v>25</v>
      </c>
      <c r="R47" s="13" t="s">
        <v>26</v>
      </c>
      <c r="S47" s="13"/>
      <c r="T47" s="13"/>
      <c r="U47" s="15">
        <v>0.32237770839999991</v>
      </c>
      <c r="V47" s="15">
        <v>0.33566441999999996</v>
      </c>
      <c r="W47" s="15">
        <v>0.36127600000000004</v>
      </c>
      <c r="X47" s="15">
        <v>0.37380000000000002</v>
      </c>
      <c r="Y47" s="15">
        <v>0.38</v>
      </c>
      <c r="Z47" s="15">
        <v>0.39860000000000007</v>
      </c>
      <c r="AA47" s="15">
        <v>0.41664200000000007</v>
      </c>
      <c r="AB47" s="15">
        <v>0.42830916000000008</v>
      </c>
      <c r="AC47" s="15">
        <v>0.43974297680000007</v>
      </c>
      <c r="AD47" s="15">
        <v>0.45655068749600014</v>
      </c>
      <c r="AE47" s="15">
        <v>0.4619851806210401</v>
      </c>
      <c r="AF47" s="15">
        <v>0.46736532881482973</v>
      </c>
      <c r="AG47" s="15">
        <v>0.46725550723314202</v>
      </c>
      <c r="AR47" s="14" t="s">
        <v>319</v>
      </c>
      <c r="AS47" s="14"/>
      <c r="AT47" s="14" t="s">
        <v>343</v>
      </c>
      <c r="AU47" s="14"/>
      <c r="AV47" s="14"/>
      <c r="AW47" s="14" t="s">
        <v>332</v>
      </c>
      <c r="AX47" s="14"/>
    </row>
    <row r="48" spans="1:50" x14ac:dyDescent="0.35">
      <c r="A48" t="s">
        <v>84</v>
      </c>
      <c r="B48" t="s">
        <v>373</v>
      </c>
      <c r="C48" t="s">
        <v>17</v>
      </c>
      <c r="D48" t="s">
        <v>34</v>
      </c>
      <c r="E48" s="17" t="s">
        <v>77</v>
      </c>
      <c r="F48" s="4" t="s">
        <v>18</v>
      </c>
      <c r="G48" s="4" t="s">
        <v>18</v>
      </c>
      <c r="H48" t="s">
        <v>18</v>
      </c>
      <c r="I48" t="s">
        <v>18</v>
      </c>
      <c r="O48" s="13" t="s">
        <v>81</v>
      </c>
      <c r="P48" s="13" t="s">
        <v>37</v>
      </c>
      <c r="Q48" s="13" t="s">
        <v>25</v>
      </c>
      <c r="R48" s="13" t="s">
        <v>26</v>
      </c>
      <c r="S48" s="13"/>
      <c r="T48" s="13"/>
      <c r="U48" s="15">
        <v>0.67762229160000009</v>
      </c>
      <c r="V48" s="15">
        <v>0.66433558000000004</v>
      </c>
      <c r="W48" s="15">
        <v>0.63872399999999996</v>
      </c>
      <c r="X48" s="15">
        <v>0.62619999999999998</v>
      </c>
      <c r="Y48" s="15">
        <v>0.62</v>
      </c>
      <c r="Z48" s="15">
        <v>0.60139999999999993</v>
      </c>
      <c r="AA48" s="15">
        <v>0.58335799999999993</v>
      </c>
      <c r="AB48" s="15">
        <v>0.57169083999999992</v>
      </c>
      <c r="AC48" s="15">
        <v>0.56025702319999993</v>
      </c>
      <c r="AD48" s="15">
        <v>0.54344931250399986</v>
      </c>
      <c r="AE48" s="15">
        <v>0.5380148193789599</v>
      </c>
      <c r="AF48" s="15">
        <v>0.53263467118517027</v>
      </c>
      <c r="AG48" s="15">
        <v>0.53274449276685798</v>
      </c>
      <c r="AR48" s="14"/>
      <c r="AS48" s="14"/>
      <c r="AT48" s="14"/>
      <c r="AU48" s="14"/>
      <c r="AV48" s="14"/>
      <c r="AW48" s="14"/>
      <c r="AX48" s="14"/>
    </row>
    <row r="49" spans="1:50" x14ac:dyDescent="0.35">
      <c r="A49" t="s">
        <v>85</v>
      </c>
      <c r="B49" t="s">
        <v>373</v>
      </c>
      <c r="C49" t="s">
        <v>17</v>
      </c>
      <c r="D49" t="s">
        <v>34</v>
      </c>
      <c r="E49" t="s">
        <v>86</v>
      </c>
      <c r="F49" s="4" t="s">
        <v>18</v>
      </c>
      <c r="G49" s="4" t="s">
        <v>18</v>
      </c>
      <c r="H49" t="s">
        <v>18</v>
      </c>
      <c r="I49" t="s">
        <v>18</v>
      </c>
      <c r="O49" s="13" t="s">
        <v>87</v>
      </c>
      <c r="P49" s="13" t="s">
        <v>20</v>
      </c>
      <c r="Q49" s="13" t="s">
        <v>21</v>
      </c>
      <c r="R49" s="13" t="s">
        <v>338</v>
      </c>
      <c r="S49" s="13"/>
      <c r="T49" s="13"/>
      <c r="U49" s="28">
        <v>35.865427354432548</v>
      </c>
      <c r="V49" s="28">
        <v>78.17307789943429</v>
      </c>
      <c r="W49" s="28">
        <v>257.27612713297293</v>
      </c>
      <c r="X49" s="28">
        <v>347.08957255722868</v>
      </c>
      <c r="Y49" s="28">
        <v>445.072820764244</v>
      </c>
      <c r="Z49" s="28">
        <v>527.89074537982276</v>
      </c>
      <c r="AA49" s="28">
        <v>603.57583570687132</v>
      </c>
      <c r="AB49" s="28">
        <v>671.84076030999586</v>
      </c>
      <c r="AC49" s="28">
        <v>724.35194008511871</v>
      </c>
      <c r="AD49" s="28">
        <v>766.25721601144437</v>
      </c>
      <c r="AE49" s="28">
        <v>810.34306128826404</v>
      </c>
      <c r="AF49" s="28">
        <v>853.60754867388027</v>
      </c>
      <c r="AG49" s="28">
        <v>3229.2560019270672</v>
      </c>
      <c r="AR49" s="14" t="s">
        <v>277</v>
      </c>
      <c r="AS49" s="14"/>
      <c r="AT49" s="14" t="s">
        <v>399</v>
      </c>
      <c r="AU49" s="14"/>
      <c r="AV49" s="14"/>
      <c r="AW49" s="14" t="s">
        <v>336</v>
      </c>
      <c r="AX49" s="14"/>
    </row>
    <row r="50" spans="1:50" x14ac:dyDescent="0.35">
      <c r="A50" t="s">
        <v>88</v>
      </c>
      <c r="B50" t="s">
        <v>373</v>
      </c>
      <c r="C50" t="s">
        <v>17</v>
      </c>
      <c r="D50" t="s">
        <v>34</v>
      </c>
      <c r="E50" t="s">
        <v>86</v>
      </c>
      <c r="F50" s="4" t="s">
        <v>18</v>
      </c>
      <c r="G50" s="4" t="s">
        <v>18</v>
      </c>
      <c r="H50" t="s">
        <v>18</v>
      </c>
      <c r="I50" t="s">
        <v>18</v>
      </c>
      <c r="O50" s="13" t="s">
        <v>87</v>
      </c>
      <c r="P50" s="13" t="s">
        <v>24</v>
      </c>
      <c r="Q50" s="13" t="s">
        <v>25</v>
      </c>
      <c r="R50" s="13" t="s">
        <v>26</v>
      </c>
      <c r="S50" s="13"/>
      <c r="T50" s="13"/>
      <c r="U50" s="8"/>
      <c r="V50" s="18">
        <v>1.1796220947517306</v>
      </c>
      <c r="W50" s="18">
        <v>0.42606297481726613</v>
      </c>
      <c r="X50" s="18">
        <v>0.34909358448883893</v>
      </c>
      <c r="Y50" s="18">
        <v>0.28229960204540483</v>
      </c>
      <c r="Z50" s="18">
        <v>0.18607724568166248</v>
      </c>
      <c r="AA50" s="18">
        <v>0.14337264100470706</v>
      </c>
      <c r="AB50" s="18">
        <v>0.1131008243946294</v>
      </c>
      <c r="AC50" s="18">
        <v>7.8160157700008448E-2</v>
      </c>
      <c r="AD50" s="18">
        <v>5.7852093170898893E-2</v>
      </c>
      <c r="AE50" s="18">
        <v>5.7534003407233462E-2</v>
      </c>
      <c r="AF50" s="18">
        <v>5.3390334850076195E-2</v>
      </c>
      <c r="AG50" s="18">
        <v>0.18805065853827593</v>
      </c>
      <c r="AR50" s="14"/>
      <c r="AS50" s="14"/>
      <c r="AT50" s="14"/>
      <c r="AU50" s="14"/>
      <c r="AV50" s="14"/>
      <c r="AW50" s="14"/>
      <c r="AX50" s="14"/>
    </row>
    <row r="51" spans="1:50" x14ac:dyDescent="0.35">
      <c r="A51" t="s">
        <v>89</v>
      </c>
      <c r="B51" t="s">
        <v>373</v>
      </c>
      <c r="C51" t="s">
        <v>17</v>
      </c>
      <c r="D51" t="s">
        <v>34</v>
      </c>
      <c r="E51" t="s">
        <v>86</v>
      </c>
      <c r="F51" s="4" t="s">
        <v>18</v>
      </c>
      <c r="G51" s="4" t="s">
        <v>18</v>
      </c>
      <c r="H51" t="s">
        <v>18</v>
      </c>
      <c r="I51" t="s">
        <v>18</v>
      </c>
      <c r="O51" s="13" t="s">
        <v>90</v>
      </c>
      <c r="P51" s="13" t="s">
        <v>20</v>
      </c>
      <c r="Q51" s="13" t="s">
        <v>21</v>
      </c>
      <c r="R51" s="13" t="s">
        <v>338</v>
      </c>
      <c r="S51" s="13"/>
      <c r="T51" s="13"/>
      <c r="U51" s="28">
        <v>3.2275894179416746</v>
      </c>
      <c r="V51" s="28">
        <v>7.4746080336408385</v>
      </c>
      <c r="W51" s="28">
        <v>23.052668898656623</v>
      </c>
      <c r="X51" s="28">
        <v>32.052254891518643</v>
      </c>
      <c r="Y51" s="28">
        <v>42.795463535023465</v>
      </c>
      <c r="Z51" s="28">
        <v>52.851868837591304</v>
      </c>
      <c r="AA51" s="28">
        <v>62.895886195886291</v>
      </c>
      <c r="AB51" s="28">
        <v>72.866991868556383</v>
      </c>
      <c r="AC51" s="28">
        <v>81.768911421439327</v>
      </c>
      <c r="AD51" s="28">
        <v>93.633386400669295</v>
      </c>
      <c r="AE51" s="28">
        <v>105.20927059618096</v>
      </c>
      <c r="AF51" s="28">
        <v>115.34995648805737</v>
      </c>
      <c r="AG51" s="28">
        <v>556.54673006725375</v>
      </c>
      <c r="AR51" s="14" t="s">
        <v>278</v>
      </c>
      <c r="AS51" s="14"/>
      <c r="AT51" s="14" t="s">
        <v>400</v>
      </c>
      <c r="AU51" s="14"/>
      <c r="AV51" s="14"/>
      <c r="AW51" s="14" t="s">
        <v>336</v>
      </c>
      <c r="AX51" s="14"/>
    </row>
    <row r="52" spans="1:50" x14ac:dyDescent="0.35">
      <c r="A52" t="s">
        <v>91</v>
      </c>
      <c r="B52" t="s">
        <v>373</v>
      </c>
      <c r="C52" t="s">
        <v>17</v>
      </c>
      <c r="D52" t="s">
        <v>34</v>
      </c>
      <c r="E52" t="s">
        <v>86</v>
      </c>
      <c r="F52" s="4" t="s">
        <v>18</v>
      </c>
      <c r="G52" s="4" t="s">
        <v>18</v>
      </c>
      <c r="H52" t="s">
        <v>18</v>
      </c>
      <c r="I52" t="s">
        <v>18</v>
      </c>
      <c r="O52" s="13" t="s">
        <v>90</v>
      </c>
      <c r="P52" s="13" t="s">
        <v>24</v>
      </c>
      <c r="Q52" s="13" t="s">
        <v>25</v>
      </c>
      <c r="R52" s="13" t="s">
        <v>26</v>
      </c>
      <c r="S52" s="13"/>
      <c r="T52" s="13"/>
      <c r="U52" s="8"/>
      <c r="V52" s="18">
        <v>1.3158484756737143</v>
      </c>
      <c r="W52" s="18">
        <v>0.49957137558104281</v>
      </c>
      <c r="X52" s="18">
        <v>0.39039236768747693</v>
      </c>
      <c r="Y52" s="18">
        <v>0.33517793615037006</v>
      </c>
      <c r="Z52" s="18">
        <v>0.23498764756544246</v>
      </c>
      <c r="AA52" s="18">
        <v>0.19004091206612359</v>
      </c>
      <c r="AB52" s="18">
        <v>0.15853351110461422</v>
      </c>
      <c r="AC52" s="18">
        <v>0.12216669474898835</v>
      </c>
      <c r="AD52" s="18">
        <v>0.14509762662829301</v>
      </c>
      <c r="AE52" s="18">
        <v>0.12362987862018539</v>
      </c>
      <c r="AF52" s="18">
        <v>9.6385858721508122E-2</v>
      </c>
      <c r="AG52" s="18">
        <v>0.24929038320519747</v>
      </c>
      <c r="AR52" s="14"/>
      <c r="AS52" s="14"/>
      <c r="AT52" s="14"/>
      <c r="AU52" s="14"/>
      <c r="AV52" s="14"/>
      <c r="AW52" s="14"/>
      <c r="AX52" s="14"/>
    </row>
    <row r="53" spans="1:50" x14ac:dyDescent="0.35">
      <c r="A53" t="s">
        <v>92</v>
      </c>
      <c r="B53" t="s">
        <v>373</v>
      </c>
      <c r="C53" t="s">
        <v>17</v>
      </c>
      <c r="D53" t="s">
        <v>34</v>
      </c>
      <c r="E53" t="s">
        <v>86</v>
      </c>
      <c r="F53" s="4" t="s">
        <v>18</v>
      </c>
      <c r="G53" s="4" t="s">
        <v>18</v>
      </c>
      <c r="H53" t="s">
        <v>18</v>
      </c>
      <c r="I53" t="s">
        <v>18</v>
      </c>
      <c r="O53" s="13" t="s">
        <v>93</v>
      </c>
      <c r="P53" s="13" t="s">
        <v>20</v>
      </c>
      <c r="Q53" s="13" t="s">
        <v>21</v>
      </c>
      <c r="R53" s="13" t="s">
        <v>338</v>
      </c>
      <c r="S53" s="13"/>
      <c r="T53" s="13"/>
      <c r="U53" s="28">
        <v>16.785248930032818</v>
      </c>
      <c r="V53" s="28">
        <v>38.471349920086112</v>
      </c>
      <c r="W53" s="28">
        <v>130.42582156270882</v>
      </c>
      <c r="X53" s="28">
        <v>181.34306685015909</v>
      </c>
      <c r="Y53" s="28">
        <v>239.65459579613142</v>
      </c>
      <c r="Z53" s="28">
        <v>307.69206808419494</v>
      </c>
      <c r="AA53" s="28">
        <v>362.5762851292269</v>
      </c>
      <c r="AB53" s="28">
        <v>415.93857296134433</v>
      </c>
      <c r="AC53" s="28">
        <v>475.9044217492044</v>
      </c>
      <c r="AD53" s="28">
        <v>544.95702384692402</v>
      </c>
      <c r="AE53" s="28">
        <v>612.32999455833692</v>
      </c>
      <c r="AF53" s="28">
        <v>684.51367135389182</v>
      </c>
      <c r="AG53" s="28">
        <v>2865.6700257972711</v>
      </c>
      <c r="AR53" s="14" t="s">
        <v>279</v>
      </c>
      <c r="AS53" s="14"/>
      <c r="AT53" s="14" t="s">
        <v>401</v>
      </c>
      <c r="AU53" s="14"/>
      <c r="AV53" s="14"/>
      <c r="AW53" s="14" t="s">
        <v>336</v>
      </c>
      <c r="AX53" s="14"/>
    </row>
    <row r="54" spans="1:50" x14ac:dyDescent="0.35">
      <c r="A54" t="s">
        <v>94</v>
      </c>
      <c r="B54" t="s">
        <v>373</v>
      </c>
      <c r="C54" t="s">
        <v>17</v>
      </c>
      <c r="D54" t="s">
        <v>34</v>
      </c>
      <c r="E54" t="s">
        <v>86</v>
      </c>
      <c r="F54" s="4" t="s">
        <v>18</v>
      </c>
      <c r="G54" s="4" t="s">
        <v>18</v>
      </c>
      <c r="H54" t="s">
        <v>18</v>
      </c>
      <c r="I54" t="s">
        <v>18</v>
      </c>
      <c r="O54" s="13" t="s">
        <v>93</v>
      </c>
      <c r="P54" s="13" t="s">
        <v>24</v>
      </c>
      <c r="Q54" s="13" t="s">
        <v>25</v>
      </c>
      <c r="R54" s="13" t="s">
        <v>26</v>
      </c>
      <c r="S54" s="13"/>
      <c r="T54" s="13"/>
      <c r="U54" s="8"/>
      <c r="V54" s="18">
        <v>1.2919737491203769</v>
      </c>
      <c r="W54" s="18">
        <v>0.48426962685062391</v>
      </c>
      <c r="X54" s="18">
        <v>0.39039236768747687</v>
      </c>
      <c r="Y54" s="18">
        <v>0.32155367149577446</v>
      </c>
      <c r="Z54" s="18">
        <v>0.28389804944922242</v>
      </c>
      <c r="AA54" s="18">
        <v>0.1783738443007695</v>
      </c>
      <c r="AB54" s="18">
        <v>0.14717533942711786</v>
      </c>
      <c r="AC54" s="18">
        <v>0.1441699632734785</v>
      </c>
      <c r="AD54" s="18">
        <v>0.14509762662829273</v>
      </c>
      <c r="AE54" s="18">
        <v>0.12362987862018578</v>
      </c>
      <c r="AF54" s="18">
        <v>0.1178836206572238</v>
      </c>
      <c r="AG54" s="18">
        <v>0.23704243827181321</v>
      </c>
      <c r="AR54" s="14"/>
      <c r="AS54" s="14"/>
      <c r="AT54" s="14"/>
      <c r="AU54" s="14"/>
      <c r="AV54" s="14"/>
      <c r="AW54" s="14"/>
      <c r="AX54" s="14"/>
    </row>
    <row r="55" spans="1:50" x14ac:dyDescent="0.35">
      <c r="A55" t="s">
        <v>95</v>
      </c>
      <c r="B55" t="s">
        <v>373</v>
      </c>
      <c r="C55" t="s">
        <v>17</v>
      </c>
      <c r="D55" t="s">
        <v>34</v>
      </c>
      <c r="E55" t="s">
        <v>86</v>
      </c>
      <c r="F55" s="4" t="s">
        <v>18</v>
      </c>
      <c r="G55" s="4" t="s">
        <v>18</v>
      </c>
      <c r="H55" t="s">
        <v>18</v>
      </c>
      <c r="I55" t="s">
        <v>18</v>
      </c>
      <c r="O55" s="13" t="s">
        <v>87</v>
      </c>
      <c r="P55" s="13" t="s">
        <v>37</v>
      </c>
      <c r="Q55" s="13" t="s">
        <v>25</v>
      </c>
      <c r="R55" s="13" t="s">
        <v>26</v>
      </c>
      <c r="S55" s="13"/>
      <c r="T55" s="13"/>
      <c r="U55" s="15">
        <v>0.64184932913706361</v>
      </c>
      <c r="V55" s="15">
        <v>0.62982343813818198</v>
      </c>
      <c r="W55" s="15">
        <v>0.62634993281331541</v>
      </c>
      <c r="X55" s="15">
        <v>0.61926659592029243</v>
      </c>
      <c r="Y55" s="15">
        <v>0.61176470588235288</v>
      </c>
      <c r="Z55" s="15">
        <v>0.59418070444104132</v>
      </c>
      <c r="AA55" s="15">
        <v>0.58653807361983568</v>
      </c>
      <c r="AB55" s="15">
        <v>0.57885054711134043</v>
      </c>
      <c r="AC55" s="15">
        <v>0.56500597546380149</v>
      </c>
      <c r="AD55" s="15">
        <v>0.54543795475663592</v>
      </c>
      <c r="AE55" s="15">
        <v>0.53037007318155593</v>
      </c>
      <c r="AF55" s="15">
        <v>0.51625184690100845</v>
      </c>
      <c r="AG55" s="15">
        <v>0.48549488504546445</v>
      </c>
      <c r="AR55" s="14" t="s">
        <v>320</v>
      </c>
      <c r="AS55" s="14"/>
      <c r="AT55" s="14" t="s">
        <v>344</v>
      </c>
      <c r="AU55" s="14"/>
      <c r="AV55" s="14"/>
      <c r="AW55" s="14" t="s">
        <v>332</v>
      </c>
      <c r="AX55" s="14"/>
    </row>
    <row r="56" spans="1:50" x14ac:dyDescent="0.35">
      <c r="A56" t="s">
        <v>96</v>
      </c>
      <c r="B56" t="s">
        <v>373</v>
      </c>
      <c r="C56" t="s">
        <v>17</v>
      </c>
      <c r="D56" t="s">
        <v>34</v>
      </c>
      <c r="E56" t="s">
        <v>86</v>
      </c>
      <c r="F56" s="4" t="s">
        <v>18</v>
      </c>
      <c r="G56" s="4" t="s">
        <v>18</v>
      </c>
      <c r="H56" t="s">
        <v>18</v>
      </c>
      <c r="I56" t="s">
        <v>18</v>
      </c>
      <c r="O56" s="13" t="s">
        <v>90</v>
      </c>
      <c r="P56" s="13" t="s">
        <v>37</v>
      </c>
      <c r="Q56" s="13" t="s">
        <v>25</v>
      </c>
      <c r="R56" s="13" t="s">
        <v>26</v>
      </c>
      <c r="S56" s="13"/>
      <c r="T56" s="13"/>
      <c r="U56" s="15">
        <v>5.7761087917992442E-2</v>
      </c>
      <c r="V56" s="15">
        <v>6.022128662426654E-2</v>
      </c>
      <c r="W56" s="15">
        <v>5.6122726102676358E-2</v>
      </c>
      <c r="X56" s="15">
        <v>5.7186652517391814E-2</v>
      </c>
      <c r="Y56" s="15">
        <v>5.8823529411764705E-2</v>
      </c>
      <c r="Z56" s="15">
        <v>5.9488750147249386E-2</v>
      </c>
      <c r="AA56" s="15">
        <v>6.1120458682285154E-2</v>
      </c>
      <c r="AB56" s="15">
        <v>6.2781391962597632E-2</v>
      </c>
      <c r="AC56" s="15">
        <v>6.3781044825881941E-2</v>
      </c>
      <c r="AD56" s="15">
        <v>6.6650207930382607E-2</v>
      </c>
      <c r="AE56" s="15">
        <v>6.8859537658982783E-2</v>
      </c>
      <c r="AF56" s="15">
        <v>6.9762302558621633E-2</v>
      </c>
      <c r="AG56" s="15">
        <v>8.3672706832529711E-2</v>
      </c>
      <c r="AR56" s="14"/>
      <c r="AS56" s="14"/>
      <c r="AT56" s="14"/>
      <c r="AU56" s="14"/>
      <c r="AV56" s="14"/>
      <c r="AW56" s="14"/>
      <c r="AX56" s="14"/>
    </row>
    <row r="57" spans="1:50" x14ac:dyDescent="0.35">
      <c r="A57" t="s">
        <v>97</v>
      </c>
      <c r="B57" t="s">
        <v>373</v>
      </c>
      <c r="C57" t="s">
        <v>17</v>
      </c>
      <c r="D57" t="s">
        <v>34</v>
      </c>
      <c r="E57" t="s">
        <v>86</v>
      </c>
      <c r="F57" s="4" t="s">
        <v>18</v>
      </c>
      <c r="G57" s="4" t="s">
        <v>18</v>
      </c>
      <c r="H57" t="s">
        <v>18</v>
      </c>
      <c r="I57" t="s">
        <v>18</v>
      </c>
      <c r="O57" s="13" t="s">
        <v>93</v>
      </c>
      <c r="P57" s="13" t="s">
        <v>37</v>
      </c>
      <c r="Q57" s="13" t="s">
        <v>25</v>
      </c>
      <c r="R57" s="13" t="s">
        <v>26</v>
      </c>
      <c r="S57" s="13"/>
      <c r="T57" s="13"/>
      <c r="U57" s="15">
        <v>0.300389582944944</v>
      </c>
      <c r="V57" s="15">
        <v>0.30995527523755145</v>
      </c>
      <c r="W57" s="15">
        <v>0.31752734108400815</v>
      </c>
      <c r="X57" s="15">
        <v>0.32354675156231577</v>
      </c>
      <c r="Y57" s="15">
        <v>0.32941176470588235</v>
      </c>
      <c r="Z57" s="15">
        <v>0.34633054541170932</v>
      </c>
      <c r="AA57" s="15">
        <v>0.35234146769787916</v>
      </c>
      <c r="AB57" s="15">
        <v>0.35836806092606194</v>
      </c>
      <c r="AC57" s="15">
        <v>0.37121297971031658</v>
      </c>
      <c r="AD57" s="15">
        <v>0.38791183731298146</v>
      </c>
      <c r="AE57" s="15">
        <v>0.40077038915946139</v>
      </c>
      <c r="AF57" s="15">
        <v>0.4139858505403699</v>
      </c>
      <c r="AG57" s="15">
        <v>0.43083240812200591</v>
      </c>
      <c r="AR57" s="14"/>
      <c r="AS57" s="14"/>
      <c r="AT57" s="14"/>
      <c r="AU57" s="14"/>
      <c r="AV57" s="14"/>
      <c r="AW57" s="14"/>
      <c r="AX57" s="14"/>
    </row>
    <row r="58" spans="1:50" x14ac:dyDescent="0.35">
      <c r="A58" t="s">
        <v>98</v>
      </c>
      <c r="B58" t="s">
        <v>373</v>
      </c>
      <c r="C58" t="s">
        <v>99</v>
      </c>
      <c r="D58" t="s">
        <v>18</v>
      </c>
      <c r="E58" s="11" t="s">
        <v>100</v>
      </c>
      <c r="F58" s="4" t="s">
        <v>18</v>
      </c>
      <c r="G58" s="4" t="s">
        <v>18</v>
      </c>
      <c r="H58" t="s">
        <v>18</v>
      </c>
      <c r="I58" t="s">
        <v>18</v>
      </c>
      <c r="O58" s="19" t="s">
        <v>19</v>
      </c>
      <c r="P58" s="19" t="s">
        <v>37</v>
      </c>
      <c r="Q58" s="19" t="s">
        <v>25</v>
      </c>
      <c r="R58" s="19" t="s">
        <v>26</v>
      </c>
      <c r="S58" s="19"/>
      <c r="T58" s="19"/>
      <c r="U58" s="8">
        <v>0.31143538537656129</v>
      </c>
      <c r="V58" s="8">
        <v>0.35377705680631349</v>
      </c>
      <c r="W58" s="8">
        <v>0.41873453029295871</v>
      </c>
      <c r="X58" s="8">
        <v>0.43596082971370892</v>
      </c>
      <c r="Y58" s="8">
        <v>0.450730806826668</v>
      </c>
      <c r="Z58" s="15">
        <v>0.46376811594202888</v>
      </c>
      <c r="AA58" s="8">
        <v>0.47228821701879303</v>
      </c>
      <c r="AB58" s="8">
        <v>0.47888604616122821</v>
      </c>
      <c r="AC58" s="8">
        <v>0.48398873218597582</v>
      </c>
      <c r="AD58" s="8">
        <v>0.48792413459567058</v>
      </c>
      <c r="AE58" s="8">
        <v>0.49138339429371769</v>
      </c>
      <c r="AF58" s="8">
        <v>0.49516430487197033</v>
      </c>
      <c r="AG58" s="8">
        <v>0.55619682596862008</v>
      </c>
      <c r="AR58" s="22" t="s">
        <v>322</v>
      </c>
      <c r="AS58" s="22"/>
      <c r="AT58" s="22" t="s">
        <v>346</v>
      </c>
      <c r="AU58" s="22"/>
      <c r="AV58" s="22"/>
      <c r="AW58" s="22" t="s">
        <v>331</v>
      </c>
      <c r="AX58" s="22"/>
    </row>
    <row r="59" spans="1:50" x14ac:dyDescent="0.35">
      <c r="A59" t="s">
        <v>101</v>
      </c>
      <c r="B59" t="s">
        <v>373</v>
      </c>
      <c r="C59" t="s">
        <v>99</v>
      </c>
      <c r="D59" t="s">
        <v>18</v>
      </c>
      <c r="E59" s="11" t="s">
        <v>102</v>
      </c>
      <c r="F59" s="4" t="s">
        <v>18</v>
      </c>
      <c r="G59" s="4" t="s">
        <v>18</v>
      </c>
      <c r="H59" t="s">
        <v>18</v>
      </c>
      <c r="I59" t="s">
        <v>18</v>
      </c>
      <c r="O59" s="19" t="s">
        <v>19</v>
      </c>
      <c r="P59" s="19" t="s">
        <v>37</v>
      </c>
      <c r="Q59" s="19" t="s">
        <v>25</v>
      </c>
      <c r="R59" s="19" t="s">
        <v>26</v>
      </c>
      <c r="S59" s="19"/>
      <c r="T59" s="19"/>
      <c r="U59" s="8">
        <v>9.034197440422323E-2</v>
      </c>
      <c r="V59" s="8">
        <v>0.10212087452651875</v>
      </c>
      <c r="W59" s="8">
        <v>0.16369140146132416</v>
      </c>
      <c r="X59" s="8">
        <v>0.16514895683117062</v>
      </c>
      <c r="Y59" s="8">
        <v>0.16651362891535543</v>
      </c>
      <c r="Z59" s="15">
        <v>0.16666666666666663</v>
      </c>
      <c r="AA59" s="8">
        <v>0.16724340799368498</v>
      </c>
      <c r="AB59" s="8">
        <v>0.16753101988784777</v>
      </c>
      <c r="AC59" s="8">
        <v>0.16820939746336372</v>
      </c>
      <c r="AD59" s="8">
        <v>0.16923863990495114</v>
      </c>
      <c r="AE59" s="8">
        <v>0.17028575016619257</v>
      </c>
      <c r="AF59" s="8">
        <v>0.17100408022248909</v>
      </c>
      <c r="AG59" s="8">
        <v>0.17364810886581428</v>
      </c>
      <c r="AR59" s="22"/>
      <c r="AS59" s="22"/>
      <c r="AT59" s="22"/>
      <c r="AU59" s="22"/>
      <c r="AV59" s="22"/>
      <c r="AW59" s="22"/>
      <c r="AX59" s="22"/>
    </row>
    <row r="60" spans="1:50" x14ac:dyDescent="0.35">
      <c r="A60" t="s">
        <v>103</v>
      </c>
      <c r="B60" t="s">
        <v>373</v>
      </c>
      <c r="C60" t="s">
        <v>99</v>
      </c>
      <c r="D60" t="s">
        <v>18</v>
      </c>
      <c r="E60" s="11" t="s">
        <v>104</v>
      </c>
      <c r="F60" s="4" t="s">
        <v>18</v>
      </c>
      <c r="G60" s="4" t="s">
        <v>18</v>
      </c>
      <c r="H60" t="s">
        <v>18</v>
      </c>
      <c r="I60" t="s">
        <v>18</v>
      </c>
      <c r="O60" s="19" t="s">
        <v>19</v>
      </c>
      <c r="P60" s="19" t="s">
        <v>37</v>
      </c>
      <c r="Q60" s="19" t="s">
        <v>25</v>
      </c>
      <c r="R60" s="19" t="s">
        <v>26</v>
      </c>
      <c r="S60" s="19"/>
      <c r="T60" s="19"/>
      <c r="U60" s="8">
        <v>0.13286050212064413</v>
      </c>
      <c r="V60" s="8">
        <v>0.13733504604776872</v>
      </c>
      <c r="W60" s="8">
        <v>9.108306776109816E-2</v>
      </c>
      <c r="X60" s="8">
        <v>8.6963719874217027E-2</v>
      </c>
      <c r="Y60" s="8">
        <v>8.3227024861525431E-2</v>
      </c>
      <c r="Z60" s="15">
        <v>7.9710144927536211E-2</v>
      </c>
      <c r="AA60" s="8">
        <v>7.7337215869484721E-2</v>
      </c>
      <c r="AB60" s="8">
        <v>7.5613538093405527E-2</v>
      </c>
      <c r="AC60" s="8">
        <v>7.4081361662932041E-2</v>
      </c>
      <c r="AD60" s="8">
        <v>7.2828055419418031E-2</v>
      </c>
      <c r="AE60" s="8">
        <v>7.1671737765395288E-2</v>
      </c>
      <c r="AF60" s="8">
        <v>7.0511950579676436E-2</v>
      </c>
      <c r="AG60" s="8">
        <v>9.9466864173854225E-2</v>
      </c>
      <c r="AR60" s="22"/>
      <c r="AS60" s="22"/>
      <c r="AT60" s="22"/>
      <c r="AU60" s="22"/>
      <c r="AV60" s="22"/>
      <c r="AW60" s="22"/>
      <c r="AX60" s="22"/>
    </row>
    <row r="61" spans="1:50" x14ac:dyDescent="0.35">
      <c r="A61" t="s">
        <v>105</v>
      </c>
      <c r="B61" t="s">
        <v>373</v>
      </c>
      <c r="C61" t="s">
        <v>99</v>
      </c>
      <c r="D61" t="s">
        <v>18</v>
      </c>
      <c r="E61" s="11" t="s">
        <v>106</v>
      </c>
      <c r="F61" s="4" t="s">
        <v>18</v>
      </c>
      <c r="G61" s="4" t="s">
        <v>18</v>
      </c>
      <c r="H61" t="s">
        <v>18</v>
      </c>
      <c r="I61" t="s">
        <v>18</v>
      </c>
      <c r="O61" s="19" t="s">
        <v>19</v>
      </c>
      <c r="P61" s="19" t="s">
        <v>37</v>
      </c>
      <c r="Q61" s="19" t="s">
        <v>25</v>
      </c>
      <c r="R61" s="19" t="s">
        <v>26</v>
      </c>
      <c r="S61" s="19"/>
      <c r="T61" s="19"/>
      <c r="U61" s="8">
        <v>0.17795567004369001</v>
      </c>
      <c r="V61" s="8">
        <v>0.15513353455312703</v>
      </c>
      <c r="W61" s="8">
        <v>7.1265189218968669E-2</v>
      </c>
      <c r="X61" s="8">
        <v>6.8704500467667365E-2</v>
      </c>
      <c r="Y61" s="8">
        <v>6.6506629004150483E-2</v>
      </c>
      <c r="Z61" s="15">
        <v>6.521739130434781E-2</v>
      </c>
      <c r="AA61" s="8">
        <v>6.4535124446590236E-2</v>
      </c>
      <c r="AB61" s="8">
        <v>6.4158860436225193E-2</v>
      </c>
      <c r="AC61" s="8">
        <v>6.4003171097499062E-2</v>
      </c>
      <c r="AD61" s="8">
        <v>6.3883033344107581E-2</v>
      </c>
      <c r="AE61" s="8">
        <v>6.3694667635242619E-2</v>
      </c>
      <c r="AF61" s="8">
        <v>6.3574321080414858E-2</v>
      </c>
      <c r="AG61" s="8">
        <v>6.0465887510793577E-2</v>
      </c>
      <c r="AR61" s="22"/>
      <c r="AS61" s="22"/>
      <c r="AT61" s="22"/>
      <c r="AU61" s="22"/>
      <c r="AV61" s="22"/>
      <c r="AW61" s="22"/>
      <c r="AX61" s="22"/>
    </row>
    <row r="62" spans="1:50" x14ac:dyDescent="0.35">
      <c r="A62" t="s">
        <v>107</v>
      </c>
      <c r="B62" t="s">
        <v>373</v>
      </c>
      <c r="C62" t="s">
        <v>99</v>
      </c>
      <c r="D62" t="s">
        <v>18</v>
      </c>
      <c r="E62" s="11" t="s">
        <v>108</v>
      </c>
      <c r="F62" s="4" t="s">
        <v>18</v>
      </c>
      <c r="G62" s="4" t="s">
        <v>18</v>
      </c>
      <c r="H62" t="s">
        <v>18</v>
      </c>
      <c r="I62" t="s">
        <v>18</v>
      </c>
      <c r="O62" s="19" t="s">
        <v>19</v>
      </c>
      <c r="P62" s="19" t="s">
        <v>37</v>
      </c>
      <c r="Q62" s="19" t="s">
        <v>25</v>
      </c>
      <c r="R62" s="19" t="s">
        <v>26</v>
      </c>
      <c r="S62" s="19"/>
      <c r="T62" s="19"/>
      <c r="U62" s="8">
        <v>5.9909561931203011E-2</v>
      </c>
      <c r="V62" s="8">
        <v>6.2675361098982488E-2</v>
      </c>
      <c r="W62" s="8">
        <v>5.3487489855811914E-2</v>
      </c>
      <c r="X62" s="8">
        <v>5.238111365161445E-2</v>
      </c>
      <c r="Y62" s="8">
        <v>5.1663850179683814E-2</v>
      </c>
      <c r="Z62" s="15">
        <v>5.072463768115941E-2</v>
      </c>
      <c r="AA62" s="8">
        <v>4.998028804390154E-2</v>
      </c>
      <c r="AB62" s="8">
        <v>4.9384202915244986E-2</v>
      </c>
      <c r="AC62" s="8">
        <v>4.8903828895110704E-2</v>
      </c>
      <c r="AD62" s="8">
        <v>4.8522811939728683E-2</v>
      </c>
      <c r="AE62" s="8">
        <v>4.8236315005093747E-2</v>
      </c>
      <c r="AF62" s="8">
        <v>4.7900534157756955E-2</v>
      </c>
      <c r="AG62" s="8">
        <v>6.459255289777778E-2</v>
      </c>
      <c r="AR62" s="22"/>
      <c r="AS62" s="22"/>
      <c r="AT62" s="22"/>
      <c r="AU62" s="22"/>
      <c r="AV62" s="22"/>
      <c r="AW62" s="22"/>
      <c r="AX62" s="22"/>
    </row>
    <row r="63" spans="1:50" x14ac:dyDescent="0.35">
      <c r="A63" t="s">
        <v>109</v>
      </c>
      <c r="B63" t="s">
        <v>373</v>
      </c>
      <c r="C63" t="s">
        <v>99</v>
      </c>
      <c r="D63" t="s">
        <v>18</v>
      </c>
      <c r="E63" s="11" t="s">
        <v>110</v>
      </c>
      <c r="F63" s="4" t="s">
        <v>18</v>
      </c>
      <c r="G63" s="4" t="s">
        <v>18</v>
      </c>
      <c r="H63" t="s">
        <v>18</v>
      </c>
      <c r="I63" t="s">
        <v>18</v>
      </c>
      <c r="O63" s="19" t="s">
        <v>19</v>
      </c>
      <c r="P63" s="19" t="s">
        <v>37</v>
      </c>
      <c r="Q63" s="19" t="s">
        <v>25</v>
      </c>
      <c r="R63" s="19" t="s">
        <v>26</v>
      </c>
      <c r="S63" s="19"/>
      <c r="T63" s="19"/>
      <c r="U63" s="8">
        <v>0.14766043473464294</v>
      </c>
      <c r="V63" s="8">
        <v>0.1219636681536662</v>
      </c>
      <c r="W63" s="8">
        <v>8.4306880133042772E-2</v>
      </c>
      <c r="X63" s="8">
        <v>7.9328887334875905E-2</v>
      </c>
      <c r="Y63" s="8">
        <v>7.533965556027622E-2</v>
      </c>
      <c r="Z63" s="15">
        <v>7.2463768115942018E-2</v>
      </c>
      <c r="AA63" s="8">
        <v>7.0206710893075383E-2</v>
      </c>
      <c r="AB63" s="8">
        <v>6.8407377464145394E-2</v>
      </c>
      <c r="AC63" s="8">
        <v>6.6895806940645619E-2</v>
      </c>
      <c r="AD63" s="8">
        <v>6.5647857930738324E-2</v>
      </c>
      <c r="AE63" s="8">
        <v>6.4546470833116293E-2</v>
      </c>
      <c r="AF63" s="8">
        <v>6.3406931657527393E-2</v>
      </c>
      <c r="AG63" s="8">
        <v>2.9619860924555701E-2</v>
      </c>
      <c r="AR63" s="22"/>
      <c r="AS63" s="22"/>
      <c r="AT63" s="22"/>
      <c r="AU63" s="22"/>
      <c r="AV63" s="22"/>
      <c r="AW63" s="22"/>
      <c r="AX63" s="22"/>
    </row>
    <row r="64" spans="1:50" x14ac:dyDescent="0.35">
      <c r="A64" t="s">
        <v>111</v>
      </c>
      <c r="B64" t="s">
        <v>373</v>
      </c>
      <c r="C64" t="s">
        <v>99</v>
      </c>
      <c r="D64" t="s">
        <v>18</v>
      </c>
      <c r="E64" s="11" t="s">
        <v>112</v>
      </c>
      <c r="F64" s="4" t="s">
        <v>18</v>
      </c>
      <c r="G64" s="4" t="s">
        <v>18</v>
      </c>
      <c r="H64" t="s">
        <v>18</v>
      </c>
      <c r="I64" t="s">
        <v>18</v>
      </c>
      <c r="O64" s="19" t="s">
        <v>19</v>
      </c>
      <c r="P64" s="19" t="s">
        <v>37</v>
      </c>
      <c r="Q64" s="19" t="s">
        <v>25</v>
      </c>
      <c r="R64" s="19" t="s">
        <v>26</v>
      </c>
      <c r="S64" s="19"/>
      <c r="T64" s="19"/>
      <c r="U64" s="8">
        <v>7.9836471389035324E-2</v>
      </c>
      <c r="V64" s="8">
        <v>6.6994458813623231E-2</v>
      </c>
      <c r="W64" s="8">
        <v>4.2509047529077158E-2</v>
      </c>
      <c r="X64" s="8">
        <v>4.0173666476336446E-2</v>
      </c>
      <c r="Y64" s="8">
        <v>3.8006431325598257E-2</v>
      </c>
      <c r="Z64" s="15">
        <v>3.6231884057971009E-2</v>
      </c>
      <c r="AA64" s="8">
        <v>3.4978276758547526E-2</v>
      </c>
      <c r="AB64" s="8">
        <v>3.3944717164586732E-2</v>
      </c>
      <c r="AC64" s="8">
        <v>3.3055554140206764E-2</v>
      </c>
      <c r="AD64" s="8">
        <v>3.2264912696150408E-2</v>
      </c>
      <c r="AE64" s="8">
        <v>3.1607469701121986E-2</v>
      </c>
      <c r="AF64" s="8">
        <v>3.0964522248894996E-2</v>
      </c>
      <c r="AG64" s="8">
        <v>1.6009899658584483E-2</v>
      </c>
      <c r="AR64" s="22"/>
      <c r="AS64" s="22"/>
      <c r="AT64" s="22"/>
      <c r="AU64" s="22"/>
      <c r="AV64" s="22"/>
      <c r="AW64" s="22"/>
      <c r="AX64" s="22"/>
    </row>
    <row r="65" spans="1:50" x14ac:dyDescent="0.35">
      <c r="A65" t="s">
        <v>113</v>
      </c>
      <c r="B65" t="s">
        <v>373</v>
      </c>
      <c r="C65" t="s">
        <v>99</v>
      </c>
      <c r="D65" t="s">
        <v>18</v>
      </c>
      <c r="E65" t="s">
        <v>100</v>
      </c>
      <c r="F65" s="4" t="s">
        <v>18</v>
      </c>
      <c r="G65" s="4" t="s">
        <v>18</v>
      </c>
      <c r="H65" t="s">
        <v>18</v>
      </c>
      <c r="I65" t="s">
        <v>18</v>
      </c>
      <c r="O65" s="20" t="s">
        <v>19</v>
      </c>
      <c r="P65" s="20" t="s">
        <v>20</v>
      </c>
      <c r="Q65" s="20" t="s">
        <v>21</v>
      </c>
      <c r="R65" s="20" t="s">
        <v>338</v>
      </c>
      <c r="S65" s="20"/>
      <c r="T65" s="20"/>
      <c r="U65" s="28">
        <v>17.402469213203023</v>
      </c>
      <c r="V65" s="28">
        <v>43.910467197768689</v>
      </c>
      <c r="W65" s="28">
        <v>171.99714186402917</v>
      </c>
      <c r="X65" s="28">
        <v>244.34945956055168</v>
      </c>
      <c r="Y65" s="28">
        <v>327.91697473026039</v>
      </c>
      <c r="Z65" s="30">
        <v>412.02767874857216</v>
      </c>
      <c r="AA65" s="28">
        <v>486.00724846787836</v>
      </c>
      <c r="AB65" s="28">
        <v>555.81732963780439</v>
      </c>
      <c r="AC65" s="28">
        <v>620.48578663343562</v>
      </c>
      <c r="AD65" s="28">
        <v>685.45906228122305</v>
      </c>
      <c r="AE65" s="28">
        <v>750.77600364883608</v>
      </c>
      <c r="AF65" s="28">
        <v>818.73990574529967</v>
      </c>
      <c r="AG65" s="28">
        <v>3699.5280359004278</v>
      </c>
      <c r="AR65" s="23" t="s">
        <v>324</v>
      </c>
      <c r="AS65" s="23"/>
      <c r="AT65" s="23" t="s">
        <v>402</v>
      </c>
      <c r="AU65" s="23"/>
      <c r="AV65" s="23"/>
      <c r="AW65" s="23" t="s">
        <v>336</v>
      </c>
      <c r="AX65" s="23"/>
    </row>
    <row r="66" spans="1:50" x14ac:dyDescent="0.35">
      <c r="A66" t="s">
        <v>114</v>
      </c>
      <c r="B66" t="s">
        <v>373</v>
      </c>
      <c r="C66" t="s">
        <v>99</v>
      </c>
      <c r="D66" t="s">
        <v>18</v>
      </c>
      <c r="E66" t="s">
        <v>100</v>
      </c>
      <c r="F66" s="4" t="s">
        <v>18</v>
      </c>
      <c r="G66" s="4" t="s">
        <v>18</v>
      </c>
      <c r="H66" t="s">
        <v>18</v>
      </c>
      <c r="I66" t="s">
        <v>18</v>
      </c>
      <c r="O66" s="20" t="s">
        <v>19</v>
      </c>
      <c r="P66" s="20" t="s">
        <v>24</v>
      </c>
      <c r="Q66" s="20" t="s">
        <v>25</v>
      </c>
      <c r="R66" s="20" t="s">
        <v>26</v>
      </c>
      <c r="S66" s="20"/>
      <c r="T66" s="20"/>
      <c r="U66" s="15">
        <v>1.8583430399999998</v>
      </c>
      <c r="V66" s="15">
        <v>1.5232319999999999</v>
      </c>
      <c r="W66" s="15">
        <v>0.51741179999999998</v>
      </c>
      <c r="X66" s="15">
        <v>0.42065999999999998</v>
      </c>
      <c r="Y66" s="15">
        <v>0.34199999999999997</v>
      </c>
      <c r="Z66" s="15">
        <v>0.25650000000000001</v>
      </c>
      <c r="AA66" s="15">
        <v>0.17955000000000002</v>
      </c>
      <c r="AB66" s="15">
        <v>0.14364000000000002</v>
      </c>
      <c r="AC66" s="15">
        <v>0.11634840000000002</v>
      </c>
      <c r="AD66" s="15">
        <v>0.10471356000000002</v>
      </c>
      <c r="AE66" s="15">
        <v>9.5289339600000023E-2</v>
      </c>
      <c r="AF66" s="15">
        <v>9.0524872620000016E-2</v>
      </c>
      <c r="AG66" s="15">
        <v>0.23712630853017597</v>
      </c>
      <c r="AR66" s="23"/>
      <c r="AS66" s="23"/>
      <c r="AT66" s="23"/>
      <c r="AU66" s="23"/>
      <c r="AV66" s="23"/>
      <c r="AW66" s="23"/>
      <c r="AX66" s="23"/>
    </row>
    <row r="67" spans="1:50" x14ac:dyDescent="0.35">
      <c r="A67" t="s">
        <v>115</v>
      </c>
      <c r="B67" t="s">
        <v>373</v>
      </c>
      <c r="C67" t="s">
        <v>99</v>
      </c>
      <c r="D67" t="s">
        <v>18</v>
      </c>
      <c r="E67" t="s">
        <v>100</v>
      </c>
      <c r="F67" s="4" t="s">
        <v>18</v>
      </c>
      <c r="G67" s="4" t="s">
        <v>18</v>
      </c>
      <c r="H67" t="s">
        <v>18</v>
      </c>
      <c r="I67" t="s">
        <v>18</v>
      </c>
      <c r="O67" s="20" t="s">
        <v>28</v>
      </c>
      <c r="P67" s="20" t="s">
        <v>20</v>
      </c>
      <c r="Q67" s="20" t="s">
        <v>21</v>
      </c>
      <c r="R67" s="20" t="s">
        <v>21</v>
      </c>
      <c r="S67" s="20"/>
      <c r="T67" s="20"/>
      <c r="U67" s="28">
        <v>27.261190322581445</v>
      </c>
      <c r="V67" s="28">
        <v>36.627386070865604</v>
      </c>
      <c r="W67" s="28">
        <v>60.761340496627831</v>
      </c>
      <c r="X67" s="28">
        <v>64.595320320624552</v>
      </c>
      <c r="Y67" s="28">
        <v>69.013640230555268</v>
      </c>
      <c r="Z67" s="29">
        <v>72.2</v>
      </c>
      <c r="AA67" s="28">
        <v>75.533474000000012</v>
      </c>
      <c r="AB67" s="28">
        <v>77.703399641072025</v>
      </c>
      <c r="AC67" s="28">
        <v>79.489210252983</v>
      </c>
      <c r="AD67" s="28">
        <v>81.153929890418681</v>
      </c>
      <c r="AE67" s="28">
        <v>82.428617426441107</v>
      </c>
      <c r="AF67" s="28">
        <v>83.606802704247102</v>
      </c>
      <c r="AG67" s="28">
        <v>102.45789841568366</v>
      </c>
      <c r="AR67" s="23" t="s">
        <v>280</v>
      </c>
      <c r="AS67" s="23"/>
      <c r="AT67" s="23" t="s">
        <v>403</v>
      </c>
      <c r="AU67" s="23"/>
      <c r="AV67" s="23"/>
      <c r="AW67" s="23" t="s">
        <v>336</v>
      </c>
      <c r="AX67" s="23"/>
    </row>
    <row r="68" spans="1:50" x14ac:dyDescent="0.35">
      <c r="A68" t="s">
        <v>116</v>
      </c>
      <c r="B68" t="s">
        <v>373</v>
      </c>
      <c r="C68" t="s">
        <v>99</v>
      </c>
      <c r="D68" t="s">
        <v>18</v>
      </c>
      <c r="E68" t="s">
        <v>100</v>
      </c>
      <c r="F68" s="4" t="s">
        <v>18</v>
      </c>
      <c r="G68" s="4" t="s">
        <v>18</v>
      </c>
      <c r="H68" t="s">
        <v>18</v>
      </c>
      <c r="I68" t="s">
        <v>18</v>
      </c>
      <c r="O68" s="20" t="s">
        <v>28</v>
      </c>
      <c r="P68" s="20" t="s">
        <v>24</v>
      </c>
      <c r="Q68" s="20" t="s">
        <v>25</v>
      </c>
      <c r="R68" s="20" t="s">
        <v>26</v>
      </c>
      <c r="S68" s="20"/>
      <c r="T68" s="20"/>
      <c r="U68" s="15">
        <v>0.47756579724000003</v>
      </c>
      <c r="V68" s="15">
        <v>0.34357251600000005</v>
      </c>
      <c r="W68" s="15">
        <v>8.7960005999999993E-2</v>
      </c>
      <c r="X68" s="15">
        <v>6.3099000000000002E-2</v>
      </c>
      <c r="Y68" s="15">
        <v>6.8400000000000002E-2</v>
      </c>
      <c r="Z68" s="15">
        <v>4.6170000000000003E-2</v>
      </c>
      <c r="AA68" s="15">
        <v>2.8728000000000004E-2</v>
      </c>
      <c r="AB68" s="15">
        <v>2.2982400000000004E-2</v>
      </c>
      <c r="AC68" s="15">
        <v>2.0942712000000006E-2</v>
      </c>
      <c r="AD68" s="15">
        <v>1.5707034000000005E-2</v>
      </c>
      <c r="AE68" s="15">
        <v>1.4293400940000003E-2</v>
      </c>
      <c r="AF68" s="15">
        <v>1.3578730893000001E-2</v>
      </c>
      <c r="AG68" s="15">
        <v>4.8160571869317617E-2</v>
      </c>
      <c r="AR68" s="23"/>
      <c r="AS68" s="23"/>
      <c r="AT68" s="23"/>
      <c r="AU68" s="23"/>
      <c r="AV68" s="23"/>
      <c r="AW68" s="23"/>
      <c r="AX68" s="23"/>
    </row>
    <row r="69" spans="1:50" x14ac:dyDescent="0.35">
      <c r="A69" t="s">
        <v>117</v>
      </c>
      <c r="B69" t="s">
        <v>373</v>
      </c>
      <c r="C69" t="s">
        <v>99</v>
      </c>
      <c r="D69" t="s">
        <v>18</v>
      </c>
      <c r="E69" t="s">
        <v>100</v>
      </c>
      <c r="F69" s="4" t="s">
        <v>18</v>
      </c>
      <c r="G69" s="4" t="s">
        <v>18</v>
      </c>
      <c r="H69" t="s">
        <v>18</v>
      </c>
      <c r="I69" t="s">
        <v>18</v>
      </c>
      <c r="O69" s="20" t="s">
        <v>31</v>
      </c>
      <c r="P69" s="20" t="s">
        <v>20</v>
      </c>
      <c r="Q69" s="20" t="s">
        <v>21</v>
      </c>
      <c r="R69" s="20" t="s">
        <v>337</v>
      </c>
      <c r="S69" s="20"/>
      <c r="T69" s="20"/>
      <c r="U69" s="31">
        <v>638.36057807013367</v>
      </c>
      <c r="V69" s="31">
        <v>1198.8425030607423</v>
      </c>
      <c r="W69" s="31">
        <v>2830.7002521377021</v>
      </c>
      <c r="X69" s="31">
        <v>3782.7734013501545</v>
      </c>
      <c r="Y69" s="31">
        <v>4751.4806295506442</v>
      </c>
      <c r="Z69" s="31">
        <v>5706.7545533043231</v>
      </c>
      <c r="AA69" s="31">
        <v>6434.3293473815111</v>
      </c>
      <c r="AB69" s="31">
        <v>7153.0632148044861</v>
      </c>
      <c r="AC69" s="31">
        <v>7805.9120811324274</v>
      </c>
      <c r="AD69" s="31">
        <v>8446.4062702421361</v>
      </c>
      <c r="AE69" s="31">
        <v>9108.1960014533161</v>
      </c>
      <c r="AF69" s="31">
        <v>9792.7426867587765</v>
      </c>
      <c r="AG69" s="31">
        <v>36107.787619174174</v>
      </c>
      <c r="AR69" s="23" t="s">
        <v>281</v>
      </c>
      <c r="AS69" s="23"/>
      <c r="AT69" s="23" t="s">
        <v>404</v>
      </c>
      <c r="AU69" s="23"/>
      <c r="AV69" s="23"/>
      <c r="AW69" s="23" t="s">
        <v>336</v>
      </c>
      <c r="AX69" s="23"/>
    </row>
    <row r="70" spans="1:50" x14ac:dyDescent="0.35">
      <c r="A70" t="s">
        <v>118</v>
      </c>
      <c r="B70" t="s">
        <v>373</v>
      </c>
      <c r="C70" t="s">
        <v>99</v>
      </c>
      <c r="D70" t="s">
        <v>18</v>
      </c>
      <c r="E70" t="s">
        <v>100</v>
      </c>
      <c r="F70" s="4" t="s">
        <v>18</v>
      </c>
      <c r="G70" s="4" t="s">
        <v>18</v>
      </c>
      <c r="H70" t="s">
        <v>18</v>
      </c>
      <c r="I70" t="s">
        <v>18</v>
      </c>
      <c r="O70" s="20" t="s">
        <v>31</v>
      </c>
      <c r="P70" s="20" t="s">
        <v>24</v>
      </c>
      <c r="Q70" s="20" t="s">
        <v>25</v>
      </c>
      <c r="R70" s="20" t="s">
        <v>26</v>
      </c>
      <c r="S70" s="20"/>
      <c r="T70" s="20"/>
      <c r="U70" s="7"/>
      <c r="V70" s="8">
        <v>0.87800209512472605</v>
      </c>
      <c r="W70" s="8">
        <v>0.39473123242730668</v>
      </c>
      <c r="X70" s="8">
        <v>0.33633838428970397</v>
      </c>
      <c r="Y70" s="8">
        <v>0.25608386372145286</v>
      </c>
      <c r="Z70" s="8">
        <v>0.20104763088217006</v>
      </c>
      <c r="AA70" s="8">
        <v>0.12749361958381544</v>
      </c>
      <c r="AB70" s="8">
        <v>0.11170299632167073</v>
      </c>
      <c r="AC70" s="8">
        <v>9.1268432379677439E-2</v>
      </c>
      <c r="AD70" s="8">
        <v>8.2052447228792041E-2</v>
      </c>
      <c r="AE70" s="8">
        <v>7.8351633823577405E-2</v>
      </c>
      <c r="AF70" s="8">
        <v>7.5157219409445433E-2</v>
      </c>
      <c r="AG70" s="8">
        <v>0.17802787505055936</v>
      </c>
      <c r="AR70" s="23"/>
      <c r="AS70" s="23"/>
      <c r="AT70" s="23"/>
      <c r="AU70" s="23"/>
      <c r="AV70" s="23"/>
      <c r="AW70" s="23"/>
      <c r="AX70" s="23"/>
    </row>
    <row r="71" spans="1:50" x14ac:dyDescent="0.35">
      <c r="A71" t="s">
        <v>119</v>
      </c>
      <c r="B71" t="s">
        <v>373</v>
      </c>
      <c r="C71" t="s">
        <v>99</v>
      </c>
      <c r="D71" t="s">
        <v>18</v>
      </c>
      <c r="E71" t="s">
        <v>348</v>
      </c>
      <c r="F71" s="4" t="s">
        <v>18</v>
      </c>
      <c r="G71" s="4" t="s">
        <v>18</v>
      </c>
      <c r="H71" t="s">
        <v>18</v>
      </c>
      <c r="I71" t="s">
        <v>18</v>
      </c>
      <c r="O71" s="13" t="s">
        <v>19</v>
      </c>
      <c r="P71" s="13" t="s">
        <v>20</v>
      </c>
      <c r="Q71" s="13" t="s">
        <v>21</v>
      </c>
      <c r="R71" s="13" t="s">
        <v>338</v>
      </c>
      <c r="S71" s="13"/>
      <c r="T71" s="13"/>
      <c r="U71" s="28">
        <v>5.0481528498392416</v>
      </c>
      <c r="V71" s="28">
        <v>12.675144486713162</v>
      </c>
      <c r="W71" s="28">
        <v>67.23699901072753</v>
      </c>
      <c r="X71" s="28">
        <v>92.563495613093323</v>
      </c>
      <c r="Y71" s="28">
        <v>121.14247488363587</v>
      </c>
      <c r="Z71" s="30">
        <v>148.07244705026812</v>
      </c>
      <c r="AA71" s="28">
        <v>172.10149568513859</v>
      </c>
      <c r="AB71" s="28">
        <v>194.44426257976946</v>
      </c>
      <c r="AC71" s="28">
        <v>215.64869874715603</v>
      </c>
      <c r="AD71" s="28">
        <v>237.75450154177867</v>
      </c>
      <c r="AE71" s="28">
        <v>260.17658812397661</v>
      </c>
      <c r="AF71" s="28">
        <v>282.7503177144863</v>
      </c>
      <c r="AG71" s="28">
        <v>1155.0156655629924</v>
      </c>
      <c r="AR71" s="14" t="s">
        <v>290</v>
      </c>
      <c r="AS71" s="14"/>
      <c r="AT71" s="14" t="s">
        <v>405</v>
      </c>
      <c r="AU71" s="14"/>
      <c r="AV71" s="14"/>
      <c r="AW71" s="14" t="s">
        <v>336</v>
      </c>
      <c r="AX71" s="14"/>
    </row>
    <row r="72" spans="1:50" x14ac:dyDescent="0.35">
      <c r="A72" t="s">
        <v>120</v>
      </c>
      <c r="B72" t="s">
        <v>373</v>
      </c>
      <c r="C72" t="s">
        <v>99</v>
      </c>
      <c r="D72" t="s">
        <v>18</v>
      </c>
      <c r="E72" t="s">
        <v>348</v>
      </c>
      <c r="F72" s="4" t="s">
        <v>121</v>
      </c>
      <c r="G72" s="4" t="s">
        <v>18</v>
      </c>
      <c r="H72" t="s">
        <v>18</v>
      </c>
      <c r="I72" t="s">
        <v>18</v>
      </c>
      <c r="O72" s="13" t="s">
        <v>19</v>
      </c>
      <c r="P72" s="13" t="s">
        <v>24</v>
      </c>
      <c r="Q72" s="13" t="s">
        <v>25</v>
      </c>
      <c r="R72" s="13" t="s">
        <v>26</v>
      </c>
      <c r="S72" s="13"/>
      <c r="T72" s="13"/>
      <c r="U72" s="15">
        <v>1.84323456</v>
      </c>
      <c r="V72" s="15">
        <v>1.510848</v>
      </c>
      <c r="W72" s="15">
        <v>0.46331024999999992</v>
      </c>
      <c r="X72" s="15">
        <v>0.37667499999999993</v>
      </c>
      <c r="Y72" s="15">
        <v>0.30874999999999997</v>
      </c>
      <c r="Z72" s="15">
        <v>0.22229999999999997</v>
      </c>
      <c r="AA72" s="15">
        <v>0.16227899999999998</v>
      </c>
      <c r="AB72" s="15">
        <v>0.12982319999999997</v>
      </c>
      <c r="AC72" s="15">
        <v>0.10905148799999997</v>
      </c>
      <c r="AD72" s="15">
        <v>0.10250839871999996</v>
      </c>
      <c r="AE72" s="15">
        <v>9.4307726822399976E-2</v>
      </c>
      <c r="AF72" s="15">
        <v>8.676310867660797E-2</v>
      </c>
      <c r="AG72" s="15">
        <v>0.2286640440741888</v>
      </c>
      <c r="AR72" s="14"/>
      <c r="AS72" s="14"/>
      <c r="AT72" s="14"/>
      <c r="AU72" s="14"/>
      <c r="AV72" s="14"/>
      <c r="AW72" s="14"/>
      <c r="AX72" s="14"/>
    </row>
    <row r="73" spans="1:50" x14ac:dyDescent="0.35">
      <c r="A73" t="s">
        <v>122</v>
      </c>
      <c r="B73" t="s">
        <v>373</v>
      </c>
      <c r="C73" t="s">
        <v>99</v>
      </c>
      <c r="D73" t="s">
        <v>18</v>
      </c>
      <c r="E73" t="s">
        <v>348</v>
      </c>
      <c r="F73" s="4" t="s">
        <v>121</v>
      </c>
      <c r="G73" s="4" t="s">
        <v>18</v>
      </c>
      <c r="H73" t="s">
        <v>18</v>
      </c>
      <c r="I73" t="s">
        <v>18</v>
      </c>
      <c r="O73" s="13" t="s">
        <v>28</v>
      </c>
      <c r="P73" s="13" t="s">
        <v>20</v>
      </c>
      <c r="Q73" s="13" t="s">
        <v>21</v>
      </c>
      <c r="R73" s="13" t="s">
        <v>21</v>
      </c>
      <c r="S73" s="13"/>
      <c r="T73" s="13"/>
      <c r="U73" s="28">
        <v>653.34140818845822</v>
      </c>
      <c r="V73" s="28">
        <v>958.72208872581996</v>
      </c>
      <c r="W73" s="28">
        <v>2515.9726140288599</v>
      </c>
      <c r="X73" s="28">
        <v>2677.0822913750444</v>
      </c>
      <c r="Y73" s="28">
        <v>2801.064664994351</v>
      </c>
      <c r="Z73" s="29">
        <v>2925.6</v>
      </c>
      <c r="AA73" s="28">
        <v>3055.6721759999996</v>
      </c>
      <c r="AB73" s="28">
        <v>3130.0528897573649</v>
      </c>
      <c r="AC73" s="28">
        <v>3211.3235862208744</v>
      </c>
      <c r="AD73" s="28">
        <v>3277.8615131709826</v>
      </c>
      <c r="AE73" s="28">
        <v>3334.9829301109648</v>
      </c>
      <c r="AF73" s="28">
        <v>3394.7407153457166</v>
      </c>
      <c r="AG73" s="28">
        <v>2944.2490240080092</v>
      </c>
      <c r="AR73" s="14" t="s">
        <v>291</v>
      </c>
      <c r="AS73" s="14"/>
      <c r="AT73" s="14" t="s">
        <v>406</v>
      </c>
      <c r="AU73" s="14"/>
      <c r="AV73" s="14"/>
      <c r="AW73" s="14" t="s">
        <v>336</v>
      </c>
      <c r="AX73" s="14"/>
    </row>
    <row r="74" spans="1:50" x14ac:dyDescent="0.35">
      <c r="A74" t="s">
        <v>123</v>
      </c>
      <c r="B74" t="s">
        <v>373</v>
      </c>
      <c r="C74" t="s">
        <v>99</v>
      </c>
      <c r="D74" t="s">
        <v>18</v>
      </c>
      <c r="E74" t="s">
        <v>348</v>
      </c>
      <c r="F74" s="4" t="s">
        <v>121</v>
      </c>
      <c r="G74" s="4" t="s">
        <v>18</v>
      </c>
      <c r="H74" t="s">
        <v>18</v>
      </c>
      <c r="I74" t="s">
        <v>18</v>
      </c>
      <c r="O74" s="13" t="s">
        <v>28</v>
      </c>
      <c r="P74" s="13" t="s">
        <v>24</v>
      </c>
      <c r="Q74" s="13" t="s">
        <v>25</v>
      </c>
      <c r="R74" s="13" t="s">
        <v>26</v>
      </c>
      <c r="S74" s="13"/>
      <c r="T74" s="13"/>
      <c r="U74" s="15">
        <v>0.64970494848000016</v>
      </c>
      <c r="V74" s="15">
        <v>0.46741363200000008</v>
      </c>
      <c r="W74" s="15">
        <v>8.3395844999999996E-2</v>
      </c>
      <c r="X74" s="15">
        <v>6.4034749999999988E-2</v>
      </c>
      <c r="Y74" s="15">
        <v>4.63125E-2</v>
      </c>
      <c r="Z74" s="15">
        <v>4.446E-2</v>
      </c>
      <c r="AA74" s="15">
        <v>2.4341849999999998E-2</v>
      </c>
      <c r="AB74" s="15">
        <v>2.5964639999999994E-2</v>
      </c>
      <c r="AC74" s="15">
        <v>2.0719782719999996E-2</v>
      </c>
      <c r="AD74" s="15">
        <v>1.7426427782399993E-2</v>
      </c>
      <c r="AE74" s="15">
        <v>1.7918468096255996E-2</v>
      </c>
      <c r="AF74" s="15">
        <v>1.5617359561789435E-2</v>
      </c>
      <c r="AG74" s="15">
        <v>4.1274221327087614E-2</v>
      </c>
      <c r="AR74" s="14"/>
      <c r="AS74" s="14"/>
      <c r="AT74" s="14"/>
      <c r="AU74" s="14"/>
      <c r="AV74" s="14"/>
      <c r="AW74" s="14"/>
      <c r="AX74" s="14"/>
    </row>
    <row r="75" spans="1:50" x14ac:dyDescent="0.35">
      <c r="A75" t="s">
        <v>124</v>
      </c>
      <c r="B75" t="s">
        <v>373</v>
      </c>
      <c r="C75" t="s">
        <v>99</v>
      </c>
      <c r="D75" t="s">
        <v>18</v>
      </c>
      <c r="E75" t="s">
        <v>348</v>
      </c>
      <c r="F75" s="4" t="s">
        <v>121</v>
      </c>
      <c r="G75" s="4" t="s">
        <v>18</v>
      </c>
      <c r="H75" t="s">
        <v>18</v>
      </c>
      <c r="I75" t="s">
        <v>18</v>
      </c>
      <c r="O75" s="13" t="s">
        <v>31</v>
      </c>
      <c r="P75" s="13" t="s">
        <v>20</v>
      </c>
      <c r="Q75" s="13" t="s">
        <v>21</v>
      </c>
      <c r="R75" s="13" t="s">
        <v>337</v>
      </c>
      <c r="S75" s="13"/>
      <c r="T75" s="13"/>
      <c r="U75" s="31">
        <v>7.7266690685294623</v>
      </c>
      <c r="V75" s="31">
        <v>13.220874574360684</v>
      </c>
      <c r="W75" s="31">
        <v>26.724058376398641</v>
      </c>
      <c r="X75" s="31">
        <v>34.576260846112966</v>
      </c>
      <c r="Y75" s="31">
        <v>43.248724814384168</v>
      </c>
      <c r="Z75" s="31">
        <v>50.612676733069499</v>
      </c>
      <c r="AA75" s="31">
        <v>56.32197623713239</v>
      </c>
      <c r="AB75" s="31">
        <v>62.121717884084177</v>
      </c>
      <c r="AC75" s="31">
        <v>67.152590810985231</v>
      </c>
      <c r="AD75" s="31">
        <v>72.533418689728734</v>
      </c>
      <c r="AE75" s="31">
        <v>78.014368761797456</v>
      </c>
      <c r="AF75" s="31">
        <v>83.290696233833373</v>
      </c>
      <c r="AG75" s="31">
        <v>392.29550766418134</v>
      </c>
      <c r="AR75" s="14" t="s">
        <v>292</v>
      </c>
      <c r="AS75" s="14"/>
      <c r="AT75" s="14" t="s">
        <v>407</v>
      </c>
      <c r="AU75" s="14"/>
      <c r="AV75" s="14"/>
      <c r="AW75" s="14" t="s">
        <v>336</v>
      </c>
      <c r="AX75" s="14"/>
    </row>
    <row r="76" spans="1:50" x14ac:dyDescent="0.35">
      <c r="A76" t="s">
        <v>125</v>
      </c>
      <c r="B76" t="s">
        <v>373</v>
      </c>
      <c r="C76" t="s">
        <v>99</v>
      </c>
      <c r="D76" t="s">
        <v>18</v>
      </c>
      <c r="E76" t="s">
        <v>348</v>
      </c>
      <c r="F76" s="4" t="s">
        <v>121</v>
      </c>
      <c r="G76" s="4" t="s">
        <v>18</v>
      </c>
      <c r="H76" t="s">
        <v>18</v>
      </c>
      <c r="I76" t="s">
        <v>18</v>
      </c>
      <c r="O76" s="13" t="s">
        <v>31</v>
      </c>
      <c r="P76" s="13" t="s">
        <v>24</v>
      </c>
      <c r="Q76" s="13" t="s">
        <v>25</v>
      </c>
      <c r="R76" s="13" t="s">
        <v>26</v>
      </c>
      <c r="S76" s="13"/>
      <c r="T76" s="13"/>
      <c r="U76" s="7"/>
      <c r="V76" s="8">
        <v>0.71107037937071593</v>
      </c>
      <c r="W76" s="8">
        <v>0.35066998526286558</v>
      </c>
      <c r="X76" s="8">
        <v>0.29382522516299392</v>
      </c>
      <c r="Y76" s="8">
        <v>0.25082133683770358</v>
      </c>
      <c r="Z76" s="8">
        <v>0.17026980449227352</v>
      </c>
      <c r="AA76" s="8">
        <v>0.11280374547613142</v>
      </c>
      <c r="AB76" s="8">
        <v>0.10297475398471705</v>
      </c>
      <c r="AC76" s="8">
        <v>8.098412436514385E-2</v>
      </c>
      <c r="AD76" s="8">
        <v>8.0128373511141937E-2</v>
      </c>
      <c r="AE76" s="8">
        <v>7.556448008488624E-2</v>
      </c>
      <c r="AF76" s="8">
        <v>6.7632765037761347E-2</v>
      </c>
      <c r="AG76" s="8">
        <v>0.17851725834360491</v>
      </c>
      <c r="AR76" s="14"/>
      <c r="AS76" s="14"/>
      <c r="AT76" s="14"/>
      <c r="AU76" s="14"/>
      <c r="AV76" s="14"/>
      <c r="AW76" s="14"/>
      <c r="AX76" s="14"/>
    </row>
    <row r="77" spans="1:50" x14ac:dyDescent="0.35">
      <c r="A77" t="s">
        <v>126</v>
      </c>
      <c r="B77" t="s">
        <v>373</v>
      </c>
      <c r="C77" t="s">
        <v>99</v>
      </c>
      <c r="D77" t="s">
        <v>18</v>
      </c>
      <c r="E77" t="s">
        <v>347</v>
      </c>
      <c r="F77" s="4" t="s">
        <v>18</v>
      </c>
      <c r="G77" s="4" t="s">
        <v>18</v>
      </c>
      <c r="H77" t="s">
        <v>18</v>
      </c>
      <c r="I77" t="s">
        <v>18</v>
      </c>
      <c r="O77" s="20" t="s">
        <v>19</v>
      </c>
      <c r="P77" s="20" t="s">
        <v>20</v>
      </c>
      <c r="Q77" s="20" t="s">
        <v>21</v>
      </c>
      <c r="R77" s="20" t="s">
        <v>338</v>
      </c>
      <c r="S77" s="20"/>
      <c r="T77" s="20"/>
      <c r="U77" s="28">
        <v>7.4240144388525673</v>
      </c>
      <c r="V77" s="28">
        <v>17.045893504298558</v>
      </c>
      <c r="W77" s="28">
        <v>37.412790667529087</v>
      </c>
      <c r="X77" s="28">
        <v>48.741851341540233</v>
      </c>
      <c r="Y77" s="28">
        <v>60.549564829028355</v>
      </c>
      <c r="Z77" s="30">
        <v>70.817257284910838</v>
      </c>
      <c r="AA77" s="28">
        <v>79.583707859895625</v>
      </c>
      <c r="AB77" s="28">
        <v>87.760575118936714</v>
      </c>
      <c r="AC77" s="28">
        <v>94.974177929079417</v>
      </c>
      <c r="AD77" s="28">
        <v>102.31232078103106</v>
      </c>
      <c r="AE77" s="28">
        <v>109.50598143718913</v>
      </c>
      <c r="AF77" s="28">
        <v>116.58947788340362</v>
      </c>
      <c r="AG77" s="28">
        <v>661.60113735534787</v>
      </c>
      <c r="AR77" s="23" t="s">
        <v>293</v>
      </c>
      <c r="AS77" s="23"/>
      <c r="AT77" s="23" t="s">
        <v>408</v>
      </c>
      <c r="AU77" s="23"/>
      <c r="AV77" s="23"/>
      <c r="AW77" s="23" t="s">
        <v>336</v>
      </c>
      <c r="AX77" s="23"/>
    </row>
    <row r="78" spans="1:50" x14ac:dyDescent="0.35">
      <c r="A78" t="s">
        <v>127</v>
      </c>
      <c r="B78" t="s">
        <v>373</v>
      </c>
      <c r="C78" t="s">
        <v>99</v>
      </c>
      <c r="D78" t="s">
        <v>18</v>
      </c>
      <c r="E78" t="s">
        <v>347</v>
      </c>
      <c r="F78" s="4" t="s">
        <v>121</v>
      </c>
      <c r="G78" s="4" t="s">
        <v>18</v>
      </c>
      <c r="H78" t="s">
        <v>18</v>
      </c>
      <c r="I78" t="s">
        <v>18</v>
      </c>
      <c r="O78" s="20" t="s">
        <v>19</v>
      </c>
      <c r="P78" s="20" t="s">
        <v>24</v>
      </c>
      <c r="Q78" s="20" t="s">
        <v>25</v>
      </c>
      <c r="R78" s="20" t="s">
        <v>26</v>
      </c>
      <c r="S78" s="20"/>
      <c r="T78" s="20"/>
      <c r="U78" s="15">
        <v>1.60709952</v>
      </c>
      <c r="V78" s="15">
        <v>1.2960480000000001</v>
      </c>
      <c r="W78" s="15">
        <v>0.37245937499999998</v>
      </c>
      <c r="X78" s="15">
        <v>0.30281249999999998</v>
      </c>
      <c r="Y78" s="15">
        <v>0.24224999999999999</v>
      </c>
      <c r="Z78" s="15">
        <v>0.169575</v>
      </c>
      <c r="AA78" s="15">
        <v>0.12378975</v>
      </c>
      <c r="AB78" s="15">
        <v>0.10274549249999999</v>
      </c>
      <c r="AC78" s="15">
        <v>8.2196394000000006E-2</v>
      </c>
      <c r="AD78" s="15">
        <v>7.7264610360000013E-2</v>
      </c>
      <c r="AE78" s="15">
        <v>7.031079542760002E-2</v>
      </c>
      <c r="AF78" s="15">
        <v>6.4685931793392021E-2</v>
      </c>
      <c r="AG78" s="15">
        <v>0.17722998299910764</v>
      </c>
      <c r="AR78" s="23"/>
      <c r="AS78" s="23"/>
      <c r="AT78" s="23"/>
      <c r="AU78" s="23"/>
      <c r="AV78" s="23"/>
      <c r="AW78" s="23"/>
      <c r="AX78" s="23"/>
    </row>
    <row r="79" spans="1:50" x14ac:dyDescent="0.35">
      <c r="A79" t="s">
        <v>128</v>
      </c>
      <c r="B79" t="s">
        <v>373</v>
      </c>
      <c r="C79" t="s">
        <v>99</v>
      </c>
      <c r="D79" t="s">
        <v>18</v>
      </c>
      <c r="E79" t="s">
        <v>347</v>
      </c>
      <c r="F79" s="4" t="s">
        <v>121</v>
      </c>
      <c r="G79" s="4" t="s">
        <v>18</v>
      </c>
      <c r="H79" t="s">
        <v>18</v>
      </c>
      <c r="I79" t="s">
        <v>18</v>
      </c>
      <c r="O79" s="20" t="s">
        <v>28</v>
      </c>
      <c r="P79" s="20" t="s">
        <v>20</v>
      </c>
      <c r="Q79" s="20" t="s">
        <v>21</v>
      </c>
      <c r="R79" s="20" t="s">
        <v>21</v>
      </c>
      <c r="S79" s="20"/>
      <c r="T79" s="20"/>
      <c r="U79" s="28">
        <v>218.78270828713616</v>
      </c>
      <c r="V79" s="28">
        <v>285.0496584036394</v>
      </c>
      <c r="W79" s="28">
        <v>530.50579392496002</v>
      </c>
      <c r="X79" s="28">
        <v>557.81523749785333</v>
      </c>
      <c r="Y79" s="28">
        <v>580.78746351610857</v>
      </c>
      <c r="Z79" s="29">
        <v>599.5</v>
      </c>
      <c r="AA79" s="28">
        <v>618.81544037499998</v>
      </c>
      <c r="AB79" s="28">
        <v>631.83795184722737</v>
      </c>
      <c r="AC79" s="28">
        <v>643.52328212491966</v>
      </c>
      <c r="AD79" s="28">
        <v>653.04443490914809</v>
      </c>
      <c r="AE79" s="28">
        <v>662.63130743324223</v>
      </c>
      <c r="AF79" s="28">
        <v>670.08572892138011</v>
      </c>
      <c r="AG79" s="28">
        <v>701.0582816410157</v>
      </c>
      <c r="AR79" s="23" t="s">
        <v>294</v>
      </c>
      <c r="AS79" s="23"/>
      <c r="AT79" s="23" t="s">
        <v>409</v>
      </c>
      <c r="AU79" s="23"/>
      <c r="AV79" s="23"/>
      <c r="AW79" s="23" t="s">
        <v>336</v>
      </c>
      <c r="AX79" s="23"/>
    </row>
    <row r="80" spans="1:50" x14ac:dyDescent="0.35">
      <c r="A80" t="s">
        <v>129</v>
      </c>
      <c r="B80" t="s">
        <v>373</v>
      </c>
      <c r="C80" t="s">
        <v>99</v>
      </c>
      <c r="D80" t="s">
        <v>18</v>
      </c>
      <c r="E80" t="s">
        <v>347</v>
      </c>
      <c r="F80" s="4" t="s">
        <v>121</v>
      </c>
      <c r="G80" s="4" t="s">
        <v>18</v>
      </c>
      <c r="H80" t="s">
        <v>18</v>
      </c>
      <c r="I80" t="s">
        <v>18</v>
      </c>
      <c r="O80" s="20" t="s">
        <v>28</v>
      </c>
      <c r="P80" s="20" t="s">
        <v>24</v>
      </c>
      <c r="Q80" s="20" t="s">
        <v>25</v>
      </c>
      <c r="R80" s="20" t="s">
        <v>26</v>
      </c>
      <c r="S80" s="20"/>
      <c r="T80" s="20"/>
      <c r="U80" s="15">
        <v>0.4265394588000001</v>
      </c>
      <c r="V80" s="15">
        <v>0.30288934000000001</v>
      </c>
      <c r="W80" s="15">
        <v>7.4491874999999999E-2</v>
      </c>
      <c r="X80" s="15">
        <v>5.1478125E-2</v>
      </c>
      <c r="Y80" s="15">
        <v>4.1182499999999997E-2</v>
      </c>
      <c r="Z80" s="15">
        <v>3.2219250000000005E-2</v>
      </c>
      <c r="AA80" s="15">
        <v>2.10442575E-2</v>
      </c>
      <c r="AB80" s="15">
        <v>1.849418865E-2</v>
      </c>
      <c r="AC80" s="15">
        <v>1.479535092E-2</v>
      </c>
      <c r="AD80" s="15">
        <v>1.4680275968400002E-2</v>
      </c>
      <c r="AE80" s="15">
        <v>1.1249727268416004E-2</v>
      </c>
      <c r="AF80" s="15">
        <v>9.7028897690088038E-3</v>
      </c>
      <c r="AG80" s="15">
        <v>3.2623630588742868E-2</v>
      </c>
      <c r="AR80" s="23"/>
      <c r="AS80" s="23"/>
      <c r="AT80" s="23"/>
      <c r="AU80" s="23"/>
      <c r="AV80" s="23"/>
      <c r="AW80" s="23"/>
      <c r="AX80" s="23"/>
    </row>
    <row r="81" spans="1:50" x14ac:dyDescent="0.35">
      <c r="A81" t="s">
        <v>130</v>
      </c>
      <c r="B81" t="s">
        <v>373</v>
      </c>
      <c r="C81" t="s">
        <v>99</v>
      </c>
      <c r="D81" t="s">
        <v>18</v>
      </c>
      <c r="E81" t="s">
        <v>347</v>
      </c>
      <c r="F81" s="4" t="s">
        <v>121</v>
      </c>
      <c r="G81" s="4" t="s">
        <v>18</v>
      </c>
      <c r="H81" t="s">
        <v>18</v>
      </c>
      <c r="I81" t="s">
        <v>18</v>
      </c>
      <c r="O81" s="20" t="s">
        <v>31</v>
      </c>
      <c r="P81" s="20" t="s">
        <v>20</v>
      </c>
      <c r="Q81" s="20" t="s">
        <v>21</v>
      </c>
      <c r="R81" s="20" t="s">
        <v>337</v>
      </c>
      <c r="S81" s="20"/>
      <c r="T81" s="20"/>
      <c r="U81" s="31">
        <v>33.933277894654708</v>
      </c>
      <c r="V81" s="31">
        <v>59.799733140395588</v>
      </c>
      <c r="W81" s="31">
        <v>70.52286911087181</v>
      </c>
      <c r="X81" s="31">
        <v>87.379920921804882</v>
      </c>
      <c r="Y81" s="31">
        <v>104.25425587263726</v>
      </c>
      <c r="Z81" s="31">
        <v>118.12720147608147</v>
      </c>
      <c r="AA81" s="31">
        <v>128.60653220234482</v>
      </c>
      <c r="AB81" s="31">
        <v>138.89728349232877</v>
      </c>
      <c r="AC81" s="31">
        <v>147.58468041043338</v>
      </c>
      <c r="AD81" s="31">
        <v>156.66976902615332</v>
      </c>
      <c r="AE81" s="31">
        <v>165.25929307712568</v>
      </c>
      <c r="AF81" s="31">
        <v>173.99188320436957</v>
      </c>
      <c r="AG81" s="31">
        <v>943.71774028072559</v>
      </c>
      <c r="AR81" s="23" t="s">
        <v>295</v>
      </c>
      <c r="AS81" s="23"/>
      <c r="AT81" s="23" t="s">
        <v>410</v>
      </c>
      <c r="AU81" s="23"/>
      <c r="AV81" s="23"/>
      <c r="AW81" s="23" t="s">
        <v>336</v>
      </c>
      <c r="AX81" s="23"/>
    </row>
    <row r="82" spans="1:50" x14ac:dyDescent="0.35">
      <c r="A82" t="s">
        <v>131</v>
      </c>
      <c r="B82" t="s">
        <v>373</v>
      </c>
      <c r="C82" t="s">
        <v>99</v>
      </c>
      <c r="D82" t="s">
        <v>18</v>
      </c>
      <c r="E82" t="s">
        <v>347</v>
      </c>
      <c r="F82" s="4" t="s">
        <v>121</v>
      </c>
      <c r="G82" s="4" t="s">
        <v>18</v>
      </c>
      <c r="H82" t="s">
        <v>18</v>
      </c>
      <c r="I82" t="s">
        <v>18</v>
      </c>
      <c r="O82" s="20" t="s">
        <v>31</v>
      </c>
      <c r="P82" s="20" t="s">
        <v>24</v>
      </c>
      <c r="Q82" s="20" t="s">
        <v>25</v>
      </c>
      <c r="R82" s="20" t="s">
        <v>26</v>
      </c>
      <c r="S82" s="20"/>
      <c r="T82" s="20"/>
      <c r="U82" s="7"/>
      <c r="V82" s="8">
        <v>0.7622739932771263</v>
      </c>
      <c r="W82" s="8">
        <v>0.27731014718003338</v>
      </c>
      <c r="X82" s="8">
        <v>0.23902958038237823</v>
      </c>
      <c r="Y82" s="8">
        <v>0.19311455964732438</v>
      </c>
      <c r="Z82" s="8">
        <v>0.13306838639174753</v>
      </c>
      <c r="AA82" s="8">
        <v>8.8712257594498439E-2</v>
      </c>
      <c r="AB82" s="8">
        <v>8.0017329709138357E-2</v>
      </c>
      <c r="AC82" s="8">
        <v>6.254547749009369E-2</v>
      </c>
      <c r="AD82" s="8">
        <v>6.1558480124456583E-2</v>
      </c>
      <c r="AE82" s="8">
        <v>5.4825663587583923E-2</v>
      </c>
      <c r="AF82" s="8">
        <v>5.2841749257443817E-2</v>
      </c>
      <c r="AG82" s="8">
        <v>0.13604990260685884</v>
      </c>
      <c r="AR82" s="23"/>
      <c r="AS82" s="23"/>
      <c r="AT82" s="23"/>
      <c r="AU82" s="23"/>
      <c r="AV82" s="23"/>
      <c r="AW82" s="23"/>
      <c r="AX82" s="23"/>
    </row>
    <row r="83" spans="1:50" x14ac:dyDescent="0.35">
      <c r="A83" t="s">
        <v>132</v>
      </c>
      <c r="B83" t="s">
        <v>373</v>
      </c>
      <c r="C83" t="s">
        <v>99</v>
      </c>
      <c r="D83" t="s">
        <v>18</v>
      </c>
      <c r="E83" t="s">
        <v>106</v>
      </c>
      <c r="F83" s="4" t="s">
        <v>18</v>
      </c>
      <c r="G83" s="4" t="s">
        <v>18</v>
      </c>
      <c r="H83" t="s">
        <v>18</v>
      </c>
      <c r="I83" t="s">
        <v>18</v>
      </c>
      <c r="O83" s="13" t="s">
        <v>19</v>
      </c>
      <c r="P83" s="13" t="s">
        <v>20</v>
      </c>
      <c r="Q83" s="13" t="s">
        <v>21</v>
      </c>
      <c r="R83" s="13" t="s">
        <v>338</v>
      </c>
      <c r="S83" s="13"/>
      <c r="T83" s="13"/>
      <c r="U83" s="28">
        <v>9.9438542139511874</v>
      </c>
      <c r="V83" s="28">
        <v>19.255024737227203</v>
      </c>
      <c r="W83" s="28">
        <v>29.272505545425645</v>
      </c>
      <c r="X83" s="28">
        <v>38.507834682479711</v>
      </c>
      <c r="Y83" s="28">
        <v>48.385094278535753</v>
      </c>
      <c r="Z83" s="30">
        <v>57.941392324017961</v>
      </c>
      <c r="AA83" s="28">
        <v>66.409741195324784</v>
      </c>
      <c r="AB83" s="28">
        <v>74.465745590468273</v>
      </c>
      <c r="AC83" s="28">
        <v>82.053682915506556</v>
      </c>
      <c r="AD83" s="28">
        <v>89.745927751696499</v>
      </c>
      <c r="AE83" s="28">
        <v>97.317956968534247</v>
      </c>
      <c r="AF83" s="28">
        <v>105.11830747302866</v>
      </c>
      <c r="AG83" s="28">
        <v>402.18720355373432</v>
      </c>
      <c r="AR83" s="14" t="s">
        <v>296</v>
      </c>
      <c r="AS83" s="14"/>
      <c r="AT83" s="14" t="s">
        <v>411</v>
      </c>
      <c r="AU83" s="14"/>
      <c r="AV83" s="14"/>
      <c r="AW83" s="14" t="s">
        <v>336</v>
      </c>
      <c r="AX83" s="14"/>
    </row>
    <row r="84" spans="1:50" x14ac:dyDescent="0.35">
      <c r="A84" t="s">
        <v>133</v>
      </c>
      <c r="B84" t="s">
        <v>373</v>
      </c>
      <c r="C84" t="s">
        <v>99</v>
      </c>
      <c r="D84" t="s">
        <v>18</v>
      </c>
      <c r="E84" t="s">
        <v>106</v>
      </c>
      <c r="F84" s="4" t="s">
        <v>18</v>
      </c>
      <c r="G84" s="4" t="s">
        <v>18</v>
      </c>
      <c r="H84" t="s">
        <v>18</v>
      </c>
      <c r="I84" t="s">
        <v>18</v>
      </c>
      <c r="O84" s="13" t="s">
        <v>19</v>
      </c>
      <c r="P84" s="13" t="s">
        <v>24</v>
      </c>
      <c r="Q84" s="13" t="s">
        <v>25</v>
      </c>
      <c r="R84" s="13" t="s">
        <v>26</v>
      </c>
      <c r="S84" s="13"/>
      <c r="T84" s="13"/>
      <c r="U84" s="15">
        <v>1.1798317439999999</v>
      </c>
      <c r="V84" s="15">
        <v>0.93637439999999994</v>
      </c>
      <c r="W84" s="15">
        <v>0.40067865000000003</v>
      </c>
      <c r="X84" s="15">
        <v>0.31549500000000003</v>
      </c>
      <c r="Y84" s="15">
        <v>0.25650000000000001</v>
      </c>
      <c r="Z84" s="15">
        <v>0.19750499999999999</v>
      </c>
      <c r="AA84" s="15">
        <v>0.1461537</v>
      </c>
      <c r="AB84" s="15">
        <v>0.121307571</v>
      </c>
      <c r="AC84" s="15">
        <v>0.10189835964000001</v>
      </c>
      <c r="AD84" s="15">
        <v>9.3746490868799992E-2</v>
      </c>
      <c r="AE84" s="15">
        <v>8.4371841781920004E-2</v>
      </c>
      <c r="AF84" s="15">
        <v>8.0153249692824002E-2</v>
      </c>
      <c r="AG84" s="15">
        <v>0.14073054024095541</v>
      </c>
      <c r="AR84" s="14"/>
      <c r="AS84" s="14"/>
      <c r="AT84" s="14"/>
      <c r="AU84" s="14"/>
      <c r="AV84" s="14"/>
      <c r="AW84" s="14"/>
      <c r="AX84" s="14"/>
    </row>
    <row r="85" spans="1:50" x14ac:dyDescent="0.35">
      <c r="A85" t="s">
        <v>134</v>
      </c>
      <c r="B85" t="s">
        <v>373</v>
      </c>
      <c r="C85" t="s">
        <v>99</v>
      </c>
      <c r="D85" t="s">
        <v>18</v>
      </c>
      <c r="E85" t="s">
        <v>106</v>
      </c>
      <c r="F85" s="4" t="s">
        <v>18</v>
      </c>
      <c r="G85" s="4" t="s">
        <v>18</v>
      </c>
      <c r="H85" t="s">
        <v>18</v>
      </c>
      <c r="I85" t="s">
        <v>18</v>
      </c>
      <c r="O85" s="13" t="s">
        <v>28</v>
      </c>
      <c r="P85" s="13" t="s">
        <v>20</v>
      </c>
      <c r="Q85" s="13" t="s">
        <v>21</v>
      </c>
      <c r="R85" s="13" t="s">
        <v>21</v>
      </c>
      <c r="S85" s="13"/>
      <c r="T85" s="13"/>
      <c r="U85" s="28">
        <v>258.03592360560373</v>
      </c>
      <c r="V85" s="28">
        <v>321.60441517264695</v>
      </c>
      <c r="W85" s="28">
        <v>583.60901871818805</v>
      </c>
      <c r="X85" s="28">
        <v>614.91039236947211</v>
      </c>
      <c r="Y85" s="28">
        <v>646.45529549802598</v>
      </c>
      <c r="Z85" s="29">
        <v>666.88380000000006</v>
      </c>
      <c r="AA85" s="28">
        <v>687.95786158704016</v>
      </c>
      <c r="AB85" s="28">
        <v>707.06190310089664</v>
      </c>
      <c r="AC85" s="28">
        <v>719.92769740266772</v>
      </c>
      <c r="AD85" s="28">
        <v>733.8659931733672</v>
      </c>
      <c r="AE85" s="28">
        <v>746.24951826639813</v>
      </c>
      <c r="AF85" s="28">
        <v>758.21238306054931</v>
      </c>
      <c r="AG85" s="28">
        <v>754.72715389161112</v>
      </c>
      <c r="AR85" s="14" t="s">
        <v>297</v>
      </c>
      <c r="AS85" s="14"/>
      <c r="AT85" s="14" t="s">
        <v>412</v>
      </c>
      <c r="AU85" s="14"/>
      <c r="AV85" s="14"/>
      <c r="AW85" s="14" t="s">
        <v>336</v>
      </c>
      <c r="AX85" s="14"/>
    </row>
    <row r="86" spans="1:50" x14ac:dyDescent="0.35">
      <c r="A86" t="s">
        <v>135</v>
      </c>
      <c r="B86" t="s">
        <v>373</v>
      </c>
      <c r="C86" t="s">
        <v>99</v>
      </c>
      <c r="D86" t="s">
        <v>18</v>
      </c>
      <c r="E86" t="s">
        <v>106</v>
      </c>
      <c r="F86" s="4" t="s">
        <v>18</v>
      </c>
      <c r="G86" s="4" t="s">
        <v>18</v>
      </c>
      <c r="H86" t="s">
        <v>18</v>
      </c>
      <c r="I86" t="s">
        <v>18</v>
      </c>
      <c r="O86" s="13" t="s">
        <v>28</v>
      </c>
      <c r="P86" s="13" t="s">
        <v>24</v>
      </c>
      <c r="Q86" s="13" t="s">
        <v>25</v>
      </c>
      <c r="R86" s="13" t="s">
        <v>26</v>
      </c>
      <c r="S86" s="13"/>
      <c r="T86" s="13"/>
      <c r="U86" s="15">
        <v>0.42188328000000008</v>
      </c>
      <c r="V86" s="15">
        <v>0.2463552</v>
      </c>
      <c r="W86" s="15">
        <v>8.0135730000000016E-2</v>
      </c>
      <c r="X86" s="15">
        <v>5.3634150000000005E-2</v>
      </c>
      <c r="Y86" s="15">
        <v>5.1299999999999998E-2</v>
      </c>
      <c r="Z86" s="15">
        <v>3.1600799999999998E-2</v>
      </c>
      <c r="AA86" s="15">
        <v>2.7769202999999999E-2</v>
      </c>
      <c r="AB86" s="15">
        <v>1.819613565E-2</v>
      </c>
      <c r="AC86" s="15">
        <v>1.9360688331599998E-2</v>
      </c>
      <c r="AD86" s="15">
        <v>1.6874368356383996E-2</v>
      </c>
      <c r="AE86" s="15">
        <v>1.60306499385648E-2</v>
      </c>
      <c r="AF86" s="15">
        <v>1.60306499385648E-2</v>
      </c>
      <c r="AG86" s="15">
        <v>3.0936939275354115E-2</v>
      </c>
      <c r="AR86" s="14"/>
      <c r="AS86" s="14"/>
      <c r="AT86" s="14"/>
      <c r="AU86" s="14"/>
      <c r="AV86" s="14"/>
      <c r="AW86" s="14"/>
      <c r="AX86" s="14"/>
    </row>
    <row r="87" spans="1:50" x14ac:dyDescent="0.35">
      <c r="A87" t="s">
        <v>136</v>
      </c>
      <c r="B87" t="s">
        <v>373</v>
      </c>
      <c r="C87" t="s">
        <v>99</v>
      </c>
      <c r="D87" t="s">
        <v>18</v>
      </c>
      <c r="E87" t="s">
        <v>106</v>
      </c>
      <c r="F87" s="4" t="s">
        <v>18</v>
      </c>
      <c r="G87" s="4" t="s">
        <v>18</v>
      </c>
      <c r="H87" t="s">
        <v>18</v>
      </c>
      <c r="I87" t="s">
        <v>18</v>
      </c>
      <c r="O87" s="13" t="s">
        <v>31</v>
      </c>
      <c r="P87" s="13" t="s">
        <v>20</v>
      </c>
      <c r="Q87" s="13" t="s">
        <v>21</v>
      </c>
      <c r="R87" s="13" t="s">
        <v>337</v>
      </c>
      <c r="S87" s="13"/>
      <c r="T87" s="13"/>
      <c r="U87" s="31">
        <v>38.536704792895122</v>
      </c>
      <c r="V87" s="31">
        <v>59.871767391285736</v>
      </c>
      <c r="W87" s="31">
        <v>50.157733356688738</v>
      </c>
      <c r="X87" s="31">
        <v>62.62348979677364</v>
      </c>
      <c r="Y87" s="31">
        <v>74.846775353986573</v>
      </c>
      <c r="Z87" s="31">
        <v>86.883790435482098</v>
      </c>
      <c r="AA87" s="31">
        <v>96.531698964999251</v>
      </c>
      <c r="AB87" s="31">
        <v>105.31715153070851</v>
      </c>
      <c r="AC87" s="31">
        <v>113.97489388384031</v>
      </c>
      <c r="AD87" s="31">
        <v>122.29198325925844</v>
      </c>
      <c r="AE87" s="31">
        <v>130.40940675527969</v>
      </c>
      <c r="AF87" s="31">
        <v>138.63966063006666</v>
      </c>
      <c r="AG87" s="31">
        <v>532.89086192265688</v>
      </c>
      <c r="AR87" s="14" t="s">
        <v>298</v>
      </c>
      <c r="AS87" s="14"/>
      <c r="AT87" s="14" t="s">
        <v>413</v>
      </c>
      <c r="AU87" s="14"/>
      <c r="AV87" s="14"/>
      <c r="AW87" s="14" t="s">
        <v>336</v>
      </c>
      <c r="AX87" s="14"/>
    </row>
    <row r="88" spans="1:50" x14ac:dyDescent="0.35">
      <c r="A88" t="s">
        <v>137</v>
      </c>
      <c r="B88" t="s">
        <v>373</v>
      </c>
      <c r="C88" t="s">
        <v>99</v>
      </c>
      <c r="D88" t="s">
        <v>18</v>
      </c>
      <c r="E88" t="s">
        <v>106</v>
      </c>
      <c r="F88" s="4" t="s">
        <v>18</v>
      </c>
      <c r="G88" s="4" t="s">
        <v>18</v>
      </c>
      <c r="H88" t="s">
        <v>18</v>
      </c>
      <c r="I88" t="s">
        <v>18</v>
      </c>
      <c r="O88" s="13" t="s">
        <v>31</v>
      </c>
      <c r="P88" s="13" t="s">
        <v>24</v>
      </c>
      <c r="Q88" s="13" t="s">
        <v>25</v>
      </c>
      <c r="R88" s="13" t="s">
        <v>26</v>
      </c>
      <c r="S88" s="13"/>
      <c r="T88" s="13"/>
      <c r="U88" s="7"/>
      <c r="V88" s="8">
        <v>0.55362965549467746</v>
      </c>
      <c r="W88" s="8">
        <v>0.29676170419804532</v>
      </c>
      <c r="X88" s="8">
        <v>0.24853109592167294</v>
      </c>
      <c r="Y88" s="8">
        <v>0.19518691144297542</v>
      </c>
      <c r="Z88" s="8">
        <v>0.16082209319729091</v>
      </c>
      <c r="AA88" s="8">
        <v>0.11104382625527218</v>
      </c>
      <c r="AB88" s="8">
        <v>9.1011063307760889E-2</v>
      </c>
      <c r="AC88" s="8">
        <v>8.2206385449072453E-2</v>
      </c>
      <c r="AD88" s="8">
        <v>7.2972995122019199E-2</v>
      </c>
      <c r="AE88" s="8">
        <v>6.6377396781703554E-2</v>
      </c>
      <c r="AF88" s="8">
        <v>6.3110891150908191E-2</v>
      </c>
      <c r="AG88" s="8">
        <v>0.10727762932362833</v>
      </c>
      <c r="AR88" s="14"/>
      <c r="AS88" s="14"/>
      <c r="AT88" s="14"/>
      <c r="AU88" s="14"/>
      <c r="AV88" s="14"/>
      <c r="AW88" s="14"/>
      <c r="AX88" s="14"/>
    </row>
    <row r="89" spans="1:50" x14ac:dyDescent="0.35">
      <c r="A89" t="s">
        <v>138</v>
      </c>
      <c r="B89" t="s">
        <v>373</v>
      </c>
      <c r="C89" t="s">
        <v>99</v>
      </c>
      <c r="D89" t="s">
        <v>18</v>
      </c>
      <c r="E89" t="s">
        <v>108</v>
      </c>
      <c r="F89" s="4" t="s">
        <v>18</v>
      </c>
      <c r="G89" s="4" t="s">
        <v>18</v>
      </c>
      <c r="H89" t="s">
        <v>18</v>
      </c>
      <c r="I89" t="s">
        <v>18</v>
      </c>
      <c r="O89" s="20" t="s">
        <v>19</v>
      </c>
      <c r="P89" s="20" t="s">
        <v>20</v>
      </c>
      <c r="Q89" s="20" t="s">
        <v>21</v>
      </c>
      <c r="R89" s="20" t="s">
        <v>338</v>
      </c>
      <c r="S89" s="20"/>
      <c r="T89" s="20"/>
      <c r="U89" s="28">
        <v>3.3476424197065717</v>
      </c>
      <c r="V89" s="28">
        <v>7.7792053913544361</v>
      </c>
      <c r="W89" s="28">
        <v>21.970233441805078</v>
      </c>
      <c r="X89" s="28">
        <v>29.358822948284129</v>
      </c>
      <c r="Y89" s="28">
        <v>37.586633079540761</v>
      </c>
      <c r="Z89" s="30">
        <v>45.065527363125085</v>
      </c>
      <c r="AA89" s="28">
        <v>51.432115802461404</v>
      </c>
      <c r="AB89" s="28">
        <v>57.31759363354206</v>
      </c>
      <c r="AC89" s="28">
        <v>62.695944602507353</v>
      </c>
      <c r="AD89" s="28">
        <v>68.167157172941529</v>
      </c>
      <c r="AE89" s="28">
        <v>73.699413189009491</v>
      </c>
      <c r="AF89" s="28">
        <v>79.202152569563069</v>
      </c>
      <c r="AG89" s="28">
        <v>429.63560595578122</v>
      </c>
      <c r="AR89" s="23" t="s">
        <v>299</v>
      </c>
      <c r="AS89" s="23"/>
      <c r="AT89" s="23" t="s">
        <v>414</v>
      </c>
      <c r="AU89" s="23"/>
      <c r="AV89" s="23"/>
      <c r="AW89" s="23" t="s">
        <v>336</v>
      </c>
      <c r="AX89" s="23"/>
    </row>
    <row r="90" spans="1:50" x14ac:dyDescent="0.35">
      <c r="A90" t="s">
        <v>139</v>
      </c>
      <c r="B90" t="s">
        <v>373</v>
      </c>
      <c r="C90" t="s">
        <v>99</v>
      </c>
      <c r="D90" t="s">
        <v>18</v>
      </c>
      <c r="E90" t="s">
        <v>108</v>
      </c>
      <c r="F90" s="4" t="s">
        <v>18</v>
      </c>
      <c r="G90" s="4" t="s">
        <v>18</v>
      </c>
      <c r="H90" t="s">
        <v>18</v>
      </c>
      <c r="I90" t="s">
        <v>18</v>
      </c>
      <c r="O90" s="20" t="s">
        <v>19</v>
      </c>
      <c r="P90" s="20" t="s">
        <v>24</v>
      </c>
      <c r="Q90" s="20" t="s">
        <v>25</v>
      </c>
      <c r="R90" s="20" t="s">
        <v>26</v>
      </c>
      <c r="S90" s="20"/>
      <c r="T90" s="20"/>
      <c r="U90" s="15">
        <v>1.6282570752000001</v>
      </c>
      <c r="V90" s="15">
        <v>1.32378624</v>
      </c>
      <c r="W90" s="15">
        <v>0.40692299999999998</v>
      </c>
      <c r="X90" s="15">
        <v>0.33629999999999999</v>
      </c>
      <c r="Y90" s="15">
        <v>0.28025</v>
      </c>
      <c r="Z90" s="15">
        <v>0.19897749999999997</v>
      </c>
      <c r="AA90" s="15">
        <v>0.141274025</v>
      </c>
      <c r="AB90" s="15">
        <v>0.11443196025000001</v>
      </c>
      <c r="AC90" s="15">
        <v>9.3834207404999995E-2</v>
      </c>
      <c r="AD90" s="15">
        <v>8.7265812886649988E-2</v>
      </c>
      <c r="AE90" s="15">
        <v>8.115720598458448E-2</v>
      </c>
      <c r="AF90" s="15">
        <v>7.4664629505817717E-2</v>
      </c>
      <c r="AG90" s="15">
        <v>0.1889023023824542</v>
      </c>
      <c r="AR90" s="23"/>
      <c r="AS90" s="23"/>
      <c r="AT90" s="23"/>
      <c r="AU90" s="23"/>
      <c r="AV90" s="23"/>
      <c r="AW90" s="23"/>
      <c r="AX90" s="23"/>
    </row>
    <row r="91" spans="1:50" x14ac:dyDescent="0.35">
      <c r="A91" t="s">
        <v>140</v>
      </c>
      <c r="B91" t="s">
        <v>373</v>
      </c>
      <c r="C91" t="s">
        <v>99</v>
      </c>
      <c r="D91" t="s">
        <v>18</v>
      </c>
      <c r="E91" t="s">
        <v>108</v>
      </c>
      <c r="F91" s="4" t="s">
        <v>18</v>
      </c>
      <c r="G91" s="4" t="s">
        <v>18</v>
      </c>
      <c r="H91" t="s">
        <v>18</v>
      </c>
      <c r="I91" t="s">
        <v>18</v>
      </c>
      <c r="O91" s="20" t="s">
        <v>28</v>
      </c>
      <c r="P91" s="20" t="s">
        <v>20</v>
      </c>
      <c r="Q91" s="20" t="s">
        <v>21</v>
      </c>
      <c r="R91" s="20" t="s">
        <v>21</v>
      </c>
      <c r="S91" s="20"/>
      <c r="T91" s="20"/>
      <c r="U91" s="28">
        <v>187.15933287285108</v>
      </c>
      <c r="V91" s="28">
        <v>259.05367091036402</v>
      </c>
      <c r="W91" s="28">
        <v>530.95883792878726</v>
      </c>
      <c r="X91" s="28">
        <v>566.67112936787748</v>
      </c>
      <c r="Y91" s="28">
        <v>598.43304616894693</v>
      </c>
      <c r="Z91" s="29">
        <v>617.48500000000001</v>
      </c>
      <c r="AA91" s="28">
        <v>637.14349945399999</v>
      </c>
      <c r="AB91" s="28">
        <v>654.24574652138585</v>
      </c>
      <c r="AC91" s="28">
        <v>666.22440624293256</v>
      </c>
      <c r="AD91" s="28">
        <v>678.10218767453023</v>
      </c>
      <c r="AE91" s="28">
        <v>688.16196124122791</v>
      </c>
      <c r="AF91" s="28">
        <v>699.33182164906987</v>
      </c>
      <c r="AG91" s="28">
        <v>746.10410788740137</v>
      </c>
      <c r="AR91" s="23" t="s">
        <v>300</v>
      </c>
      <c r="AS91" s="23"/>
      <c r="AT91" s="23" t="s">
        <v>415</v>
      </c>
      <c r="AU91" s="23"/>
      <c r="AV91" s="23"/>
      <c r="AW91" s="23" t="s">
        <v>336</v>
      </c>
      <c r="AX91" s="23"/>
    </row>
    <row r="92" spans="1:50" x14ac:dyDescent="0.35">
      <c r="A92" t="s">
        <v>141</v>
      </c>
      <c r="B92" t="s">
        <v>373</v>
      </c>
      <c r="C92" t="s">
        <v>99</v>
      </c>
      <c r="D92" t="s">
        <v>18</v>
      </c>
      <c r="E92" t="s">
        <v>108</v>
      </c>
      <c r="F92" s="4" t="s">
        <v>18</v>
      </c>
      <c r="G92" s="4" t="s">
        <v>18</v>
      </c>
      <c r="H92" t="s">
        <v>18</v>
      </c>
      <c r="I92" t="s">
        <v>18</v>
      </c>
      <c r="O92" s="20" t="s">
        <v>28</v>
      </c>
      <c r="P92" s="20" t="s">
        <v>24</v>
      </c>
      <c r="Q92" s="20" t="s">
        <v>25</v>
      </c>
      <c r="R92" s="20" t="s">
        <v>26</v>
      </c>
      <c r="S92" s="20"/>
      <c r="T92" s="20"/>
      <c r="U92" s="15">
        <v>0.47774188799999995</v>
      </c>
      <c r="V92" s="15">
        <v>0.38413439999999999</v>
      </c>
      <c r="W92" s="15">
        <v>6.1038449999999994E-2</v>
      </c>
      <c r="X92" s="15">
        <v>6.726E-2</v>
      </c>
      <c r="Y92" s="15">
        <v>5.6050000000000003E-2</v>
      </c>
      <c r="Z92" s="15">
        <v>3.1836399999999994E-2</v>
      </c>
      <c r="AA92" s="15">
        <v>2.6842064749999998E-2</v>
      </c>
      <c r="AB92" s="15">
        <v>1.8309113639999999E-2</v>
      </c>
      <c r="AC92" s="15">
        <v>1.7828499406949999E-2</v>
      </c>
      <c r="AD92" s="15">
        <v>1.4835188190730497E-2</v>
      </c>
      <c r="AE92" s="15">
        <v>1.6231441196916895E-2</v>
      </c>
      <c r="AF92" s="15">
        <v>1.4186279606105365E-2</v>
      </c>
      <c r="AG92" s="15">
        <v>3.4826706190079999E-2</v>
      </c>
      <c r="AR92" s="23"/>
      <c r="AS92" s="23"/>
      <c r="AT92" s="23"/>
      <c r="AU92" s="23"/>
      <c r="AV92" s="23"/>
      <c r="AW92" s="23"/>
      <c r="AX92" s="23"/>
    </row>
    <row r="93" spans="1:50" x14ac:dyDescent="0.35">
      <c r="A93" t="s">
        <v>142</v>
      </c>
      <c r="B93" t="s">
        <v>373</v>
      </c>
      <c r="C93" t="s">
        <v>99</v>
      </c>
      <c r="D93" t="s">
        <v>18</v>
      </c>
      <c r="E93" t="s">
        <v>108</v>
      </c>
      <c r="F93" s="4" t="s">
        <v>18</v>
      </c>
      <c r="G93" s="4" t="s">
        <v>18</v>
      </c>
      <c r="H93" t="s">
        <v>18</v>
      </c>
      <c r="I93" t="s">
        <v>18</v>
      </c>
      <c r="O93" s="20" t="s">
        <v>31</v>
      </c>
      <c r="P93" s="20" t="s">
        <v>20</v>
      </c>
      <c r="Q93" s="20" t="s">
        <v>21</v>
      </c>
      <c r="R93" s="20" t="s">
        <v>337</v>
      </c>
      <c r="S93" s="20"/>
      <c r="T93" s="20"/>
      <c r="U93" s="31">
        <v>17.88659089729088</v>
      </c>
      <c r="V93" s="31">
        <v>30.029319268153291</v>
      </c>
      <c r="W93" s="31">
        <v>41.378411794610237</v>
      </c>
      <c r="X93" s="31">
        <v>51.809279539322816</v>
      </c>
      <c r="Y93" s="31">
        <v>62.808418285325565</v>
      </c>
      <c r="Z93" s="31">
        <v>72.982383965804971</v>
      </c>
      <c r="AA93" s="31">
        <v>80.722970330131517</v>
      </c>
      <c r="AB93" s="31">
        <v>87.608660718543135</v>
      </c>
      <c r="AC93" s="31">
        <v>94.106346172562553</v>
      </c>
      <c r="AD93" s="31">
        <v>100.5263784898152</v>
      </c>
      <c r="AE93" s="31">
        <v>107.09602875474097</v>
      </c>
      <c r="AF93" s="31">
        <v>113.25403780825997</v>
      </c>
      <c r="AG93" s="31">
        <v>575.83868177900433</v>
      </c>
      <c r="AR93" s="23" t="s">
        <v>301</v>
      </c>
      <c r="AS93" s="23"/>
      <c r="AT93" s="23" t="s">
        <v>416</v>
      </c>
      <c r="AU93" s="23"/>
      <c r="AV93" s="23"/>
      <c r="AW93" s="23" t="s">
        <v>336</v>
      </c>
      <c r="AX93" s="23"/>
    </row>
    <row r="94" spans="1:50" x14ac:dyDescent="0.35">
      <c r="A94" t="s">
        <v>143</v>
      </c>
      <c r="B94" t="s">
        <v>373</v>
      </c>
      <c r="C94" t="s">
        <v>99</v>
      </c>
      <c r="D94" t="s">
        <v>18</v>
      </c>
      <c r="E94" t="s">
        <v>108</v>
      </c>
      <c r="F94" s="4" t="s">
        <v>18</v>
      </c>
      <c r="G94" s="4" t="s">
        <v>18</v>
      </c>
      <c r="H94" t="s">
        <v>18</v>
      </c>
      <c r="I94" t="s">
        <v>18</v>
      </c>
      <c r="O94" s="20" t="s">
        <v>31</v>
      </c>
      <c r="P94" s="20" t="s">
        <v>24</v>
      </c>
      <c r="Q94" s="20" t="s">
        <v>25</v>
      </c>
      <c r="R94" s="20" t="s">
        <v>26</v>
      </c>
      <c r="S94" s="20"/>
      <c r="T94" s="20"/>
      <c r="U94" s="7"/>
      <c r="V94" s="8">
        <v>0.67887326548635718</v>
      </c>
      <c r="W94" s="8">
        <v>0.32598681979903715</v>
      </c>
      <c r="X94" s="8">
        <v>0.25208477784232541</v>
      </c>
      <c r="Y94" s="8">
        <v>0.2123005539510445</v>
      </c>
      <c r="Z94" s="8">
        <v>0.16198410910876943</v>
      </c>
      <c r="AA94" s="8">
        <v>0.10606102382121836</v>
      </c>
      <c r="AB94" s="8">
        <v>8.5300260387487142E-2</v>
      </c>
      <c r="AC94" s="8">
        <v>7.4167158825704169E-2</v>
      </c>
      <c r="AD94" s="8">
        <v>6.8221034801205144E-2</v>
      </c>
      <c r="AE94" s="8">
        <v>6.5352501140696836E-2</v>
      </c>
      <c r="AF94" s="8">
        <v>5.749988234971215E-2</v>
      </c>
      <c r="AG94" s="8">
        <v>0.14027532242738019</v>
      </c>
      <c r="AR94" s="23"/>
      <c r="AS94" s="23"/>
      <c r="AT94" s="23"/>
      <c r="AU94" s="23"/>
      <c r="AV94" s="23"/>
      <c r="AW94" s="23"/>
      <c r="AX94" s="23"/>
    </row>
    <row r="95" spans="1:50" x14ac:dyDescent="0.35">
      <c r="A95" t="s">
        <v>144</v>
      </c>
      <c r="B95" t="s">
        <v>373</v>
      </c>
      <c r="C95" t="s">
        <v>99</v>
      </c>
      <c r="D95" t="s">
        <v>18</v>
      </c>
      <c r="E95" t="s">
        <v>110</v>
      </c>
      <c r="F95" s="4" t="s">
        <v>18</v>
      </c>
      <c r="G95" s="4" t="s">
        <v>18</v>
      </c>
      <c r="H95" t="s">
        <v>18</v>
      </c>
      <c r="I95" t="s">
        <v>18</v>
      </c>
      <c r="O95" s="13" t="s">
        <v>19</v>
      </c>
      <c r="P95" s="13" t="s">
        <v>20</v>
      </c>
      <c r="Q95" s="13" t="s">
        <v>21</v>
      </c>
      <c r="R95" s="13" t="s">
        <v>338</v>
      </c>
      <c r="S95" s="13"/>
      <c r="T95" s="13"/>
      <c r="U95" s="28">
        <v>8.2510090058353125</v>
      </c>
      <c r="V95" s="28">
        <v>15.138012900347956</v>
      </c>
      <c r="W95" s="28">
        <v>34.62944030961971</v>
      </c>
      <c r="X95" s="28">
        <v>44.462643032737773</v>
      </c>
      <c r="Y95" s="28">
        <v>54.811323198607489</v>
      </c>
      <c r="Z95" s="30">
        <v>64.379324804464403</v>
      </c>
      <c r="AA95" s="28">
        <v>72.246075924789935</v>
      </c>
      <c r="AB95" s="28">
        <v>79.396771266218124</v>
      </c>
      <c r="AC95" s="28">
        <v>85.762115172745922</v>
      </c>
      <c r="AD95" s="28">
        <v>92.225237382988283</v>
      </c>
      <c r="AE95" s="28">
        <v>98.619412020172874</v>
      </c>
      <c r="AF95" s="28">
        <v>104.84153388703061</v>
      </c>
      <c r="AG95" s="28">
        <v>197.01569802925792</v>
      </c>
      <c r="AR95" s="14" t="s">
        <v>302</v>
      </c>
      <c r="AS95" s="14"/>
      <c r="AT95" s="14" t="s">
        <v>417</v>
      </c>
      <c r="AU95" s="14"/>
      <c r="AV95" s="14"/>
      <c r="AW95" s="14" t="s">
        <v>336</v>
      </c>
      <c r="AX95" s="14"/>
    </row>
    <row r="96" spans="1:50" x14ac:dyDescent="0.35">
      <c r="A96" t="s">
        <v>145</v>
      </c>
      <c r="B96" t="s">
        <v>373</v>
      </c>
      <c r="C96" t="s">
        <v>99</v>
      </c>
      <c r="D96" t="s">
        <v>18</v>
      </c>
      <c r="E96" t="s">
        <v>110</v>
      </c>
      <c r="F96" s="4" t="s">
        <v>18</v>
      </c>
      <c r="G96" s="4" t="s">
        <v>18</v>
      </c>
      <c r="H96" t="s">
        <v>18</v>
      </c>
      <c r="I96" t="s">
        <v>18</v>
      </c>
      <c r="O96" s="13" t="s">
        <v>19</v>
      </c>
      <c r="P96" s="13" t="s">
        <v>24</v>
      </c>
      <c r="Q96" s="13" t="s">
        <v>25</v>
      </c>
      <c r="R96" s="13" t="s">
        <v>26</v>
      </c>
      <c r="S96" s="13"/>
      <c r="T96" s="13"/>
      <c r="U96" s="15">
        <v>1.0433578319999999</v>
      </c>
      <c r="V96" s="15">
        <v>0.83468626559999992</v>
      </c>
      <c r="W96" s="15">
        <v>0.36346239999999996</v>
      </c>
      <c r="X96" s="15">
        <v>0.28395499999999996</v>
      </c>
      <c r="Y96" s="15">
        <v>0.23274999999999998</v>
      </c>
      <c r="Z96" s="15">
        <v>0.17456249999999998</v>
      </c>
      <c r="AA96" s="15">
        <v>0.12219374999999999</v>
      </c>
      <c r="AB96" s="15">
        <v>9.8976937499999987E-2</v>
      </c>
      <c r="AC96" s="15">
        <v>8.017131937499998E-2</v>
      </c>
      <c r="AD96" s="15">
        <v>7.536104021249998E-2</v>
      </c>
      <c r="AE96" s="15">
        <v>6.933215699549998E-2</v>
      </c>
      <c r="AF96" s="15">
        <v>6.3092262865904983E-2</v>
      </c>
      <c r="AG96" s="15">
        <v>0.11006703149592086</v>
      </c>
      <c r="AR96" s="14"/>
      <c r="AS96" s="14"/>
      <c r="AT96" s="14"/>
      <c r="AU96" s="14"/>
      <c r="AV96" s="14"/>
      <c r="AW96" s="14"/>
      <c r="AX96" s="14"/>
    </row>
    <row r="97" spans="1:50" x14ac:dyDescent="0.35">
      <c r="A97" t="s">
        <v>146</v>
      </c>
      <c r="B97" t="s">
        <v>373</v>
      </c>
      <c r="C97" t="s">
        <v>99</v>
      </c>
      <c r="D97" t="s">
        <v>18</v>
      </c>
      <c r="E97" t="s">
        <v>110</v>
      </c>
      <c r="F97" s="4" t="s">
        <v>18</v>
      </c>
      <c r="G97" s="4" t="s">
        <v>18</v>
      </c>
      <c r="H97" t="s">
        <v>18</v>
      </c>
      <c r="I97" t="s">
        <v>18</v>
      </c>
      <c r="O97" s="13" t="s">
        <v>28</v>
      </c>
      <c r="P97" s="13" t="s">
        <v>20</v>
      </c>
      <c r="Q97" s="13" t="s">
        <v>21</v>
      </c>
      <c r="R97" s="13" t="s">
        <v>21</v>
      </c>
      <c r="S97" s="13"/>
      <c r="T97" s="13"/>
      <c r="U97" s="28">
        <v>106.12274120130081</v>
      </c>
      <c r="V97" s="28">
        <v>130.80033666422679</v>
      </c>
      <c r="W97" s="28">
        <v>249.5638743326902</v>
      </c>
      <c r="X97" s="28">
        <v>263.02820722055662</v>
      </c>
      <c r="Y97" s="28">
        <v>275.27217026667358</v>
      </c>
      <c r="Z97" s="29">
        <v>282.48</v>
      </c>
      <c r="AA97" s="28">
        <v>289.87656225000001</v>
      </c>
      <c r="AB97" s="28">
        <v>296.60657204390287</v>
      </c>
      <c r="AC97" s="28">
        <v>301.30372566682746</v>
      </c>
      <c r="AD97" s="28">
        <v>305.16867242191745</v>
      </c>
      <c r="AE97" s="28">
        <v>309.30828156883445</v>
      </c>
      <c r="AF97" s="28">
        <v>313.16838342962745</v>
      </c>
      <c r="AG97" s="28">
        <v>248.55123383880806</v>
      </c>
      <c r="AR97" s="14" t="s">
        <v>303</v>
      </c>
      <c r="AS97" s="14"/>
      <c r="AT97" s="14" t="s">
        <v>418</v>
      </c>
      <c r="AU97" s="14"/>
      <c r="AV97" s="14"/>
      <c r="AW97" s="14" t="s">
        <v>336</v>
      </c>
      <c r="AX97" s="14"/>
    </row>
    <row r="98" spans="1:50" x14ac:dyDescent="0.35">
      <c r="A98" t="s">
        <v>147</v>
      </c>
      <c r="B98" t="s">
        <v>373</v>
      </c>
      <c r="C98" t="s">
        <v>99</v>
      </c>
      <c r="D98" t="s">
        <v>18</v>
      </c>
      <c r="E98" t="s">
        <v>110</v>
      </c>
      <c r="F98" s="4" t="s">
        <v>18</v>
      </c>
      <c r="G98" s="4" t="s">
        <v>18</v>
      </c>
      <c r="H98" t="s">
        <v>18</v>
      </c>
      <c r="I98" t="s">
        <v>18</v>
      </c>
      <c r="O98" s="13" t="s">
        <v>28</v>
      </c>
      <c r="P98" s="13" t="s">
        <v>24</v>
      </c>
      <c r="Q98" s="13" t="s">
        <v>25</v>
      </c>
      <c r="R98" s="13" t="s">
        <v>26</v>
      </c>
      <c r="S98" s="13"/>
      <c r="T98" s="13"/>
      <c r="U98" s="15">
        <v>0.24183976960000003</v>
      </c>
      <c r="V98" s="15">
        <v>0.23253824000000001</v>
      </c>
      <c r="W98" s="15">
        <v>6.9057856000000001E-2</v>
      </c>
      <c r="X98" s="15">
        <v>5.3951449999999991E-2</v>
      </c>
      <c r="Y98" s="15">
        <v>4.6549999999999994E-2</v>
      </c>
      <c r="Z98" s="15">
        <v>2.6184374999999996E-2</v>
      </c>
      <c r="AA98" s="15">
        <v>2.3216812499999996E-2</v>
      </c>
      <c r="AB98" s="15">
        <v>1.5836309999999999E-2</v>
      </c>
      <c r="AC98" s="15">
        <v>1.2827411099999996E-2</v>
      </c>
      <c r="AD98" s="15">
        <v>1.3564987238249997E-2</v>
      </c>
      <c r="AE98" s="15">
        <v>1.2479788259189996E-2</v>
      </c>
      <c r="AF98" s="15">
        <v>1.1356607315862896E-2</v>
      </c>
      <c r="AG98" s="15">
        <v>2.3221883497612797E-2</v>
      </c>
      <c r="AR98" s="14"/>
      <c r="AS98" s="14"/>
      <c r="AT98" s="14"/>
      <c r="AU98" s="14"/>
      <c r="AV98" s="14"/>
      <c r="AW98" s="14"/>
      <c r="AX98" s="14"/>
    </row>
    <row r="99" spans="1:50" x14ac:dyDescent="0.35">
      <c r="A99" t="s">
        <v>148</v>
      </c>
      <c r="B99" t="s">
        <v>373</v>
      </c>
      <c r="C99" t="s">
        <v>99</v>
      </c>
      <c r="D99" t="s">
        <v>18</v>
      </c>
      <c r="E99" t="s">
        <v>110</v>
      </c>
      <c r="F99" s="4" t="s">
        <v>18</v>
      </c>
      <c r="G99" s="4" t="s">
        <v>18</v>
      </c>
      <c r="H99" t="s">
        <v>18</v>
      </c>
      <c r="I99" t="s">
        <v>18</v>
      </c>
      <c r="O99" s="13" t="s">
        <v>31</v>
      </c>
      <c r="P99" s="13" t="s">
        <v>20</v>
      </c>
      <c r="Q99" s="13" t="s">
        <v>21</v>
      </c>
      <c r="R99" s="13" t="s">
        <v>337</v>
      </c>
      <c r="S99" s="13"/>
      <c r="T99" s="13"/>
      <c r="U99" s="31">
        <v>77.749678461322816</v>
      </c>
      <c r="V99" s="31">
        <v>115.73374569522896</v>
      </c>
      <c r="W99" s="31">
        <v>138.75982812903311</v>
      </c>
      <c r="X99" s="31">
        <v>169.04134922477948</v>
      </c>
      <c r="Y99" s="31">
        <v>199.11683460594034</v>
      </c>
      <c r="Z99" s="31">
        <v>227.90755028484992</v>
      </c>
      <c r="AA99" s="31">
        <v>249.23048405162993</v>
      </c>
      <c r="AB99" s="31">
        <v>267.68378973904208</v>
      </c>
      <c r="AC99" s="31">
        <v>284.63675642557132</v>
      </c>
      <c r="AD99" s="31">
        <v>302.21069761538405</v>
      </c>
      <c r="AE99" s="31">
        <v>318.83857593455934</v>
      </c>
      <c r="AF99" s="31">
        <v>334.77687861996355</v>
      </c>
      <c r="AG99" s="31">
        <v>792.65628653860438</v>
      </c>
      <c r="AR99" s="14" t="s">
        <v>304</v>
      </c>
      <c r="AS99" s="14"/>
      <c r="AT99" s="14" t="s">
        <v>419</v>
      </c>
      <c r="AU99" s="14"/>
      <c r="AV99" s="14"/>
      <c r="AW99" s="14" t="s">
        <v>336</v>
      </c>
      <c r="AX99" s="14"/>
    </row>
    <row r="100" spans="1:50" x14ac:dyDescent="0.35">
      <c r="A100" t="s">
        <v>149</v>
      </c>
      <c r="B100" t="s">
        <v>373</v>
      </c>
      <c r="C100" t="s">
        <v>99</v>
      </c>
      <c r="D100" t="s">
        <v>18</v>
      </c>
      <c r="E100" t="s">
        <v>110</v>
      </c>
      <c r="F100" s="4" t="s">
        <v>18</v>
      </c>
      <c r="G100" s="4" t="s">
        <v>18</v>
      </c>
      <c r="H100" t="s">
        <v>18</v>
      </c>
      <c r="I100" t="s">
        <v>18</v>
      </c>
      <c r="O100" s="13" t="s">
        <v>31</v>
      </c>
      <c r="P100" s="13" t="s">
        <v>24</v>
      </c>
      <c r="Q100" s="13" t="s">
        <v>25</v>
      </c>
      <c r="R100" s="13" t="s">
        <v>26</v>
      </c>
      <c r="S100" s="13"/>
      <c r="T100" s="13"/>
      <c r="U100" s="7"/>
      <c r="V100" s="8">
        <v>0.48854307806303809</v>
      </c>
      <c r="W100" s="8">
        <v>0.27538691413909783</v>
      </c>
      <c r="X100" s="8">
        <v>0.21822973914026117</v>
      </c>
      <c r="Y100" s="8">
        <v>0.17791792078734867</v>
      </c>
      <c r="Z100" s="8">
        <v>0.14459207196562501</v>
      </c>
      <c r="AA100" s="8">
        <v>9.3559575977757534E-2</v>
      </c>
      <c r="AB100" s="8">
        <v>7.4041126058999332E-2</v>
      </c>
      <c r="AC100" s="8">
        <v>6.3332063189393134E-2</v>
      </c>
      <c r="AD100" s="8">
        <v>6.1741643667191232E-2</v>
      </c>
      <c r="AE100" s="8">
        <v>5.5020813129312771E-2</v>
      </c>
      <c r="AF100" s="8">
        <v>4.9988627124829141E-2</v>
      </c>
      <c r="AG100" s="8">
        <v>8.437197070830367E-2</v>
      </c>
      <c r="AR100" s="14"/>
      <c r="AS100" s="14"/>
      <c r="AT100" s="14"/>
      <c r="AU100" s="14"/>
      <c r="AV100" s="14"/>
      <c r="AW100" s="14"/>
      <c r="AX100" s="14"/>
    </row>
    <row r="101" spans="1:50" x14ac:dyDescent="0.35">
      <c r="A101" t="s">
        <v>150</v>
      </c>
      <c r="B101" t="s">
        <v>373</v>
      </c>
      <c r="C101" t="s">
        <v>99</v>
      </c>
      <c r="D101" t="s">
        <v>18</v>
      </c>
      <c r="E101" t="s">
        <v>367</v>
      </c>
      <c r="F101" s="4" t="s">
        <v>18</v>
      </c>
      <c r="G101" s="4" t="s">
        <v>18</v>
      </c>
      <c r="H101" t="s">
        <v>18</v>
      </c>
      <c r="I101" t="s">
        <v>18</v>
      </c>
      <c r="O101" s="20" t="s">
        <v>19</v>
      </c>
      <c r="P101" s="20" t="s">
        <v>20</v>
      </c>
      <c r="Q101" s="20" t="s">
        <v>21</v>
      </c>
      <c r="R101" s="20" t="s">
        <v>338</v>
      </c>
      <c r="S101" s="20"/>
      <c r="T101" s="20"/>
      <c r="U101" s="28">
        <v>4.461123561019134</v>
      </c>
      <c r="V101" s="28">
        <v>8.3152876354512362</v>
      </c>
      <c r="W101" s="28">
        <v>17.460787562105644</v>
      </c>
      <c r="X101" s="28">
        <v>22.516733208588953</v>
      </c>
      <c r="Y101" s="28">
        <v>27.650548380147235</v>
      </c>
      <c r="Z101" s="30">
        <v>32.189662402232202</v>
      </c>
      <c r="AA101" s="28">
        <v>35.994325987796515</v>
      </c>
      <c r="AB101" s="28">
        <v>39.397811234990762</v>
      </c>
      <c r="AC101" s="28">
        <v>42.378055829219228</v>
      </c>
      <c r="AD101" s="28">
        <v>45.327286012641991</v>
      </c>
      <c r="AE101" s="28">
        <v>48.292494339919998</v>
      </c>
      <c r="AF101" s="28">
        <v>51.19894503313099</v>
      </c>
      <c r="AG101" s="28">
        <v>106.48941143405159</v>
      </c>
      <c r="AR101" s="23" t="s">
        <v>305</v>
      </c>
      <c r="AS101" s="23"/>
      <c r="AT101" s="23" t="s">
        <v>420</v>
      </c>
      <c r="AU101" s="23"/>
      <c r="AV101" s="23"/>
      <c r="AW101" s="23" t="s">
        <v>336</v>
      </c>
      <c r="AX101" s="23"/>
    </row>
    <row r="102" spans="1:50" x14ac:dyDescent="0.35">
      <c r="A102" t="s">
        <v>151</v>
      </c>
      <c r="B102" t="s">
        <v>373</v>
      </c>
      <c r="C102" t="s">
        <v>99</v>
      </c>
      <c r="D102" t="s">
        <v>18</v>
      </c>
      <c r="E102" t="s">
        <v>367</v>
      </c>
      <c r="F102" s="4" t="s">
        <v>18</v>
      </c>
      <c r="G102" s="4" t="s">
        <v>18</v>
      </c>
      <c r="H102" t="s">
        <v>18</v>
      </c>
      <c r="I102" t="s">
        <v>18</v>
      </c>
      <c r="O102" s="20" t="s">
        <v>19</v>
      </c>
      <c r="P102" s="20" t="s">
        <v>24</v>
      </c>
      <c r="Q102" s="20" t="s">
        <v>25</v>
      </c>
      <c r="R102" s="20" t="s">
        <v>26</v>
      </c>
      <c r="S102" s="20"/>
      <c r="T102" s="20"/>
      <c r="U102" s="15">
        <v>1.0540125388800001</v>
      </c>
      <c r="V102" s="15">
        <v>0.86394470400000012</v>
      </c>
      <c r="W102" s="15">
        <v>0.37063679999999999</v>
      </c>
      <c r="X102" s="15">
        <v>0.28955999999999998</v>
      </c>
      <c r="Y102" s="15">
        <v>0.22799999999999998</v>
      </c>
      <c r="Z102" s="15">
        <v>0.16415999999999997</v>
      </c>
      <c r="AA102" s="15">
        <v>0.11819519999999997</v>
      </c>
      <c r="AB102" s="15">
        <v>9.4556159999999972E-2</v>
      </c>
      <c r="AC102" s="15">
        <v>7.5644927999999986E-2</v>
      </c>
      <c r="AD102" s="15">
        <v>6.9593333759999987E-2</v>
      </c>
      <c r="AE102" s="15">
        <v>6.5417733734399991E-2</v>
      </c>
      <c r="AF102" s="15">
        <v>6.0184315035647994E-2</v>
      </c>
      <c r="AG102" s="15">
        <v>0.10634441152204797</v>
      </c>
      <c r="AR102" s="23"/>
      <c r="AS102" s="23"/>
      <c r="AT102" s="23"/>
      <c r="AU102" s="23"/>
      <c r="AV102" s="23"/>
      <c r="AW102" s="23"/>
      <c r="AX102" s="23"/>
    </row>
    <row r="103" spans="1:50" x14ac:dyDescent="0.35">
      <c r="A103" t="s">
        <v>152</v>
      </c>
      <c r="B103" t="s">
        <v>373</v>
      </c>
      <c r="C103" t="s">
        <v>99</v>
      </c>
      <c r="D103" t="s">
        <v>18</v>
      </c>
      <c r="E103" t="s">
        <v>367</v>
      </c>
      <c r="F103" s="4" t="s">
        <v>18</v>
      </c>
      <c r="G103" s="4" t="s">
        <v>18</v>
      </c>
      <c r="H103" t="s">
        <v>18</v>
      </c>
      <c r="I103" t="s">
        <v>18</v>
      </c>
      <c r="O103" s="20" t="s">
        <v>28</v>
      </c>
      <c r="P103" s="20" t="s">
        <v>20</v>
      </c>
      <c r="Q103" s="20" t="s">
        <v>21</v>
      </c>
      <c r="R103" s="20" t="s">
        <v>21</v>
      </c>
      <c r="S103" s="20"/>
      <c r="T103" s="20"/>
      <c r="U103" s="28">
        <v>35.94382068785761</v>
      </c>
      <c r="V103" s="28">
        <v>41.788590016426276</v>
      </c>
      <c r="W103" s="28">
        <v>51.946362598351563</v>
      </c>
      <c r="X103" s="28">
        <v>54.804264461607509</v>
      </c>
      <c r="Y103" s="28">
        <v>56.803524029166958</v>
      </c>
      <c r="Z103" s="29">
        <v>58.481999999999999</v>
      </c>
      <c r="AA103" s="28">
        <v>60.210072921599995</v>
      </c>
      <c r="AB103" s="28">
        <v>61.562215827686778</v>
      </c>
      <c r="AC103" s="28">
        <v>62.55180057174551</v>
      </c>
      <c r="AD103" s="28">
        <v>63.498145861849522</v>
      </c>
      <c r="AE103" s="28">
        <v>64.205193487146303</v>
      </c>
      <c r="AF103" s="28">
        <v>64.877218807451555</v>
      </c>
      <c r="AG103" s="28">
        <v>72.99602068925779</v>
      </c>
      <c r="AR103" s="23" t="s">
        <v>306</v>
      </c>
      <c r="AS103" s="23"/>
      <c r="AT103" s="23" t="s">
        <v>421</v>
      </c>
      <c r="AU103" s="23"/>
      <c r="AV103" s="23"/>
      <c r="AW103" s="23" t="s">
        <v>336</v>
      </c>
      <c r="AX103" s="23"/>
    </row>
    <row r="104" spans="1:50" x14ac:dyDescent="0.35">
      <c r="A104" t="s">
        <v>153</v>
      </c>
      <c r="B104" t="s">
        <v>373</v>
      </c>
      <c r="C104" t="s">
        <v>99</v>
      </c>
      <c r="D104" t="s">
        <v>18</v>
      </c>
      <c r="E104" t="s">
        <v>367</v>
      </c>
      <c r="F104" s="4" t="s">
        <v>18</v>
      </c>
      <c r="G104" s="4" t="s">
        <v>18</v>
      </c>
      <c r="H104" t="s">
        <v>18</v>
      </c>
      <c r="I104" t="s">
        <v>18</v>
      </c>
      <c r="O104" s="20" t="s">
        <v>28</v>
      </c>
      <c r="P104" s="20" t="s">
        <v>24</v>
      </c>
      <c r="Q104" s="20" t="s">
        <v>25</v>
      </c>
      <c r="R104" s="20" t="s">
        <v>26</v>
      </c>
      <c r="S104" s="20"/>
      <c r="T104" s="20"/>
      <c r="U104" s="15">
        <v>0.21301708260000002</v>
      </c>
      <c r="V104" s="15">
        <v>0.16260845999999998</v>
      </c>
      <c r="W104" s="15">
        <v>5.5595520000000002E-2</v>
      </c>
      <c r="X104" s="15">
        <v>5.50164E-2</v>
      </c>
      <c r="Y104" s="15">
        <v>3.6479999999999999E-2</v>
      </c>
      <c r="Z104" s="15">
        <v>2.9548799999999993E-2</v>
      </c>
      <c r="AA104" s="15">
        <v>2.2457087999999997E-2</v>
      </c>
      <c r="AB104" s="15">
        <v>1.6074547199999997E-2</v>
      </c>
      <c r="AC104" s="15">
        <v>1.5128985599999999E-2</v>
      </c>
      <c r="AD104" s="15">
        <v>1.1134933401599998E-2</v>
      </c>
      <c r="AE104" s="15">
        <v>1.0466837397503998E-2</v>
      </c>
      <c r="AF104" s="15">
        <v>1.2036863007129599E-2</v>
      </c>
      <c r="AG104" s="15">
        <v>2.1335560889157893E-2</v>
      </c>
      <c r="AR104" s="23"/>
      <c r="AS104" s="23"/>
      <c r="AT104" s="23"/>
      <c r="AU104" s="23"/>
      <c r="AV104" s="23"/>
      <c r="AW104" s="23"/>
      <c r="AX104" s="23"/>
    </row>
    <row r="105" spans="1:50" x14ac:dyDescent="0.35">
      <c r="A105" t="s">
        <v>154</v>
      </c>
      <c r="B105" t="s">
        <v>373</v>
      </c>
      <c r="C105" t="s">
        <v>99</v>
      </c>
      <c r="D105" t="s">
        <v>18</v>
      </c>
      <c r="E105" t="s">
        <v>367</v>
      </c>
      <c r="F105" s="4" t="s">
        <v>18</v>
      </c>
      <c r="G105" s="4" t="s">
        <v>18</v>
      </c>
      <c r="H105" t="s">
        <v>18</v>
      </c>
      <c r="I105" t="s">
        <v>18</v>
      </c>
      <c r="O105" s="20" t="s">
        <v>31</v>
      </c>
      <c r="P105" s="20" t="s">
        <v>20</v>
      </c>
      <c r="Q105" s="20" t="s">
        <v>21</v>
      </c>
      <c r="R105" s="20" t="s">
        <v>337</v>
      </c>
      <c r="S105" s="20"/>
      <c r="T105" s="20"/>
      <c r="U105" s="31">
        <v>124.11378299931738</v>
      </c>
      <c r="V105" s="31">
        <v>198.98464227155449</v>
      </c>
      <c r="W105" s="31">
        <v>336.13109154749048</v>
      </c>
      <c r="X105" s="31">
        <v>410.85731976866123</v>
      </c>
      <c r="Y105" s="31">
        <v>486.77522834585903</v>
      </c>
      <c r="Z105" s="31">
        <v>550.4199993541979</v>
      </c>
      <c r="AA105" s="31">
        <v>597.81236330115416</v>
      </c>
      <c r="AB105" s="31">
        <v>639.96740054428199</v>
      </c>
      <c r="AC105" s="31">
        <v>677.4873855247788</v>
      </c>
      <c r="AD105" s="31">
        <v>713.83637108489472</v>
      </c>
      <c r="AE105" s="31">
        <v>752.15869179785307</v>
      </c>
      <c r="AF105" s="31">
        <v>789.16676722970863</v>
      </c>
      <c r="AG105" s="31">
        <v>1458.8385836451869</v>
      </c>
      <c r="AR105" s="23" t="s">
        <v>307</v>
      </c>
      <c r="AS105" s="23"/>
      <c r="AT105" s="23" t="s">
        <v>422</v>
      </c>
      <c r="AU105" s="23"/>
      <c r="AV105" s="23"/>
      <c r="AW105" s="23" t="s">
        <v>336</v>
      </c>
      <c r="AX105" s="23"/>
    </row>
    <row r="106" spans="1:50" x14ac:dyDescent="0.35">
      <c r="A106" t="s">
        <v>155</v>
      </c>
      <c r="B106" t="s">
        <v>373</v>
      </c>
      <c r="C106" t="s">
        <v>99</v>
      </c>
      <c r="D106" t="s">
        <v>18</v>
      </c>
      <c r="E106" t="s">
        <v>367</v>
      </c>
      <c r="F106" s="4" t="s">
        <v>18</v>
      </c>
      <c r="G106" s="4" t="s">
        <v>18</v>
      </c>
      <c r="H106" t="s">
        <v>18</v>
      </c>
      <c r="I106" t="s">
        <v>18</v>
      </c>
      <c r="O106" s="20" t="s">
        <v>31</v>
      </c>
      <c r="P106" s="20" t="s">
        <v>24</v>
      </c>
      <c r="Q106" s="20" t="s">
        <v>25</v>
      </c>
      <c r="R106" s="20" t="s">
        <v>26</v>
      </c>
      <c r="S106" s="20"/>
      <c r="T106" s="20"/>
      <c r="U106" s="7"/>
      <c r="V106" s="8">
        <v>0.60324371284895006</v>
      </c>
      <c r="W106" s="8">
        <v>0.29844886041198798</v>
      </c>
      <c r="X106" s="8">
        <v>0.22231275267379721</v>
      </c>
      <c r="Y106" s="8">
        <v>0.18477925285581967</v>
      </c>
      <c r="Z106" s="8">
        <v>0.13074776057239826</v>
      </c>
      <c r="AA106" s="8">
        <v>8.6102183791579592E-2</v>
      </c>
      <c r="AB106" s="8">
        <v>7.0515499228462397E-2</v>
      </c>
      <c r="AC106" s="8">
        <v>5.8627962844024044E-2</v>
      </c>
      <c r="AD106" s="8">
        <v>5.3652638169727915E-2</v>
      </c>
      <c r="AE106" s="8">
        <v>5.3685021197106768E-2</v>
      </c>
      <c r="AF106" s="8">
        <v>4.9202483246449928E-2</v>
      </c>
      <c r="AG106" s="8">
        <v>8.0724561862030475E-2</v>
      </c>
      <c r="AR106" s="23"/>
      <c r="AS106" s="23"/>
      <c r="AT106" s="23"/>
      <c r="AU106" s="23"/>
      <c r="AV106" s="23"/>
      <c r="AW106" s="23"/>
      <c r="AX106" s="23"/>
    </row>
    <row r="107" spans="1:50" x14ac:dyDescent="0.35">
      <c r="A107" t="s">
        <v>156</v>
      </c>
      <c r="B107" t="s">
        <v>373</v>
      </c>
      <c r="C107" t="s">
        <v>99</v>
      </c>
      <c r="D107" t="s">
        <v>18</v>
      </c>
      <c r="E107" t="s">
        <v>100</v>
      </c>
      <c r="F107" s="4" t="s">
        <v>18</v>
      </c>
      <c r="G107" s="4" t="s">
        <v>18</v>
      </c>
      <c r="H107" t="s">
        <v>18</v>
      </c>
      <c r="I107" t="s">
        <v>18</v>
      </c>
      <c r="O107" s="5" t="s">
        <v>157</v>
      </c>
      <c r="P107" s="5" t="s">
        <v>37</v>
      </c>
      <c r="Q107" s="5" t="s">
        <v>25</v>
      </c>
      <c r="R107" s="5" t="s">
        <v>26</v>
      </c>
      <c r="S107" s="5"/>
      <c r="T107" s="5"/>
      <c r="U107" s="39" t="s">
        <v>25</v>
      </c>
      <c r="V107" s="39" t="s">
        <v>25</v>
      </c>
      <c r="W107" s="21"/>
      <c r="X107" s="21"/>
      <c r="Z107" s="15">
        <v>0.4</v>
      </c>
      <c r="AA107" s="21"/>
      <c r="AB107" s="21"/>
      <c r="AC107" s="21"/>
      <c r="AD107" s="21"/>
      <c r="AE107" s="21"/>
      <c r="AF107" s="21"/>
      <c r="AG107" s="39" t="s">
        <v>25</v>
      </c>
      <c r="AR107" s="6" t="s">
        <v>323</v>
      </c>
      <c r="AS107" s="6"/>
      <c r="AT107" s="36" t="s">
        <v>360</v>
      </c>
      <c r="AU107" s="6"/>
      <c r="AV107" s="6"/>
      <c r="AW107" s="6" t="s">
        <v>331</v>
      </c>
      <c r="AX107" s="6"/>
    </row>
    <row r="108" spans="1:50" x14ac:dyDescent="0.35">
      <c r="A108" t="s">
        <v>158</v>
      </c>
      <c r="B108" t="s">
        <v>373</v>
      </c>
      <c r="C108" t="s">
        <v>99</v>
      </c>
      <c r="D108" t="s">
        <v>18</v>
      </c>
      <c r="E108" t="s">
        <v>348</v>
      </c>
      <c r="F108" s="4" t="s">
        <v>18</v>
      </c>
      <c r="G108" s="4" t="s">
        <v>18</v>
      </c>
      <c r="H108" t="s">
        <v>18</v>
      </c>
      <c r="I108" t="s">
        <v>18</v>
      </c>
      <c r="O108" s="5" t="s">
        <v>157</v>
      </c>
      <c r="P108" s="5" t="s">
        <v>37</v>
      </c>
      <c r="Q108" s="5" t="s">
        <v>25</v>
      </c>
      <c r="R108" s="5" t="s">
        <v>26</v>
      </c>
      <c r="S108" s="5"/>
      <c r="T108" s="5"/>
      <c r="U108" s="39" t="s">
        <v>25</v>
      </c>
      <c r="V108" s="39" t="s">
        <v>25</v>
      </c>
      <c r="W108" s="21"/>
      <c r="X108" s="21"/>
      <c r="Z108" s="15">
        <v>0.48</v>
      </c>
      <c r="AA108" s="21"/>
      <c r="AB108" s="21"/>
      <c r="AC108" s="21"/>
      <c r="AD108" s="21"/>
      <c r="AE108" s="21"/>
      <c r="AF108" s="21"/>
      <c r="AG108" s="39" t="s">
        <v>25</v>
      </c>
      <c r="AR108" s="6"/>
      <c r="AS108" s="6"/>
      <c r="AT108" s="6"/>
      <c r="AU108" s="6"/>
      <c r="AV108" s="6"/>
      <c r="AW108" s="6"/>
      <c r="AX108" s="6"/>
    </row>
    <row r="109" spans="1:50" x14ac:dyDescent="0.35">
      <c r="A109" t="s">
        <v>159</v>
      </c>
      <c r="B109" t="s">
        <v>373</v>
      </c>
      <c r="C109" t="s">
        <v>99</v>
      </c>
      <c r="D109" t="s">
        <v>18</v>
      </c>
      <c r="E109" t="s">
        <v>347</v>
      </c>
      <c r="F109" s="4" t="s">
        <v>18</v>
      </c>
      <c r="G109" s="4" t="s">
        <v>18</v>
      </c>
      <c r="H109" t="s">
        <v>18</v>
      </c>
      <c r="I109" t="s">
        <v>18</v>
      </c>
      <c r="O109" s="5" t="s">
        <v>157</v>
      </c>
      <c r="P109" s="5" t="s">
        <v>37</v>
      </c>
      <c r="Q109" s="5" t="s">
        <v>25</v>
      </c>
      <c r="R109" s="5" t="s">
        <v>26</v>
      </c>
      <c r="S109" s="5"/>
      <c r="T109" s="5"/>
      <c r="U109" s="39" t="s">
        <v>25</v>
      </c>
      <c r="V109" s="39" t="s">
        <v>25</v>
      </c>
      <c r="W109" s="21"/>
      <c r="X109" s="21"/>
      <c r="Z109" s="15">
        <v>0.61</v>
      </c>
      <c r="AA109" s="21"/>
      <c r="AB109" s="21"/>
      <c r="AC109" s="21"/>
      <c r="AD109" s="21"/>
      <c r="AE109" s="21"/>
      <c r="AF109" s="21"/>
      <c r="AG109" s="39" t="s">
        <v>25</v>
      </c>
      <c r="AR109" s="6"/>
      <c r="AS109" s="6"/>
      <c r="AT109" s="6"/>
      <c r="AU109" s="6"/>
      <c r="AV109" s="6"/>
      <c r="AW109" s="6"/>
      <c r="AX109" s="6"/>
    </row>
    <row r="110" spans="1:50" x14ac:dyDescent="0.35">
      <c r="A110" t="s">
        <v>160</v>
      </c>
      <c r="B110" t="s">
        <v>373</v>
      </c>
      <c r="C110" t="s">
        <v>99</v>
      </c>
      <c r="D110" t="s">
        <v>18</v>
      </c>
      <c r="E110" t="s">
        <v>369</v>
      </c>
      <c r="F110" s="4" t="s">
        <v>18</v>
      </c>
      <c r="G110" s="4" t="s">
        <v>18</v>
      </c>
      <c r="H110" t="s">
        <v>18</v>
      </c>
      <c r="I110" t="s">
        <v>18</v>
      </c>
      <c r="O110" s="5" t="s">
        <v>157</v>
      </c>
      <c r="P110" s="5" t="s">
        <v>37</v>
      </c>
      <c r="Q110" s="5" t="s">
        <v>25</v>
      </c>
      <c r="R110" s="5" t="s">
        <v>26</v>
      </c>
      <c r="S110" s="5"/>
      <c r="T110" s="5"/>
      <c r="U110" s="39" t="s">
        <v>25</v>
      </c>
      <c r="V110" s="39" t="s">
        <v>25</v>
      </c>
      <c r="W110" s="21"/>
      <c r="X110" s="21"/>
      <c r="Z110" s="15">
        <v>0.41</v>
      </c>
      <c r="AA110" s="21"/>
      <c r="AB110" s="21"/>
      <c r="AC110" s="21"/>
      <c r="AD110" s="21"/>
      <c r="AE110" s="21"/>
      <c r="AF110" s="21"/>
      <c r="AG110" s="39" t="s">
        <v>25</v>
      </c>
      <c r="AR110" s="6"/>
      <c r="AS110" s="6"/>
      <c r="AT110" s="6"/>
      <c r="AU110" s="6"/>
      <c r="AV110" s="6"/>
      <c r="AW110" s="6"/>
      <c r="AX110" s="6"/>
    </row>
    <row r="111" spans="1:50" x14ac:dyDescent="0.35">
      <c r="A111" t="s">
        <v>161</v>
      </c>
      <c r="B111" t="s">
        <v>373</v>
      </c>
      <c r="C111" t="s">
        <v>99</v>
      </c>
      <c r="D111" t="s">
        <v>18</v>
      </c>
      <c r="E111" t="s">
        <v>106</v>
      </c>
      <c r="F111" s="4" t="s">
        <v>18</v>
      </c>
      <c r="G111" s="4" t="s">
        <v>18</v>
      </c>
      <c r="H111" t="s">
        <v>18</v>
      </c>
      <c r="I111" t="s">
        <v>18</v>
      </c>
      <c r="O111" s="5" t="s">
        <v>157</v>
      </c>
      <c r="P111" s="5" t="s">
        <v>37</v>
      </c>
      <c r="Q111" s="5" t="s">
        <v>25</v>
      </c>
      <c r="R111" s="5" t="s">
        <v>26</v>
      </c>
      <c r="S111" s="5"/>
      <c r="T111" s="5"/>
      <c r="U111" s="39" t="s">
        <v>25</v>
      </c>
      <c r="V111" s="39" t="s">
        <v>25</v>
      </c>
      <c r="W111" s="21"/>
      <c r="X111" s="21"/>
      <c r="Z111" s="15">
        <v>0.55000000000000004</v>
      </c>
      <c r="AA111" s="21"/>
      <c r="AB111" s="21"/>
      <c r="AC111" s="21"/>
      <c r="AD111" s="21"/>
      <c r="AE111" s="21"/>
      <c r="AF111" s="21"/>
      <c r="AG111" s="39" t="s">
        <v>25</v>
      </c>
      <c r="AR111" s="6"/>
      <c r="AS111" s="6"/>
      <c r="AT111" s="6"/>
      <c r="AU111" s="6"/>
      <c r="AV111" s="6"/>
      <c r="AW111" s="6"/>
      <c r="AX111" s="6"/>
    </row>
    <row r="112" spans="1:50" x14ac:dyDescent="0.35">
      <c r="A112" t="s">
        <v>162</v>
      </c>
      <c r="B112" t="s">
        <v>373</v>
      </c>
      <c r="C112" t="s">
        <v>99</v>
      </c>
      <c r="D112" t="s">
        <v>18</v>
      </c>
      <c r="E112" t="s">
        <v>108</v>
      </c>
      <c r="F112" s="4" t="s">
        <v>18</v>
      </c>
      <c r="G112" s="4" t="s">
        <v>18</v>
      </c>
      <c r="H112" t="s">
        <v>18</v>
      </c>
      <c r="I112" t="s">
        <v>18</v>
      </c>
      <c r="O112" s="5" t="s">
        <v>157</v>
      </c>
      <c r="P112" s="5" t="s">
        <v>37</v>
      </c>
      <c r="Q112" s="5" t="s">
        <v>25</v>
      </c>
      <c r="R112" s="5" t="s">
        <v>26</v>
      </c>
      <c r="S112" s="5"/>
      <c r="T112" s="5"/>
      <c r="U112" s="39" t="s">
        <v>25</v>
      </c>
      <c r="V112" s="39" t="s">
        <v>25</v>
      </c>
      <c r="W112" s="21"/>
      <c r="X112" s="21"/>
      <c r="Z112" s="15">
        <v>0.37</v>
      </c>
      <c r="AA112" s="21"/>
      <c r="AB112" s="21"/>
      <c r="AC112" s="21"/>
      <c r="AD112" s="21"/>
      <c r="AE112" s="21"/>
      <c r="AF112" s="21"/>
      <c r="AG112" s="39" t="s">
        <v>25</v>
      </c>
      <c r="AR112" s="6"/>
      <c r="AS112" s="6"/>
      <c r="AT112" s="6"/>
      <c r="AU112" s="6"/>
      <c r="AV112" s="6"/>
      <c r="AW112" s="6"/>
      <c r="AX112" s="6"/>
    </row>
    <row r="113" spans="1:50" x14ac:dyDescent="0.35">
      <c r="A113" t="s">
        <v>163</v>
      </c>
      <c r="B113" t="s">
        <v>373</v>
      </c>
      <c r="C113" t="s">
        <v>99</v>
      </c>
      <c r="D113" t="s">
        <v>18</v>
      </c>
      <c r="E113" t="s">
        <v>370</v>
      </c>
      <c r="F113" s="4" t="s">
        <v>18</v>
      </c>
      <c r="G113" s="4" t="s">
        <v>18</v>
      </c>
      <c r="H113" t="s">
        <v>18</v>
      </c>
      <c r="I113" t="s">
        <v>18</v>
      </c>
      <c r="O113" s="5" t="s">
        <v>157</v>
      </c>
      <c r="P113" s="5" t="s">
        <v>37</v>
      </c>
      <c r="Q113" s="5" t="s">
        <v>25</v>
      </c>
      <c r="R113" s="5" t="s">
        <v>26</v>
      </c>
      <c r="S113" s="5"/>
      <c r="T113" s="5"/>
      <c r="U113" s="39" t="s">
        <v>25</v>
      </c>
      <c r="V113" s="39" t="s">
        <v>25</v>
      </c>
      <c r="W113" s="21"/>
      <c r="X113" s="21"/>
      <c r="Z113" s="15">
        <v>0.4</v>
      </c>
      <c r="AA113" s="21"/>
      <c r="AB113" s="21"/>
      <c r="AC113" s="21"/>
      <c r="AD113" s="21"/>
      <c r="AE113" s="21"/>
      <c r="AF113" s="21"/>
      <c r="AG113" s="39" t="s">
        <v>25</v>
      </c>
      <c r="AR113" s="6"/>
      <c r="AS113" s="6"/>
      <c r="AT113" s="6"/>
      <c r="AU113" s="6"/>
      <c r="AV113" s="6"/>
      <c r="AW113" s="6"/>
      <c r="AX113" s="6"/>
    </row>
    <row r="114" spans="1:50" x14ac:dyDescent="0.35">
      <c r="A114" t="s">
        <v>368</v>
      </c>
      <c r="B114" t="s">
        <v>373</v>
      </c>
      <c r="C114" t="s">
        <v>99</v>
      </c>
      <c r="D114" t="s">
        <v>18</v>
      </c>
      <c r="E114" t="s">
        <v>367</v>
      </c>
      <c r="F114" s="4" t="s">
        <v>18</v>
      </c>
      <c r="G114" s="4" t="s">
        <v>18</v>
      </c>
      <c r="H114" t="s">
        <v>18</v>
      </c>
      <c r="I114" t="s">
        <v>18</v>
      </c>
      <c r="O114" s="5" t="s">
        <v>157</v>
      </c>
      <c r="P114" s="5" t="s">
        <v>37</v>
      </c>
      <c r="Q114" s="5" t="s">
        <v>25</v>
      </c>
      <c r="R114" s="5" t="s">
        <v>26</v>
      </c>
      <c r="S114" s="5"/>
      <c r="T114" s="5"/>
      <c r="U114" s="39" t="s">
        <v>25</v>
      </c>
      <c r="V114" s="39" t="s">
        <v>25</v>
      </c>
      <c r="W114" s="21"/>
      <c r="X114" s="21"/>
      <c r="Z114" s="15">
        <v>0.3</v>
      </c>
      <c r="AA114" s="21"/>
      <c r="AB114" s="21"/>
      <c r="AC114" s="21"/>
      <c r="AD114" s="21"/>
      <c r="AE114" s="21"/>
      <c r="AF114" s="21"/>
      <c r="AG114" s="39" t="s">
        <v>25</v>
      </c>
      <c r="AR114" s="6"/>
      <c r="AS114" s="6"/>
      <c r="AT114" s="6"/>
      <c r="AU114" s="6"/>
      <c r="AV114" s="6"/>
      <c r="AW114" s="6"/>
      <c r="AX114" s="6"/>
    </row>
    <row r="115" spans="1:50" x14ac:dyDescent="0.35">
      <c r="A115" t="s">
        <v>164</v>
      </c>
      <c r="B115" t="s">
        <v>373</v>
      </c>
      <c r="C115" t="s">
        <v>165</v>
      </c>
      <c r="D115" t="s">
        <v>18</v>
      </c>
      <c r="E115" t="s">
        <v>166</v>
      </c>
      <c r="F115" s="4" t="s">
        <v>167</v>
      </c>
      <c r="G115" s="4" t="s">
        <v>18</v>
      </c>
      <c r="H115" t="s">
        <v>18</v>
      </c>
      <c r="I115" t="s">
        <v>18</v>
      </c>
      <c r="O115" s="13" t="s">
        <v>19</v>
      </c>
      <c r="P115" s="13" t="s">
        <v>20</v>
      </c>
      <c r="Q115" s="13" t="s">
        <v>21</v>
      </c>
      <c r="R115" s="13" t="s">
        <v>338</v>
      </c>
      <c r="S115" s="13"/>
      <c r="T115" s="13"/>
      <c r="U115" s="28">
        <v>3.3900043741953447</v>
      </c>
      <c r="V115" s="28">
        <v>8.9065375618648073</v>
      </c>
      <c r="W115" s="28">
        <v>32.876535061176114</v>
      </c>
      <c r="X115" s="28">
        <v>48.211773376706297</v>
      </c>
      <c r="Y115" s="28">
        <v>67.153004610523737</v>
      </c>
      <c r="Z115" s="28">
        <v>85.678429110007315</v>
      </c>
      <c r="AA115" s="28">
        <v>103.38551506928262</v>
      </c>
      <c r="AB115" s="28">
        <v>119.78248025300317</v>
      </c>
      <c r="AC115" s="28">
        <v>132.72121404734639</v>
      </c>
      <c r="AD115" s="28">
        <v>149.17658764303849</v>
      </c>
      <c r="AE115" s="28">
        <v>165.67285377915721</v>
      </c>
      <c r="AF115" s="28">
        <v>184.66637715468511</v>
      </c>
      <c r="AG115" s="28">
        <v>920.06968758957225</v>
      </c>
      <c r="AR115" s="14" t="s">
        <v>283</v>
      </c>
      <c r="AS115" s="14"/>
      <c r="AT115" s="14" t="s">
        <v>423</v>
      </c>
      <c r="AU115" s="14"/>
      <c r="AV115" s="14"/>
      <c r="AW115" s="14" t="s">
        <v>336</v>
      </c>
      <c r="AX115" s="14"/>
    </row>
    <row r="116" spans="1:50" x14ac:dyDescent="0.35">
      <c r="A116" t="s">
        <v>168</v>
      </c>
      <c r="B116" t="s">
        <v>373</v>
      </c>
      <c r="C116" t="s">
        <v>165</v>
      </c>
      <c r="D116" t="s">
        <v>18</v>
      </c>
      <c r="E116" t="s">
        <v>166</v>
      </c>
      <c r="F116" s="4" t="s">
        <v>167</v>
      </c>
      <c r="G116" s="4" t="s">
        <v>18</v>
      </c>
      <c r="H116" t="s">
        <v>18</v>
      </c>
      <c r="I116" t="s">
        <v>18</v>
      </c>
      <c r="O116" s="13" t="s">
        <v>19</v>
      </c>
      <c r="P116" s="13" t="s">
        <v>24</v>
      </c>
      <c r="Q116" s="13" t="s">
        <v>25</v>
      </c>
      <c r="R116" s="13" t="s">
        <v>26</v>
      </c>
      <c r="S116" s="13"/>
      <c r="T116" s="13"/>
      <c r="U116" s="8"/>
      <c r="V116" s="8">
        <v>1.6272938258313823</v>
      </c>
      <c r="W116" s="8">
        <v>0.55031628908295926</v>
      </c>
      <c r="X116" s="8">
        <v>0.466449347140586</v>
      </c>
      <c r="Y116" s="8">
        <v>0.39287563819357385</v>
      </c>
      <c r="Z116" s="8">
        <v>0.27586888489841904</v>
      </c>
      <c r="AA116" s="8">
        <v>0.20666912481016883</v>
      </c>
      <c r="AB116" s="8">
        <v>0.15860021757141041</v>
      </c>
      <c r="AC116" s="8">
        <v>0.10801858307670853</v>
      </c>
      <c r="AD116" s="8">
        <v>0.12398450175283866</v>
      </c>
      <c r="AE116" s="8">
        <v>0.11058213890501563</v>
      </c>
      <c r="AF116" s="8">
        <v>0.11464475285037565</v>
      </c>
      <c r="AG116" s="8">
        <v>0.23890472231516083</v>
      </c>
      <c r="AR116" s="14"/>
      <c r="AS116" s="14"/>
      <c r="AT116" s="14"/>
      <c r="AU116" s="14"/>
      <c r="AV116" s="14"/>
      <c r="AW116" s="14"/>
      <c r="AX116" s="14"/>
    </row>
    <row r="117" spans="1:50" x14ac:dyDescent="0.35">
      <c r="A117" t="s">
        <v>169</v>
      </c>
      <c r="B117" t="s">
        <v>373</v>
      </c>
      <c r="C117" t="s">
        <v>165</v>
      </c>
      <c r="D117" t="s">
        <v>18</v>
      </c>
      <c r="E117" t="s">
        <v>166</v>
      </c>
      <c r="F117" s="4" t="s">
        <v>170</v>
      </c>
      <c r="G117" s="4" t="s">
        <v>18</v>
      </c>
      <c r="H117" t="s">
        <v>18</v>
      </c>
      <c r="I117" t="s">
        <v>18</v>
      </c>
      <c r="O117" s="13" t="s">
        <v>19</v>
      </c>
      <c r="P117" s="13" t="s">
        <v>20</v>
      </c>
      <c r="Q117" s="13" t="s">
        <v>21</v>
      </c>
      <c r="R117" s="13" t="s">
        <v>338</v>
      </c>
      <c r="S117" s="13"/>
      <c r="T117" s="13"/>
      <c r="U117" s="28">
        <v>6.3330502999530616</v>
      </c>
      <c r="V117" s="28">
        <v>15.496906621724458</v>
      </c>
      <c r="W117" s="28">
        <v>56.344248998750274</v>
      </c>
      <c r="X117" s="28">
        <v>76.955576275859556</v>
      </c>
      <c r="Y117" s="28">
        <v>98.864145676604394</v>
      </c>
      <c r="Z117" s="28">
        <v>117.48117934882538</v>
      </c>
      <c r="AA117" s="28">
        <v>132.12667513772146</v>
      </c>
      <c r="AB117" s="28">
        <v>147.07877908854914</v>
      </c>
      <c r="AC117" s="28">
        <v>159.73897049730982</v>
      </c>
      <c r="AD117" s="28">
        <v>167.22247137910165</v>
      </c>
      <c r="AE117" s="28">
        <v>172.9691916081629</v>
      </c>
      <c r="AF117" s="28">
        <v>177.82450654298015</v>
      </c>
      <c r="AG117" s="28">
        <v>834.01512801280467</v>
      </c>
      <c r="AR117" s="14" t="s">
        <v>284</v>
      </c>
      <c r="AS117" s="14"/>
      <c r="AT117" s="14" t="s">
        <v>424</v>
      </c>
      <c r="AU117" s="14"/>
      <c r="AV117" s="14"/>
      <c r="AW117" s="14" t="s">
        <v>336</v>
      </c>
      <c r="AX117" s="14"/>
    </row>
    <row r="118" spans="1:50" x14ac:dyDescent="0.35">
      <c r="A118" t="s">
        <v>171</v>
      </c>
      <c r="B118" t="s">
        <v>373</v>
      </c>
      <c r="C118" t="s">
        <v>165</v>
      </c>
      <c r="D118" t="s">
        <v>18</v>
      </c>
      <c r="E118" t="s">
        <v>166</v>
      </c>
      <c r="F118" s="4" t="s">
        <v>170</v>
      </c>
      <c r="G118" s="4" t="s">
        <v>18</v>
      </c>
      <c r="H118" t="s">
        <v>18</v>
      </c>
      <c r="I118" t="s">
        <v>18</v>
      </c>
      <c r="O118" s="13" t="s">
        <v>19</v>
      </c>
      <c r="P118" s="13" t="s">
        <v>24</v>
      </c>
      <c r="Q118" s="13" t="s">
        <v>25</v>
      </c>
      <c r="R118" s="13" t="s">
        <v>26</v>
      </c>
      <c r="S118" s="13"/>
      <c r="T118" s="13"/>
      <c r="U118" s="8"/>
      <c r="V118" s="8">
        <v>1.4469893475880518</v>
      </c>
      <c r="W118" s="8">
        <v>0.45912121325455019</v>
      </c>
      <c r="X118" s="8">
        <v>0.36581066645446719</v>
      </c>
      <c r="Y118" s="8">
        <v>0.28469112260572349</v>
      </c>
      <c r="Z118" s="8">
        <v>0.18830925554264505</v>
      </c>
      <c r="AA118" s="8">
        <v>0.12466248525996361</v>
      </c>
      <c r="AB118" s="8">
        <v>0.11316491492155115</v>
      </c>
      <c r="AC118" s="8">
        <v>8.6077621035585167E-2</v>
      </c>
      <c r="AD118" s="8">
        <v>4.6848310456075321E-2</v>
      </c>
      <c r="AE118" s="8">
        <v>3.4365717607612395E-2</v>
      </c>
      <c r="AF118" s="8">
        <v>2.8070403114424384E-2</v>
      </c>
      <c r="AG118" s="8">
        <v>0.18983918875812472</v>
      </c>
      <c r="AR118" s="14"/>
      <c r="AS118" s="14"/>
      <c r="AT118" s="14"/>
      <c r="AU118" s="14"/>
      <c r="AV118" s="14"/>
      <c r="AW118" s="14"/>
      <c r="AX118" s="14"/>
    </row>
    <row r="119" spans="1:50" x14ac:dyDescent="0.35">
      <c r="A119" t="s">
        <v>172</v>
      </c>
      <c r="B119" t="s">
        <v>373</v>
      </c>
      <c r="C119" t="s">
        <v>165</v>
      </c>
      <c r="D119" t="s">
        <v>18</v>
      </c>
      <c r="E119" t="s">
        <v>166</v>
      </c>
      <c r="F119" s="4" t="s">
        <v>173</v>
      </c>
      <c r="G119" s="4" t="s">
        <v>18</v>
      </c>
      <c r="H119" t="s">
        <v>18</v>
      </c>
      <c r="I119" t="s">
        <v>18</v>
      </c>
      <c r="O119" s="13" t="s">
        <v>19</v>
      </c>
      <c r="P119" s="13" t="s">
        <v>20</v>
      </c>
      <c r="Q119" s="13" t="s">
        <v>21</v>
      </c>
      <c r="R119" s="13" t="s">
        <v>338</v>
      </c>
      <c r="S119" s="13"/>
      <c r="T119" s="13"/>
      <c r="U119" s="28">
        <v>2.1965317423564938</v>
      </c>
      <c r="V119" s="28">
        <v>5.5377652229182539</v>
      </c>
      <c r="W119" s="28">
        <v>9.228501069803821</v>
      </c>
      <c r="X119" s="28">
        <v>13.392159271307301</v>
      </c>
      <c r="Y119" s="28">
        <v>18.65361239181215</v>
      </c>
      <c r="Z119" s="28">
        <v>23.799563641668698</v>
      </c>
      <c r="AA119" s="28">
        <v>28.997016092786929</v>
      </c>
      <c r="AB119" s="28">
        <v>33.925321204554272</v>
      </c>
      <c r="AC119" s="28">
        <v>38.334240516274456</v>
      </c>
      <c r="AD119" s="28">
        <v>42.664669753946868</v>
      </c>
      <c r="AE119" s="28">
        <v>48.311691175151971</v>
      </c>
      <c r="AF119" s="28">
        <v>53.850373069710955</v>
      </c>
      <c r="AG119" s="28">
        <v>534.34037933034745</v>
      </c>
      <c r="AR119" s="14" t="s">
        <v>285</v>
      </c>
      <c r="AS119" s="14"/>
      <c r="AT119" s="14" t="s">
        <v>425</v>
      </c>
      <c r="AU119" s="14"/>
      <c r="AV119" s="14"/>
      <c r="AW119" s="14" t="s">
        <v>336</v>
      </c>
      <c r="AX119" s="14"/>
    </row>
    <row r="120" spans="1:50" x14ac:dyDescent="0.35">
      <c r="A120" t="s">
        <v>174</v>
      </c>
      <c r="B120" t="s">
        <v>373</v>
      </c>
      <c r="C120" t="s">
        <v>165</v>
      </c>
      <c r="D120" t="s">
        <v>18</v>
      </c>
      <c r="E120" t="s">
        <v>166</v>
      </c>
      <c r="F120" s="4" t="s">
        <v>173</v>
      </c>
      <c r="G120" s="4" t="s">
        <v>18</v>
      </c>
      <c r="H120" t="s">
        <v>18</v>
      </c>
      <c r="I120" t="s">
        <v>18</v>
      </c>
      <c r="O120" s="13" t="s">
        <v>19</v>
      </c>
      <c r="P120" s="13" t="s">
        <v>24</v>
      </c>
      <c r="Q120" s="13" t="s">
        <v>25</v>
      </c>
      <c r="R120" s="13" t="s">
        <v>26</v>
      </c>
      <c r="S120" s="13"/>
      <c r="T120" s="13"/>
      <c r="U120" s="8"/>
      <c r="V120" s="8">
        <v>1.5211405399392051</v>
      </c>
      <c r="W120" s="8">
        <v>0.50333700759559707</v>
      </c>
      <c r="X120" s="8">
        <v>0.45117383310787124</v>
      </c>
      <c r="Y120" s="8">
        <v>0.39287563819357424</v>
      </c>
      <c r="Z120" s="8">
        <v>0.27586888489841899</v>
      </c>
      <c r="AA120" s="8">
        <v>0.21838435903162692</v>
      </c>
      <c r="AB120" s="8">
        <v>0.16995904323387503</v>
      </c>
      <c r="AC120" s="8">
        <v>0.12995954511783109</v>
      </c>
      <c r="AD120" s="8">
        <v>0.11296504585330099</v>
      </c>
      <c r="AE120" s="8">
        <v>0.13235825927570208</v>
      </c>
      <c r="AF120" s="8">
        <v>0.1146447528503759</v>
      </c>
      <c r="AG120" s="8">
        <v>0.26343748909367887</v>
      </c>
      <c r="AR120" s="14"/>
      <c r="AS120" s="14"/>
      <c r="AT120" s="14"/>
      <c r="AU120" s="14"/>
      <c r="AV120" s="14"/>
      <c r="AW120" s="14"/>
      <c r="AX120" s="14"/>
    </row>
    <row r="121" spans="1:50" x14ac:dyDescent="0.35">
      <c r="A121" t="s">
        <v>175</v>
      </c>
      <c r="B121" t="s">
        <v>373</v>
      </c>
      <c r="C121" t="s">
        <v>165</v>
      </c>
      <c r="D121" t="s">
        <v>18</v>
      </c>
      <c r="E121" t="s">
        <v>166</v>
      </c>
      <c r="F121" s="4" t="s">
        <v>176</v>
      </c>
      <c r="G121" s="4" t="s">
        <v>18</v>
      </c>
      <c r="H121" t="s">
        <v>18</v>
      </c>
      <c r="I121" t="s">
        <v>18</v>
      </c>
      <c r="O121" s="13" t="s">
        <v>19</v>
      </c>
      <c r="P121" s="13" t="s">
        <v>20</v>
      </c>
      <c r="Q121" s="13" t="s">
        <v>21</v>
      </c>
      <c r="R121" s="13" t="s">
        <v>338</v>
      </c>
      <c r="S121" s="13"/>
      <c r="T121" s="13"/>
      <c r="U121" s="28">
        <v>1.4982306944711454</v>
      </c>
      <c r="V121" s="28">
        <v>3.7772501420124751</v>
      </c>
      <c r="W121" s="28">
        <v>21.157552978981816</v>
      </c>
      <c r="X121" s="28">
        <v>30.703287255691905</v>
      </c>
      <c r="Y121" s="28">
        <v>41.037947261986723</v>
      </c>
      <c r="Z121" s="28">
        <v>53.385687855037233</v>
      </c>
      <c r="AA121" s="28">
        <v>64.41886124142664</v>
      </c>
      <c r="AB121" s="28">
        <v>73.903984035803518</v>
      </c>
      <c r="AC121" s="28">
        <v>83.508512183491987</v>
      </c>
      <c r="AD121" s="28">
        <v>92.942055091441134</v>
      </c>
      <c r="AE121" s="28">
        <v>103.21978633768045</v>
      </c>
      <c r="AF121" s="28">
        <v>112.8193467611153</v>
      </c>
      <c r="AG121" s="28">
        <v>383.49933967147075</v>
      </c>
      <c r="AR121" s="14" t="s">
        <v>286</v>
      </c>
      <c r="AS121" s="14"/>
      <c r="AT121" s="14" t="s">
        <v>426</v>
      </c>
      <c r="AU121" s="14"/>
      <c r="AV121" s="14"/>
      <c r="AW121" s="14" t="s">
        <v>336</v>
      </c>
      <c r="AX121" s="14"/>
    </row>
    <row r="122" spans="1:50" x14ac:dyDescent="0.35">
      <c r="A122" t="s">
        <v>177</v>
      </c>
      <c r="B122" t="s">
        <v>373</v>
      </c>
      <c r="C122" t="s">
        <v>165</v>
      </c>
      <c r="D122" t="s">
        <v>18</v>
      </c>
      <c r="E122" t="s">
        <v>166</v>
      </c>
      <c r="F122" s="4" t="s">
        <v>176</v>
      </c>
      <c r="G122" s="4" t="s">
        <v>18</v>
      </c>
      <c r="H122" t="s">
        <v>18</v>
      </c>
      <c r="I122" t="s">
        <v>18</v>
      </c>
      <c r="O122" s="13" t="s">
        <v>19</v>
      </c>
      <c r="P122" s="13" t="s">
        <v>24</v>
      </c>
      <c r="Q122" s="13" t="s">
        <v>25</v>
      </c>
      <c r="R122" s="13" t="s">
        <v>26</v>
      </c>
      <c r="S122" s="13"/>
      <c r="T122" s="13"/>
      <c r="U122" s="8"/>
      <c r="V122" s="8">
        <v>1.5211405399392059</v>
      </c>
      <c r="W122" s="8">
        <v>0.56663540791541167</v>
      </c>
      <c r="X122" s="8">
        <v>0.4511738331078714</v>
      </c>
      <c r="Y122" s="8">
        <v>0.33659783463019699</v>
      </c>
      <c r="Z122" s="8">
        <v>0.30088592185721164</v>
      </c>
      <c r="AA122" s="8">
        <v>0.20666912481016889</v>
      </c>
      <c r="AB122" s="8">
        <v>0.14724139190894547</v>
      </c>
      <c r="AC122" s="8">
        <v>0.129959545117831</v>
      </c>
      <c r="AD122" s="8">
        <v>0.11296504585330135</v>
      </c>
      <c r="AE122" s="8">
        <v>0.11058213890501514</v>
      </c>
      <c r="AF122" s="8">
        <v>9.300116541638806E-2</v>
      </c>
      <c r="AG122" s="8">
        <v>0.23890472231516116</v>
      </c>
      <c r="AR122" s="14"/>
      <c r="AS122" s="14"/>
      <c r="AT122" s="14"/>
      <c r="AU122" s="14"/>
      <c r="AV122" s="14"/>
      <c r="AW122" s="14"/>
      <c r="AX122" s="14"/>
    </row>
    <row r="123" spans="1:50" x14ac:dyDescent="0.35">
      <c r="A123" t="s">
        <v>178</v>
      </c>
      <c r="B123" t="s">
        <v>373</v>
      </c>
      <c r="C123" t="s">
        <v>165</v>
      </c>
      <c r="D123" t="s">
        <v>18</v>
      </c>
      <c r="E123" t="s">
        <v>166</v>
      </c>
      <c r="F123" s="4" t="s">
        <v>179</v>
      </c>
      <c r="G123" s="4" t="s">
        <v>18</v>
      </c>
      <c r="H123" t="s">
        <v>18</v>
      </c>
      <c r="I123" t="s">
        <v>18</v>
      </c>
      <c r="O123" s="13" t="s">
        <v>19</v>
      </c>
      <c r="P123" s="13" t="s">
        <v>20</v>
      </c>
      <c r="Q123" s="13" t="s">
        <v>21</v>
      </c>
      <c r="R123" s="13" t="s">
        <v>338</v>
      </c>
      <c r="S123" s="13"/>
      <c r="T123" s="13"/>
      <c r="U123" s="28">
        <v>0.4879106537915901</v>
      </c>
      <c r="V123" s="28">
        <v>1.2554540369595855</v>
      </c>
      <c r="W123" s="28">
        <v>13.98846477949211</v>
      </c>
      <c r="X123" s="28">
        <v>20.299694053350017</v>
      </c>
      <c r="Y123" s="28">
        <v>27.980418587718223</v>
      </c>
      <c r="Z123" s="28">
        <v>36.049339045468756</v>
      </c>
      <c r="AA123" s="28">
        <v>43.921950846427251</v>
      </c>
      <c r="AB123" s="28">
        <v>50.887981806831405</v>
      </c>
      <c r="AC123" s="28">
        <v>58.059626412998213</v>
      </c>
      <c r="AD123" s="28">
        <v>65.897905758571426</v>
      </c>
      <c r="AE123" s="28">
        <v>73.902537490702784</v>
      </c>
      <c r="AF123" s="28">
        <v>80.775559604566453</v>
      </c>
      <c r="AG123" s="28">
        <v>124.7024661038118</v>
      </c>
      <c r="AR123" s="14" t="s">
        <v>287</v>
      </c>
      <c r="AS123" s="14"/>
      <c r="AT123" s="14" t="s">
        <v>427</v>
      </c>
      <c r="AU123" s="14"/>
      <c r="AV123" s="14"/>
      <c r="AW123" s="14" t="s">
        <v>336</v>
      </c>
      <c r="AX123" s="14"/>
    </row>
    <row r="124" spans="1:50" x14ac:dyDescent="0.35">
      <c r="A124" t="s">
        <v>180</v>
      </c>
      <c r="B124" t="s">
        <v>373</v>
      </c>
      <c r="C124" t="s">
        <v>165</v>
      </c>
      <c r="D124" t="s">
        <v>18</v>
      </c>
      <c r="E124" t="s">
        <v>166</v>
      </c>
      <c r="F124" s="4" t="s">
        <v>179</v>
      </c>
      <c r="G124" s="4" t="s">
        <v>18</v>
      </c>
      <c r="H124" t="s">
        <v>18</v>
      </c>
      <c r="I124" t="s">
        <v>18</v>
      </c>
      <c r="O124" s="13" t="s">
        <v>19</v>
      </c>
      <c r="P124" s="13" t="s">
        <v>24</v>
      </c>
      <c r="Q124" s="13" t="s">
        <v>25</v>
      </c>
      <c r="R124" s="13" t="s">
        <v>26</v>
      </c>
      <c r="S124" s="13"/>
      <c r="T124" s="13"/>
      <c r="U124" s="8"/>
      <c r="V124" s="8">
        <v>1.5731228191132096</v>
      </c>
      <c r="W124" s="8">
        <v>0.53433364692746521</v>
      </c>
      <c r="X124" s="8">
        <v>0.45117383310787107</v>
      </c>
      <c r="Y124" s="8">
        <v>0.37836651696239099</v>
      </c>
      <c r="Z124" s="8">
        <v>0.28837740337781509</v>
      </c>
      <c r="AA124" s="8">
        <v>0.2183843590316269</v>
      </c>
      <c r="AB124" s="8">
        <v>0.15860021757141038</v>
      </c>
      <c r="AC124" s="8">
        <v>0.14093002613839281</v>
      </c>
      <c r="AD124" s="8">
        <v>0.13500395765237652</v>
      </c>
      <c r="AE124" s="8">
        <v>0.12147019909035858</v>
      </c>
      <c r="AF124" s="8">
        <v>9.300116541638806E-2</v>
      </c>
      <c r="AG124" s="8">
        <v>0.25117110570442019</v>
      </c>
      <c r="AR124" s="14"/>
      <c r="AS124" s="14"/>
      <c r="AT124" s="14"/>
      <c r="AU124" s="14"/>
      <c r="AV124" s="14"/>
      <c r="AW124" s="14"/>
      <c r="AX124" s="14"/>
    </row>
    <row r="125" spans="1:50" x14ac:dyDescent="0.35">
      <c r="A125" t="s">
        <v>181</v>
      </c>
      <c r="B125" t="s">
        <v>373</v>
      </c>
      <c r="C125" t="s">
        <v>165</v>
      </c>
      <c r="D125" t="s">
        <v>18</v>
      </c>
      <c r="E125" t="s">
        <v>166</v>
      </c>
      <c r="F125" s="4" t="s">
        <v>182</v>
      </c>
      <c r="G125" s="4" t="s">
        <v>18</v>
      </c>
      <c r="H125" t="s">
        <v>18</v>
      </c>
      <c r="I125" t="s">
        <v>18</v>
      </c>
      <c r="O125" s="13" t="s">
        <v>19</v>
      </c>
      <c r="P125" s="13" t="s">
        <v>20</v>
      </c>
      <c r="Q125" s="13" t="s">
        <v>21</v>
      </c>
      <c r="R125" s="13" t="s">
        <v>338</v>
      </c>
      <c r="S125" s="13"/>
      <c r="T125" s="13"/>
      <c r="U125" s="28">
        <v>2.3229271743503852</v>
      </c>
      <c r="V125" s="28">
        <v>5.9161853182401751</v>
      </c>
      <c r="W125" s="28">
        <v>25.778397097958685</v>
      </c>
      <c r="X125" s="28">
        <v>37.023276200928521</v>
      </c>
      <c r="Y125" s="28">
        <v>49.485230801076789</v>
      </c>
      <c r="Z125" s="28">
        <v>64.374640088975653</v>
      </c>
      <c r="AA125" s="28">
        <v>76.17056264300507</v>
      </c>
      <c r="AB125" s="28">
        <v>87.386022309048656</v>
      </c>
      <c r="AC125" s="28">
        <v>99.701336717193044</v>
      </c>
      <c r="AD125" s="28">
        <v>112.06275727416623</v>
      </c>
      <c r="AE125" s="28">
        <v>125.67504271087373</v>
      </c>
      <c r="AF125" s="28">
        <v>141.44305630951374</v>
      </c>
      <c r="AG125" s="28">
        <v>605.8366286929504</v>
      </c>
      <c r="AR125" s="14" t="s">
        <v>288</v>
      </c>
      <c r="AS125" s="14"/>
      <c r="AT125" s="14" t="s">
        <v>428</v>
      </c>
      <c r="AU125" s="14"/>
      <c r="AV125" s="14"/>
      <c r="AW125" s="14" t="s">
        <v>336</v>
      </c>
      <c r="AX125" s="14"/>
    </row>
    <row r="126" spans="1:50" x14ac:dyDescent="0.35">
      <c r="A126" t="s">
        <v>183</v>
      </c>
      <c r="B126" t="s">
        <v>373</v>
      </c>
      <c r="C126" t="s">
        <v>165</v>
      </c>
      <c r="D126" t="s">
        <v>18</v>
      </c>
      <c r="E126" t="s">
        <v>166</v>
      </c>
      <c r="F126" s="4" t="s">
        <v>182</v>
      </c>
      <c r="G126" s="4" t="s">
        <v>18</v>
      </c>
      <c r="H126" t="s">
        <v>18</v>
      </c>
      <c r="I126" t="s">
        <v>18</v>
      </c>
      <c r="O126" s="13" t="s">
        <v>19</v>
      </c>
      <c r="P126" s="13" t="s">
        <v>24</v>
      </c>
      <c r="Q126" s="13" t="s">
        <v>25</v>
      </c>
      <c r="R126" s="13" t="s">
        <v>26</v>
      </c>
      <c r="S126" s="13"/>
      <c r="T126" s="13"/>
      <c r="U126" s="8"/>
      <c r="V126" s="8">
        <v>1.5468664638161362</v>
      </c>
      <c r="W126" s="8">
        <v>0.56663540791541178</v>
      </c>
      <c r="X126" s="8">
        <v>0.43621327812737765</v>
      </c>
      <c r="Y126" s="8">
        <v>0.33659783463019755</v>
      </c>
      <c r="Z126" s="8">
        <v>0.30088592185721147</v>
      </c>
      <c r="AA126" s="8">
        <v>0.18323865636725328</v>
      </c>
      <c r="AB126" s="8">
        <v>0.14724139190894539</v>
      </c>
      <c r="AC126" s="8">
        <v>0.14093002613839262</v>
      </c>
      <c r="AD126" s="8">
        <v>0.12398450175283875</v>
      </c>
      <c r="AE126" s="8">
        <v>0.12147019909035853</v>
      </c>
      <c r="AF126" s="8">
        <v>0.12546654656736966</v>
      </c>
      <c r="AG126" s="8">
        <v>0.27570387248293821</v>
      </c>
      <c r="AR126" s="14"/>
      <c r="AS126" s="14"/>
      <c r="AT126" s="14"/>
      <c r="AU126" s="14"/>
      <c r="AV126" s="14"/>
      <c r="AW126" s="14"/>
      <c r="AX126" s="14"/>
    </row>
    <row r="127" spans="1:50" x14ac:dyDescent="0.35">
      <c r="A127" t="s">
        <v>184</v>
      </c>
      <c r="B127" t="s">
        <v>373</v>
      </c>
      <c r="C127" t="s">
        <v>165</v>
      </c>
      <c r="D127" t="s">
        <v>18</v>
      </c>
      <c r="E127" t="s">
        <v>166</v>
      </c>
      <c r="F127" s="4" t="s">
        <v>185</v>
      </c>
      <c r="G127" s="4" t="s">
        <v>18</v>
      </c>
      <c r="H127" t="s">
        <v>18</v>
      </c>
      <c r="I127" t="s">
        <v>18</v>
      </c>
      <c r="O127" s="13" t="s">
        <v>19</v>
      </c>
      <c r="P127" s="13" t="s">
        <v>20</v>
      </c>
      <c r="Q127" s="13" t="s">
        <v>21</v>
      </c>
      <c r="R127" s="13" t="s">
        <v>338</v>
      </c>
      <c r="S127" s="13"/>
      <c r="T127" s="13"/>
      <c r="U127" s="28">
        <v>1.1738142740850042</v>
      </c>
      <c r="V127" s="28">
        <v>3.0203682940489318</v>
      </c>
      <c r="W127" s="28">
        <v>12.623441877866366</v>
      </c>
      <c r="X127" s="28">
        <v>17.76369312670813</v>
      </c>
      <c r="Y127" s="28">
        <v>24.742615400538394</v>
      </c>
      <c r="Z127" s="28">
        <v>31.258839658589142</v>
      </c>
      <c r="AA127" s="28">
        <v>36.986667437228419</v>
      </c>
      <c r="AB127" s="28">
        <v>42.852760940014242</v>
      </c>
      <c r="AC127" s="28">
        <v>48.421886258821665</v>
      </c>
      <c r="AD127" s="28">
        <v>55.492615380957318</v>
      </c>
      <c r="AE127" s="28">
        <v>61.024900547106981</v>
      </c>
      <c r="AF127" s="28">
        <v>67.36068630272797</v>
      </c>
      <c r="AG127" s="28">
        <v>297.06440649947029</v>
      </c>
      <c r="AR127" s="14" t="s">
        <v>289</v>
      </c>
      <c r="AS127" s="14"/>
      <c r="AT127" s="14" t="s">
        <v>429</v>
      </c>
      <c r="AU127" s="14"/>
      <c r="AV127" s="14"/>
      <c r="AW127" s="14" t="s">
        <v>336</v>
      </c>
      <c r="AX127" s="14"/>
    </row>
    <row r="128" spans="1:50" x14ac:dyDescent="0.35">
      <c r="A128" t="s">
        <v>186</v>
      </c>
      <c r="B128" t="s">
        <v>373</v>
      </c>
      <c r="C128" t="s">
        <v>165</v>
      </c>
      <c r="D128" t="s">
        <v>18</v>
      </c>
      <c r="E128" t="s">
        <v>166</v>
      </c>
      <c r="F128" s="4" t="s">
        <v>185</v>
      </c>
      <c r="G128" s="4" t="s">
        <v>18</v>
      </c>
      <c r="H128" t="s">
        <v>18</v>
      </c>
      <c r="I128" t="s">
        <v>18</v>
      </c>
      <c r="O128" s="13" t="s">
        <v>19</v>
      </c>
      <c r="P128" s="13" t="s">
        <v>24</v>
      </c>
      <c r="Q128" s="13" t="s">
        <v>25</v>
      </c>
      <c r="R128" s="13" t="s">
        <v>26</v>
      </c>
      <c r="S128" s="13"/>
      <c r="T128" s="13"/>
      <c r="U128" s="8"/>
      <c r="V128" s="8">
        <v>1.5731228191132098</v>
      </c>
      <c r="W128" s="8">
        <v>0.51867718114249073</v>
      </c>
      <c r="X128" s="8">
        <v>0.40719886846823883</v>
      </c>
      <c r="Y128" s="8">
        <v>0.39287563819357418</v>
      </c>
      <c r="Z128" s="8">
        <v>0.26336036641902283</v>
      </c>
      <c r="AA128" s="8">
        <v>0.18323865636725303</v>
      </c>
      <c r="AB128" s="8">
        <v>0.15860021757141027</v>
      </c>
      <c r="AC128" s="8">
        <v>0.12995954511783137</v>
      </c>
      <c r="AD128" s="8">
        <v>0.14602341355191389</v>
      </c>
      <c r="AE128" s="8">
        <v>9.969407871967241E-2</v>
      </c>
      <c r="AF128" s="8">
        <v>0.10382295913338201</v>
      </c>
      <c r="AG128" s="8">
        <v>0.23890472231516063</v>
      </c>
      <c r="AR128" s="14"/>
      <c r="AS128" s="14"/>
      <c r="AT128" s="14"/>
      <c r="AU128" s="14"/>
      <c r="AV128" s="14"/>
      <c r="AW128" s="14"/>
      <c r="AX128" s="14"/>
    </row>
    <row r="129" spans="1:50" x14ac:dyDescent="0.35">
      <c r="A129" t="s">
        <v>187</v>
      </c>
      <c r="B129" t="s">
        <v>373</v>
      </c>
      <c r="C129" t="s">
        <v>165</v>
      </c>
      <c r="D129" t="s">
        <v>18</v>
      </c>
      <c r="E129" t="s">
        <v>166</v>
      </c>
      <c r="F129" s="4" t="s">
        <v>167</v>
      </c>
      <c r="G129" s="4" t="s">
        <v>18</v>
      </c>
      <c r="H129" t="s">
        <v>18</v>
      </c>
      <c r="I129" t="s">
        <v>18</v>
      </c>
      <c r="O129" s="20" t="s">
        <v>19</v>
      </c>
      <c r="P129" s="20" t="s">
        <v>37</v>
      </c>
      <c r="Q129" s="20" t="s">
        <v>25</v>
      </c>
      <c r="R129" s="20" t="s">
        <v>26</v>
      </c>
      <c r="S129" s="20"/>
      <c r="T129" s="20"/>
      <c r="U129" s="15">
        <v>0.19480019373477145</v>
      </c>
      <c r="V129" s="15">
        <v>0.20283404231958146</v>
      </c>
      <c r="W129" s="15">
        <v>0.19114582198793961</v>
      </c>
      <c r="X129" s="15">
        <v>0.19730665033355249</v>
      </c>
      <c r="Y129" s="15">
        <v>0.20478660693232728</v>
      </c>
      <c r="Z129" s="15">
        <v>0.20794338227527201</v>
      </c>
      <c r="AA129" s="15">
        <v>0.21272422457731238</v>
      </c>
      <c r="AB129" s="15">
        <v>0.21550691902870109</v>
      </c>
      <c r="AC129" s="15">
        <v>0.21389887875989994</v>
      </c>
      <c r="AD129" s="15">
        <v>0.21763019245317944</v>
      </c>
      <c r="AE129" s="15">
        <v>0.22066881862762375</v>
      </c>
      <c r="AF129" s="15">
        <v>0.22554950095730725</v>
      </c>
      <c r="AG129" s="15">
        <v>0.24869920667208475</v>
      </c>
      <c r="AR129" s="23" t="s">
        <v>282</v>
      </c>
      <c r="AS129" s="23"/>
      <c r="AT129" s="23" t="s">
        <v>359</v>
      </c>
      <c r="AU129" s="23"/>
      <c r="AV129" s="23"/>
      <c r="AW129" s="23" t="s">
        <v>332</v>
      </c>
      <c r="AX129" s="23"/>
    </row>
    <row r="130" spans="1:50" x14ac:dyDescent="0.35">
      <c r="A130" t="s">
        <v>188</v>
      </c>
      <c r="B130" t="s">
        <v>373</v>
      </c>
      <c r="C130" t="s">
        <v>165</v>
      </c>
      <c r="D130" t="s">
        <v>18</v>
      </c>
      <c r="E130" t="s">
        <v>166</v>
      </c>
      <c r="F130" s="4" t="s">
        <v>170</v>
      </c>
      <c r="G130" s="4" t="s">
        <v>18</v>
      </c>
      <c r="H130" t="s">
        <v>18</v>
      </c>
      <c r="I130" t="s">
        <v>18</v>
      </c>
      <c r="O130" s="20" t="s">
        <v>19</v>
      </c>
      <c r="P130" s="20" t="s">
        <v>37</v>
      </c>
      <c r="Q130" s="20" t="s">
        <v>25</v>
      </c>
      <c r="R130" s="20" t="s">
        <v>26</v>
      </c>
      <c r="S130" s="20"/>
      <c r="T130" s="20"/>
      <c r="U130" s="15">
        <v>0.36391676505011483</v>
      </c>
      <c r="V130" s="15">
        <v>0.35292055882548051</v>
      </c>
      <c r="W130" s="15">
        <v>0.32758828657334738</v>
      </c>
      <c r="X130" s="15">
        <v>0.3149406444944044</v>
      </c>
      <c r="Y130" s="15">
        <v>0.30149139353925963</v>
      </c>
      <c r="Z130" s="15">
        <v>0.28512933816884384</v>
      </c>
      <c r="AA130" s="15">
        <v>0.2718615320126323</v>
      </c>
      <c r="AB130" s="15">
        <v>0.26461711653429787</v>
      </c>
      <c r="AC130" s="15">
        <v>0.25744178825433567</v>
      </c>
      <c r="AD130" s="15">
        <v>0.24395690505948164</v>
      </c>
      <c r="AE130" s="15">
        <v>0.23038721371956181</v>
      </c>
      <c r="AF130" s="15">
        <v>0.21719291474025118</v>
      </c>
      <c r="AG130" s="15">
        <v>0.22543825047937874</v>
      </c>
      <c r="AR130" s="23"/>
      <c r="AS130" s="23"/>
      <c r="AT130" s="23"/>
      <c r="AU130" s="23"/>
      <c r="AV130" s="23"/>
      <c r="AW130" s="23"/>
      <c r="AX130" s="23"/>
    </row>
    <row r="131" spans="1:50" x14ac:dyDescent="0.35">
      <c r="A131" t="s">
        <v>189</v>
      </c>
      <c r="B131" t="s">
        <v>373</v>
      </c>
      <c r="C131" t="s">
        <v>165</v>
      </c>
      <c r="D131" t="s">
        <v>18</v>
      </c>
      <c r="E131" t="s">
        <v>166</v>
      </c>
      <c r="F131" s="4" t="s">
        <v>173</v>
      </c>
      <c r="G131" s="4" t="s">
        <v>18</v>
      </c>
      <c r="H131" t="s">
        <v>18</v>
      </c>
      <c r="I131" t="s">
        <v>18</v>
      </c>
      <c r="O131" s="20" t="s">
        <v>19</v>
      </c>
      <c r="P131" s="20" t="s">
        <v>37</v>
      </c>
      <c r="Q131" s="20" t="s">
        <v>25</v>
      </c>
      <c r="R131" s="20" t="s">
        <v>26</v>
      </c>
      <c r="S131" s="20"/>
      <c r="T131" s="20"/>
      <c r="U131" s="15">
        <v>0.12621954479252945</v>
      </c>
      <c r="V131" s="15">
        <v>0.12611492376012923</v>
      </c>
      <c r="W131" s="15">
        <v>5.3654967575561992E-2</v>
      </c>
      <c r="X131" s="15">
        <v>5.4807402870431239E-2</v>
      </c>
      <c r="Y131" s="15">
        <v>5.6885168592313136E-2</v>
      </c>
      <c r="Z131" s="15">
        <v>5.7762050632020001E-2</v>
      </c>
      <c r="AA131" s="15">
        <v>5.9663752308631308E-2</v>
      </c>
      <c r="AB131" s="15">
        <v>6.1036818025558034E-2</v>
      </c>
      <c r="AC131" s="15">
        <v>6.1781013106302102E-2</v>
      </c>
      <c r="AD131" s="15">
        <v>6.2242476759965644E-2</v>
      </c>
      <c r="AE131" s="15">
        <v>6.4349008146708186E-2</v>
      </c>
      <c r="AF131" s="15">
        <v>6.5772258921092785E-2</v>
      </c>
      <c r="AG131" s="15">
        <v>0.14443474252528388</v>
      </c>
      <c r="AR131" s="23"/>
      <c r="AS131" s="23"/>
      <c r="AT131" s="23"/>
      <c r="AU131" s="23"/>
      <c r="AV131" s="23"/>
      <c r="AW131" s="23"/>
      <c r="AX131" s="23"/>
    </row>
    <row r="132" spans="1:50" x14ac:dyDescent="0.35">
      <c r="A132" t="s">
        <v>190</v>
      </c>
      <c r="B132" t="s">
        <v>373</v>
      </c>
      <c r="C132" t="s">
        <v>165</v>
      </c>
      <c r="D132" t="s">
        <v>18</v>
      </c>
      <c r="E132" t="s">
        <v>166</v>
      </c>
      <c r="F132" s="4" t="s">
        <v>176</v>
      </c>
      <c r="G132" s="4" t="s">
        <v>18</v>
      </c>
      <c r="H132" t="s">
        <v>18</v>
      </c>
      <c r="I132" t="s">
        <v>18</v>
      </c>
      <c r="O132" s="20" t="s">
        <v>19</v>
      </c>
      <c r="P132" s="20" t="s">
        <v>37</v>
      </c>
      <c r="Q132" s="20" t="s">
        <v>25</v>
      </c>
      <c r="R132" s="20" t="s">
        <v>26</v>
      </c>
      <c r="S132" s="20"/>
      <c r="T132" s="20"/>
      <c r="U132" s="15">
        <v>8.6092994971912237E-2</v>
      </c>
      <c r="V132" s="15">
        <v>8.6021634090115442E-2</v>
      </c>
      <c r="W132" s="15">
        <v>0.12301107303113056</v>
      </c>
      <c r="X132" s="15">
        <v>0.12565318258084132</v>
      </c>
      <c r="Y132" s="15">
        <v>0.12514737090308889</v>
      </c>
      <c r="Z132" s="15">
        <v>0.12956820769221741</v>
      </c>
      <c r="AA132" s="15">
        <v>0.13254712032486132</v>
      </c>
      <c r="AB132" s="15">
        <v>0.13296451926744113</v>
      </c>
      <c r="AC132" s="15">
        <v>0.13458569717863064</v>
      </c>
      <c r="AD132" s="15">
        <v>0.13559096407906243</v>
      </c>
      <c r="AE132" s="15">
        <v>0.13748413086729383</v>
      </c>
      <c r="AF132" s="15">
        <v>0.13779632086995411</v>
      </c>
      <c r="AG132" s="15">
        <v>0.10366169304569978</v>
      </c>
      <c r="AR132" s="23"/>
      <c r="AS132" s="23"/>
      <c r="AT132" s="23"/>
      <c r="AU132" s="23"/>
      <c r="AV132" s="23"/>
      <c r="AW132" s="23"/>
      <c r="AX132" s="23"/>
    </row>
    <row r="133" spans="1:50" x14ac:dyDescent="0.35">
      <c r="A133" t="s">
        <v>191</v>
      </c>
      <c r="B133" t="s">
        <v>373</v>
      </c>
      <c r="C133" t="s">
        <v>165</v>
      </c>
      <c r="D133" t="s">
        <v>18</v>
      </c>
      <c r="E133" t="s">
        <v>166</v>
      </c>
      <c r="F133" s="4" t="s">
        <v>179</v>
      </c>
      <c r="G133" s="4" t="s">
        <v>18</v>
      </c>
      <c r="H133" t="s">
        <v>18</v>
      </c>
      <c r="I133" t="s">
        <v>18</v>
      </c>
      <c r="O133" s="20" t="s">
        <v>19</v>
      </c>
      <c r="P133" s="20" t="s">
        <v>37</v>
      </c>
      <c r="Q133" s="20" t="s">
        <v>25</v>
      </c>
      <c r="R133" s="20" t="s">
        <v>26</v>
      </c>
      <c r="S133" s="20"/>
      <c r="T133" s="20"/>
      <c r="U133" s="15">
        <v>2.8036863494142472E-2</v>
      </c>
      <c r="V133" s="15">
        <v>2.8591224759808097E-2</v>
      </c>
      <c r="W133" s="15">
        <v>8.1329635061904507E-2</v>
      </c>
      <c r="X133" s="15">
        <v>8.3076484350969454E-2</v>
      </c>
      <c r="Y133" s="15">
        <v>8.5327752888469707E-2</v>
      </c>
      <c r="Z133" s="15">
        <v>8.7492517869089112E-2</v>
      </c>
      <c r="AA133" s="15">
        <v>9.037303658513271E-2</v>
      </c>
      <c r="AB133" s="15">
        <v>9.1555227038337045E-2</v>
      </c>
      <c r="AC133" s="15">
        <v>9.3571243151292519E-2</v>
      </c>
      <c r="AD133" s="15">
        <v>9.6136894797570732E-2</v>
      </c>
      <c r="AE133" s="15">
        <v>9.8434868897687308E-2</v>
      </c>
      <c r="AF133" s="15">
        <v>9.8658388381639206E-2</v>
      </c>
      <c r="AG133" s="15">
        <v>3.3707668895516421E-2</v>
      </c>
      <c r="AR133" s="23"/>
      <c r="AS133" s="23"/>
      <c r="AT133" s="23"/>
      <c r="AU133" s="23"/>
      <c r="AV133" s="23"/>
      <c r="AW133" s="23"/>
      <c r="AX133" s="23"/>
    </row>
    <row r="134" spans="1:50" x14ac:dyDescent="0.35">
      <c r="A134" t="s">
        <v>192</v>
      </c>
      <c r="B134" t="s">
        <v>373</v>
      </c>
      <c r="C134" t="s">
        <v>165</v>
      </c>
      <c r="D134" t="s">
        <v>18</v>
      </c>
      <c r="E134" t="s">
        <v>166</v>
      </c>
      <c r="F134" s="4" t="s">
        <v>182</v>
      </c>
      <c r="G134" s="4" t="s">
        <v>18</v>
      </c>
      <c r="H134" t="s">
        <v>18</v>
      </c>
      <c r="I134" t="s">
        <v>18</v>
      </c>
      <c r="O134" s="20" t="s">
        <v>19</v>
      </c>
      <c r="P134" s="20" t="s">
        <v>37</v>
      </c>
      <c r="Q134" s="20" t="s">
        <v>25</v>
      </c>
      <c r="R134" s="20" t="s">
        <v>26</v>
      </c>
      <c r="S134" s="20"/>
      <c r="T134" s="20"/>
      <c r="U134" s="15">
        <v>0.13348261938530029</v>
      </c>
      <c r="V134" s="15">
        <v>0.13473291667779855</v>
      </c>
      <c r="W134" s="15">
        <v>0.14987689224706752</v>
      </c>
      <c r="X134" s="15">
        <v>0.15151773311679401</v>
      </c>
      <c r="Y134" s="15">
        <v>0.15090780476302759</v>
      </c>
      <c r="Z134" s="15">
        <v>0.15623863009518443</v>
      </c>
      <c r="AA134" s="15">
        <v>0.15672721524860014</v>
      </c>
      <c r="AB134" s="15">
        <v>0.15722075878057512</v>
      </c>
      <c r="AC134" s="15">
        <v>0.16068270839553267</v>
      </c>
      <c r="AD134" s="15">
        <v>0.16348570387445002</v>
      </c>
      <c r="AE134" s="15">
        <v>0.16739352629823301</v>
      </c>
      <c r="AF134" s="15">
        <v>0.17275700783236894</v>
      </c>
      <c r="AG134" s="15">
        <v>0.16376051831852001</v>
      </c>
      <c r="AR134" s="23"/>
      <c r="AS134" s="23"/>
      <c r="AT134" s="23"/>
      <c r="AU134" s="23"/>
      <c r="AV134" s="23"/>
      <c r="AW134" s="23"/>
      <c r="AX134" s="23"/>
    </row>
    <row r="135" spans="1:50" x14ac:dyDescent="0.35">
      <c r="A135" t="s">
        <v>193</v>
      </c>
      <c r="B135" t="s">
        <v>373</v>
      </c>
      <c r="C135" t="s">
        <v>165</v>
      </c>
      <c r="D135" t="s">
        <v>18</v>
      </c>
      <c r="E135" t="s">
        <v>166</v>
      </c>
      <c r="F135" s="4" t="s">
        <v>185</v>
      </c>
      <c r="G135" s="4" t="s">
        <v>18</v>
      </c>
      <c r="H135" t="s">
        <v>18</v>
      </c>
      <c r="I135" t="s">
        <v>18</v>
      </c>
      <c r="O135" s="20" t="s">
        <v>19</v>
      </c>
      <c r="P135" s="20" t="s">
        <v>37</v>
      </c>
      <c r="Q135" s="20" t="s">
        <v>25</v>
      </c>
      <c r="R135" s="20" t="s">
        <v>26</v>
      </c>
      <c r="S135" s="20"/>
      <c r="T135" s="20"/>
      <c r="U135" s="15">
        <v>6.7451018571229357E-2</v>
      </c>
      <c r="V135" s="15">
        <v>6.8784699567086632E-2</v>
      </c>
      <c r="W135" s="15">
        <v>7.3393323523048518E-2</v>
      </c>
      <c r="X135" s="15">
        <v>7.2697902253007235E-2</v>
      </c>
      <c r="Y135" s="15">
        <v>7.5453902381513796E-2</v>
      </c>
      <c r="Z135" s="15">
        <v>7.5865873267373221E-2</v>
      </c>
      <c r="AA135" s="15">
        <v>7.6103118942829881E-2</v>
      </c>
      <c r="AB135" s="15">
        <v>7.7098641325089728E-2</v>
      </c>
      <c r="AC135" s="15">
        <v>7.8038671154006409E-2</v>
      </c>
      <c r="AD135" s="15">
        <v>8.0956862976290164E-2</v>
      </c>
      <c r="AE135" s="15">
        <v>8.128243344289203E-2</v>
      </c>
      <c r="AF135" s="15">
        <v>8.2273608297386544E-2</v>
      </c>
      <c r="AG135" s="15">
        <v>8.0297920063516381E-2</v>
      </c>
      <c r="AR135" s="23"/>
      <c r="AS135" s="23"/>
      <c r="AT135" s="23"/>
      <c r="AU135" s="23"/>
      <c r="AV135" s="23"/>
      <c r="AW135" s="23"/>
      <c r="AX135" s="23"/>
    </row>
    <row r="136" spans="1:50" x14ac:dyDescent="0.35">
      <c r="A136" t="s">
        <v>194</v>
      </c>
      <c r="B136" t="s">
        <v>373</v>
      </c>
      <c r="C136" t="s">
        <v>195</v>
      </c>
      <c r="D136" t="s">
        <v>18</v>
      </c>
      <c r="E136" t="s">
        <v>18</v>
      </c>
      <c r="F136" t="s">
        <v>18</v>
      </c>
      <c r="G136" s="4" t="s">
        <v>196</v>
      </c>
      <c r="H136" t="s">
        <v>18</v>
      </c>
      <c r="I136" t="s">
        <v>18</v>
      </c>
      <c r="O136" s="5" t="s">
        <v>19</v>
      </c>
      <c r="P136" s="5" t="s">
        <v>20</v>
      </c>
      <c r="Q136" s="5" t="s">
        <v>21</v>
      </c>
      <c r="R136" s="5" t="s">
        <v>338</v>
      </c>
      <c r="S136" s="5"/>
      <c r="T136" s="5"/>
      <c r="U136" s="28">
        <v>21.542443530267899</v>
      </c>
      <c r="V136" s="28">
        <v>46.294444257224121</v>
      </c>
      <c r="W136" s="28">
        <v>114.91887313745603</v>
      </c>
      <c r="X136" s="28">
        <v>152.73213369645197</v>
      </c>
      <c r="Y136" s="28">
        <v>181.88072002384973</v>
      </c>
      <c r="Z136" s="28">
        <v>217.66649716389421</v>
      </c>
      <c r="AA136" s="28">
        <v>247.07442648837946</v>
      </c>
      <c r="AB136" s="28">
        <v>273.09775901276737</v>
      </c>
      <c r="AC136" s="28">
        <v>298.64140291906898</v>
      </c>
      <c r="AD136" s="28">
        <v>323.97973581190541</v>
      </c>
      <c r="AE136" s="28">
        <v>345.30638423395266</v>
      </c>
      <c r="AF136" s="28">
        <v>362.47917736258267</v>
      </c>
      <c r="AG136" s="28">
        <v>1829.1119914673791</v>
      </c>
      <c r="AR136" s="6" t="s">
        <v>308</v>
      </c>
      <c r="AS136" s="6"/>
      <c r="AT136" s="6" t="s">
        <v>430</v>
      </c>
      <c r="AU136" s="6"/>
      <c r="AV136" s="6"/>
      <c r="AW136" s="6" t="s">
        <v>336</v>
      </c>
      <c r="AX136" s="6"/>
    </row>
    <row r="137" spans="1:50" x14ac:dyDescent="0.35">
      <c r="A137" t="s">
        <v>197</v>
      </c>
      <c r="B137" t="s">
        <v>373</v>
      </c>
      <c r="C137" t="s">
        <v>195</v>
      </c>
      <c r="D137" t="s">
        <v>18</v>
      </c>
      <c r="E137" t="s">
        <v>18</v>
      </c>
      <c r="F137" t="s">
        <v>18</v>
      </c>
      <c r="G137" s="4" t="s">
        <v>196</v>
      </c>
      <c r="H137" t="s">
        <v>18</v>
      </c>
      <c r="I137" t="s">
        <v>18</v>
      </c>
      <c r="O137" s="5" t="s">
        <v>19</v>
      </c>
      <c r="P137" s="5" t="s">
        <v>24</v>
      </c>
      <c r="Q137" s="5" t="s">
        <v>25</v>
      </c>
      <c r="R137" s="5" t="s">
        <v>26</v>
      </c>
      <c r="S137" s="5"/>
      <c r="T137" s="5"/>
      <c r="U137" s="8"/>
      <c r="V137" s="8">
        <v>1.1489876110005246</v>
      </c>
      <c r="W137" s="8">
        <v>0.41173601992880515</v>
      </c>
      <c r="X137" s="8">
        <v>0.32904308514900749</v>
      </c>
      <c r="Y137" s="8">
        <v>0.19084776478883761</v>
      </c>
      <c r="Z137" s="8">
        <v>0.19675409870464522</v>
      </c>
      <c r="AA137" s="8">
        <v>0.13510544667028959</v>
      </c>
      <c r="AB137" s="8">
        <v>0.10532588456948964</v>
      </c>
      <c r="AC137" s="8">
        <v>9.3532967823098986E-2</v>
      </c>
      <c r="AD137" s="8">
        <v>8.4845345103415057E-2</v>
      </c>
      <c r="AE137" s="8">
        <v>6.5827106033659349E-2</v>
      </c>
      <c r="AF137" s="8">
        <v>4.9732046416480602E-2</v>
      </c>
      <c r="AG137" s="8">
        <v>0.18946378144833792</v>
      </c>
      <c r="AR137" s="6"/>
      <c r="AS137" s="6"/>
      <c r="AT137" s="6"/>
      <c r="AU137" s="6"/>
      <c r="AV137" s="6"/>
      <c r="AW137" s="6"/>
      <c r="AX137" s="6"/>
    </row>
    <row r="138" spans="1:50" x14ac:dyDescent="0.35">
      <c r="A138" t="s">
        <v>198</v>
      </c>
      <c r="B138" t="s">
        <v>373</v>
      </c>
      <c r="C138" t="s">
        <v>195</v>
      </c>
      <c r="D138" t="s">
        <v>18</v>
      </c>
      <c r="E138" t="s">
        <v>18</v>
      </c>
      <c r="F138" t="s">
        <v>18</v>
      </c>
      <c r="G138" s="4" t="s">
        <v>199</v>
      </c>
      <c r="H138" t="s">
        <v>18</v>
      </c>
      <c r="I138" t="s">
        <v>18</v>
      </c>
      <c r="O138" s="5" t="s">
        <v>19</v>
      </c>
      <c r="P138" s="5" t="s">
        <v>20</v>
      </c>
      <c r="Q138" s="5" t="s">
        <v>21</v>
      </c>
      <c r="R138" s="5" t="s">
        <v>338</v>
      </c>
      <c r="S138" s="5"/>
      <c r="T138" s="5"/>
      <c r="U138" s="28">
        <v>34.335822172139139</v>
      </c>
      <c r="V138" s="28">
        <v>77.824591595937122</v>
      </c>
      <c r="W138" s="28">
        <v>295.83574445688237</v>
      </c>
      <c r="X138" s="28">
        <v>407.75276060245443</v>
      </c>
      <c r="Y138" s="28">
        <v>545.64216007154914</v>
      </c>
      <c r="Z138" s="28">
        <v>670.7681851377148</v>
      </c>
      <c r="AA138" s="28">
        <v>781.97358054360507</v>
      </c>
      <c r="AB138" s="28">
        <v>887.54856612712922</v>
      </c>
      <c r="AC138" s="28">
        <v>983.38387033669346</v>
      </c>
      <c r="AD138" s="28">
        <v>1080.8678904471324</v>
      </c>
      <c r="AE138" s="28">
        <v>1182.5759422088292</v>
      </c>
      <c r="AF138" s="28">
        <v>1290.9919991532468</v>
      </c>
      <c r="AG138" s="28">
        <v>4822.3607663242128</v>
      </c>
      <c r="AR138" s="6" t="s">
        <v>309</v>
      </c>
      <c r="AS138" s="6"/>
      <c r="AT138" s="6" t="s">
        <v>431</v>
      </c>
      <c r="AU138" s="6"/>
      <c r="AV138" s="6"/>
      <c r="AW138" s="6" t="s">
        <v>336</v>
      </c>
      <c r="AX138" s="6"/>
    </row>
    <row r="139" spans="1:50" x14ac:dyDescent="0.35">
      <c r="A139" t="s">
        <v>200</v>
      </c>
      <c r="B139" t="s">
        <v>373</v>
      </c>
      <c r="C139" t="s">
        <v>195</v>
      </c>
      <c r="D139" t="s">
        <v>18</v>
      </c>
      <c r="E139" t="s">
        <v>18</v>
      </c>
      <c r="F139" t="s">
        <v>18</v>
      </c>
      <c r="G139" s="4" t="s">
        <v>199</v>
      </c>
      <c r="H139" t="s">
        <v>18</v>
      </c>
      <c r="I139" t="s">
        <v>18</v>
      </c>
      <c r="O139" s="5" t="s">
        <v>19</v>
      </c>
      <c r="P139" s="5" t="s">
        <v>24</v>
      </c>
      <c r="Q139" s="5" t="s">
        <v>25</v>
      </c>
      <c r="R139" s="5" t="s">
        <v>26</v>
      </c>
      <c r="S139" s="5"/>
      <c r="T139" s="5"/>
      <c r="U139" s="8"/>
      <c r="V139" s="8">
        <v>1.2665713727713137</v>
      </c>
      <c r="W139" s="8">
        <v>0.46270540531799476</v>
      </c>
      <c r="X139" s="8">
        <v>0.37830795717751342</v>
      </c>
      <c r="Y139" s="8">
        <v>0.3381691377524047</v>
      </c>
      <c r="Z139" s="8">
        <v>0.22931883608436357</v>
      </c>
      <c r="AA139" s="8">
        <v>0.16578811856298581</v>
      </c>
      <c r="AB139" s="8">
        <v>0.13501093669958969</v>
      </c>
      <c r="AC139" s="8">
        <v>0.10797753257351006</v>
      </c>
      <c r="AD139" s="8">
        <v>9.9131196932345539E-2</v>
      </c>
      <c r="AE139" s="8">
        <v>9.4098504230357316E-2</v>
      </c>
      <c r="AF139" s="8">
        <v>9.1677881373027695E-2</v>
      </c>
      <c r="AG139" s="8">
        <v>0.22320712528007147</v>
      </c>
      <c r="AR139" s="6"/>
      <c r="AS139" s="6"/>
      <c r="AT139" s="6"/>
      <c r="AU139" s="6"/>
      <c r="AV139" s="6"/>
      <c r="AW139" s="6"/>
      <c r="AX139" s="6"/>
    </row>
    <row r="140" spans="1:50" x14ac:dyDescent="0.35">
      <c r="A140" t="s">
        <v>201</v>
      </c>
      <c r="B140" t="s">
        <v>373</v>
      </c>
      <c r="C140" t="s">
        <v>195</v>
      </c>
      <c r="D140" t="s">
        <v>18</v>
      </c>
      <c r="E140" t="s">
        <v>18</v>
      </c>
      <c r="F140" t="s">
        <v>18</v>
      </c>
      <c r="G140" s="4" t="s">
        <v>196</v>
      </c>
      <c r="H140" t="s">
        <v>18</v>
      </c>
      <c r="I140" t="s">
        <v>18</v>
      </c>
      <c r="O140" s="5" t="s">
        <v>19</v>
      </c>
      <c r="P140" s="5" t="s">
        <v>37</v>
      </c>
      <c r="Q140" s="5" t="s">
        <v>25</v>
      </c>
      <c r="R140" s="5" t="s">
        <v>26</v>
      </c>
      <c r="S140" s="5"/>
      <c r="T140" s="5"/>
      <c r="U140" s="15">
        <v>0.38552455520000017</v>
      </c>
      <c r="V140" s="15">
        <v>0.37298424000000019</v>
      </c>
      <c r="W140" s="15">
        <v>0.279775</v>
      </c>
      <c r="X140" s="15">
        <v>0.27249999999999996</v>
      </c>
      <c r="Y140" s="15">
        <v>0.25</v>
      </c>
      <c r="Z140" s="15">
        <v>0.245</v>
      </c>
      <c r="AA140" s="15">
        <v>0.24009999999999998</v>
      </c>
      <c r="AB140" s="15">
        <v>0.23529799999999998</v>
      </c>
      <c r="AC140" s="15">
        <v>0.23294501999999997</v>
      </c>
      <c r="AD140" s="15">
        <v>0.23061556979999998</v>
      </c>
      <c r="AE140" s="15">
        <v>0.22600325840399998</v>
      </c>
      <c r="AF140" s="15">
        <v>0.21922316065187997</v>
      </c>
      <c r="AG140" s="15">
        <v>0.27499353272171817</v>
      </c>
      <c r="AR140" s="6" t="s">
        <v>321</v>
      </c>
      <c r="AS140" s="6"/>
      <c r="AT140" s="6" t="s">
        <v>345</v>
      </c>
      <c r="AU140" s="6"/>
      <c r="AV140" s="6"/>
      <c r="AW140" s="6" t="s">
        <v>332</v>
      </c>
      <c r="AX140" s="6"/>
    </row>
    <row r="141" spans="1:50" x14ac:dyDescent="0.35">
      <c r="A141" t="s">
        <v>202</v>
      </c>
      <c r="B141" t="s">
        <v>373</v>
      </c>
      <c r="C141" t="s">
        <v>195</v>
      </c>
      <c r="D141" t="s">
        <v>18</v>
      </c>
      <c r="E141" t="s">
        <v>18</v>
      </c>
      <c r="F141" t="s">
        <v>18</v>
      </c>
      <c r="G141" s="4" t="s">
        <v>199</v>
      </c>
      <c r="H141" t="s">
        <v>18</v>
      </c>
      <c r="I141" t="s">
        <v>18</v>
      </c>
      <c r="O141" s="5" t="s">
        <v>19</v>
      </c>
      <c r="P141" s="5" t="s">
        <v>37</v>
      </c>
      <c r="Q141" s="5" t="s">
        <v>25</v>
      </c>
      <c r="R141" s="5" t="s">
        <v>26</v>
      </c>
      <c r="S141" s="5"/>
      <c r="T141" s="5"/>
      <c r="U141" s="15">
        <v>0.61447544479999983</v>
      </c>
      <c r="V141" s="15">
        <v>0.62701575999999981</v>
      </c>
      <c r="W141" s="15">
        <v>0.720225</v>
      </c>
      <c r="X141" s="15">
        <v>0.72750000000000004</v>
      </c>
      <c r="Y141" s="15">
        <v>0.75</v>
      </c>
      <c r="Z141" s="15">
        <v>0.755</v>
      </c>
      <c r="AA141" s="15">
        <v>0.75990000000000002</v>
      </c>
      <c r="AB141" s="15">
        <v>0.76470199999999999</v>
      </c>
      <c r="AC141" s="15">
        <v>0.76705498000000005</v>
      </c>
      <c r="AD141" s="15">
        <v>0.76938443020000002</v>
      </c>
      <c r="AE141" s="15">
        <v>0.77399674159600007</v>
      </c>
      <c r="AF141" s="15">
        <v>0.78077683934812003</v>
      </c>
      <c r="AG141" s="15">
        <v>0.72500646727828189</v>
      </c>
      <c r="AR141" s="6"/>
      <c r="AS141" s="6"/>
      <c r="AT141" s="6"/>
      <c r="AU141" s="6"/>
      <c r="AV141" s="6"/>
      <c r="AW141" s="6"/>
      <c r="AX141" s="6"/>
    </row>
    <row r="142" spans="1:50" x14ac:dyDescent="0.35">
      <c r="A142" t="s">
        <v>203</v>
      </c>
      <c r="B142" t="s">
        <v>373</v>
      </c>
      <c r="C142" t="s">
        <v>204</v>
      </c>
      <c r="D142" s="4" t="s">
        <v>205</v>
      </c>
      <c r="E142" t="s">
        <v>18</v>
      </c>
      <c r="F142" s="4" t="s">
        <v>18</v>
      </c>
      <c r="G142" s="4" t="s">
        <v>18</v>
      </c>
      <c r="H142" s="4" t="s">
        <v>206</v>
      </c>
      <c r="I142" t="s">
        <v>18</v>
      </c>
      <c r="O142" s="5" t="s">
        <v>19</v>
      </c>
      <c r="P142" s="5" t="s">
        <v>20</v>
      </c>
      <c r="Q142" s="5" t="s">
        <v>21</v>
      </c>
      <c r="R142" s="5" t="s">
        <v>338</v>
      </c>
      <c r="S142" s="5"/>
      <c r="T142" s="5"/>
      <c r="U142" s="16">
        <v>3.968742845867939</v>
      </c>
      <c r="V142" s="16">
        <v>9.4957263055745074</v>
      </c>
      <c r="W142" s="28">
        <v>103.24419713272799</v>
      </c>
      <c r="X142" s="28">
        <v>144.35741737975781</v>
      </c>
      <c r="Y142" s="28">
        <v>191.80148657060519</v>
      </c>
      <c r="Z142" s="28">
        <v>244.55646425677082</v>
      </c>
      <c r="AA142" s="28">
        <v>287.20883278089116</v>
      </c>
      <c r="AB142" s="28">
        <v>332.68299386802181</v>
      </c>
      <c r="AC142" s="28">
        <v>373.80728301945851</v>
      </c>
      <c r="AD142" s="28">
        <v>417.90886856891098</v>
      </c>
      <c r="AE142" s="28">
        <v>468.84232304332693</v>
      </c>
      <c r="AF142" s="28">
        <v>517.49399493928456</v>
      </c>
      <c r="AG142" s="16">
        <v>2197.3130879161781</v>
      </c>
      <c r="AR142" s="6" t="s">
        <v>310</v>
      </c>
      <c r="AS142" s="6"/>
      <c r="AT142" s="6" t="s">
        <v>432</v>
      </c>
      <c r="AU142" s="6"/>
      <c r="AV142" s="6"/>
      <c r="AW142" s="6" t="s">
        <v>336</v>
      </c>
      <c r="AX142" s="6"/>
    </row>
    <row r="143" spans="1:50" x14ac:dyDescent="0.35">
      <c r="A143" t="s">
        <v>207</v>
      </c>
      <c r="B143" t="s">
        <v>373</v>
      </c>
      <c r="C143" t="s">
        <v>204</v>
      </c>
      <c r="D143" s="4" t="s">
        <v>205</v>
      </c>
      <c r="E143" t="s">
        <v>18</v>
      </c>
      <c r="F143" s="4" t="s">
        <v>18</v>
      </c>
      <c r="G143" s="4" t="s">
        <v>18</v>
      </c>
      <c r="H143" s="4" t="s">
        <v>206</v>
      </c>
      <c r="I143" t="s">
        <v>18</v>
      </c>
      <c r="O143" s="5" t="s">
        <v>19</v>
      </c>
      <c r="P143" s="5" t="s">
        <v>24</v>
      </c>
      <c r="Q143" s="5" t="s">
        <v>25</v>
      </c>
      <c r="R143" s="5" t="s">
        <v>26</v>
      </c>
      <c r="S143" s="5"/>
      <c r="T143" s="5"/>
      <c r="U143" s="15"/>
      <c r="V143" s="8">
        <v>1.3926282640007763</v>
      </c>
      <c r="W143" s="8">
        <v>0.4724980437024357</v>
      </c>
      <c r="X143" s="8">
        <v>0.39821337555829656</v>
      </c>
      <c r="Y143" s="8">
        <v>0.32865695474474543</v>
      </c>
      <c r="Z143" s="8">
        <v>0.27504988949470777</v>
      </c>
      <c r="AA143" s="8">
        <v>0.17440703787464679</v>
      </c>
      <c r="AB143" s="8">
        <v>0.15833134603427204</v>
      </c>
      <c r="AC143" s="8">
        <v>0.12361404072175404</v>
      </c>
      <c r="AD143" s="8">
        <v>0.11797947111468333</v>
      </c>
      <c r="AE143" s="8">
        <v>0.12187694089582905</v>
      </c>
      <c r="AF143" s="8">
        <v>0.10376979531231784</v>
      </c>
      <c r="AG143" s="8">
        <v>0.30274490361821521</v>
      </c>
      <c r="AR143" s="6"/>
      <c r="AS143" s="6"/>
      <c r="AT143" s="6"/>
      <c r="AU143" s="6"/>
      <c r="AV143" s="6"/>
      <c r="AW143" s="6"/>
      <c r="AX143" s="6"/>
    </row>
    <row r="144" spans="1:50" x14ac:dyDescent="0.35">
      <c r="A144" t="s">
        <v>208</v>
      </c>
      <c r="B144" t="s">
        <v>373</v>
      </c>
      <c r="C144" t="s">
        <v>204</v>
      </c>
      <c r="D144" s="4" t="s">
        <v>205</v>
      </c>
      <c r="E144" t="s">
        <v>18</v>
      </c>
      <c r="F144" s="4" t="s">
        <v>18</v>
      </c>
      <c r="G144" s="4" t="s">
        <v>18</v>
      </c>
      <c r="H144" t="s">
        <v>209</v>
      </c>
      <c r="I144" t="s">
        <v>18</v>
      </c>
      <c r="O144" s="5" t="s">
        <v>19</v>
      </c>
      <c r="P144" s="5" t="s">
        <v>20</v>
      </c>
      <c r="Q144" s="5" t="s">
        <v>21</v>
      </c>
      <c r="R144" s="5" t="s">
        <v>338</v>
      </c>
      <c r="S144" s="5"/>
      <c r="T144" s="5"/>
      <c r="U144" s="16">
        <v>2.6458285639119596</v>
      </c>
      <c r="V144" s="16">
        <v>6.3304842037163382</v>
      </c>
      <c r="W144" s="28">
        <v>194.55673770511487</v>
      </c>
      <c r="X144" s="28">
        <v>258.69693919152002</v>
      </c>
      <c r="Y144" s="28">
        <v>324.07837386067774</v>
      </c>
      <c r="Z144" s="28">
        <v>381.73296374792511</v>
      </c>
      <c r="AA144" s="28">
        <v>426.33390474302081</v>
      </c>
      <c r="AB144" s="28">
        <v>460.59696920076874</v>
      </c>
      <c r="AC144" s="28">
        <v>492.65181681806763</v>
      </c>
      <c r="AD144" s="28">
        <v>529.38531207170047</v>
      </c>
      <c r="AE144" s="28">
        <v>548.65525640792157</v>
      </c>
      <c r="AF144" s="28">
        <v>576.47423948247558</v>
      </c>
      <c r="AG144" s="16">
        <v>1464.8753919441187</v>
      </c>
      <c r="AR144" s="6" t="s">
        <v>311</v>
      </c>
      <c r="AS144" s="6"/>
      <c r="AT144" s="6" t="s">
        <v>433</v>
      </c>
      <c r="AU144" s="6"/>
      <c r="AV144" s="6"/>
      <c r="AW144" s="6" t="s">
        <v>336</v>
      </c>
      <c r="AX144" s="6"/>
    </row>
    <row r="145" spans="1:50" x14ac:dyDescent="0.35">
      <c r="A145" t="s">
        <v>210</v>
      </c>
      <c r="B145" t="s">
        <v>373</v>
      </c>
      <c r="C145" t="s">
        <v>204</v>
      </c>
      <c r="D145" s="4" t="s">
        <v>205</v>
      </c>
      <c r="E145" t="s">
        <v>18</v>
      </c>
      <c r="F145" s="4" t="s">
        <v>18</v>
      </c>
      <c r="G145" s="4" t="s">
        <v>18</v>
      </c>
      <c r="H145" t="s">
        <v>209</v>
      </c>
      <c r="I145" t="s">
        <v>18</v>
      </c>
      <c r="O145" s="5" t="s">
        <v>19</v>
      </c>
      <c r="P145" s="5" t="s">
        <v>24</v>
      </c>
      <c r="Q145" s="5" t="s">
        <v>25</v>
      </c>
      <c r="R145" s="5" t="s">
        <v>26</v>
      </c>
      <c r="S145" s="5"/>
      <c r="T145" s="5"/>
      <c r="U145" s="15"/>
      <c r="V145" s="8">
        <v>1.3926282640007761</v>
      </c>
      <c r="W145" s="8">
        <v>0.42876047804790779</v>
      </c>
      <c r="X145" s="8">
        <v>0.32967350420739971</v>
      </c>
      <c r="Y145" s="8">
        <v>0.25273370018790275</v>
      </c>
      <c r="Z145" s="8">
        <v>0.17790323124749216</v>
      </c>
      <c r="AA145" s="8">
        <v>0.11683806542981087</v>
      </c>
      <c r="AB145" s="8">
        <v>8.0366736205042172E-2</v>
      </c>
      <c r="AC145" s="8">
        <v>6.9594134917823486E-2</v>
      </c>
      <c r="AD145" s="8">
        <v>7.4562792624792498E-2</v>
      </c>
      <c r="AE145" s="8">
        <v>3.6400602541861157E-2</v>
      </c>
      <c r="AF145" s="8">
        <v>5.0703939768455955E-2</v>
      </c>
      <c r="AG145" s="8">
        <v>0.30274490361821516</v>
      </c>
      <c r="AR145" s="6"/>
      <c r="AS145" s="6"/>
      <c r="AT145" s="6"/>
      <c r="AU145" s="6"/>
      <c r="AV145" s="6"/>
      <c r="AW145" s="6"/>
      <c r="AX145" s="6"/>
    </row>
    <row r="146" spans="1:50" x14ac:dyDescent="0.35">
      <c r="A146" t="s">
        <v>211</v>
      </c>
      <c r="B146" t="s">
        <v>373</v>
      </c>
      <c r="C146" t="s">
        <v>204</v>
      </c>
      <c r="D146" s="4" t="s">
        <v>205</v>
      </c>
      <c r="E146" t="s">
        <v>18</v>
      </c>
      <c r="F146" s="4" t="s">
        <v>18</v>
      </c>
      <c r="G146" s="4" t="s">
        <v>18</v>
      </c>
      <c r="H146" t="s">
        <v>212</v>
      </c>
      <c r="I146" t="s">
        <v>18</v>
      </c>
      <c r="O146" s="5" t="s">
        <v>19</v>
      </c>
      <c r="P146" s="5" t="s">
        <v>20</v>
      </c>
      <c r="Q146" s="5" t="s">
        <v>21</v>
      </c>
      <c r="R146" s="5" t="s">
        <v>338</v>
      </c>
      <c r="S146" s="5"/>
      <c r="T146" s="5"/>
      <c r="U146" s="16">
        <v>1.9843714229339695</v>
      </c>
      <c r="V146" s="16">
        <v>4.7478631527872537</v>
      </c>
      <c r="W146" s="28">
        <v>95.152959112921735</v>
      </c>
      <c r="X146" s="28">
        <v>133.04414015563887</v>
      </c>
      <c r="Y146" s="28">
        <v>178.57379784159795</v>
      </c>
      <c r="Z146" s="28">
        <v>221.18505831302033</v>
      </c>
      <c r="AA146" s="28">
        <v>267.40132707186416</v>
      </c>
      <c r="AB146" s="28">
        <v>312.71760199464245</v>
      </c>
      <c r="AC146" s="28">
        <v>354.75248346261384</v>
      </c>
      <c r="AD146" s="28">
        <v>388.90490657916018</v>
      </c>
      <c r="AE146" s="28">
        <v>436.30344689240638</v>
      </c>
      <c r="AF146" s="28">
        <v>476.9480031332738</v>
      </c>
      <c r="AG146" s="16">
        <v>1098.6565439580891</v>
      </c>
      <c r="AR146" s="6" t="s">
        <v>312</v>
      </c>
      <c r="AS146" s="6"/>
      <c r="AT146" s="6" t="s">
        <v>434</v>
      </c>
      <c r="AU146" s="6"/>
      <c r="AV146" s="6"/>
      <c r="AW146" s="6" t="s">
        <v>336</v>
      </c>
      <c r="AX146" s="6"/>
    </row>
    <row r="147" spans="1:50" x14ac:dyDescent="0.35">
      <c r="A147" t="s">
        <v>213</v>
      </c>
      <c r="B147" t="s">
        <v>373</v>
      </c>
      <c r="C147" t="s">
        <v>204</v>
      </c>
      <c r="D147" s="4" t="s">
        <v>205</v>
      </c>
      <c r="E147" t="s">
        <v>18</v>
      </c>
      <c r="F147" s="4" t="s">
        <v>18</v>
      </c>
      <c r="G147" s="4" t="s">
        <v>18</v>
      </c>
      <c r="H147" t="s">
        <v>212</v>
      </c>
      <c r="I147" t="s">
        <v>18</v>
      </c>
      <c r="O147" s="5" t="s">
        <v>19</v>
      </c>
      <c r="P147" s="5" t="s">
        <v>24</v>
      </c>
      <c r="Q147" s="5" t="s">
        <v>25</v>
      </c>
      <c r="R147" s="5" t="s">
        <v>26</v>
      </c>
      <c r="S147" s="5"/>
      <c r="T147" s="5"/>
      <c r="U147" s="15"/>
      <c r="V147" s="8">
        <v>1.3926282640007763</v>
      </c>
      <c r="W147" s="8">
        <v>0.45762432608927972</v>
      </c>
      <c r="X147" s="8">
        <v>0.3982133755582965</v>
      </c>
      <c r="Y147" s="8">
        <v>0.34221467877275297</v>
      </c>
      <c r="Z147" s="8">
        <v>0.23861989265200184</v>
      </c>
      <c r="AA147" s="8">
        <v>0.20894842134154795</v>
      </c>
      <c r="AB147" s="8">
        <v>0.16946914743844757</v>
      </c>
      <c r="AC147" s="8">
        <v>0.13441802188254035</v>
      </c>
      <c r="AD147" s="8">
        <v>9.6271131869738E-2</v>
      </c>
      <c r="AE147" s="8">
        <v>0.121876940895829</v>
      </c>
      <c r="AF147" s="8">
        <v>9.3156624203545368E-2</v>
      </c>
      <c r="AG147" s="8">
        <v>0.30274490361821521</v>
      </c>
      <c r="AR147" s="6"/>
      <c r="AS147" s="6"/>
      <c r="AT147" s="6"/>
      <c r="AU147" s="6"/>
      <c r="AV147" s="6"/>
      <c r="AW147" s="6"/>
      <c r="AX147" s="6"/>
    </row>
    <row r="148" spans="1:50" x14ac:dyDescent="0.35">
      <c r="A148" t="s">
        <v>214</v>
      </c>
      <c r="B148" t="s">
        <v>373</v>
      </c>
      <c r="C148" t="s">
        <v>204</v>
      </c>
      <c r="D148" s="4" t="s">
        <v>205</v>
      </c>
      <c r="E148" t="s">
        <v>18</v>
      </c>
      <c r="F148" s="4" t="s">
        <v>18</v>
      </c>
      <c r="G148" s="4" t="s">
        <v>18</v>
      </c>
      <c r="H148" t="s">
        <v>215</v>
      </c>
      <c r="I148" t="s">
        <v>18</v>
      </c>
      <c r="O148" s="5" t="s">
        <v>19</v>
      </c>
      <c r="P148" s="5" t="s">
        <v>20</v>
      </c>
      <c r="Q148" s="5" t="s">
        <v>21</v>
      </c>
      <c r="R148" s="5" t="s">
        <v>338</v>
      </c>
      <c r="S148" s="5"/>
      <c r="T148" s="5"/>
      <c r="U148" s="16">
        <v>1.9843714229339695</v>
      </c>
      <c r="V148" s="16">
        <v>4.7478631527872537</v>
      </c>
      <c r="W148" s="28">
        <v>17.800723643573793</v>
      </c>
      <c r="X148" s="28">
        <v>24.38639757198974</v>
      </c>
      <c r="Y148" s="28">
        <v>33.069221822518138</v>
      </c>
      <c r="Z148" s="28">
        <v>40.96019598389266</v>
      </c>
      <c r="AA148" s="28">
        <v>48.103942436208371</v>
      </c>
      <c r="AB148" s="28">
        <v>54.64876007646361</v>
      </c>
      <c r="AC148" s="28">
        <v>60.813689955622515</v>
      </c>
      <c r="AD148" s="28">
        <v>68.648539039265955</v>
      </c>
      <c r="AE148" s="28">
        <v>74.081300099126665</v>
      </c>
      <c r="AF148" s="28">
        <v>82.554938960795766</v>
      </c>
      <c r="AG148" s="16">
        <v>1098.6565439580891</v>
      </c>
      <c r="AR148" s="6" t="s">
        <v>313</v>
      </c>
      <c r="AS148" s="6"/>
      <c r="AT148" s="6" t="s">
        <v>435</v>
      </c>
      <c r="AU148" s="6"/>
      <c r="AV148" s="6"/>
      <c r="AW148" s="6" t="s">
        <v>336</v>
      </c>
      <c r="AX148" s="6"/>
    </row>
    <row r="149" spans="1:50" x14ac:dyDescent="0.35">
      <c r="A149" t="s">
        <v>216</v>
      </c>
      <c r="B149" t="s">
        <v>373</v>
      </c>
      <c r="C149" t="s">
        <v>204</v>
      </c>
      <c r="D149" s="4" t="s">
        <v>205</v>
      </c>
      <c r="E149" t="s">
        <v>18</v>
      </c>
      <c r="F149" s="4" t="s">
        <v>18</v>
      </c>
      <c r="G149" s="4" t="s">
        <v>18</v>
      </c>
      <c r="H149" t="s">
        <v>215</v>
      </c>
      <c r="I149" t="s">
        <v>18</v>
      </c>
      <c r="O149" s="5" t="s">
        <v>19</v>
      </c>
      <c r="P149" s="5" t="s">
        <v>24</v>
      </c>
      <c r="Q149" s="5" t="s">
        <v>25</v>
      </c>
      <c r="R149" s="5" t="s">
        <v>26</v>
      </c>
      <c r="S149" s="5"/>
      <c r="T149" s="5"/>
      <c r="U149" s="15"/>
      <c r="V149" s="8">
        <v>1.3926282640007763</v>
      </c>
      <c r="W149" s="8">
        <v>0.47249804370243526</v>
      </c>
      <c r="X149" s="8">
        <v>0.36996664069853302</v>
      </c>
      <c r="Y149" s="8">
        <v>0.35605194350236896</v>
      </c>
      <c r="Z149" s="8">
        <v>0.23861989265200209</v>
      </c>
      <c r="AA149" s="8">
        <v>0.17440703787464648</v>
      </c>
      <c r="AB149" s="8">
        <v>0.13605574322592076</v>
      </c>
      <c r="AC149" s="8">
        <v>0.1128100595609679</v>
      </c>
      <c r="AD149" s="8">
        <v>0.12883364073715561</v>
      </c>
      <c r="AE149" s="8">
        <v>7.9138771718845313E-2</v>
      </c>
      <c r="AF149" s="8">
        <v>0.11438296642109007</v>
      </c>
      <c r="AG149" s="8">
        <v>0.30274490361821521</v>
      </c>
      <c r="AR149" s="6"/>
      <c r="AS149" s="6"/>
      <c r="AT149" s="6"/>
      <c r="AU149" s="6"/>
      <c r="AV149" s="6"/>
      <c r="AW149" s="6"/>
      <c r="AX149" s="6"/>
    </row>
    <row r="150" spans="1:50" x14ac:dyDescent="0.35">
      <c r="A150" t="s">
        <v>217</v>
      </c>
      <c r="B150" t="s">
        <v>373</v>
      </c>
      <c r="C150" t="s">
        <v>204</v>
      </c>
      <c r="D150" s="4" t="s">
        <v>205</v>
      </c>
      <c r="E150" t="s">
        <v>18</v>
      </c>
      <c r="F150" s="4" t="s">
        <v>18</v>
      </c>
      <c r="G150" s="4" t="s">
        <v>18</v>
      </c>
      <c r="H150" s="12" t="s">
        <v>206</v>
      </c>
      <c r="I150" t="s">
        <v>18</v>
      </c>
      <c r="O150" s="19" t="s">
        <v>19</v>
      </c>
      <c r="P150" s="19" t="s">
        <v>37</v>
      </c>
      <c r="Q150" s="19" t="s">
        <v>25</v>
      </c>
      <c r="R150" s="19" t="s">
        <v>26</v>
      </c>
      <c r="S150" s="19"/>
      <c r="T150" s="19"/>
      <c r="U150" s="39" t="s">
        <v>25</v>
      </c>
      <c r="V150" s="39" t="s">
        <v>25</v>
      </c>
      <c r="W150" s="15">
        <v>0.25135249297353496</v>
      </c>
      <c r="X150" s="15">
        <v>0.25755808737776981</v>
      </c>
      <c r="Y150" s="15">
        <v>0.26363636363636367</v>
      </c>
      <c r="Z150" s="15">
        <v>0.27526667871994209</v>
      </c>
      <c r="AA150" s="15">
        <v>0.27910149071593726</v>
      </c>
      <c r="AB150" s="15">
        <v>0.28663597743948604</v>
      </c>
      <c r="AC150" s="15">
        <v>0.29157559590861859</v>
      </c>
      <c r="AD150" s="15">
        <v>0.29747629618861837</v>
      </c>
      <c r="AE150" s="15">
        <v>0.30685761261136285</v>
      </c>
      <c r="AF150" s="15">
        <v>0.31297430659162767</v>
      </c>
      <c r="AG150" s="39" t="s">
        <v>25</v>
      </c>
      <c r="AR150" s="22" t="s">
        <v>325</v>
      </c>
      <c r="AS150" s="22"/>
      <c r="AT150" s="22" t="s">
        <v>361</v>
      </c>
      <c r="AU150" s="22"/>
      <c r="AV150" s="22"/>
      <c r="AW150" s="22" t="s">
        <v>331</v>
      </c>
      <c r="AX150" s="22"/>
    </row>
    <row r="151" spans="1:50" x14ac:dyDescent="0.35">
      <c r="A151" t="s">
        <v>218</v>
      </c>
      <c r="B151" t="s">
        <v>373</v>
      </c>
      <c r="C151" t="s">
        <v>204</v>
      </c>
      <c r="D151" s="4" t="s">
        <v>205</v>
      </c>
      <c r="E151" t="s">
        <v>18</v>
      </c>
      <c r="F151" s="4" t="s">
        <v>18</v>
      </c>
      <c r="G151" s="4" t="s">
        <v>18</v>
      </c>
      <c r="H151" s="12" t="s">
        <v>209</v>
      </c>
      <c r="I151" t="s">
        <v>18</v>
      </c>
      <c r="O151" s="19" t="s">
        <v>19</v>
      </c>
      <c r="P151" s="19" t="s">
        <v>37</v>
      </c>
      <c r="Q151" s="19" t="s">
        <v>25</v>
      </c>
      <c r="R151" s="19" t="s">
        <v>26</v>
      </c>
      <c r="S151" s="19"/>
      <c r="T151" s="19"/>
      <c r="U151" s="39" t="s">
        <v>25</v>
      </c>
      <c r="V151" s="39" t="s">
        <v>25</v>
      </c>
      <c r="W151" s="15">
        <v>0.47365684856952545</v>
      </c>
      <c r="X151" s="15">
        <v>0.46155916390060109</v>
      </c>
      <c r="Y151" s="15">
        <v>0.44545454545454549</v>
      </c>
      <c r="Z151" s="15">
        <v>0.42966913758813957</v>
      </c>
      <c r="AA151" s="15">
        <v>0.41429933475374742</v>
      </c>
      <c r="AB151" s="15">
        <v>0.39684523978073288</v>
      </c>
      <c r="AC151" s="15">
        <v>0.38427621287601887</v>
      </c>
      <c r="AD151" s="15">
        <v>0.37682756633286857</v>
      </c>
      <c r="AE151" s="15">
        <v>0.35909523064207549</v>
      </c>
      <c r="AF151" s="15">
        <v>0.3486448676397334</v>
      </c>
      <c r="AG151" s="39" t="s">
        <v>25</v>
      </c>
      <c r="AR151" s="22"/>
      <c r="AS151" s="22"/>
      <c r="AT151" s="22"/>
      <c r="AU151" s="22"/>
      <c r="AV151" s="22"/>
      <c r="AW151" s="22"/>
      <c r="AX151" s="22"/>
    </row>
    <row r="152" spans="1:50" x14ac:dyDescent="0.35">
      <c r="A152" t="s">
        <v>219</v>
      </c>
      <c r="B152" t="s">
        <v>373</v>
      </c>
      <c r="C152" t="s">
        <v>204</v>
      </c>
      <c r="D152" s="4" t="s">
        <v>205</v>
      </c>
      <c r="E152" t="s">
        <v>18</v>
      </c>
      <c r="F152" s="4" t="s">
        <v>18</v>
      </c>
      <c r="G152" s="4" t="s">
        <v>18</v>
      </c>
      <c r="H152" s="12" t="s">
        <v>212</v>
      </c>
      <c r="I152" t="s">
        <v>18</v>
      </c>
      <c r="O152" s="19" t="s">
        <v>19</v>
      </c>
      <c r="P152" s="19" t="s">
        <v>37</v>
      </c>
      <c r="Q152" s="19" t="s">
        <v>25</v>
      </c>
      <c r="R152" s="19" t="s">
        <v>26</v>
      </c>
      <c r="S152" s="19"/>
      <c r="T152" s="19"/>
      <c r="U152" s="39" t="s">
        <v>25</v>
      </c>
      <c r="V152" s="39" t="s">
        <v>25</v>
      </c>
      <c r="W152" s="15">
        <v>0.23165402173736455</v>
      </c>
      <c r="X152" s="15">
        <v>0.23737328429173771</v>
      </c>
      <c r="Y152" s="15">
        <v>0.24545454545454548</v>
      </c>
      <c r="Z152" s="15">
        <v>0.24896040499005603</v>
      </c>
      <c r="AA152" s="15">
        <v>0.25985311204587258</v>
      </c>
      <c r="AB152" s="15">
        <v>0.26943401725495453</v>
      </c>
      <c r="AC152" s="15">
        <v>0.27671255072975554</v>
      </c>
      <c r="AD152" s="15">
        <v>0.27683066783176569</v>
      </c>
      <c r="AE152" s="15">
        <v>0.28556089650451605</v>
      </c>
      <c r="AF152" s="15">
        <v>0.28845256567356181</v>
      </c>
      <c r="AG152" s="39" t="s">
        <v>25</v>
      </c>
      <c r="AR152" s="22"/>
      <c r="AS152" s="22"/>
      <c r="AT152" s="22"/>
      <c r="AU152" s="22"/>
      <c r="AV152" s="22"/>
      <c r="AW152" s="22"/>
      <c r="AX152" s="22"/>
    </row>
    <row r="153" spans="1:50" x14ac:dyDescent="0.35">
      <c r="A153" t="s">
        <v>220</v>
      </c>
      <c r="B153" t="s">
        <v>373</v>
      </c>
      <c r="C153" t="s">
        <v>204</v>
      </c>
      <c r="D153" s="4" t="s">
        <v>205</v>
      </c>
      <c r="E153" t="s">
        <v>18</v>
      </c>
      <c r="F153" s="4" t="s">
        <v>18</v>
      </c>
      <c r="G153" s="4" t="s">
        <v>18</v>
      </c>
      <c r="H153" s="12" t="s">
        <v>215</v>
      </c>
      <c r="I153" t="s">
        <v>18</v>
      </c>
      <c r="O153" s="19" t="s">
        <v>19</v>
      </c>
      <c r="P153" s="19" t="s">
        <v>37</v>
      </c>
      <c r="Q153" s="19" t="s">
        <v>25</v>
      </c>
      <c r="R153" s="19" t="s">
        <v>26</v>
      </c>
      <c r="S153" s="19"/>
      <c r="T153" s="19"/>
      <c r="U153" s="39" t="s">
        <v>25</v>
      </c>
      <c r="V153" s="39" t="s">
        <v>25</v>
      </c>
      <c r="W153" s="15">
        <v>4.3336636719575002E-2</v>
      </c>
      <c r="X153" s="15">
        <v>4.3509464429891453E-2</v>
      </c>
      <c r="Y153" s="15">
        <v>4.5454545454545463E-2</v>
      </c>
      <c r="Z153" s="15">
        <v>4.6103778701862233E-2</v>
      </c>
      <c r="AA153" s="15">
        <v>4.6746062484442692E-2</v>
      </c>
      <c r="AB153" s="15">
        <v>4.708476552482653E-2</v>
      </c>
      <c r="AC153" s="15">
        <v>4.7435640485607077E-2</v>
      </c>
      <c r="AD153" s="15">
        <v>4.8865469646747269E-2</v>
      </c>
      <c r="AE153" s="15">
        <v>4.8486260242045526E-2</v>
      </c>
      <c r="AF153" s="15">
        <v>4.9928260095077275E-2</v>
      </c>
      <c r="AG153" s="39" t="s">
        <v>25</v>
      </c>
      <c r="AR153" s="22"/>
      <c r="AS153" s="22"/>
      <c r="AT153" s="22"/>
      <c r="AU153" s="22"/>
      <c r="AV153" s="22"/>
      <c r="AW153" s="22"/>
      <c r="AX153" s="22"/>
    </row>
    <row r="154" spans="1:50" x14ac:dyDescent="0.35">
      <c r="A154" t="s">
        <v>221</v>
      </c>
      <c r="B154" t="s">
        <v>373</v>
      </c>
      <c r="C154" t="s">
        <v>204</v>
      </c>
      <c r="D154" s="4" t="s">
        <v>222</v>
      </c>
      <c r="E154" t="s">
        <v>18</v>
      </c>
      <c r="F154" s="4" t="s">
        <v>18</v>
      </c>
      <c r="G154" s="4" t="s">
        <v>18</v>
      </c>
      <c r="H154" s="4" t="s">
        <v>206</v>
      </c>
      <c r="I154" t="s">
        <v>18</v>
      </c>
      <c r="O154" s="19" t="s">
        <v>19</v>
      </c>
      <c r="P154" s="19" t="s">
        <v>37</v>
      </c>
      <c r="Q154" s="19" t="s">
        <v>25</v>
      </c>
      <c r="R154" s="19" t="s">
        <v>26</v>
      </c>
      <c r="S154" s="19"/>
      <c r="T154" s="19"/>
      <c r="U154" s="39" t="s">
        <v>25</v>
      </c>
      <c r="V154" s="39" t="s">
        <v>25</v>
      </c>
      <c r="Z154" s="15">
        <v>0.36206896551724133</v>
      </c>
      <c r="AG154" s="39" t="s">
        <v>25</v>
      </c>
      <c r="AR154" s="22" t="s">
        <v>327</v>
      </c>
      <c r="AS154" s="22"/>
      <c r="AT154" s="37" t="s">
        <v>362</v>
      </c>
      <c r="AU154" s="22"/>
      <c r="AV154" s="22"/>
      <c r="AW154" s="22" t="s">
        <v>331</v>
      </c>
      <c r="AX154" s="22"/>
    </row>
    <row r="155" spans="1:50" x14ac:dyDescent="0.35">
      <c r="A155" t="s">
        <v>223</v>
      </c>
      <c r="B155" t="s">
        <v>373</v>
      </c>
      <c r="C155" t="s">
        <v>204</v>
      </c>
      <c r="D155" s="4" t="s">
        <v>222</v>
      </c>
      <c r="E155" t="s">
        <v>18</v>
      </c>
      <c r="F155" s="4" t="s">
        <v>18</v>
      </c>
      <c r="G155" s="4" t="s">
        <v>18</v>
      </c>
      <c r="H155" s="4" t="s">
        <v>209</v>
      </c>
      <c r="I155" t="s">
        <v>18</v>
      </c>
      <c r="O155" s="19" t="s">
        <v>19</v>
      </c>
      <c r="P155" s="19" t="s">
        <v>37</v>
      </c>
      <c r="Q155" s="19" t="s">
        <v>25</v>
      </c>
      <c r="R155" s="19" t="s">
        <v>26</v>
      </c>
      <c r="S155" s="19"/>
      <c r="T155" s="19"/>
      <c r="U155" s="39" t="s">
        <v>25</v>
      </c>
      <c r="V155" s="39" t="s">
        <v>25</v>
      </c>
      <c r="Z155" s="15">
        <v>0.32758620689655171</v>
      </c>
      <c r="AG155" s="39" t="s">
        <v>25</v>
      </c>
      <c r="AR155" s="22"/>
      <c r="AS155" s="22"/>
      <c r="AT155" s="22"/>
      <c r="AU155" s="22"/>
      <c r="AV155" s="22"/>
      <c r="AW155" s="22"/>
      <c r="AX155" s="22"/>
    </row>
    <row r="156" spans="1:50" x14ac:dyDescent="0.35">
      <c r="A156" t="s">
        <v>224</v>
      </c>
      <c r="B156" t="s">
        <v>373</v>
      </c>
      <c r="C156" t="s">
        <v>204</v>
      </c>
      <c r="D156" s="4" t="s">
        <v>222</v>
      </c>
      <c r="E156" t="s">
        <v>18</v>
      </c>
      <c r="F156" s="4" t="s">
        <v>18</v>
      </c>
      <c r="G156" s="4" t="s">
        <v>18</v>
      </c>
      <c r="H156" s="4" t="s">
        <v>212</v>
      </c>
      <c r="I156" t="s">
        <v>18</v>
      </c>
      <c r="O156" s="19" t="s">
        <v>19</v>
      </c>
      <c r="P156" s="19" t="s">
        <v>37</v>
      </c>
      <c r="Q156" s="19" t="s">
        <v>25</v>
      </c>
      <c r="R156" s="19" t="s">
        <v>26</v>
      </c>
      <c r="S156" s="19"/>
      <c r="T156" s="19"/>
      <c r="U156" s="39" t="s">
        <v>25</v>
      </c>
      <c r="V156" s="39" t="s">
        <v>25</v>
      </c>
      <c r="Z156" s="15">
        <v>0.25862068965517238</v>
      </c>
      <c r="AG156" s="39" t="s">
        <v>25</v>
      </c>
      <c r="AR156" s="22"/>
      <c r="AS156" s="22"/>
      <c r="AT156" s="22"/>
      <c r="AU156" s="22"/>
      <c r="AV156" s="22"/>
      <c r="AW156" s="22"/>
      <c r="AX156" s="22"/>
    </row>
    <row r="157" spans="1:50" x14ac:dyDescent="0.35">
      <c r="A157" t="s">
        <v>225</v>
      </c>
      <c r="B157" t="s">
        <v>373</v>
      </c>
      <c r="C157" t="s">
        <v>204</v>
      </c>
      <c r="D157" s="4" t="s">
        <v>222</v>
      </c>
      <c r="E157" t="s">
        <v>18</v>
      </c>
      <c r="F157" s="4" t="s">
        <v>18</v>
      </c>
      <c r="G157" s="4" t="s">
        <v>18</v>
      </c>
      <c r="H157" s="4" t="s">
        <v>215</v>
      </c>
      <c r="I157" t="s">
        <v>18</v>
      </c>
      <c r="O157" s="19" t="s">
        <v>19</v>
      </c>
      <c r="P157" s="19" t="s">
        <v>37</v>
      </c>
      <c r="Q157" s="19" t="s">
        <v>25</v>
      </c>
      <c r="R157" s="19" t="s">
        <v>26</v>
      </c>
      <c r="S157" s="19"/>
      <c r="T157" s="19"/>
      <c r="U157" s="39" t="s">
        <v>25</v>
      </c>
      <c r="V157" s="39" t="s">
        <v>25</v>
      </c>
      <c r="Z157" s="15">
        <v>5.1724137931034475E-2</v>
      </c>
      <c r="AR157" s="22"/>
      <c r="AS157" s="22"/>
      <c r="AT157" s="22"/>
      <c r="AU157" s="22"/>
      <c r="AV157" s="22"/>
      <c r="AW157" s="22"/>
      <c r="AX157" s="22"/>
    </row>
    <row r="158" spans="1:50" x14ac:dyDescent="0.35">
      <c r="A158" t="s">
        <v>226</v>
      </c>
      <c r="B158" t="s">
        <v>373</v>
      </c>
      <c r="C158" t="s">
        <v>204</v>
      </c>
      <c r="D158" s="4" t="s">
        <v>227</v>
      </c>
      <c r="E158" t="s">
        <v>18</v>
      </c>
      <c r="F158" s="4" t="s">
        <v>18</v>
      </c>
      <c r="G158" s="4" t="s">
        <v>18</v>
      </c>
      <c r="H158" s="4" t="s">
        <v>228</v>
      </c>
      <c r="I158" t="s">
        <v>18</v>
      </c>
      <c r="O158" s="19" t="s">
        <v>19</v>
      </c>
      <c r="P158" s="19" t="s">
        <v>20</v>
      </c>
      <c r="Q158" s="19" t="s">
        <v>21</v>
      </c>
      <c r="R158" s="19" t="s">
        <v>338</v>
      </c>
      <c r="S158" s="19"/>
      <c r="T158" s="19"/>
      <c r="U158" s="16">
        <v>5.2916571278239193</v>
      </c>
      <c r="V158" s="16">
        <v>12.660968407432676</v>
      </c>
      <c r="W158" s="28">
        <v>38.104055389006497</v>
      </c>
      <c r="X158" s="28">
        <v>54.238218976923726</v>
      </c>
      <c r="Y158" s="28">
        <v>71.854111614360392</v>
      </c>
      <c r="Z158" s="28">
        <v>91.663895793023144</v>
      </c>
      <c r="AA158" s="28">
        <v>110.45944511882377</v>
      </c>
      <c r="AB158" s="28">
        <v>124.96449434566351</v>
      </c>
      <c r="AC158" s="28">
        <v>144.45181584101559</v>
      </c>
      <c r="AD158" s="28">
        <v>158.44550979908044</v>
      </c>
      <c r="AE158" s="28">
        <v>179.68951644756109</v>
      </c>
      <c r="AF158" s="28">
        <v>198.32882697479735</v>
      </c>
      <c r="AG158" s="16">
        <v>2929.7507838882375</v>
      </c>
      <c r="AR158" s="22" t="s">
        <v>314</v>
      </c>
      <c r="AS158" s="22"/>
      <c r="AT158" s="22" t="s">
        <v>436</v>
      </c>
      <c r="AU158" s="22"/>
      <c r="AV158" s="22"/>
      <c r="AW158" s="22" t="s">
        <v>336</v>
      </c>
      <c r="AX158" s="22"/>
    </row>
    <row r="159" spans="1:50" x14ac:dyDescent="0.35">
      <c r="A159" t="s">
        <v>229</v>
      </c>
      <c r="B159" t="s">
        <v>373</v>
      </c>
      <c r="C159" t="s">
        <v>204</v>
      </c>
      <c r="D159" s="4" t="s">
        <v>227</v>
      </c>
      <c r="E159" t="s">
        <v>18</v>
      </c>
      <c r="F159" s="4" t="s">
        <v>18</v>
      </c>
      <c r="G159" s="4" t="s">
        <v>18</v>
      </c>
      <c r="H159" s="4" t="s">
        <v>228</v>
      </c>
      <c r="I159" t="s">
        <v>18</v>
      </c>
      <c r="O159" s="19" t="s">
        <v>19</v>
      </c>
      <c r="P159" s="19" t="s">
        <v>24</v>
      </c>
      <c r="Q159" s="19" t="s">
        <v>25</v>
      </c>
      <c r="R159" s="19" t="s">
        <v>26</v>
      </c>
      <c r="S159" s="19"/>
      <c r="T159" s="19"/>
      <c r="U159" s="15"/>
      <c r="V159" s="18">
        <v>1.3926282640007761</v>
      </c>
      <c r="W159" s="18">
        <v>0.4888901579857633</v>
      </c>
      <c r="X159" s="18">
        <v>0.42342379106902461</v>
      </c>
      <c r="Y159" s="18">
        <v>0.32478744637488094</v>
      </c>
      <c r="Z159" s="18">
        <v>0.27569451119208704</v>
      </c>
      <c r="AA159" s="18">
        <v>0.205048554430208</v>
      </c>
      <c r="AB159" s="18">
        <v>0.13131560828715308</v>
      </c>
      <c r="AC159" s="18">
        <v>0.1559428667910128</v>
      </c>
      <c r="AD159" s="18">
        <v>9.6874475939204424E-2</v>
      </c>
      <c r="AE159" s="18">
        <v>0.13407768181893875</v>
      </c>
      <c r="AF159" s="18">
        <v>0.10373065104594337</v>
      </c>
      <c r="AG159" s="18">
        <v>0.30274490361821516</v>
      </c>
      <c r="AR159" s="22"/>
      <c r="AS159" s="22"/>
      <c r="AT159" s="22"/>
      <c r="AU159" s="22"/>
      <c r="AV159" s="22"/>
      <c r="AW159" s="22"/>
      <c r="AX159" s="22"/>
    </row>
    <row r="160" spans="1:50" x14ac:dyDescent="0.35">
      <c r="A160" t="s">
        <v>230</v>
      </c>
      <c r="B160" t="s">
        <v>373</v>
      </c>
      <c r="C160" t="s">
        <v>204</v>
      </c>
      <c r="D160" s="4" t="s">
        <v>227</v>
      </c>
      <c r="E160" t="s">
        <v>18</v>
      </c>
      <c r="F160" s="4" t="s">
        <v>18</v>
      </c>
      <c r="G160" s="4" t="s">
        <v>18</v>
      </c>
      <c r="H160" s="4" t="s">
        <v>236</v>
      </c>
      <c r="I160" t="s">
        <v>18</v>
      </c>
      <c r="O160" s="19" t="s">
        <v>19</v>
      </c>
      <c r="P160" s="19" t="s">
        <v>20</v>
      </c>
      <c r="Q160" s="19" t="s">
        <v>21</v>
      </c>
      <c r="R160" s="19" t="s">
        <v>338</v>
      </c>
      <c r="S160" s="19"/>
      <c r="T160" s="19"/>
      <c r="U160" s="16">
        <v>3.968742845867939</v>
      </c>
      <c r="V160" s="16">
        <v>9.4957263055745074</v>
      </c>
      <c r="W160" s="28">
        <v>122.56149774608272</v>
      </c>
      <c r="X160" s="28">
        <v>174.45695176082683</v>
      </c>
      <c r="Y160" s="28">
        <v>233.52586274667129</v>
      </c>
      <c r="Z160" s="28">
        <v>289.3141710967293</v>
      </c>
      <c r="AA160" s="28">
        <v>348.63762365628747</v>
      </c>
      <c r="AB160" s="28">
        <v>410.03974707170835</v>
      </c>
      <c r="AC160" s="28">
        <v>469.46840148330062</v>
      </c>
      <c r="AD160" s="28">
        <v>535.34188335580393</v>
      </c>
      <c r="AE160" s="28">
        <v>595.5551052556541</v>
      </c>
      <c r="AF160" s="28">
        <v>657.33242405755846</v>
      </c>
      <c r="AG160" s="16">
        <v>2197.3130879161781</v>
      </c>
      <c r="AR160" s="22" t="s">
        <v>315</v>
      </c>
      <c r="AS160" s="22"/>
      <c r="AT160" s="22" t="s">
        <v>437</v>
      </c>
      <c r="AU160" s="22"/>
      <c r="AV160" s="22"/>
      <c r="AW160" s="22" t="s">
        <v>336</v>
      </c>
      <c r="AX160" s="22"/>
    </row>
    <row r="161" spans="1:50" x14ac:dyDescent="0.35">
      <c r="A161" t="s">
        <v>231</v>
      </c>
      <c r="B161" t="s">
        <v>373</v>
      </c>
      <c r="C161" t="s">
        <v>204</v>
      </c>
      <c r="D161" s="4" t="s">
        <v>227</v>
      </c>
      <c r="E161" t="s">
        <v>18</v>
      </c>
      <c r="F161" s="4" t="s">
        <v>18</v>
      </c>
      <c r="G161" s="4" t="s">
        <v>18</v>
      </c>
      <c r="H161" s="4" t="s">
        <v>228</v>
      </c>
      <c r="I161" t="s">
        <v>18</v>
      </c>
      <c r="O161" s="19" t="s">
        <v>19</v>
      </c>
      <c r="P161" s="19" t="s">
        <v>24</v>
      </c>
      <c r="Q161" s="19" t="s">
        <v>25</v>
      </c>
      <c r="R161" s="19" t="s">
        <v>26</v>
      </c>
      <c r="S161" s="19"/>
      <c r="T161" s="19"/>
      <c r="U161" s="15"/>
      <c r="V161" s="18">
        <v>1.3926282640007763</v>
      </c>
      <c r="W161" s="18">
        <v>0.47369740127162296</v>
      </c>
      <c r="X161" s="18">
        <v>0.42342379106902495</v>
      </c>
      <c r="Y161" s="18">
        <v>0.3385873156079528</v>
      </c>
      <c r="Z161" s="18">
        <v>0.23889563106154596</v>
      </c>
      <c r="AA161" s="18">
        <v>0.20504855443020789</v>
      </c>
      <c r="AB161" s="18">
        <v>0.17612018683317893</v>
      </c>
      <c r="AC161" s="18">
        <v>0.14493388710728891</v>
      </c>
      <c r="AD161" s="18">
        <v>0.1403150492437274</v>
      </c>
      <c r="AE161" s="18">
        <v>0.11247620216524455</v>
      </c>
      <c r="AF161" s="18">
        <v>0.10373065104594342</v>
      </c>
      <c r="AG161" s="18">
        <v>0.30274490361821521</v>
      </c>
      <c r="AR161" s="22"/>
      <c r="AS161" s="22"/>
      <c r="AT161" s="22"/>
      <c r="AU161" s="22"/>
      <c r="AV161" s="22"/>
      <c r="AW161" s="22"/>
      <c r="AX161" s="22"/>
    </row>
    <row r="162" spans="1:50" x14ac:dyDescent="0.35">
      <c r="A162" t="s">
        <v>232</v>
      </c>
      <c r="B162" t="s">
        <v>373</v>
      </c>
      <c r="C162" t="s">
        <v>204</v>
      </c>
      <c r="D162" s="4" t="s">
        <v>227</v>
      </c>
      <c r="E162" t="s">
        <v>18</v>
      </c>
      <c r="F162" s="4" t="s">
        <v>18</v>
      </c>
      <c r="G162" s="4" t="s">
        <v>18</v>
      </c>
      <c r="H162" s="4" t="s">
        <v>238</v>
      </c>
      <c r="I162" t="s">
        <v>18</v>
      </c>
      <c r="O162" s="19" t="s">
        <v>19</v>
      </c>
      <c r="P162" s="19" t="s">
        <v>20</v>
      </c>
      <c r="Q162" s="19" t="s">
        <v>21</v>
      </c>
      <c r="R162" s="19" t="s">
        <v>338</v>
      </c>
      <c r="S162" s="19"/>
      <c r="T162" s="19"/>
      <c r="U162" s="16">
        <v>3.968742845867939</v>
      </c>
      <c r="V162" s="16">
        <v>9.4957263055745074</v>
      </c>
      <c r="W162" s="28">
        <v>250.08906445924916</v>
      </c>
      <c r="X162" s="28">
        <v>331.78972356115582</v>
      </c>
      <c r="Y162" s="28">
        <v>422.14290573436728</v>
      </c>
      <c r="Z162" s="28">
        <v>507.45661541185643</v>
      </c>
      <c r="AA162" s="28">
        <v>569.9509382568732</v>
      </c>
      <c r="AB162" s="28">
        <v>625.64208372252472</v>
      </c>
      <c r="AC162" s="28">
        <v>668.10505593144626</v>
      </c>
      <c r="AD162" s="28">
        <v>711.06023310415344</v>
      </c>
      <c r="AE162" s="28">
        <v>752.6377047395664</v>
      </c>
      <c r="AF162" s="28">
        <v>797.80992548347365</v>
      </c>
      <c r="AG162" s="16">
        <v>2197.3130879161781</v>
      </c>
      <c r="AR162" s="22" t="s">
        <v>316</v>
      </c>
      <c r="AS162" s="22"/>
      <c r="AT162" s="22" t="s">
        <v>438</v>
      </c>
      <c r="AU162" s="22"/>
      <c r="AV162" s="22"/>
      <c r="AW162" s="22" t="s">
        <v>336</v>
      </c>
      <c r="AX162" s="22"/>
    </row>
    <row r="163" spans="1:50" x14ac:dyDescent="0.35">
      <c r="A163" t="s">
        <v>233</v>
      </c>
      <c r="B163" t="s">
        <v>373</v>
      </c>
      <c r="C163" t="s">
        <v>204</v>
      </c>
      <c r="D163" s="4" t="s">
        <v>227</v>
      </c>
      <c r="E163" t="s">
        <v>18</v>
      </c>
      <c r="F163" s="4" t="s">
        <v>18</v>
      </c>
      <c r="G163" s="4" t="s">
        <v>18</v>
      </c>
      <c r="H163" s="4" t="s">
        <v>228</v>
      </c>
      <c r="I163" t="s">
        <v>18</v>
      </c>
      <c r="O163" s="19" t="s">
        <v>19</v>
      </c>
      <c r="P163" s="19" t="s">
        <v>24</v>
      </c>
      <c r="Q163" s="19" t="s">
        <v>25</v>
      </c>
      <c r="R163" s="19" t="s">
        <v>26</v>
      </c>
      <c r="S163" s="19"/>
      <c r="T163" s="19"/>
      <c r="U163" s="15"/>
      <c r="V163" s="18">
        <v>1.3926282640007763</v>
      </c>
      <c r="W163" s="18">
        <v>0.42992421113484192</v>
      </c>
      <c r="X163" s="18">
        <v>0.32668625187015887</v>
      </c>
      <c r="Y163" s="18">
        <v>0.2723206168154797</v>
      </c>
      <c r="Z163" s="18">
        <v>0.20209675093100501</v>
      </c>
      <c r="AA163" s="18">
        <v>0.12315205073106752</v>
      </c>
      <c r="AB163" s="18">
        <v>9.7712174377633673E-2</v>
      </c>
      <c r="AC163" s="18">
        <v>6.7871029321221424E-2</v>
      </c>
      <c r="AD163" s="18">
        <v>6.4294045960811855E-2</v>
      </c>
      <c r="AE163" s="18">
        <v>5.8472503031009537E-2</v>
      </c>
      <c r="AF163" s="18">
        <v>6.0018546054024881E-2</v>
      </c>
      <c r="AG163" s="18">
        <v>0.30274490361821521</v>
      </c>
      <c r="AR163" s="22"/>
      <c r="AS163" s="22"/>
      <c r="AT163" s="22"/>
      <c r="AU163" s="22"/>
      <c r="AV163" s="22"/>
      <c r="AW163" s="22"/>
      <c r="AX163" s="22"/>
    </row>
    <row r="164" spans="1:50" x14ac:dyDescent="0.35">
      <c r="A164" t="s">
        <v>234</v>
      </c>
      <c r="B164" t="s">
        <v>373</v>
      </c>
      <c r="C164" t="s">
        <v>204</v>
      </c>
      <c r="D164" s="4" t="s">
        <v>227</v>
      </c>
      <c r="E164" t="s">
        <v>18</v>
      </c>
      <c r="F164" s="4" t="s">
        <v>18</v>
      </c>
      <c r="G164" s="4" t="s">
        <v>18</v>
      </c>
      <c r="H164" s="12" t="s">
        <v>228</v>
      </c>
      <c r="I164" t="s">
        <v>18</v>
      </c>
      <c r="O164" s="13" t="s">
        <v>19</v>
      </c>
      <c r="P164" s="13" t="s">
        <v>37</v>
      </c>
      <c r="Q164" s="13" t="s">
        <v>25</v>
      </c>
      <c r="R164" s="13" t="s">
        <v>26</v>
      </c>
      <c r="S164" s="13"/>
      <c r="T164" s="13"/>
      <c r="U164" s="39" t="s">
        <v>25</v>
      </c>
      <c r="V164" s="39" t="s">
        <v>25</v>
      </c>
      <c r="W164" s="15">
        <v>9.2765981821872276E-2</v>
      </c>
      <c r="X164" s="15">
        <v>9.6770170844244913E-2</v>
      </c>
      <c r="Y164" s="15">
        <v>9.876543209876544E-2</v>
      </c>
      <c r="Z164" s="15">
        <v>0.10317460317460317</v>
      </c>
      <c r="AA164" s="15">
        <v>0.10734139162021671</v>
      </c>
      <c r="AB164" s="15">
        <v>0.10766802223804148</v>
      </c>
      <c r="AC164" s="15">
        <v>0.1126747021719576</v>
      </c>
      <c r="AD164" s="15">
        <v>0.11278483647440417</v>
      </c>
      <c r="AE164" s="15">
        <v>0.11760690816151695</v>
      </c>
      <c r="AF164" s="15">
        <v>0.11994695147496492</v>
      </c>
      <c r="AR164" s="14" t="s">
        <v>328</v>
      </c>
      <c r="AS164" s="14"/>
      <c r="AT164" s="14" t="s">
        <v>363</v>
      </c>
      <c r="AU164" s="22"/>
      <c r="AV164" s="22"/>
      <c r="AW164" s="14" t="s">
        <v>331</v>
      </c>
      <c r="AX164" s="14"/>
    </row>
    <row r="165" spans="1:50" x14ac:dyDescent="0.35">
      <c r="A165" t="s">
        <v>235</v>
      </c>
      <c r="B165" t="s">
        <v>373</v>
      </c>
      <c r="C165" t="s">
        <v>204</v>
      </c>
      <c r="D165" s="4" t="s">
        <v>227</v>
      </c>
      <c r="E165" t="s">
        <v>18</v>
      </c>
      <c r="F165" s="4" t="s">
        <v>18</v>
      </c>
      <c r="G165" s="4" t="s">
        <v>18</v>
      </c>
      <c r="H165" s="12" t="s">
        <v>236</v>
      </c>
      <c r="I165" t="s">
        <v>18</v>
      </c>
      <c r="O165" s="13" t="s">
        <v>19</v>
      </c>
      <c r="P165" s="13" t="s">
        <v>37</v>
      </c>
      <c r="Q165" s="13" t="s">
        <v>25</v>
      </c>
      <c r="R165" s="13" t="s">
        <v>26</v>
      </c>
      <c r="S165" s="13"/>
      <c r="T165" s="13"/>
      <c r="U165" s="39" t="s">
        <v>25</v>
      </c>
      <c r="V165" s="39" t="s">
        <v>25</v>
      </c>
      <c r="W165" s="15">
        <v>0.29838130235488808</v>
      </c>
      <c r="X165" s="15">
        <v>0.31126075570520012</v>
      </c>
      <c r="Y165" s="15">
        <v>0.32098765432098769</v>
      </c>
      <c r="Z165" s="15">
        <v>0.32564484126984128</v>
      </c>
      <c r="AA165" s="15">
        <v>0.33879626730130896</v>
      </c>
      <c r="AB165" s="15">
        <v>0.35328569796857356</v>
      </c>
      <c r="AC165" s="15">
        <v>0.36619278205886219</v>
      </c>
      <c r="AD165" s="15">
        <v>0.38106757868208335</v>
      </c>
      <c r="AE165" s="15">
        <v>0.38979121294126529</v>
      </c>
      <c r="AF165" s="15">
        <v>0.39754695055687622</v>
      </c>
      <c r="AG165" s="15">
        <v>0.3</v>
      </c>
      <c r="AR165" s="14"/>
      <c r="AS165" s="14"/>
      <c r="AT165" s="14"/>
      <c r="AU165" s="14"/>
      <c r="AV165" s="14"/>
      <c r="AW165" s="14"/>
      <c r="AX165" s="14"/>
    </row>
    <row r="166" spans="1:50" x14ac:dyDescent="0.35">
      <c r="A166" t="s">
        <v>237</v>
      </c>
      <c r="B166" t="s">
        <v>373</v>
      </c>
      <c r="C166" t="s">
        <v>204</v>
      </c>
      <c r="D166" s="4" t="s">
        <v>227</v>
      </c>
      <c r="E166" t="s">
        <v>18</v>
      </c>
      <c r="F166" s="4" t="s">
        <v>18</v>
      </c>
      <c r="G166" s="4" t="s">
        <v>18</v>
      </c>
      <c r="H166" s="12" t="s">
        <v>238</v>
      </c>
      <c r="I166" t="s">
        <v>18</v>
      </c>
      <c r="O166" s="13" t="s">
        <v>19</v>
      </c>
      <c r="P166" s="13" t="s">
        <v>37</v>
      </c>
      <c r="Q166" s="13" t="s">
        <v>25</v>
      </c>
      <c r="R166" s="13" t="s">
        <v>26</v>
      </c>
      <c r="S166" s="13"/>
      <c r="T166" s="13"/>
      <c r="U166" s="39" t="s">
        <v>25</v>
      </c>
      <c r="V166" s="39" t="s">
        <v>25</v>
      </c>
      <c r="W166" s="15">
        <v>0.60885271582323952</v>
      </c>
      <c r="X166" s="15">
        <v>0.59196907345055494</v>
      </c>
      <c r="Y166" s="15">
        <v>0.58024691358024694</v>
      </c>
      <c r="Z166" s="15">
        <v>0.57118055555555547</v>
      </c>
      <c r="AA166" s="15">
        <v>0.55386234107847432</v>
      </c>
      <c r="AB166" s="15">
        <v>0.53904627979338493</v>
      </c>
      <c r="AC166" s="15">
        <v>0.52113251576918029</v>
      </c>
      <c r="AD166" s="15">
        <v>0.50614758484351252</v>
      </c>
      <c r="AE166" s="15">
        <v>0.49260187889721768</v>
      </c>
      <c r="AF166" s="15">
        <v>0.4825060979681588</v>
      </c>
      <c r="AG166" s="15">
        <v>0.3</v>
      </c>
      <c r="AR166" s="14"/>
      <c r="AS166" s="14"/>
      <c r="AT166" s="14"/>
      <c r="AU166" s="14"/>
      <c r="AV166" s="14"/>
      <c r="AW166" s="14"/>
      <c r="AX166" s="14"/>
    </row>
    <row r="167" spans="1:50" x14ac:dyDescent="0.35">
      <c r="A167" t="s">
        <v>239</v>
      </c>
      <c r="B167" t="s">
        <v>373</v>
      </c>
      <c r="C167" t="s">
        <v>204</v>
      </c>
      <c r="D167" s="4" t="s">
        <v>240</v>
      </c>
      <c r="E167" t="s">
        <v>18</v>
      </c>
      <c r="F167" s="4" t="s">
        <v>18</v>
      </c>
      <c r="G167" s="4" t="s">
        <v>18</v>
      </c>
      <c r="H167" s="4" t="s">
        <v>241</v>
      </c>
      <c r="I167" t="s">
        <v>18</v>
      </c>
      <c r="O167" s="20" t="s">
        <v>19</v>
      </c>
      <c r="P167" s="20" t="s">
        <v>37</v>
      </c>
      <c r="Q167" s="20" t="s">
        <v>25</v>
      </c>
      <c r="R167" s="20" t="s">
        <v>26</v>
      </c>
      <c r="S167" s="20"/>
      <c r="T167" s="20"/>
      <c r="U167" s="39" t="s">
        <v>25</v>
      </c>
      <c r="V167" s="39" t="s">
        <v>25</v>
      </c>
      <c r="W167" s="41"/>
      <c r="X167" s="21"/>
      <c r="Z167" s="15">
        <v>0.59</v>
      </c>
      <c r="AR167" s="23" t="s">
        <v>326</v>
      </c>
      <c r="AS167" s="23"/>
      <c r="AT167" s="38" t="s">
        <v>364</v>
      </c>
      <c r="AU167" s="22"/>
      <c r="AV167" s="22"/>
      <c r="AW167" s="23" t="s">
        <v>331</v>
      </c>
      <c r="AX167" s="23"/>
    </row>
    <row r="168" spans="1:50" x14ac:dyDescent="0.35">
      <c r="A168" t="s">
        <v>242</v>
      </c>
      <c r="B168" t="s">
        <v>373</v>
      </c>
      <c r="C168" t="s">
        <v>204</v>
      </c>
      <c r="D168" s="4" t="s">
        <v>240</v>
      </c>
      <c r="E168" t="s">
        <v>18</v>
      </c>
      <c r="F168" s="4" t="s">
        <v>18</v>
      </c>
      <c r="G168" s="4" t="s">
        <v>18</v>
      </c>
      <c r="H168" s="4" t="s">
        <v>243</v>
      </c>
      <c r="I168" t="s">
        <v>18</v>
      </c>
      <c r="O168" s="20" t="s">
        <v>19</v>
      </c>
      <c r="P168" s="20" t="s">
        <v>37</v>
      </c>
      <c r="Q168" s="20" t="s">
        <v>25</v>
      </c>
      <c r="R168" s="20" t="s">
        <v>26</v>
      </c>
      <c r="S168" s="20"/>
      <c r="T168" s="20"/>
      <c r="U168" s="39" t="s">
        <v>25</v>
      </c>
      <c r="V168" s="39" t="s">
        <v>25</v>
      </c>
      <c r="W168" s="41"/>
      <c r="X168" s="21"/>
      <c r="Z168" s="15">
        <v>0.41000000000000003</v>
      </c>
      <c r="AR168" s="23"/>
      <c r="AS168" s="23"/>
      <c r="AT168" s="23"/>
      <c r="AU168" s="23"/>
      <c r="AV168" s="23"/>
      <c r="AW168" s="23"/>
      <c r="AX168" s="23"/>
    </row>
    <row r="169" spans="1:50" x14ac:dyDescent="0.35">
      <c r="A169" t="s">
        <v>244</v>
      </c>
      <c r="B169" t="s">
        <v>373</v>
      </c>
      <c r="C169" t="s">
        <v>204</v>
      </c>
      <c r="D169" s="4" t="s">
        <v>245</v>
      </c>
      <c r="E169" t="s">
        <v>18</v>
      </c>
      <c r="F169" s="4" t="s">
        <v>18</v>
      </c>
      <c r="G169" s="4" t="s">
        <v>18</v>
      </c>
      <c r="H169" s="4" t="s">
        <v>246</v>
      </c>
      <c r="I169" t="s">
        <v>18</v>
      </c>
      <c r="O169" s="5" t="s">
        <v>19</v>
      </c>
      <c r="P169" s="5" t="s">
        <v>37</v>
      </c>
      <c r="Q169" s="5" t="s">
        <v>25</v>
      </c>
      <c r="R169" s="5" t="s">
        <v>26</v>
      </c>
      <c r="S169" s="5"/>
      <c r="T169" s="5"/>
      <c r="U169" s="39" t="s">
        <v>25</v>
      </c>
      <c r="V169" s="39" t="s">
        <v>25</v>
      </c>
      <c r="W169" s="41"/>
      <c r="X169" s="21"/>
      <c r="Z169" s="15">
        <v>0.3539823008849558</v>
      </c>
      <c r="AR169" s="6" t="s">
        <v>329</v>
      </c>
      <c r="AS169" s="6"/>
      <c r="AT169" s="36" t="s">
        <v>365</v>
      </c>
      <c r="AU169" s="22"/>
      <c r="AV169" s="22"/>
      <c r="AW169" s="6" t="s">
        <v>331</v>
      </c>
      <c r="AX169" s="6"/>
    </row>
    <row r="170" spans="1:50" x14ac:dyDescent="0.35">
      <c r="A170" t="s">
        <v>247</v>
      </c>
      <c r="B170" t="s">
        <v>373</v>
      </c>
      <c r="C170" t="s">
        <v>204</v>
      </c>
      <c r="D170" s="4" t="s">
        <v>245</v>
      </c>
      <c r="E170" t="s">
        <v>18</v>
      </c>
      <c r="F170" s="4" t="s">
        <v>18</v>
      </c>
      <c r="G170" s="4" t="s">
        <v>18</v>
      </c>
      <c r="H170" s="4" t="s">
        <v>248</v>
      </c>
      <c r="I170" t="s">
        <v>18</v>
      </c>
      <c r="O170" s="5" t="s">
        <v>19</v>
      </c>
      <c r="P170" s="5" t="s">
        <v>37</v>
      </c>
      <c r="Q170" s="5" t="s">
        <v>25</v>
      </c>
      <c r="R170" s="5" t="s">
        <v>26</v>
      </c>
      <c r="S170" s="5"/>
      <c r="T170" s="5"/>
      <c r="U170" s="39" t="s">
        <v>25</v>
      </c>
      <c r="V170" s="39" t="s">
        <v>25</v>
      </c>
      <c r="W170" s="41"/>
      <c r="X170" s="21"/>
      <c r="Z170" s="15">
        <v>0.22123893805309736</v>
      </c>
      <c r="AR170" s="6"/>
      <c r="AS170" s="6"/>
      <c r="AT170" s="6"/>
      <c r="AU170" s="6"/>
      <c r="AV170" s="6"/>
      <c r="AW170" s="6"/>
      <c r="AX170" s="6"/>
    </row>
    <row r="171" spans="1:50" x14ac:dyDescent="0.35">
      <c r="A171" t="s">
        <v>249</v>
      </c>
      <c r="B171" t="s">
        <v>373</v>
      </c>
      <c r="C171" t="s">
        <v>204</v>
      </c>
      <c r="D171" s="4" t="s">
        <v>245</v>
      </c>
      <c r="E171" t="s">
        <v>18</v>
      </c>
      <c r="F171" s="4" t="s">
        <v>18</v>
      </c>
      <c r="G171" s="4" t="s">
        <v>18</v>
      </c>
      <c r="H171" s="4" t="s">
        <v>250</v>
      </c>
      <c r="I171" t="s">
        <v>18</v>
      </c>
      <c r="O171" s="5" t="s">
        <v>19</v>
      </c>
      <c r="P171" s="5" t="s">
        <v>37</v>
      </c>
      <c r="Q171" s="5" t="s">
        <v>25</v>
      </c>
      <c r="R171" s="5" t="s">
        <v>26</v>
      </c>
      <c r="S171" s="5"/>
      <c r="T171" s="5"/>
      <c r="U171" s="39" t="s">
        <v>25</v>
      </c>
      <c r="V171" s="39" t="s">
        <v>25</v>
      </c>
      <c r="W171" s="41"/>
      <c r="X171" s="21"/>
      <c r="Z171" s="15">
        <v>0.29203539823008856</v>
      </c>
      <c r="AR171" s="6"/>
      <c r="AS171" s="6"/>
      <c r="AT171" s="6"/>
      <c r="AU171" s="6"/>
      <c r="AV171" s="6"/>
      <c r="AW171" s="6"/>
      <c r="AX171" s="6"/>
    </row>
    <row r="172" spans="1:50" x14ac:dyDescent="0.35">
      <c r="A172" t="s">
        <v>251</v>
      </c>
      <c r="B172" t="s">
        <v>373</v>
      </c>
      <c r="C172" t="s">
        <v>204</v>
      </c>
      <c r="D172" s="4" t="s">
        <v>245</v>
      </c>
      <c r="E172" t="s">
        <v>18</v>
      </c>
      <c r="F172" s="4" t="s">
        <v>18</v>
      </c>
      <c r="G172" s="4" t="s">
        <v>18</v>
      </c>
      <c r="H172" s="4" t="s">
        <v>185</v>
      </c>
      <c r="I172" t="s">
        <v>18</v>
      </c>
      <c r="O172" s="5" t="s">
        <v>19</v>
      </c>
      <c r="P172" s="5" t="s">
        <v>37</v>
      </c>
      <c r="Q172" s="5" t="s">
        <v>25</v>
      </c>
      <c r="R172" s="5" t="s">
        <v>26</v>
      </c>
      <c r="S172" s="5"/>
      <c r="T172" s="5"/>
      <c r="U172" s="39" t="s">
        <v>25</v>
      </c>
      <c r="V172" s="39" t="s">
        <v>25</v>
      </c>
      <c r="W172" s="41"/>
      <c r="X172" s="21"/>
      <c r="Z172" s="15">
        <v>0.13274336283185842</v>
      </c>
      <c r="AR172" s="6"/>
      <c r="AS172" s="6"/>
      <c r="AT172" s="6"/>
      <c r="AU172" s="6"/>
      <c r="AV172" s="6"/>
      <c r="AW172" s="6"/>
      <c r="AX172" s="6"/>
    </row>
    <row r="173" spans="1:50" x14ac:dyDescent="0.35">
      <c r="A173" t="s">
        <v>252</v>
      </c>
      <c r="B173" t="s">
        <v>373</v>
      </c>
      <c r="C173" t="s">
        <v>253</v>
      </c>
      <c r="D173" t="s">
        <v>18</v>
      </c>
      <c r="E173" t="s">
        <v>18</v>
      </c>
      <c r="F173" s="4" t="s">
        <v>18</v>
      </c>
      <c r="G173" s="4" t="s">
        <v>18</v>
      </c>
      <c r="H173" t="s">
        <v>18</v>
      </c>
      <c r="I173" t="s">
        <v>254</v>
      </c>
      <c r="O173" s="13" t="s">
        <v>19</v>
      </c>
      <c r="P173" s="13" t="s">
        <v>255</v>
      </c>
      <c r="Q173" s="13" t="s">
        <v>25</v>
      </c>
      <c r="R173" s="13" t="s">
        <v>26</v>
      </c>
      <c r="S173" s="13"/>
      <c r="T173" s="13"/>
      <c r="U173" s="39" t="s">
        <v>25</v>
      </c>
      <c r="V173" s="39" t="s">
        <v>25</v>
      </c>
      <c r="W173" s="21"/>
      <c r="X173" s="21"/>
      <c r="Z173" s="32"/>
      <c r="AA173" s="21"/>
      <c r="AB173" s="21"/>
      <c r="AC173" s="21"/>
      <c r="AD173" s="21"/>
      <c r="AE173" s="21"/>
      <c r="AF173" s="21"/>
      <c r="AR173" s="14" t="s">
        <v>330</v>
      </c>
      <c r="AS173" s="14"/>
      <c r="AT173" s="14" t="s">
        <v>366</v>
      </c>
      <c r="AU173" s="22"/>
      <c r="AV173" s="22"/>
      <c r="AW173" s="14" t="s">
        <v>331</v>
      </c>
      <c r="AX173" s="14"/>
    </row>
    <row r="174" spans="1:50" x14ac:dyDescent="0.35">
      <c r="A174" t="s">
        <v>256</v>
      </c>
      <c r="B174" t="s">
        <v>373</v>
      </c>
      <c r="C174" t="s">
        <v>253</v>
      </c>
      <c r="D174" t="s">
        <v>18</v>
      </c>
      <c r="E174" t="s">
        <v>18</v>
      </c>
      <c r="F174" s="4" t="s">
        <v>18</v>
      </c>
      <c r="G174" s="4" t="s">
        <v>18</v>
      </c>
      <c r="H174" t="s">
        <v>18</v>
      </c>
      <c r="I174" t="s">
        <v>254</v>
      </c>
      <c r="O174" s="13" t="s">
        <v>19</v>
      </c>
      <c r="P174" s="13" t="s">
        <v>255</v>
      </c>
      <c r="Q174" s="13" t="s">
        <v>25</v>
      </c>
      <c r="R174" s="13" t="s">
        <v>26</v>
      </c>
      <c r="S174" s="13"/>
      <c r="T174" s="13"/>
      <c r="U174" s="21"/>
      <c r="V174" s="21"/>
      <c r="W174" s="21"/>
      <c r="X174" s="21"/>
      <c r="Z174" s="32"/>
      <c r="AA174" s="21"/>
      <c r="AB174" s="21"/>
      <c r="AC174" s="21"/>
      <c r="AD174" s="21"/>
      <c r="AE174" s="21"/>
      <c r="AF174" s="21"/>
      <c r="AG174" s="21"/>
      <c r="AR174" s="14"/>
      <c r="AS174" s="14"/>
      <c r="AT174" s="14"/>
      <c r="AU174" s="14"/>
      <c r="AV174" s="14"/>
      <c r="AW174" s="14"/>
      <c r="AX174" s="14"/>
    </row>
    <row r="175" spans="1:50" x14ac:dyDescent="0.35">
      <c r="A175" t="s">
        <v>257</v>
      </c>
      <c r="B175" t="s">
        <v>373</v>
      </c>
      <c r="C175" t="s">
        <v>253</v>
      </c>
      <c r="D175" t="s">
        <v>18</v>
      </c>
      <c r="E175" t="s">
        <v>18</v>
      </c>
      <c r="F175" s="4" t="s">
        <v>18</v>
      </c>
      <c r="G175" s="4" t="s">
        <v>18</v>
      </c>
      <c r="H175" t="s">
        <v>18</v>
      </c>
      <c r="I175" t="s">
        <v>254</v>
      </c>
      <c r="O175" s="13" t="s">
        <v>19</v>
      </c>
      <c r="P175" s="13" t="s">
        <v>255</v>
      </c>
      <c r="Q175" s="13" t="s">
        <v>25</v>
      </c>
      <c r="R175" s="13" t="s">
        <v>26</v>
      </c>
      <c r="S175" s="13"/>
      <c r="T175" s="13"/>
      <c r="U175" s="21"/>
      <c r="V175" s="21"/>
      <c r="W175" s="21"/>
      <c r="X175" s="21"/>
      <c r="Z175" s="32"/>
      <c r="AA175" s="21"/>
      <c r="AB175" s="21"/>
      <c r="AC175" s="21"/>
      <c r="AD175" s="21"/>
      <c r="AE175" s="21"/>
      <c r="AF175" s="21"/>
      <c r="AG175" s="21"/>
      <c r="AR175" s="14"/>
      <c r="AS175" s="14"/>
      <c r="AT175" s="14"/>
      <c r="AU175" s="14"/>
      <c r="AV175" s="14"/>
      <c r="AW175" s="14"/>
      <c r="AX175" s="14"/>
    </row>
    <row r="176" spans="1:50" x14ac:dyDescent="0.35">
      <c r="A176" t="s">
        <v>258</v>
      </c>
      <c r="B176" t="s">
        <v>373</v>
      </c>
      <c r="C176" t="s">
        <v>253</v>
      </c>
      <c r="D176" t="s">
        <v>18</v>
      </c>
      <c r="E176" t="s">
        <v>18</v>
      </c>
      <c r="F176" s="4" t="s">
        <v>18</v>
      </c>
      <c r="G176" s="4" t="s">
        <v>18</v>
      </c>
      <c r="H176" t="s">
        <v>18</v>
      </c>
      <c r="I176" t="s">
        <v>254</v>
      </c>
      <c r="O176" s="13" t="s">
        <v>19</v>
      </c>
      <c r="P176" s="13" t="s">
        <v>255</v>
      </c>
      <c r="Q176" s="13" t="s">
        <v>25</v>
      </c>
      <c r="R176" s="13" t="s">
        <v>26</v>
      </c>
      <c r="S176" s="13"/>
      <c r="T176" s="13"/>
      <c r="U176" s="21"/>
      <c r="V176" s="21"/>
      <c r="W176" s="21"/>
      <c r="X176" s="21"/>
      <c r="Z176" s="32"/>
      <c r="AA176" s="21"/>
      <c r="AB176" s="21"/>
      <c r="AC176" s="21"/>
      <c r="AD176" s="21"/>
      <c r="AE176" s="21"/>
      <c r="AF176" s="21"/>
      <c r="AG176" s="21"/>
      <c r="AR176" s="14"/>
      <c r="AS176" s="14"/>
      <c r="AT176" s="14"/>
      <c r="AU176" s="14"/>
      <c r="AV176" s="14"/>
      <c r="AW176" s="14"/>
      <c r="AX176" s="14"/>
    </row>
    <row r="177" spans="1:50" x14ac:dyDescent="0.35">
      <c r="A177" t="s">
        <v>259</v>
      </c>
      <c r="B177" t="s">
        <v>373</v>
      </c>
      <c r="C177" t="s">
        <v>253</v>
      </c>
      <c r="D177" t="s">
        <v>18</v>
      </c>
      <c r="E177" t="s">
        <v>18</v>
      </c>
      <c r="F177" s="4" t="s">
        <v>18</v>
      </c>
      <c r="G177" s="4" t="s">
        <v>18</v>
      </c>
      <c r="H177" t="s">
        <v>18</v>
      </c>
      <c r="I177" t="s">
        <v>254</v>
      </c>
      <c r="O177" s="13" t="s">
        <v>19</v>
      </c>
      <c r="P177" s="13" t="s">
        <v>255</v>
      </c>
      <c r="Q177" s="13" t="s">
        <v>25</v>
      </c>
      <c r="R177" s="13" t="s">
        <v>26</v>
      </c>
      <c r="S177" s="13"/>
      <c r="T177" s="13"/>
      <c r="U177" s="21"/>
      <c r="V177" s="21"/>
      <c r="W177" s="21"/>
      <c r="X177" s="21"/>
      <c r="Z177" s="32"/>
      <c r="AA177" s="21"/>
      <c r="AB177" s="21"/>
      <c r="AC177" s="21"/>
      <c r="AD177" s="21"/>
      <c r="AE177" s="21"/>
      <c r="AF177" s="21"/>
      <c r="AG177" s="21"/>
      <c r="AR177" s="14"/>
      <c r="AS177" s="14"/>
      <c r="AT177" s="14"/>
      <c r="AU177" s="14"/>
      <c r="AV177" s="14"/>
      <c r="AW177" s="14"/>
      <c r="AX177" s="14"/>
    </row>
    <row r="178" spans="1:50" x14ac:dyDescent="0.35">
      <c r="A178" t="s">
        <v>260</v>
      </c>
      <c r="B178" t="s">
        <v>373</v>
      </c>
      <c r="C178" t="s">
        <v>253</v>
      </c>
      <c r="D178" t="s">
        <v>18</v>
      </c>
      <c r="E178" t="s">
        <v>18</v>
      </c>
      <c r="F178" s="4" t="s">
        <v>18</v>
      </c>
      <c r="G178" s="4" t="s">
        <v>18</v>
      </c>
      <c r="H178" t="s">
        <v>18</v>
      </c>
      <c r="I178" t="s">
        <v>254</v>
      </c>
      <c r="O178" s="13" t="s">
        <v>19</v>
      </c>
      <c r="P178" s="13" t="s">
        <v>255</v>
      </c>
      <c r="Q178" s="13" t="s">
        <v>25</v>
      </c>
      <c r="R178" s="13" t="s">
        <v>26</v>
      </c>
      <c r="S178" s="13"/>
      <c r="T178" s="13"/>
      <c r="U178" s="21"/>
      <c r="V178" s="21"/>
      <c r="W178" s="21"/>
      <c r="X178" s="21"/>
      <c r="Z178" s="32"/>
      <c r="AA178" s="21"/>
      <c r="AB178" s="21"/>
      <c r="AC178" s="21"/>
      <c r="AD178" s="21"/>
      <c r="AE178" s="21"/>
      <c r="AF178" s="21"/>
      <c r="AG178" s="21"/>
      <c r="AR178" s="14"/>
      <c r="AS178" s="14"/>
      <c r="AT178" s="14"/>
      <c r="AU178" s="14"/>
      <c r="AV178" s="14"/>
      <c r="AW178" s="14"/>
      <c r="AX178" s="14"/>
    </row>
    <row r="179" spans="1:50" x14ac:dyDescent="0.35">
      <c r="A179" t="s">
        <v>261</v>
      </c>
      <c r="B179" t="s">
        <v>373</v>
      </c>
      <c r="C179" t="s">
        <v>253</v>
      </c>
      <c r="D179" t="s">
        <v>18</v>
      </c>
      <c r="E179" t="s">
        <v>18</v>
      </c>
      <c r="F179" s="4" t="s">
        <v>18</v>
      </c>
      <c r="G179" s="4" t="s">
        <v>18</v>
      </c>
      <c r="H179" t="s">
        <v>18</v>
      </c>
      <c r="I179" t="s">
        <v>254</v>
      </c>
      <c r="O179" s="13" t="s">
        <v>19</v>
      </c>
      <c r="P179" s="13" t="s">
        <v>255</v>
      </c>
      <c r="Q179" s="13" t="s">
        <v>25</v>
      </c>
      <c r="R179" s="13" t="s">
        <v>26</v>
      </c>
      <c r="S179" s="13"/>
      <c r="T179" s="13"/>
      <c r="U179" s="21"/>
      <c r="V179" s="21"/>
      <c r="W179" s="21"/>
      <c r="X179" s="21"/>
      <c r="Z179" s="32"/>
      <c r="AA179" s="21"/>
      <c r="AB179" s="21"/>
      <c r="AC179" s="21"/>
      <c r="AD179" s="21"/>
      <c r="AE179" s="21"/>
      <c r="AF179" s="21"/>
      <c r="AG179" s="21"/>
      <c r="AR179" s="14"/>
      <c r="AS179" s="14"/>
      <c r="AT179" s="14"/>
      <c r="AU179" s="14"/>
      <c r="AV179" s="14"/>
      <c r="AW179" s="14"/>
      <c r="AX179" s="14"/>
    </row>
    <row r="180" spans="1:50" x14ac:dyDescent="0.35">
      <c r="A180" t="s">
        <v>262</v>
      </c>
      <c r="B180" t="s">
        <v>373</v>
      </c>
      <c r="C180" t="s">
        <v>253</v>
      </c>
      <c r="D180" t="s">
        <v>18</v>
      </c>
      <c r="E180" t="s">
        <v>18</v>
      </c>
      <c r="F180" s="4" t="s">
        <v>18</v>
      </c>
      <c r="G180" s="4" t="s">
        <v>18</v>
      </c>
      <c r="H180" t="s">
        <v>18</v>
      </c>
      <c r="I180" t="s">
        <v>254</v>
      </c>
      <c r="O180" s="13" t="s">
        <v>19</v>
      </c>
      <c r="P180" s="13" t="s">
        <v>255</v>
      </c>
      <c r="Q180" s="13" t="s">
        <v>25</v>
      </c>
      <c r="R180" s="13" t="s">
        <v>26</v>
      </c>
      <c r="S180" s="13"/>
      <c r="T180" s="13"/>
      <c r="U180" s="21"/>
      <c r="V180" s="21"/>
      <c r="W180" s="21"/>
      <c r="X180" s="21"/>
      <c r="Z180" s="32"/>
      <c r="AA180" s="21"/>
      <c r="AB180" s="21"/>
      <c r="AC180" s="21"/>
      <c r="AD180" s="21"/>
      <c r="AE180" s="21"/>
      <c r="AF180" s="21"/>
      <c r="AG180" s="21"/>
      <c r="AR180" s="14"/>
      <c r="AS180" s="14"/>
      <c r="AT180" s="14"/>
      <c r="AU180" s="14"/>
      <c r="AV180" s="14"/>
      <c r="AW180" s="14"/>
      <c r="AX180" s="14"/>
    </row>
    <row r="181" spans="1:50" x14ac:dyDescent="0.35">
      <c r="A181" t="s">
        <v>350</v>
      </c>
      <c r="B181" t="s">
        <v>373</v>
      </c>
      <c r="C181" t="s">
        <v>99</v>
      </c>
      <c r="D181" t="s">
        <v>18</v>
      </c>
      <c r="E181" t="s">
        <v>349</v>
      </c>
      <c r="F181" s="4" t="s">
        <v>18</v>
      </c>
      <c r="G181" s="4" t="s">
        <v>18</v>
      </c>
      <c r="H181" t="s">
        <v>18</v>
      </c>
      <c r="I181" t="s">
        <v>18</v>
      </c>
      <c r="O181" s="13" t="s">
        <v>19</v>
      </c>
      <c r="P181" s="13" t="s">
        <v>20</v>
      </c>
      <c r="Q181" s="13" t="s">
        <v>21</v>
      </c>
      <c r="R181" s="13" t="s">
        <v>338</v>
      </c>
      <c r="S181" s="13"/>
      <c r="T181" s="13"/>
      <c r="U181" s="33">
        <v>2.2611758722891389</v>
      </c>
      <c r="V181" s="33">
        <v>5.3653181097676681</v>
      </c>
      <c r="W181" s="28">
        <v>30.774719193096562</v>
      </c>
      <c r="X181" s="28">
        <v>39.98405391163071</v>
      </c>
      <c r="Y181" s="28">
        <v>49.480266715643005</v>
      </c>
      <c r="Z181" s="30">
        <v>57.941392324017961</v>
      </c>
      <c r="AA181" s="28">
        <v>65.273296108699185</v>
      </c>
      <c r="AB181" s="28">
        <v>72.046236078166913</v>
      </c>
      <c r="AC181" s="28">
        <v>78.026811426112204</v>
      </c>
      <c r="AD181" s="28">
        <v>83.856133334736896</v>
      </c>
      <c r="AE181" s="28">
        <v>89.494476715143591</v>
      </c>
      <c r="AF181" s="28">
        <v>95.03053620988662</v>
      </c>
      <c r="AG181" s="33">
        <v>850.78205241985779</v>
      </c>
      <c r="AR181" s="14" t="s">
        <v>356</v>
      </c>
      <c r="AS181" s="14"/>
      <c r="AT181" s="14" t="s">
        <v>439</v>
      </c>
      <c r="AU181" s="14"/>
      <c r="AV181" s="14"/>
      <c r="AW181" s="14" t="s">
        <v>336</v>
      </c>
      <c r="AX181" s="14"/>
    </row>
    <row r="182" spans="1:50" x14ac:dyDescent="0.35">
      <c r="A182" t="s">
        <v>351</v>
      </c>
      <c r="B182" t="s">
        <v>373</v>
      </c>
      <c r="C182" t="s">
        <v>99</v>
      </c>
      <c r="D182" t="s">
        <v>18</v>
      </c>
      <c r="E182" t="s">
        <v>349</v>
      </c>
      <c r="F182" s="4" t="s">
        <v>18</v>
      </c>
      <c r="G182" s="4" t="s">
        <v>18</v>
      </c>
      <c r="H182" t="s">
        <v>18</v>
      </c>
      <c r="I182" t="s">
        <v>18</v>
      </c>
      <c r="O182" s="13" t="s">
        <v>19</v>
      </c>
      <c r="P182" s="13" t="s">
        <v>24</v>
      </c>
      <c r="Q182" s="13" t="s">
        <v>25</v>
      </c>
      <c r="R182" s="13" t="s">
        <v>26</v>
      </c>
      <c r="S182" s="13"/>
      <c r="T182" s="13"/>
      <c r="U182" s="34">
        <v>1.56</v>
      </c>
      <c r="V182" s="34">
        <v>1.3728</v>
      </c>
      <c r="W182" s="15">
        <v>0.37106999999999996</v>
      </c>
      <c r="X182" s="15">
        <v>0.29924999999999996</v>
      </c>
      <c r="Y182" s="15">
        <v>0.23749999999999999</v>
      </c>
      <c r="Z182" s="15">
        <v>0.17099999999999999</v>
      </c>
      <c r="AA182" s="15">
        <v>0.12653999999999999</v>
      </c>
      <c r="AB182" s="15">
        <v>0.10376279999999999</v>
      </c>
      <c r="AC182" s="15">
        <v>8.3010239999999985E-2</v>
      </c>
      <c r="AD182" s="15">
        <v>7.4709215999999981E-2</v>
      </c>
      <c r="AE182" s="15">
        <v>6.7238294399999982E-2</v>
      </c>
      <c r="AF182" s="15">
        <v>6.1859230847999977E-2</v>
      </c>
      <c r="AG182" s="34">
        <v>0.23295039826758035</v>
      </c>
      <c r="AR182" s="14"/>
      <c r="AS182" s="14"/>
      <c r="AT182" s="14"/>
      <c r="AU182" s="14"/>
      <c r="AV182" s="14"/>
      <c r="AW182" s="14"/>
      <c r="AX182" s="14"/>
    </row>
    <row r="183" spans="1:50" x14ac:dyDescent="0.35">
      <c r="A183" t="s">
        <v>352</v>
      </c>
      <c r="B183" t="s">
        <v>373</v>
      </c>
      <c r="C183" t="s">
        <v>99</v>
      </c>
      <c r="D183" t="s">
        <v>18</v>
      </c>
      <c r="E183" t="s">
        <v>349</v>
      </c>
      <c r="F183" s="4" t="s">
        <v>18</v>
      </c>
      <c r="G183" s="4" t="s">
        <v>18</v>
      </c>
      <c r="H183" t="s">
        <v>18</v>
      </c>
      <c r="I183" t="s">
        <v>18</v>
      </c>
      <c r="O183" s="13" t="s">
        <v>28</v>
      </c>
      <c r="P183" s="13" t="s">
        <v>20</v>
      </c>
      <c r="Q183" s="13" t="s">
        <v>21</v>
      </c>
      <c r="R183" s="13" t="s">
        <v>21</v>
      </c>
      <c r="S183" s="13"/>
      <c r="T183" s="13"/>
      <c r="U183" s="33">
        <v>60.849861988057931</v>
      </c>
      <c r="V183" s="33">
        <v>70.152588888792238</v>
      </c>
      <c r="W183" s="28">
        <v>255.94214591545307</v>
      </c>
      <c r="X183" s="28">
        <v>270.49437647684096</v>
      </c>
      <c r="Y183" s="28">
        <v>281.41558692709344</v>
      </c>
      <c r="Z183" s="29">
        <v>291.04000000000002</v>
      </c>
      <c r="AA183" s="28">
        <v>300.99356800000004</v>
      </c>
      <c r="AB183" s="28">
        <v>308.23023595799685</v>
      </c>
      <c r="AC183" s="28">
        <v>314.62680242352934</v>
      </c>
      <c r="AD183" s="28">
        <v>319.06673430806302</v>
      </c>
      <c r="AE183" s="28">
        <v>323.35743491099345</v>
      </c>
      <c r="AF183" s="28">
        <v>326.61873527173958</v>
      </c>
      <c r="AG183" s="33">
        <v>270.36158632541242</v>
      </c>
      <c r="AR183" s="14" t="s">
        <v>357</v>
      </c>
      <c r="AS183" s="14"/>
      <c r="AT183" s="14" t="s">
        <v>440</v>
      </c>
      <c r="AU183" s="14"/>
      <c r="AV183" s="14"/>
      <c r="AW183" s="14" t="s">
        <v>336</v>
      </c>
      <c r="AX183" s="14"/>
    </row>
    <row r="184" spans="1:50" x14ac:dyDescent="0.35">
      <c r="A184" t="s">
        <v>353</v>
      </c>
      <c r="B184" t="s">
        <v>373</v>
      </c>
      <c r="C184" t="s">
        <v>99</v>
      </c>
      <c r="D184" t="s">
        <v>18</v>
      </c>
      <c r="E184" t="s">
        <v>349</v>
      </c>
      <c r="F184" s="4" t="s">
        <v>18</v>
      </c>
      <c r="G184" s="4" t="s">
        <v>18</v>
      </c>
      <c r="H184" t="s">
        <v>18</v>
      </c>
      <c r="I184" t="s">
        <v>18</v>
      </c>
      <c r="O184" s="13" t="s">
        <v>28</v>
      </c>
      <c r="P184" s="13" t="s">
        <v>24</v>
      </c>
      <c r="Q184" s="13" t="s">
        <v>25</v>
      </c>
      <c r="R184" s="13" t="s">
        <v>26</v>
      </c>
      <c r="S184" s="13"/>
      <c r="T184" s="13"/>
      <c r="U184" s="34">
        <v>0.156</v>
      </c>
      <c r="V184" s="34">
        <v>0.15288000000000002</v>
      </c>
      <c r="W184" s="15">
        <v>6.3081899999999982E-2</v>
      </c>
      <c r="X184" s="15">
        <v>5.6857499999999998E-2</v>
      </c>
      <c r="Y184" s="15">
        <v>4.0374999999999994E-2</v>
      </c>
      <c r="Z184" s="15">
        <v>3.4200000000000001E-2</v>
      </c>
      <c r="AA184" s="15">
        <v>2.4042599999999997E-2</v>
      </c>
      <c r="AB184" s="15">
        <v>2.0752559999999996E-2</v>
      </c>
      <c r="AC184" s="15">
        <v>1.4111740799999996E-2</v>
      </c>
      <c r="AD184" s="15">
        <v>1.3447658879999998E-2</v>
      </c>
      <c r="AE184" s="15">
        <v>1.0085744159999997E-2</v>
      </c>
      <c r="AF184" s="15">
        <v>1.0516069244159995E-2</v>
      </c>
      <c r="AG184" s="34">
        <v>0.10932041497243289</v>
      </c>
      <c r="AR184" s="14"/>
      <c r="AS184" s="14"/>
      <c r="AT184" s="14"/>
      <c r="AU184" s="14"/>
      <c r="AV184" s="14"/>
      <c r="AW184" s="14"/>
      <c r="AX184" s="14"/>
    </row>
    <row r="185" spans="1:50" x14ac:dyDescent="0.35">
      <c r="A185" t="s">
        <v>354</v>
      </c>
      <c r="B185" t="s">
        <v>373</v>
      </c>
      <c r="C185" t="s">
        <v>99</v>
      </c>
      <c r="D185" t="s">
        <v>18</v>
      </c>
      <c r="E185" t="s">
        <v>349</v>
      </c>
      <c r="F185" s="4" t="s">
        <v>18</v>
      </c>
      <c r="G185" s="4" t="s">
        <v>18</v>
      </c>
      <c r="H185" t="s">
        <v>18</v>
      </c>
      <c r="I185" t="s">
        <v>18</v>
      </c>
      <c r="O185" s="13" t="s">
        <v>31</v>
      </c>
      <c r="P185" s="13" t="s">
        <v>20</v>
      </c>
      <c r="Q185" s="13" t="s">
        <v>21</v>
      </c>
      <c r="R185" s="13" t="s">
        <v>337</v>
      </c>
      <c r="S185" s="13"/>
      <c r="T185" s="13"/>
      <c r="U185" s="33">
        <v>3.7159917843904149E-2</v>
      </c>
      <c r="V185" s="33">
        <v>7.6480685812934351E-2</v>
      </c>
      <c r="W185" s="31">
        <v>120.24092039637178</v>
      </c>
      <c r="X185" s="31">
        <v>147.81842947132043</v>
      </c>
      <c r="Y185" s="31">
        <v>175.82631884729929</v>
      </c>
      <c r="Z185" s="31">
        <v>199.08394833706006</v>
      </c>
      <c r="AA185" s="31">
        <v>216.85943836746432</v>
      </c>
      <c r="AB185" s="31">
        <v>233.74162451728063</v>
      </c>
      <c r="AC185" s="31">
        <v>247.99797990851965</v>
      </c>
      <c r="AD185" s="31">
        <v>262.81691043909552</v>
      </c>
      <c r="AE185" s="31">
        <v>276.76641095256593</v>
      </c>
      <c r="AF185" s="31">
        <v>290.95249582306815</v>
      </c>
      <c r="AG185" s="33">
        <v>3.1468303762496794</v>
      </c>
      <c r="AR185" s="14" t="s">
        <v>358</v>
      </c>
      <c r="AS185" s="14"/>
      <c r="AT185" s="14" t="s">
        <v>441</v>
      </c>
      <c r="AU185" s="14"/>
      <c r="AV185" s="14"/>
      <c r="AW185" s="14" t="s">
        <v>336</v>
      </c>
      <c r="AX185" s="14"/>
    </row>
    <row r="186" spans="1:50" x14ac:dyDescent="0.35">
      <c r="A186" t="s">
        <v>355</v>
      </c>
      <c r="B186" t="s">
        <v>373</v>
      </c>
      <c r="C186" t="s">
        <v>99</v>
      </c>
      <c r="D186" t="s">
        <v>18</v>
      </c>
      <c r="E186" t="s">
        <v>349</v>
      </c>
      <c r="F186" s="4" t="s">
        <v>18</v>
      </c>
      <c r="G186" s="4" t="s">
        <v>18</v>
      </c>
      <c r="H186" t="s">
        <v>18</v>
      </c>
      <c r="I186" t="s">
        <v>18</v>
      </c>
      <c r="O186" s="13" t="s">
        <v>31</v>
      </c>
      <c r="P186" s="13" t="s">
        <v>24</v>
      </c>
      <c r="Q186" s="13" t="s">
        <v>25</v>
      </c>
      <c r="R186" s="13" t="s">
        <v>26</v>
      </c>
      <c r="S186" s="13"/>
      <c r="T186" s="13"/>
      <c r="U186" s="35"/>
      <c r="V186" s="34">
        <v>1.0581500242870028</v>
      </c>
      <c r="W186" s="8">
        <v>0.28971248593358612</v>
      </c>
      <c r="X186" s="8">
        <v>0.22935211227625293</v>
      </c>
      <c r="Y186" s="8">
        <v>0.18947494893668129</v>
      </c>
      <c r="Z186" s="8">
        <v>0.13227615548249883</v>
      </c>
      <c r="AA186" s="8">
        <v>8.9286404950686307E-2</v>
      </c>
      <c r="AB186" s="8">
        <v>7.7848519192463064E-2</v>
      </c>
      <c r="AC186" s="8">
        <v>6.0991941083155463E-2</v>
      </c>
      <c r="AD186" s="8">
        <v>5.9754238869373887E-2</v>
      </c>
      <c r="AE186" s="8">
        <v>5.3076875799828074E-2</v>
      </c>
      <c r="AF186" s="8">
        <v>5.1256526475438234E-2</v>
      </c>
      <c r="AG186" s="34">
        <v>0.13541992671326405</v>
      </c>
      <c r="AR186" s="14"/>
      <c r="AS186" s="14"/>
      <c r="AT186" s="14"/>
      <c r="AU186" s="14"/>
      <c r="AV186" s="14"/>
      <c r="AW186" s="14"/>
      <c r="AX186" s="14"/>
    </row>
    <row r="187" spans="1:50" x14ac:dyDescent="0.35">
      <c r="Z187">
        <v>0.25</v>
      </c>
    </row>
    <row r="188" spans="1:50" x14ac:dyDescent="0.35">
      <c r="Z188">
        <v>0.22499999999999998</v>
      </c>
    </row>
    <row r="189" spans="1:50" x14ac:dyDescent="0.35">
      <c r="Z189">
        <v>0.3</v>
      </c>
    </row>
    <row r="190" spans="1:50" x14ac:dyDescent="0.35">
      <c r="Z190">
        <v>0.17500000000000002</v>
      </c>
    </row>
    <row r="191" spans="1:50" x14ac:dyDescent="0.35">
      <c r="Z191">
        <v>3.7499999999999999E-2</v>
      </c>
    </row>
    <row r="192" spans="1:50" x14ac:dyDescent="0.35">
      <c r="Z192">
        <v>1.2499999999999999E-2</v>
      </c>
    </row>
  </sheetData>
  <phoneticPr fontId="7" type="noConversion"/>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71"/>
  <sheetViews>
    <sheetView workbookViewId="0">
      <selection activeCell="A2" sqref="A2"/>
    </sheetView>
  </sheetViews>
  <sheetFormatPr defaultRowHeight="14.5" x14ac:dyDescent="0.35"/>
  <cols>
    <col min="1" max="1" width="10.1796875" bestFit="1" customWidth="1"/>
  </cols>
  <sheetData>
    <row r="1" spans="1:1" x14ac:dyDescent="0.35">
      <c r="A1" s="3" t="s">
        <v>13</v>
      </c>
    </row>
    <row r="2" spans="1:1" x14ac:dyDescent="0.35">
      <c r="A2" s="6" t="s">
        <v>22</v>
      </c>
    </row>
    <row r="3" spans="1:1" x14ac:dyDescent="0.35">
      <c r="A3" s="14" t="s">
        <v>267</v>
      </c>
    </row>
    <row r="4" spans="1:1" x14ac:dyDescent="0.35">
      <c r="A4" s="14" t="s">
        <v>268</v>
      </c>
    </row>
    <row r="5" spans="1:1" x14ac:dyDescent="0.35">
      <c r="A5" s="14" t="s">
        <v>269</v>
      </c>
    </row>
    <row r="6" spans="1:1" x14ac:dyDescent="0.35">
      <c r="A6" s="24" t="s">
        <v>270</v>
      </c>
    </row>
    <row r="7" spans="1:1" x14ac:dyDescent="0.35">
      <c r="A7" s="14" t="s">
        <v>317</v>
      </c>
    </row>
    <row r="8" spans="1:1" x14ac:dyDescent="0.35">
      <c r="A8" s="14" t="s">
        <v>271</v>
      </c>
    </row>
    <row r="9" spans="1:1" x14ac:dyDescent="0.35">
      <c r="A9" s="14" t="s">
        <v>272</v>
      </c>
    </row>
    <row r="10" spans="1:1" x14ac:dyDescent="0.35">
      <c r="A10" s="14" t="s">
        <v>318</v>
      </c>
    </row>
    <row r="11" spans="1:1" x14ac:dyDescent="0.35">
      <c r="A11" s="14" t="s">
        <v>273</v>
      </c>
    </row>
    <row r="12" spans="1:1" x14ac:dyDescent="0.35">
      <c r="A12" s="14" t="s">
        <v>274</v>
      </c>
    </row>
    <row r="13" spans="1:1" x14ac:dyDescent="0.35">
      <c r="A13" s="6" t="s">
        <v>38</v>
      </c>
    </row>
    <row r="14" spans="1:1" x14ac:dyDescent="0.35">
      <c r="A14" s="14" t="s">
        <v>319</v>
      </c>
    </row>
    <row r="15" spans="1:1" x14ac:dyDescent="0.35">
      <c r="A15" s="14" t="s">
        <v>275</v>
      </c>
    </row>
    <row r="16" spans="1:1" x14ac:dyDescent="0.35">
      <c r="A16" s="14" t="s">
        <v>276</v>
      </c>
    </row>
    <row r="17" spans="1:1" x14ac:dyDescent="0.35">
      <c r="A17" s="14" t="s">
        <v>320</v>
      </c>
    </row>
    <row r="18" spans="1:1" x14ac:dyDescent="0.35">
      <c r="A18" s="14" t="s">
        <v>277</v>
      </c>
    </row>
    <row r="19" spans="1:1" x14ac:dyDescent="0.35">
      <c r="A19" s="14" t="s">
        <v>278</v>
      </c>
    </row>
    <row r="20" spans="1:1" x14ac:dyDescent="0.35">
      <c r="A20" s="14" t="s">
        <v>279</v>
      </c>
    </row>
    <row r="21" spans="1:1" x14ac:dyDescent="0.35">
      <c r="A21" s="6" t="s">
        <v>321</v>
      </c>
    </row>
    <row r="22" spans="1:1" x14ac:dyDescent="0.35">
      <c r="A22" s="6" t="s">
        <v>308</v>
      </c>
    </row>
    <row r="23" spans="1:1" x14ac:dyDescent="0.35">
      <c r="A23" s="6" t="s">
        <v>309</v>
      </c>
    </row>
    <row r="24" spans="1:1" x14ac:dyDescent="0.35">
      <c r="A24" s="10" t="s">
        <v>263</v>
      </c>
    </row>
    <row r="25" spans="1:1" x14ac:dyDescent="0.35">
      <c r="A25" s="22" t="s">
        <v>322</v>
      </c>
    </row>
    <row r="26" spans="1:1" x14ac:dyDescent="0.35">
      <c r="A26" s="6" t="s">
        <v>323</v>
      </c>
    </row>
    <row r="27" spans="1:1" x14ac:dyDescent="0.35">
      <c r="A27" s="23" t="s">
        <v>324</v>
      </c>
    </row>
    <row r="28" spans="1:1" x14ac:dyDescent="0.35">
      <c r="A28" s="14" t="s">
        <v>280</v>
      </c>
    </row>
    <row r="29" spans="1:1" x14ac:dyDescent="0.35">
      <c r="A29" s="14" t="s">
        <v>281</v>
      </c>
    </row>
    <row r="30" spans="1:1" x14ac:dyDescent="0.35">
      <c r="A30" s="14" t="s">
        <v>282</v>
      </c>
    </row>
    <row r="31" spans="1:1" x14ac:dyDescent="0.35">
      <c r="A31" s="14" t="s">
        <v>283</v>
      </c>
    </row>
    <row r="32" spans="1:1" x14ac:dyDescent="0.35">
      <c r="A32" s="14" t="s">
        <v>284</v>
      </c>
    </row>
    <row r="33" spans="1:1" x14ac:dyDescent="0.35">
      <c r="A33" s="14" t="s">
        <v>285</v>
      </c>
    </row>
    <row r="34" spans="1:1" x14ac:dyDescent="0.35">
      <c r="A34" s="14" t="s">
        <v>286</v>
      </c>
    </row>
    <row r="35" spans="1:1" x14ac:dyDescent="0.35">
      <c r="A35" s="14" t="s">
        <v>264</v>
      </c>
    </row>
    <row r="36" spans="1:1" x14ac:dyDescent="0.35">
      <c r="A36" s="23" t="s">
        <v>287</v>
      </c>
    </row>
    <row r="37" spans="1:1" x14ac:dyDescent="0.35">
      <c r="A37" s="23" t="s">
        <v>288</v>
      </c>
    </row>
    <row r="38" spans="1:1" x14ac:dyDescent="0.35">
      <c r="A38" s="23" t="s">
        <v>289</v>
      </c>
    </row>
    <row r="39" spans="1:1" x14ac:dyDescent="0.35">
      <c r="A39" s="14" t="s">
        <v>290</v>
      </c>
    </row>
    <row r="40" spans="1:1" x14ac:dyDescent="0.35">
      <c r="A40" s="14" t="s">
        <v>291</v>
      </c>
    </row>
    <row r="41" spans="1:1" x14ac:dyDescent="0.35">
      <c r="A41" s="14" t="s">
        <v>292</v>
      </c>
    </row>
    <row r="42" spans="1:1" x14ac:dyDescent="0.35">
      <c r="A42" s="23" t="s">
        <v>293</v>
      </c>
    </row>
    <row r="43" spans="1:1" x14ac:dyDescent="0.35">
      <c r="A43" s="23" t="s">
        <v>294</v>
      </c>
    </row>
    <row r="44" spans="1:1" x14ac:dyDescent="0.35">
      <c r="A44" s="23" t="s">
        <v>295</v>
      </c>
    </row>
    <row r="45" spans="1:1" x14ac:dyDescent="0.35">
      <c r="A45" s="14" t="s">
        <v>296</v>
      </c>
    </row>
    <row r="46" spans="1:1" x14ac:dyDescent="0.35">
      <c r="A46" s="14" t="s">
        <v>297</v>
      </c>
    </row>
    <row r="47" spans="1:1" x14ac:dyDescent="0.35">
      <c r="A47" s="14" t="s">
        <v>298</v>
      </c>
    </row>
    <row r="48" spans="1:1" x14ac:dyDescent="0.35">
      <c r="A48" s="23" t="s">
        <v>299</v>
      </c>
    </row>
    <row r="49" spans="1:1" x14ac:dyDescent="0.35">
      <c r="A49" s="23" t="s">
        <v>300</v>
      </c>
    </row>
    <row r="50" spans="1:1" x14ac:dyDescent="0.35">
      <c r="A50" s="23" t="s">
        <v>301</v>
      </c>
    </row>
    <row r="51" spans="1:1" x14ac:dyDescent="0.35">
      <c r="A51" s="14" t="s">
        <v>302</v>
      </c>
    </row>
    <row r="52" spans="1:1" x14ac:dyDescent="0.35">
      <c r="A52" s="14" t="s">
        <v>303</v>
      </c>
    </row>
    <row r="53" spans="1:1" x14ac:dyDescent="0.35">
      <c r="A53" s="14" t="s">
        <v>304</v>
      </c>
    </row>
    <row r="54" spans="1:1" x14ac:dyDescent="0.35">
      <c r="A54" s="23" t="s">
        <v>305</v>
      </c>
    </row>
    <row r="55" spans="1:1" x14ac:dyDescent="0.35">
      <c r="A55" s="23" t="s">
        <v>306</v>
      </c>
    </row>
    <row r="56" spans="1:1" x14ac:dyDescent="0.35">
      <c r="A56" s="23" t="s">
        <v>307</v>
      </c>
    </row>
    <row r="57" spans="1:1" x14ac:dyDescent="0.35">
      <c r="A57" s="22" t="s">
        <v>325</v>
      </c>
    </row>
    <row r="58" spans="1:1" x14ac:dyDescent="0.35">
      <c r="A58" s="6" t="s">
        <v>310</v>
      </c>
    </row>
    <row r="59" spans="1:1" x14ac:dyDescent="0.35">
      <c r="A59" s="6" t="s">
        <v>311</v>
      </c>
    </row>
    <row r="60" spans="1:1" x14ac:dyDescent="0.35">
      <c r="A60" s="6" t="s">
        <v>312</v>
      </c>
    </row>
    <row r="61" spans="1:1" x14ac:dyDescent="0.35">
      <c r="A61" s="6" t="s">
        <v>313</v>
      </c>
    </row>
    <row r="62" spans="1:1" x14ac:dyDescent="0.35">
      <c r="A62" s="22" t="s">
        <v>327</v>
      </c>
    </row>
    <row r="63" spans="1:1" x14ac:dyDescent="0.35">
      <c r="A63" s="14" t="s">
        <v>328</v>
      </c>
    </row>
    <row r="64" spans="1:1" x14ac:dyDescent="0.35">
      <c r="A64" s="22" t="s">
        <v>314</v>
      </c>
    </row>
    <row r="65" spans="1:1" x14ac:dyDescent="0.35">
      <c r="A65" s="22" t="s">
        <v>315</v>
      </c>
    </row>
    <row r="66" spans="1:1" x14ac:dyDescent="0.35">
      <c r="A66" s="22" t="s">
        <v>316</v>
      </c>
    </row>
    <row r="67" spans="1:1" x14ac:dyDescent="0.35">
      <c r="A67" s="23" t="s">
        <v>326</v>
      </c>
    </row>
    <row r="68" spans="1:1" x14ac:dyDescent="0.35">
      <c r="A68" s="6" t="s">
        <v>329</v>
      </c>
    </row>
    <row r="69" spans="1:1" x14ac:dyDescent="0.35">
      <c r="A69" s="14" t="s">
        <v>330</v>
      </c>
    </row>
    <row r="70" spans="1:1" x14ac:dyDescent="0.35">
      <c r="A70" s="14" t="s">
        <v>265</v>
      </c>
    </row>
    <row r="71" spans="1:1" x14ac:dyDescent="0.35">
      <c r="A71" s="14" t="s">
        <v>266</v>
      </c>
    </row>
    <row r="72" spans="1:1" x14ac:dyDescent="0.35">
      <c r="A72" s="6"/>
    </row>
    <row r="73" spans="1:1" x14ac:dyDescent="0.35">
      <c r="A73" s="6"/>
    </row>
    <row r="74" spans="1:1" x14ac:dyDescent="0.35">
      <c r="A74" s="6"/>
    </row>
    <row r="75" spans="1:1" x14ac:dyDescent="0.35">
      <c r="A75" s="14"/>
    </row>
    <row r="76" spans="1:1" x14ac:dyDescent="0.35">
      <c r="A76" s="14"/>
    </row>
    <row r="77" spans="1:1" x14ac:dyDescent="0.35">
      <c r="A77" s="14"/>
    </row>
    <row r="78" spans="1:1" x14ac:dyDescent="0.35">
      <c r="A78" s="14"/>
    </row>
    <row r="79" spans="1:1" x14ac:dyDescent="0.35">
      <c r="A79" s="14"/>
    </row>
    <row r="80" spans="1:1" x14ac:dyDescent="0.35">
      <c r="A80" s="14"/>
    </row>
    <row r="81" spans="1:1" x14ac:dyDescent="0.35">
      <c r="A81" s="14"/>
    </row>
    <row r="82" spans="1:1" x14ac:dyDescent="0.35">
      <c r="A82" s="14"/>
    </row>
    <row r="83" spans="1:1" x14ac:dyDescent="0.35">
      <c r="A83" s="14"/>
    </row>
    <row r="84" spans="1:1" x14ac:dyDescent="0.35">
      <c r="A84" s="14"/>
    </row>
    <row r="85" spans="1:1" x14ac:dyDescent="0.35">
      <c r="A85" s="14"/>
    </row>
    <row r="86" spans="1:1" x14ac:dyDescent="0.35">
      <c r="A86" s="14"/>
    </row>
    <row r="87" spans="1:1" x14ac:dyDescent="0.35">
      <c r="A87" s="14"/>
    </row>
    <row r="88" spans="1:1" x14ac:dyDescent="0.35">
      <c r="A88" s="14"/>
    </row>
    <row r="89" spans="1:1" x14ac:dyDescent="0.35">
      <c r="A89" s="14"/>
    </row>
    <row r="90" spans="1:1" x14ac:dyDescent="0.35">
      <c r="A90" s="14"/>
    </row>
    <row r="91" spans="1:1" x14ac:dyDescent="0.35">
      <c r="A91" s="14"/>
    </row>
    <row r="92" spans="1:1" x14ac:dyDescent="0.35">
      <c r="A92" s="14"/>
    </row>
    <row r="93" spans="1:1" x14ac:dyDescent="0.35">
      <c r="A93" s="14"/>
    </row>
    <row r="94" spans="1:1" x14ac:dyDescent="0.35">
      <c r="A94" s="14"/>
    </row>
    <row r="95" spans="1:1" x14ac:dyDescent="0.35">
      <c r="A95" s="14"/>
    </row>
    <row r="96" spans="1:1" x14ac:dyDescent="0.35">
      <c r="A96" s="14"/>
    </row>
    <row r="97" spans="1:1" x14ac:dyDescent="0.35">
      <c r="A97" s="22"/>
    </row>
    <row r="98" spans="1:1" x14ac:dyDescent="0.35">
      <c r="A98" s="22"/>
    </row>
    <row r="99" spans="1:1" x14ac:dyDescent="0.35">
      <c r="A99" s="22"/>
    </row>
    <row r="100" spans="1:1" x14ac:dyDescent="0.35">
      <c r="A100" s="22"/>
    </row>
    <row r="101" spans="1:1" x14ac:dyDescent="0.35">
      <c r="A101" s="22"/>
    </row>
    <row r="102" spans="1:1" x14ac:dyDescent="0.35">
      <c r="A102" s="22"/>
    </row>
    <row r="103" spans="1:1" x14ac:dyDescent="0.35">
      <c r="A103" s="23"/>
    </row>
    <row r="104" spans="1:1" x14ac:dyDescent="0.35">
      <c r="A104" s="23"/>
    </row>
    <row r="105" spans="1:1" x14ac:dyDescent="0.35">
      <c r="A105" s="23"/>
    </row>
    <row r="106" spans="1:1" x14ac:dyDescent="0.35">
      <c r="A106" s="14"/>
    </row>
    <row r="107" spans="1:1" x14ac:dyDescent="0.35">
      <c r="A107" s="14"/>
    </row>
    <row r="108" spans="1:1" x14ac:dyDescent="0.35">
      <c r="A108" s="14"/>
    </row>
    <row r="109" spans="1:1" x14ac:dyDescent="0.35">
      <c r="A109" s="23"/>
    </row>
    <row r="110" spans="1:1" x14ac:dyDescent="0.35">
      <c r="A110" s="23"/>
    </row>
    <row r="111" spans="1:1" x14ac:dyDescent="0.35">
      <c r="A111" s="23"/>
    </row>
    <row r="112" spans="1:1" x14ac:dyDescent="0.35">
      <c r="A112" s="14"/>
    </row>
    <row r="113" spans="1:1" x14ac:dyDescent="0.35">
      <c r="A113" s="14"/>
    </row>
    <row r="114" spans="1:1" x14ac:dyDescent="0.35">
      <c r="A114" s="14"/>
    </row>
    <row r="115" spans="1:1" x14ac:dyDescent="0.35">
      <c r="A115" s="23"/>
    </row>
    <row r="116" spans="1:1" x14ac:dyDescent="0.35">
      <c r="A116" s="23"/>
    </row>
    <row r="117" spans="1:1" x14ac:dyDescent="0.35">
      <c r="A117" s="23"/>
    </row>
    <row r="118" spans="1:1" x14ac:dyDescent="0.35">
      <c r="A118" s="14"/>
    </row>
    <row r="119" spans="1:1" x14ac:dyDescent="0.35">
      <c r="A119" s="14"/>
    </row>
    <row r="120" spans="1:1" x14ac:dyDescent="0.35">
      <c r="A120" s="14"/>
    </row>
    <row r="121" spans="1:1" x14ac:dyDescent="0.35">
      <c r="A121" s="23"/>
    </row>
    <row r="122" spans="1:1" x14ac:dyDescent="0.35">
      <c r="A122" s="23"/>
    </row>
    <row r="123" spans="1:1" x14ac:dyDescent="0.35">
      <c r="A123" s="23"/>
    </row>
    <row r="124" spans="1:1" x14ac:dyDescent="0.35">
      <c r="A124" s="6"/>
    </row>
    <row r="125" spans="1:1" x14ac:dyDescent="0.35">
      <c r="A125" s="6"/>
    </row>
    <row r="126" spans="1:1" x14ac:dyDescent="0.35">
      <c r="A126" s="6"/>
    </row>
    <row r="127" spans="1:1" x14ac:dyDescent="0.35">
      <c r="A127" s="6"/>
    </row>
    <row r="128" spans="1:1" x14ac:dyDescent="0.35">
      <c r="A128" s="6"/>
    </row>
    <row r="129" spans="1:1" x14ac:dyDescent="0.35">
      <c r="A129" s="6"/>
    </row>
    <row r="130" spans="1:1" x14ac:dyDescent="0.35">
      <c r="A130" s="14"/>
    </row>
    <row r="131" spans="1:1" x14ac:dyDescent="0.35">
      <c r="A131" s="14"/>
    </row>
    <row r="132" spans="1:1" x14ac:dyDescent="0.35">
      <c r="A132" s="14"/>
    </row>
    <row r="133" spans="1:1" x14ac:dyDescent="0.35">
      <c r="A133" s="14"/>
    </row>
    <row r="134" spans="1:1" x14ac:dyDescent="0.35">
      <c r="A134" s="14"/>
    </row>
    <row r="135" spans="1:1" x14ac:dyDescent="0.35">
      <c r="A135" s="14"/>
    </row>
    <row r="136" spans="1:1" x14ac:dyDescent="0.35">
      <c r="A136" s="14"/>
    </row>
    <row r="137" spans="1:1" x14ac:dyDescent="0.35">
      <c r="A137" s="23"/>
    </row>
    <row r="138" spans="1:1" x14ac:dyDescent="0.35">
      <c r="A138" s="23"/>
    </row>
    <row r="139" spans="1:1" x14ac:dyDescent="0.35">
      <c r="A139" s="23"/>
    </row>
    <row r="140" spans="1:1" x14ac:dyDescent="0.35">
      <c r="A140" s="23"/>
    </row>
    <row r="141" spans="1:1" x14ac:dyDescent="0.35">
      <c r="A141" s="23"/>
    </row>
    <row r="142" spans="1:1" x14ac:dyDescent="0.35">
      <c r="A142" s="23"/>
    </row>
    <row r="143" spans="1:1" x14ac:dyDescent="0.35">
      <c r="A143" s="6"/>
    </row>
    <row r="144" spans="1:1" x14ac:dyDescent="0.35">
      <c r="A144" s="6"/>
    </row>
    <row r="145" spans="1:1" x14ac:dyDescent="0.35">
      <c r="A145" s="6"/>
    </row>
    <row r="146" spans="1:1" x14ac:dyDescent="0.35">
      <c r="A146" s="6"/>
    </row>
    <row r="147" spans="1:1" x14ac:dyDescent="0.35">
      <c r="A147" s="6"/>
    </row>
    <row r="148" spans="1:1" x14ac:dyDescent="0.35">
      <c r="A148" s="6"/>
    </row>
    <row r="149" spans="1:1" x14ac:dyDescent="0.35">
      <c r="A149" s="6"/>
    </row>
    <row r="150" spans="1:1" x14ac:dyDescent="0.35">
      <c r="A150" s="22"/>
    </row>
    <row r="151" spans="1:1" x14ac:dyDescent="0.35">
      <c r="A151" s="22"/>
    </row>
    <row r="152" spans="1:1" x14ac:dyDescent="0.35">
      <c r="A152" s="22"/>
    </row>
    <row r="153" spans="1:1" x14ac:dyDescent="0.35">
      <c r="A153" s="22"/>
    </row>
    <row r="154" spans="1:1" x14ac:dyDescent="0.35">
      <c r="A154" s="22"/>
    </row>
    <row r="155" spans="1:1" x14ac:dyDescent="0.35">
      <c r="A155" s="22"/>
    </row>
    <row r="156" spans="1:1" x14ac:dyDescent="0.35">
      <c r="A156" s="22"/>
    </row>
    <row r="157" spans="1:1" x14ac:dyDescent="0.35">
      <c r="A157" s="22"/>
    </row>
    <row r="158" spans="1:1" x14ac:dyDescent="0.35">
      <c r="A158" s="22"/>
    </row>
    <row r="159" spans="1:1" x14ac:dyDescent="0.35">
      <c r="A159" s="14"/>
    </row>
    <row r="160" spans="1:1" x14ac:dyDescent="0.35">
      <c r="A160" s="14"/>
    </row>
    <row r="161" spans="1:1" x14ac:dyDescent="0.35">
      <c r="A161" s="23"/>
    </row>
    <row r="162" spans="1:1" x14ac:dyDescent="0.35">
      <c r="A162" s="6"/>
    </row>
    <row r="163" spans="1:1" x14ac:dyDescent="0.35">
      <c r="A163" s="6"/>
    </row>
    <row r="164" spans="1:1" x14ac:dyDescent="0.35">
      <c r="A164" s="6"/>
    </row>
    <row r="165" spans="1:1" x14ac:dyDescent="0.35">
      <c r="A165" s="14"/>
    </row>
    <row r="166" spans="1:1" x14ac:dyDescent="0.35">
      <c r="A166" s="14"/>
    </row>
    <row r="167" spans="1:1" x14ac:dyDescent="0.35">
      <c r="A167" s="14"/>
    </row>
    <row r="168" spans="1:1" x14ac:dyDescent="0.35">
      <c r="A168" s="14"/>
    </row>
    <row r="169" spans="1:1" x14ac:dyDescent="0.35">
      <c r="A169" s="14"/>
    </row>
    <row r="170" spans="1:1" x14ac:dyDescent="0.35">
      <c r="A170" s="14"/>
    </row>
    <row r="171" spans="1:1" x14ac:dyDescent="0.35">
      <c r="A171" s="14"/>
    </row>
  </sheetData>
  <autoFilter ref="A1:A172" xr:uid="{00000000-0009-0000-0000-000001000000}"/>
  <sortState xmlns:xlrd2="http://schemas.microsoft.com/office/spreadsheetml/2017/richdata2" ref="A2:A171">
    <sortCondition ref="A1:A17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40B6E-0209-4EFB-BF4C-9DED60D83892}">
  <dimension ref="A1:AX192"/>
  <sheetViews>
    <sheetView tabSelected="1" topLeftCell="AQ1" zoomScale="70" zoomScaleNormal="70" workbookViewId="0">
      <pane ySplit="9" topLeftCell="A10" activePane="bottomLeft" state="frozen"/>
      <selection activeCell="U1" sqref="U1"/>
      <selection pane="bottomLeft" activeCell="AX20" sqref="AX20"/>
    </sheetView>
  </sheetViews>
  <sheetFormatPr defaultColWidth="8.81640625" defaultRowHeight="14.5" x14ac:dyDescent="0.35"/>
  <cols>
    <col min="1" max="3" width="13.453125" customWidth="1"/>
    <col min="4" max="4" width="23.81640625" customWidth="1"/>
    <col min="5" max="5" width="7.1796875" customWidth="1"/>
    <col min="6" max="6" width="3.54296875" customWidth="1"/>
    <col min="7" max="7" width="4.453125" customWidth="1"/>
    <col min="8" max="8" width="6" customWidth="1"/>
    <col min="9" max="9" width="5.453125" customWidth="1"/>
    <col min="10" max="10" width="6.81640625" customWidth="1"/>
    <col min="11" max="11" width="7" customWidth="1"/>
    <col min="12" max="12" width="5.1796875" customWidth="1"/>
    <col min="13" max="13" width="4.81640625" customWidth="1"/>
    <col min="14" max="14" width="7.453125" customWidth="1"/>
    <col min="15" max="15" width="17.54296875" customWidth="1"/>
    <col min="19" max="20" width="9.1796875" customWidth="1"/>
    <col min="44" max="44" width="21.81640625" bestFit="1" customWidth="1"/>
    <col min="45" max="45" width="21.81640625" customWidth="1"/>
    <col min="46" max="46" width="20.6328125" customWidth="1"/>
    <col min="47" max="47" width="15.81640625" bestFit="1" customWidth="1"/>
    <col min="48" max="48" width="15.81640625" customWidth="1"/>
    <col min="49" max="49" width="14" customWidth="1"/>
    <col min="50" max="50" width="77" customWidth="1"/>
  </cols>
  <sheetData>
    <row r="1" spans="1:50" x14ac:dyDescent="0.35">
      <c r="A1" t="s">
        <v>333</v>
      </c>
      <c r="B1" t="s">
        <v>371</v>
      </c>
      <c r="AR1" s="44" t="s">
        <v>375</v>
      </c>
      <c r="AS1" s="46" t="s">
        <v>376</v>
      </c>
      <c r="AT1" s="46" t="s">
        <v>376</v>
      </c>
      <c r="AU1" s="49" t="s">
        <v>381</v>
      </c>
      <c r="AV1" s="42" t="s">
        <v>374</v>
      </c>
      <c r="AW1" s="42"/>
      <c r="AX1" s="42"/>
    </row>
    <row r="2" spans="1:50" x14ac:dyDescent="0.35">
      <c r="A2" t="s">
        <v>334</v>
      </c>
      <c r="B2" t="s">
        <v>372</v>
      </c>
      <c r="AR2" s="44"/>
      <c r="AS2" s="46"/>
      <c r="AT2" s="46"/>
      <c r="AU2" s="20"/>
      <c r="AV2" s="42"/>
      <c r="AW2" s="42"/>
      <c r="AX2" s="42"/>
    </row>
    <row r="3" spans="1:50" x14ac:dyDescent="0.35">
      <c r="A3" s="47" t="s">
        <v>377</v>
      </c>
      <c r="AR3" s="44"/>
      <c r="AS3" s="46"/>
      <c r="AT3" s="46"/>
      <c r="AU3" s="20"/>
      <c r="AV3" s="42"/>
      <c r="AW3" s="42"/>
      <c r="AX3" s="42"/>
    </row>
    <row r="4" spans="1:50" x14ac:dyDescent="0.35">
      <c r="A4" t="s">
        <v>378</v>
      </c>
      <c r="B4" s="51" t="s">
        <v>373</v>
      </c>
      <c r="AR4" s="44"/>
      <c r="AS4" s="46"/>
      <c r="AT4" s="46"/>
      <c r="AU4" s="20"/>
      <c r="AV4" s="42"/>
      <c r="AW4" s="42"/>
      <c r="AX4" s="42"/>
    </row>
    <row r="5" spans="1:50" x14ac:dyDescent="0.35">
      <c r="A5" t="s">
        <v>379</v>
      </c>
      <c r="B5" s="51" t="s">
        <v>21</v>
      </c>
      <c r="AR5" s="44"/>
      <c r="AS5" s="46"/>
      <c r="AT5" s="46"/>
      <c r="AU5" s="20"/>
      <c r="AV5" s="42"/>
      <c r="AW5" s="42"/>
      <c r="AX5" s="42"/>
    </row>
    <row r="6" spans="1:50" x14ac:dyDescent="0.35">
      <c r="A6" t="s">
        <v>380</v>
      </c>
      <c r="B6" s="51" t="s">
        <v>20</v>
      </c>
      <c r="AR6" s="44"/>
      <c r="AS6" s="46"/>
      <c r="AT6" s="46"/>
      <c r="AU6" s="20"/>
      <c r="AV6" s="42"/>
      <c r="AW6" s="42"/>
      <c r="AX6" s="42"/>
    </row>
    <row r="7" spans="1:50" x14ac:dyDescent="0.35">
      <c r="A7" t="s">
        <v>380</v>
      </c>
      <c r="B7" s="51" t="s">
        <v>20</v>
      </c>
      <c r="AR7" s="44"/>
      <c r="AS7" s="46"/>
      <c r="AT7" s="46"/>
      <c r="AU7" s="20"/>
      <c r="AV7" s="42"/>
      <c r="AW7" s="42"/>
      <c r="AX7" s="42"/>
    </row>
    <row r="8" spans="1:50" x14ac:dyDescent="0.35">
      <c r="A8" t="s">
        <v>380</v>
      </c>
      <c r="B8" s="51" t="s">
        <v>20</v>
      </c>
      <c r="AR8" s="44"/>
      <c r="AS8" s="46"/>
      <c r="AT8" s="46"/>
      <c r="AU8" s="20"/>
      <c r="AV8" s="42"/>
      <c r="AW8" s="42"/>
      <c r="AX8" s="42"/>
    </row>
    <row r="9" spans="1:50" x14ac:dyDescent="0.35">
      <c r="A9" s="1" t="s">
        <v>0</v>
      </c>
      <c r="B9" s="26" t="s">
        <v>1</v>
      </c>
      <c r="C9" s="26" t="s">
        <v>2</v>
      </c>
      <c r="D9" s="26" t="s">
        <v>3</v>
      </c>
      <c r="E9" s="2" t="s">
        <v>4</v>
      </c>
      <c r="F9" s="2" t="s">
        <v>5</v>
      </c>
      <c r="G9" s="26" t="s">
        <v>6</v>
      </c>
      <c r="H9" s="26" t="s">
        <v>7</v>
      </c>
      <c r="I9" s="26" t="s">
        <v>8</v>
      </c>
      <c r="J9" s="26" t="s">
        <v>335</v>
      </c>
      <c r="K9" s="26" t="s">
        <v>335</v>
      </c>
      <c r="L9" s="26" t="s">
        <v>335</v>
      </c>
      <c r="M9" s="26" t="s">
        <v>335</v>
      </c>
      <c r="N9" s="26" t="s">
        <v>335</v>
      </c>
      <c r="O9" s="2" t="s">
        <v>9</v>
      </c>
      <c r="P9" s="2" t="s">
        <v>10</v>
      </c>
      <c r="Q9" s="2" t="s">
        <v>11</v>
      </c>
      <c r="R9" s="2" t="s">
        <v>12</v>
      </c>
      <c r="S9" s="2">
        <v>2016</v>
      </c>
      <c r="T9" s="2">
        <v>2017</v>
      </c>
      <c r="U9" s="2">
        <v>2018</v>
      </c>
      <c r="V9" s="2">
        <v>2019</v>
      </c>
      <c r="W9" s="2">
        <f>V9+1</f>
        <v>2020</v>
      </c>
      <c r="X9" s="2">
        <f t="shared" ref="X9:AQ9" si="0">W9+1</f>
        <v>2021</v>
      </c>
      <c r="Y9" s="2">
        <f t="shared" si="0"/>
        <v>2022</v>
      </c>
      <c r="Z9" s="2">
        <f t="shared" si="0"/>
        <v>2023</v>
      </c>
      <c r="AA9" s="2">
        <f t="shared" si="0"/>
        <v>2024</v>
      </c>
      <c r="AB9" s="2">
        <f t="shared" si="0"/>
        <v>2025</v>
      </c>
      <c r="AC9" s="2">
        <f t="shared" si="0"/>
        <v>2026</v>
      </c>
      <c r="AD9" s="2">
        <f t="shared" si="0"/>
        <v>2027</v>
      </c>
      <c r="AE9" s="2">
        <f t="shared" si="0"/>
        <v>2028</v>
      </c>
      <c r="AF9" s="2">
        <f t="shared" si="0"/>
        <v>2029</v>
      </c>
      <c r="AG9" s="2">
        <f t="shared" si="0"/>
        <v>2030</v>
      </c>
      <c r="AH9" s="2">
        <f t="shared" si="0"/>
        <v>2031</v>
      </c>
      <c r="AI9" s="2">
        <f t="shared" si="0"/>
        <v>2032</v>
      </c>
      <c r="AJ9" s="2">
        <f t="shared" si="0"/>
        <v>2033</v>
      </c>
      <c r="AK9" s="2">
        <f t="shared" si="0"/>
        <v>2034</v>
      </c>
      <c r="AL9" s="2">
        <f t="shared" si="0"/>
        <v>2035</v>
      </c>
      <c r="AM9" s="2">
        <f t="shared" si="0"/>
        <v>2036</v>
      </c>
      <c r="AN9" s="2">
        <f t="shared" si="0"/>
        <v>2037</v>
      </c>
      <c r="AO9" s="2">
        <f t="shared" si="0"/>
        <v>2038</v>
      </c>
      <c r="AP9" s="2">
        <f t="shared" si="0"/>
        <v>2039</v>
      </c>
      <c r="AQ9" s="2">
        <f t="shared" si="0"/>
        <v>2040</v>
      </c>
      <c r="AR9" s="3" t="s">
        <v>13</v>
      </c>
      <c r="AS9" s="45" t="s">
        <v>382</v>
      </c>
      <c r="AT9" s="45" t="s">
        <v>14</v>
      </c>
      <c r="AU9" s="48" t="s">
        <v>442</v>
      </c>
      <c r="AV9" s="43" t="s">
        <v>445</v>
      </c>
      <c r="AW9" s="43" t="s">
        <v>15</v>
      </c>
      <c r="AX9" s="43" t="s">
        <v>443</v>
      </c>
    </row>
    <row r="10" spans="1:50" x14ac:dyDescent="0.35">
      <c r="A10" t="s">
        <v>16</v>
      </c>
      <c r="B10" t="s">
        <v>373</v>
      </c>
      <c r="C10" t="s">
        <v>17</v>
      </c>
      <c r="D10" t="s">
        <v>18</v>
      </c>
      <c r="E10" t="s">
        <v>18</v>
      </c>
      <c r="F10" s="4" t="s">
        <v>18</v>
      </c>
      <c r="G10" s="4" t="s">
        <v>18</v>
      </c>
      <c r="H10" t="s">
        <v>18</v>
      </c>
      <c r="I10" t="s">
        <v>18</v>
      </c>
      <c r="O10" s="5" t="s">
        <v>19</v>
      </c>
      <c r="P10" s="5" t="s">
        <v>20</v>
      </c>
      <c r="Q10" s="5" t="s">
        <v>21</v>
      </c>
      <c r="R10" s="5" t="s">
        <v>338</v>
      </c>
      <c r="S10" s="5"/>
      <c r="T10" s="5"/>
      <c r="U10" s="28"/>
      <c r="V10" s="28"/>
      <c r="W10" s="28">
        <v>140.39620545956913</v>
      </c>
      <c r="X10" s="28">
        <v>163.21544801303352</v>
      </c>
      <c r="Y10" s="28">
        <v>184.54682682381556</v>
      </c>
      <c r="Z10" s="28">
        <v>205.29095536614321</v>
      </c>
      <c r="AA10" s="28">
        <v>225.41402069036704</v>
      </c>
      <c r="AB10" s="28">
        <v>244.68999543719119</v>
      </c>
      <c r="AC10" s="28">
        <v>265.02468458327604</v>
      </c>
      <c r="AD10" s="28">
        <v>285.00964255940062</v>
      </c>
      <c r="AE10" s="28">
        <v>305.39767344531236</v>
      </c>
      <c r="AF10" s="28">
        <v>326.41794564592715</v>
      </c>
      <c r="AG10" s="28"/>
      <c r="AR10" s="6" t="s">
        <v>22</v>
      </c>
      <c r="AS10" s="6" t="s">
        <v>383</v>
      </c>
      <c r="AT10" s="6" t="str">
        <f>CONCATENATE("The BNPL market in ",$B$4," recorded a growth of ",TEXT(AA11,"0.0%")," in ",$AA$9," (year-on-year). Over the forecast period during ",$AB$9," to ",$AF$9,", the market is expected to reach US$",TEXT(AF10,"0,0.0")," million by ",$AF$9,", increasing from US$",TEXT(AB10,"0,0.0")," million in ",$AB$9,".")</f>
        <v>The BNPL market in Austria recorded a growth of 9.8% in 2024 (year-on-year). Over the forecast period during 2025 to 2029, the market is expected to reach US$326.4 million by 2029, increasing from US$244.7 million in 2025.</v>
      </c>
      <c r="AU10" s="6" t="str">
        <f>CONCATENATE("Section1_Y2020:",W10,"|","Section1_Y2021:",X10,"|","Section1_Y2022:",Y10,"|","Section1_Y2023:",Z10,"|","Section1_Y2023:",Y10,"|","Section1_Y2024:",AA10,"|","Section1_Y2025:",AB10,"|","Section1_Y2026:",AC10,"|","Section1_Y2027:",AD10,"|","Section1_Y2028:",AE10,"|","Section1_Y2029:",AF10)</f>
        <v>Section1_Y2020:140.396205459569|Section1_Y2021:163.215448013034|Section1_Y2022:184.546826823816|Section1_Y2023:205.290955366143|Section1_Y2023:184.546826823816|Section1_Y2024:225.414020690367|Section1_Y2025:244.689995437191|Section1_Y2026:265.024684583276|Section1_Y2027:285.009642559401|Section1_Y2028:305.397673445312|Section1_Y2029:326.417945645927</v>
      </c>
      <c r="AV10" s="6" t="s">
        <v>446</v>
      </c>
      <c r="AW10" s="50" t="s">
        <v>447</v>
      </c>
      <c r="AX10" s="50" t="s">
        <v>453</v>
      </c>
    </row>
    <row r="11" spans="1:50" x14ac:dyDescent="0.35">
      <c r="A11" t="s">
        <v>23</v>
      </c>
      <c r="B11" t="s">
        <v>373</v>
      </c>
      <c r="C11" t="s">
        <v>17</v>
      </c>
      <c r="D11" t="s">
        <v>18</v>
      </c>
      <c r="E11" t="s">
        <v>18</v>
      </c>
      <c r="F11" s="4" t="s">
        <v>18</v>
      </c>
      <c r="G11" s="4" t="s">
        <v>18</v>
      </c>
      <c r="H11" t="s">
        <v>18</v>
      </c>
      <c r="I11" t="s">
        <v>18</v>
      </c>
      <c r="O11" s="5" t="s">
        <v>19</v>
      </c>
      <c r="P11" s="5" t="s">
        <v>24</v>
      </c>
      <c r="Q11" s="5" t="s">
        <v>25</v>
      </c>
      <c r="R11" s="5" t="s">
        <v>26</v>
      </c>
      <c r="S11" s="5"/>
      <c r="T11" s="5"/>
      <c r="U11" s="7"/>
      <c r="V11" s="8"/>
      <c r="W11" s="8"/>
      <c r="X11" s="8">
        <v>0.16253461038187256</v>
      </c>
      <c r="Y11" s="8">
        <v>0.13069460685534273</v>
      </c>
      <c r="Z11" s="8">
        <v>0.11240577201650725</v>
      </c>
      <c r="AA11" s="8">
        <v>9.8022171938036307E-2</v>
      </c>
      <c r="AB11" s="8">
        <v>8.5513645902718594E-2</v>
      </c>
      <c r="AC11" s="8">
        <v>8.3103884610208789E-2</v>
      </c>
      <c r="AD11" s="8">
        <v>7.5407911559441487E-2</v>
      </c>
      <c r="AE11" s="8">
        <v>7.1534530210368485E-2</v>
      </c>
      <c r="AF11" s="8">
        <v>6.8829182499908326E-2</v>
      </c>
      <c r="AG11" s="8"/>
      <c r="AR11" s="6"/>
      <c r="AS11" s="6"/>
      <c r="AT11" s="6"/>
      <c r="AU11" s="6"/>
      <c r="AV11" s="6"/>
    </row>
    <row r="12" spans="1:50" x14ac:dyDescent="0.35">
      <c r="A12" t="s">
        <v>27</v>
      </c>
      <c r="B12" t="s">
        <v>373</v>
      </c>
      <c r="C12" t="s">
        <v>17</v>
      </c>
      <c r="D12" t="s">
        <v>18</v>
      </c>
      <c r="E12" t="s">
        <v>18</v>
      </c>
      <c r="F12" s="4" t="s">
        <v>18</v>
      </c>
      <c r="G12" s="4" t="s">
        <v>18</v>
      </c>
      <c r="H12" t="s">
        <v>18</v>
      </c>
      <c r="I12" t="s">
        <v>18</v>
      </c>
      <c r="O12" s="5" t="s">
        <v>31</v>
      </c>
      <c r="P12" s="5" t="s">
        <v>20</v>
      </c>
      <c r="Q12" s="5" t="s">
        <v>21</v>
      </c>
      <c r="R12" s="9" t="s">
        <v>337</v>
      </c>
      <c r="S12" s="5"/>
      <c r="T12" s="5"/>
      <c r="U12" s="28"/>
      <c r="V12" s="28"/>
      <c r="W12" s="28">
        <v>140.39620545956913</v>
      </c>
      <c r="X12" s="28">
        <v>163.21544801303352</v>
      </c>
      <c r="Y12" s="28">
        <v>184.54682682381556</v>
      </c>
      <c r="Z12" s="28">
        <v>205.29095536614321</v>
      </c>
      <c r="AA12" s="28">
        <v>225.41402069036704</v>
      </c>
      <c r="AB12" s="28">
        <v>244.68999543719119</v>
      </c>
      <c r="AC12" s="28">
        <v>265.02468458327604</v>
      </c>
      <c r="AD12" s="28">
        <v>285.00964255940062</v>
      </c>
      <c r="AE12" s="28">
        <v>305.39767344531236</v>
      </c>
      <c r="AF12" s="28">
        <v>326.41794564592715</v>
      </c>
      <c r="AG12" s="28"/>
      <c r="AR12" s="6" t="s">
        <v>38</v>
      </c>
      <c r="AS12" s="6" t="s">
        <v>455</v>
      </c>
      <c r="AT12" s="6" t="str">
        <f>CONCATENATE("Over the forecast period during ",$AB$9," to ",$AF$9,", BNPL transaction volume in ",$B$4," is expected reaching ",TEXT(AF12,"0,0.0")," thousand in ",$AF$9," from ",TEXT(AA12,"0,0.0")," thousand in ",$AA$9,". In ",$AA$9,", the transaction volume grew by ",TEXT(AA13,"0.0%"), " (year-on-year).")</f>
        <v>Over the forecast period during 2025 to 2029, BNPL transaction volume in Austria is expected reaching 326.4 thousand in 2029 from 225.4 thousand in 2024. In 2024, the transaction volume grew by 9.8% (year-on-year).</v>
      </c>
      <c r="AU12" s="6" t="str">
        <f>CONCATENATE("Section1_Y2020:",W12,"|","Section1_Y2021:",X12,"|","Section1_Y2022:",Y12,"|","Section1_Y2023:",Z12,"|","Section1_Y2023:",Y12,"|","Section1_Y2024:",AA12,"|","Section1_Y2025:",AB12,"|","Section1_Y2026:",AC12,"|","Section1_Y2027:",AD12,"|","Section1_Y2028:",AE12,"|","Section1_Y2029:",AF12)</f>
        <v>Section1_Y2020:140.396205459569|Section1_Y2021:163.215448013034|Section1_Y2022:184.546826823816|Section1_Y2023:205.290955366143|Section1_Y2023:184.546826823816|Section1_Y2024:225.414020690367|Section1_Y2025:244.689995437191|Section1_Y2026:265.024684583276|Section1_Y2027:285.009642559401|Section1_Y2028:305.397673445312|Section1_Y2029:326.417945645927</v>
      </c>
      <c r="AV12" s="6" t="s">
        <v>454</v>
      </c>
      <c r="AW12" s="50" t="s">
        <v>451</v>
      </c>
      <c r="AX12" s="50" t="s">
        <v>462</v>
      </c>
    </row>
    <row r="13" spans="1:50" x14ac:dyDescent="0.35">
      <c r="A13" t="s">
        <v>29</v>
      </c>
      <c r="B13" t="s">
        <v>373</v>
      </c>
      <c r="C13" t="s">
        <v>17</v>
      </c>
      <c r="D13" t="s">
        <v>18</v>
      </c>
      <c r="E13" t="s">
        <v>18</v>
      </c>
      <c r="F13" s="4" t="s">
        <v>18</v>
      </c>
      <c r="G13" s="4" t="s">
        <v>18</v>
      </c>
      <c r="H13" t="s">
        <v>18</v>
      </c>
      <c r="I13" t="s">
        <v>18</v>
      </c>
      <c r="O13" s="5" t="s">
        <v>31</v>
      </c>
      <c r="P13" s="5" t="s">
        <v>24</v>
      </c>
      <c r="Q13" s="5" t="s">
        <v>25</v>
      </c>
      <c r="R13" s="5" t="s">
        <v>26</v>
      </c>
      <c r="S13" s="5"/>
      <c r="T13" s="5"/>
      <c r="U13" s="7"/>
      <c r="V13" s="8"/>
      <c r="W13" s="8"/>
      <c r="X13" s="8">
        <v>0.16253461038187256</v>
      </c>
      <c r="Y13" s="8">
        <v>0.13069460685534273</v>
      </c>
      <c r="Z13" s="8">
        <v>0.11240577201650725</v>
      </c>
      <c r="AA13" s="8">
        <v>9.8022171938036307E-2</v>
      </c>
      <c r="AB13" s="8">
        <v>8.5513645902718594E-2</v>
      </c>
      <c r="AC13" s="8">
        <v>8.3103884610208789E-2</v>
      </c>
      <c r="AD13" s="8">
        <v>7.5407911559441487E-2</v>
      </c>
      <c r="AE13" s="8">
        <v>7.1534530210368485E-2</v>
      </c>
      <c r="AF13" s="8">
        <v>6.8829182499908326E-2</v>
      </c>
      <c r="AG13" s="8"/>
      <c r="AR13" s="6"/>
      <c r="AS13" s="6"/>
      <c r="AT13" s="6"/>
      <c r="AU13" s="6"/>
      <c r="AV13" s="6"/>
    </row>
    <row r="14" spans="1:50" x14ac:dyDescent="0.35">
      <c r="A14" t="s">
        <v>30</v>
      </c>
      <c r="B14" t="s">
        <v>373</v>
      </c>
      <c r="C14" t="s">
        <v>17</v>
      </c>
      <c r="D14" t="s">
        <v>46</v>
      </c>
      <c r="E14" t="s">
        <v>18</v>
      </c>
      <c r="F14" s="4" t="s">
        <v>18</v>
      </c>
      <c r="G14" s="4" t="s">
        <v>18</v>
      </c>
      <c r="H14" t="s">
        <v>18</v>
      </c>
      <c r="I14" t="s">
        <v>18</v>
      </c>
      <c r="O14" s="51" t="s">
        <v>47</v>
      </c>
      <c r="P14" s="13" t="s">
        <v>20</v>
      </c>
      <c r="Q14" s="13" t="s">
        <v>21</v>
      </c>
      <c r="R14" s="13" t="s">
        <v>338</v>
      </c>
      <c r="S14" s="13"/>
      <c r="T14" s="13"/>
      <c r="U14" s="30">
        <v>0.90769649672857255</v>
      </c>
      <c r="V14" s="30">
        <v>2.9790609286879643</v>
      </c>
      <c r="W14" s="30">
        <v>13.213932434391785</v>
      </c>
      <c r="X14" s="30">
        <v>20.991377588907181</v>
      </c>
      <c r="Y14" s="30">
        <v>29.032589146699447</v>
      </c>
      <c r="Z14" s="30">
        <v>36.297619949610464</v>
      </c>
      <c r="AA14" s="30">
        <v>42.262171427603761</v>
      </c>
      <c r="AB14" s="30">
        <v>46.574688941980945</v>
      </c>
      <c r="AC14" s="30">
        <v>49.754810957450047</v>
      </c>
      <c r="AD14" s="30">
        <v>52.602433352029927</v>
      </c>
      <c r="AE14" s="30">
        <v>55.183306593723188</v>
      </c>
      <c r="AF14" s="30">
        <v>57.361013197978998</v>
      </c>
      <c r="AG14" s="30">
        <v>117.03316682150667</v>
      </c>
      <c r="AR14" s="10"/>
      <c r="AS14" s="10"/>
      <c r="AT14" s="6"/>
      <c r="AU14" s="10"/>
      <c r="AV14" s="10"/>
    </row>
    <row r="15" spans="1:50" s="11" customFormat="1" x14ac:dyDescent="0.35">
      <c r="A15" t="s">
        <v>32</v>
      </c>
      <c r="B15" t="s">
        <v>373</v>
      </c>
      <c r="C15" t="s">
        <v>17</v>
      </c>
      <c r="D15" t="s">
        <v>46</v>
      </c>
      <c r="E15" t="s">
        <v>18</v>
      </c>
      <c r="F15" s="4" t="s">
        <v>18</v>
      </c>
      <c r="G15" s="4" t="s">
        <v>18</v>
      </c>
      <c r="H15" t="s">
        <v>18</v>
      </c>
      <c r="I15" t="s">
        <v>18</v>
      </c>
      <c r="J15"/>
      <c r="K15"/>
      <c r="L15"/>
      <c r="M15"/>
      <c r="N15"/>
      <c r="O15" s="51" t="s">
        <v>47</v>
      </c>
      <c r="P15" s="13" t="s">
        <v>24</v>
      </c>
      <c r="Q15" s="13" t="s">
        <v>25</v>
      </c>
      <c r="R15" s="13" t="s">
        <v>26</v>
      </c>
      <c r="S15" s="13"/>
      <c r="T15" s="13"/>
      <c r="U15" s="7"/>
      <c r="V15" s="8">
        <v>2.2820011308017523</v>
      </c>
      <c r="W15" s="8">
        <v>1.0047187879846</v>
      </c>
      <c r="X15" s="8">
        <v>0.58857915258239923</v>
      </c>
      <c r="Y15" s="8">
        <v>0.38307212205270491</v>
      </c>
      <c r="Z15" s="8">
        <v>0.25023709618874751</v>
      </c>
      <c r="AA15" s="8">
        <v>0.16432348694689847</v>
      </c>
      <c r="AB15" s="8">
        <v>0.10204202407736296</v>
      </c>
      <c r="AC15" s="8">
        <v>6.8280048406348909E-2</v>
      </c>
      <c r="AD15" s="8">
        <v>5.7233106503311718E-2</v>
      </c>
      <c r="AE15" s="8">
        <v>4.906376145037529E-2</v>
      </c>
      <c r="AF15" s="8">
        <v>3.9463140914856185E-2</v>
      </c>
      <c r="AG15" s="8">
        <v>7.2300462816845365E-2</v>
      </c>
      <c r="AR15" s="6"/>
      <c r="AS15" s="6"/>
      <c r="AT15" s="6"/>
      <c r="AU15" s="6"/>
      <c r="AV15" s="6"/>
    </row>
    <row r="16" spans="1:50" x14ac:dyDescent="0.35">
      <c r="A16" t="s">
        <v>33</v>
      </c>
      <c r="B16" t="s">
        <v>373</v>
      </c>
      <c r="C16" t="s">
        <v>17</v>
      </c>
      <c r="D16" t="s">
        <v>46</v>
      </c>
      <c r="E16" t="s">
        <v>18</v>
      </c>
      <c r="F16" s="4" t="s">
        <v>18</v>
      </c>
      <c r="G16" s="4" t="s">
        <v>18</v>
      </c>
      <c r="H16" t="s">
        <v>18</v>
      </c>
      <c r="I16" t="s">
        <v>18</v>
      </c>
      <c r="O16" s="13" t="s">
        <v>50</v>
      </c>
      <c r="P16" s="13" t="s">
        <v>20</v>
      </c>
      <c r="Q16" s="13" t="s">
        <v>21</v>
      </c>
      <c r="R16" s="13" t="s">
        <v>338</v>
      </c>
      <c r="S16" s="13"/>
      <c r="T16" s="13"/>
      <c r="U16" s="30">
        <v>0.41898521693651936</v>
      </c>
      <c r="V16" s="30">
        <v>1.4753783900501256</v>
      </c>
      <c r="W16" s="30">
        <v>6.9577293218051537</v>
      </c>
      <c r="X16" s="30">
        <v>11.50869359528892</v>
      </c>
      <c r="Y16" s="30">
        <v>17.077993615705559</v>
      </c>
      <c r="Z16" s="30">
        <v>22.686012468506544</v>
      </c>
      <c r="AA16" s="30">
        <v>27.761502914816251</v>
      </c>
      <c r="AB16" s="30">
        <v>32.171370846337318</v>
      </c>
      <c r="AC16" s="30">
        <v>36.874036055390135</v>
      </c>
      <c r="AD16" s="30">
        <v>41.420979918664933</v>
      </c>
      <c r="AE16" s="30">
        <v>45.670251496253215</v>
      </c>
      <c r="AF16" s="30">
        <v>49.919581369072276</v>
      </c>
      <c r="AG16" s="30">
        <v>98.748457702881765</v>
      </c>
      <c r="AR16" s="14"/>
      <c r="AS16" s="14"/>
      <c r="AT16" s="14"/>
      <c r="AU16" s="14"/>
      <c r="AV16" s="14"/>
    </row>
    <row r="17" spans="1:50" x14ac:dyDescent="0.35">
      <c r="A17" t="s">
        <v>36</v>
      </c>
      <c r="B17" t="s">
        <v>373</v>
      </c>
      <c r="C17" t="s">
        <v>17</v>
      </c>
      <c r="D17" t="s">
        <v>46</v>
      </c>
      <c r="E17" t="s">
        <v>18</v>
      </c>
      <c r="F17" s="4" t="s">
        <v>18</v>
      </c>
      <c r="G17" s="4" t="s">
        <v>18</v>
      </c>
      <c r="H17" t="s">
        <v>18</v>
      </c>
      <c r="I17" t="s">
        <v>18</v>
      </c>
      <c r="O17" s="13" t="s">
        <v>50</v>
      </c>
      <c r="P17" s="13" t="s">
        <v>24</v>
      </c>
      <c r="Q17" s="13" t="s">
        <v>25</v>
      </c>
      <c r="R17" s="13" t="s">
        <v>26</v>
      </c>
      <c r="S17" s="13"/>
      <c r="T17" s="13"/>
      <c r="U17" s="7"/>
      <c r="V17" s="8">
        <v>2.5213137132560477</v>
      </c>
      <c r="W17" s="8">
        <v>1.1070003588001409</v>
      </c>
      <c r="X17" s="8">
        <v>0.65408757124559103</v>
      </c>
      <c r="Y17" s="8">
        <v>0.48392113095238115</v>
      </c>
      <c r="Z17" s="8">
        <v>0.32837691470054431</v>
      </c>
      <c r="AA17" s="8">
        <v>0.2237277464850056</v>
      </c>
      <c r="AB17" s="8">
        <v>0.15884831397825835</v>
      </c>
      <c r="AC17" s="8">
        <v>0.14617546860264463</v>
      </c>
      <c r="AD17" s="8">
        <v>0.12331017565976859</v>
      </c>
      <c r="AE17" s="8">
        <v>0.1025874227488639</v>
      </c>
      <c r="AF17" s="8">
        <v>9.3043715188817724E-2</v>
      </c>
      <c r="AG17" s="8">
        <v>0.1051259871887894</v>
      </c>
      <c r="AR17" s="14"/>
      <c r="AS17" s="14"/>
      <c r="AT17" s="14"/>
      <c r="AU17" s="14"/>
      <c r="AV17" s="14"/>
      <c r="AW17" s="14"/>
      <c r="AX17" s="14"/>
    </row>
    <row r="18" spans="1:50" x14ac:dyDescent="0.35">
      <c r="A18" t="s">
        <v>39</v>
      </c>
      <c r="B18" t="s">
        <v>373</v>
      </c>
      <c r="C18" t="s">
        <v>17</v>
      </c>
      <c r="D18" t="s">
        <v>46</v>
      </c>
      <c r="E18" t="s">
        <v>18</v>
      </c>
      <c r="F18" s="4" t="s">
        <v>18</v>
      </c>
      <c r="G18" s="4" t="s">
        <v>18</v>
      </c>
      <c r="H18" t="s">
        <v>18</v>
      </c>
      <c r="I18" t="s">
        <v>18</v>
      </c>
      <c r="O18" s="13" t="s">
        <v>53</v>
      </c>
      <c r="P18" s="13" t="s">
        <v>20</v>
      </c>
      <c r="Q18" s="13" t="s">
        <v>21</v>
      </c>
      <c r="R18" s="13" t="s">
        <v>338</v>
      </c>
      <c r="S18" s="13"/>
      <c r="T18" s="13"/>
      <c r="U18" s="30">
        <v>3.2565357406123707E-2</v>
      </c>
      <c r="V18" s="30">
        <v>0.11349064538847121</v>
      </c>
      <c r="W18" s="30">
        <v>0.70294584900711865</v>
      </c>
      <c r="X18" s="30">
        <v>1.1748458045190773</v>
      </c>
      <c r="Y18" s="30">
        <v>1.7077993615705558</v>
      </c>
      <c r="Z18" s="30">
        <v>2.2908424355452683</v>
      </c>
      <c r="AA18" s="30">
        <v>2.8033674512020323</v>
      </c>
      <c r="AB18" s="30">
        <v>3.2805274251133461</v>
      </c>
      <c r="AC18" s="30">
        <v>3.6870491838160673</v>
      </c>
      <c r="AD18" s="30">
        <v>4.141699866338632</v>
      </c>
      <c r="AE18" s="30">
        <v>4.4779146050872649</v>
      </c>
      <c r="AF18" s="30">
        <v>4.8945564162428514</v>
      </c>
      <c r="AG18" s="30">
        <v>7.3039075460392642</v>
      </c>
      <c r="AR18" s="14"/>
      <c r="AS18" s="14"/>
      <c r="AT18" s="14"/>
      <c r="AU18" s="14"/>
      <c r="AV18" s="14"/>
      <c r="AW18" s="14" t="s">
        <v>336</v>
      </c>
      <c r="AX18" s="14"/>
    </row>
    <row r="19" spans="1:50" x14ac:dyDescent="0.35">
      <c r="A19" t="s">
        <v>41</v>
      </c>
      <c r="B19" t="s">
        <v>373</v>
      </c>
      <c r="C19" t="s">
        <v>17</v>
      </c>
      <c r="D19" t="s">
        <v>46</v>
      </c>
      <c r="E19" t="s">
        <v>18</v>
      </c>
      <c r="F19" s="4" t="s">
        <v>18</v>
      </c>
      <c r="G19" s="4" t="s">
        <v>18</v>
      </c>
      <c r="H19" t="s">
        <v>18</v>
      </c>
      <c r="I19" t="s">
        <v>18</v>
      </c>
      <c r="O19" s="13" t="s">
        <v>53</v>
      </c>
      <c r="P19" s="13" t="s">
        <v>24</v>
      </c>
      <c r="Q19" s="13" t="s">
        <v>25</v>
      </c>
      <c r="R19" s="13" t="s">
        <v>26</v>
      </c>
      <c r="S19" s="13"/>
      <c r="T19" s="13"/>
      <c r="U19" s="7"/>
      <c r="V19" s="8">
        <v>2.4850115100266033</v>
      </c>
      <c r="W19" s="8">
        <v>1.1508961996084768</v>
      </c>
      <c r="X19" s="8">
        <v>0.67131765011273259</v>
      </c>
      <c r="Y19" s="8">
        <v>0.45363702623906704</v>
      </c>
      <c r="Z19" s="8">
        <v>0.34140021778584367</v>
      </c>
      <c r="AA19" s="8">
        <v>0.22372774648500535</v>
      </c>
      <c r="AB19" s="8">
        <v>0.17020957195843744</v>
      </c>
      <c r="AC19" s="8">
        <v>0.12391963426084615</v>
      </c>
      <c r="AD19" s="8">
        <v>0.12331017565976833</v>
      </c>
      <c r="AE19" s="8">
        <v>8.117795822946855E-2</v>
      </c>
      <c r="AF19" s="8">
        <v>9.3043715188817683E-2</v>
      </c>
      <c r="AG19" s="8">
        <v>0.1270096701034189</v>
      </c>
      <c r="AR19" s="14"/>
      <c r="AS19" s="14"/>
      <c r="AT19" s="14"/>
      <c r="AU19" s="14"/>
      <c r="AV19" s="14"/>
    </row>
    <row r="20" spans="1:50" x14ac:dyDescent="0.35">
      <c r="A20" t="s">
        <v>42</v>
      </c>
      <c r="B20" t="s">
        <v>373</v>
      </c>
      <c r="C20" t="s">
        <v>17</v>
      </c>
      <c r="D20" t="s">
        <v>46</v>
      </c>
      <c r="E20" t="s">
        <v>18</v>
      </c>
      <c r="F20" s="4" t="s">
        <v>18</v>
      </c>
      <c r="G20" s="4" t="s">
        <v>18</v>
      </c>
      <c r="H20" t="s">
        <v>18</v>
      </c>
      <c r="I20" t="s">
        <v>18</v>
      </c>
      <c r="O20" s="13" t="s">
        <v>47</v>
      </c>
      <c r="P20" s="13" t="s">
        <v>37</v>
      </c>
      <c r="Q20" s="13" t="s">
        <v>25</v>
      </c>
      <c r="R20" s="13" t="s">
        <v>26</v>
      </c>
      <c r="S20" s="13"/>
      <c r="T20" s="13"/>
      <c r="U20" s="15">
        <v>0.66779360135992172</v>
      </c>
      <c r="V20" s="15">
        <v>0.65216869612351724</v>
      </c>
      <c r="W20" s="15">
        <v>0.6330146503495252</v>
      </c>
      <c r="X20" s="15">
        <v>0.62335350658597355</v>
      </c>
      <c r="Y20" s="15">
        <v>0.60714285714285721</v>
      </c>
      <c r="Z20" s="15">
        <v>0.59237749546279483</v>
      </c>
      <c r="AA20" s="15">
        <v>0.58030877523992663</v>
      </c>
      <c r="AB20" s="15">
        <v>0.56779991127504181</v>
      </c>
      <c r="AC20" s="15">
        <v>0.55089760554567924</v>
      </c>
      <c r="AD20" s="15">
        <v>0.53585669767017552</v>
      </c>
      <c r="AE20" s="15">
        <v>0.52390140555121412</v>
      </c>
      <c r="AF20" s="15">
        <v>0.51135222636358724</v>
      </c>
      <c r="AG20" s="15">
        <v>0.52461119165970616</v>
      </c>
      <c r="AR20" s="10" t="s">
        <v>263</v>
      </c>
      <c r="AS20" s="6" t="s">
        <v>456</v>
      </c>
      <c r="AT20" s="27" t="str">
        <f>CONCATENATE("Service and refurbishment revenues in BNPL rose from ",TEXT(W21,"0.00%")," to ",TEXT(AF21,"0.00%"),", indicating strong growth in value-added offerings. Commission-based share remains dominant, while ad-based revenues show steady incremental gains.")</f>
        <v>Service and refurbishment revenues in BNPL rose from 33.33% to 44.50%, indicating strong growth in value-added offerings. Commission-based share remains dominant, while ad-based revenues show steady incremental gains.</v>
      </c>
      <c r="AU20" s="27"/>
      <c r="AV20" s="6" t="s">
        <v>458</v>
      </c>
      <c r="AW20" s="50" t="s">
        <v>466</v>
      </c>
      <c r="AX20" s="50" t="s">
        <v>467</v>
      </c>
    </row>
    <row r="21" spans="1:50" x14ac:dyDescent="0.35">
      <c r="A21" t="s">
        <v>44</v>
      </c>
      <c r="B21" t="s">
        <v>373</v>
      </c>
      <c r="C21" t="s">
        <v>17</v>
      </c>
      <c r="D21" t="s">
        <v>46</v>
      </c>
      <c r="E21" t="s">
        <v>18</v>
      </c>
      <c r="F21" s="4" t="s">
        <v>18</v>
      </c>
      <c r="G21" s="4" t="s">
        <v>18</v>
      </c>
      <c r="H21" t="s">
        <v>18</v>
      </c>
      <c r="I21" t="s">
        <v>18</v>
      </c>
      <c r="O21" s="13" t="s">
        <v>50</v>
      </c>
      <c r="P21" s="13" t="s">
        <v>37</v>
      </c>
      <c r="Q21" s="13" t="s">
        <v>25</v>
      </c>
      <c r="R21" s="13" t="s">
        <v>26</v>
      </c>
      <c r="S21" s="13"/>
      <c r="T21" s="13"/>
      <c r="U21" s="15">
        <v>0.30824801896120274</v>
      </c>
      <c r="V21" s="15">
        <v>0.32298621074244827</v>
      </c>
      <c r="W21" s="15">
        <v>0.3333106640083901</v>
      </c>
      <c r="X21" s="15">
        <v>0.34175863296546816</v>
      </c>
      <c r="Y21" s="15">
        <v>0.35714285714285721</v>
      </c>
      <c r="Z21" s="15">
        <v>0.37023593466424687</v>
      </c>
      <c r="AA21" s="15">
        <v>0.38119772863337026</v>
      </c>
      <c r="AB21" s="15">
        <v>0.39220662396483746</v>
      </c>
      <c r="AC21" s="15">
        <v>0.40827847154502706</v>
      </c>
      <c r="AD21" s="15">
        <v>0.4219521436382736</v>
      </c>
      <c r="AE21" s="15">
        <v>0.43358599597737835</v>
      </c>
      <c r="AF21" s="15">
        <v>0.44501461269712606</v>
      </c>
      <c r="AG21" s="15">
        <v>0.44264841734204019</v>
      </c>
      <c r="AR21" s="14"/>
      <c r="AS21" s="14"/>
      <c r="AT21" s="27"/>
      <c r="AU21" s="14"/>
      <c r="AV21" s="14"/>
      <c r="AX21" s="50"/>
    </row>
    <row r="22" spans="1:50" x14ac:dyDescent="0.35">
      <c r="A22" t="s">
        <v>45</v>
      </c>
      <c r="B22" t="s">
        <v>373</v>
      </c>
      <c r="C22" t="s">
        <v>17</v>
      </c>
      <c r="D22" t="s">
        <v>46</v>
      </c>
      <c r="E22" t="s">
        <v>18</v>
      </c>
      <c r="F22" s="4" t="s">
        <v>18</v>
      </c>
      <c r="G22" s="4" t="s">
        <v>18</v>
      </c>
      <c r="H22" t="s">
        <v>18</v>
      </c>
      <c r="I22" t="s">
        <v>18</v>
      </c>
      <c r="O22" s="13" t="s">
        <v>53</v>
      </c>
      <c r="P22" s="13" t="s">
        <v>37</v>
      </c>
      <c r="Q22" s="13" t="s">
        <v>25</v>
      </c>
      <c r="R22" s="13" t="s">
        <v>26</v>
      </c>
      <c r="S22" s="13"/>
      <c r="T22" s="13"/>
      <c r="U22" s="15">
        <v>2.3958379678875538E-2</v>
      </c>
      <c r="V22" s="15">
        <v>2.4845093134034484E-2</v>
      </c>
      <c r="W22" s="15">
        <v>3.3674685642084777E-2</v>
      </c>
      <c r="X22" s="15">
        <v>3.4887860448558211E-2</v>
      </c>
      <c r="Y22" s="15">
        <v>3.5714285714285719E-2</v>
      </c>
      <c r="Z22" s="15">
        <v>3.7386569872958256E-2</v>
      </c>
      <c r="AA22" s="15">
        <v>3.8493496126703067E-2</v>
      </c>
      <c r="AB22" s="15">
        <v>3.9993464760120723E-2</v>
      </c>
      <c r="AC22" s="15">
        <v>4.0823922909293701E-2</v>
      </c>
      <c r="AD22" s="15">
        <v>4.2191158691550941E-2</v>
      </c>
      <c r="AE22" s="15">
        <v>4.2512598471407502E-2</v>
      </c>
      <c r="AF22" s="15">
        <v>4.3633160939286646E-2</v>
      </c>
      <c r="AG22" s="15">
        <v>3.2740390998253682E-2</v>
      </c>
      <c r="AR22" s="14"/>
      <c r="AS22" s="14"/>
      <c r="AT22" s="14"/>
      <c r="AU22" s="14"/>
      <c r="AV22" s="14"/>
      <c r="AW22" s="50"/>
      <c r="AX22" s="50"/>
    </row>
    <row r="23" spans="1:50" x14ac:dyDescent="0.35">
      <c r="A23" t="s">
        <v>48</v>
      </c>
      <c r="B23" t="s">
        <v>373</v>
      </c>
      <c r="C23" t="s">
        <v>99</v>
      </c>
      <c r="D23" t="s">
        <v>18</v>
      </c>
      <c r="E23" s="11" t="s">
        <v>100</v>
      </c>
      <c r="F23" s="4" t="s">
        <v>18</v>
      </c>
      <c r="G23" s="4" t="s">
        <v>18</v>
      </c>
      <c r="H23" t="s">
        <v>18</v>
      </c>
      <c r="I23" t="s">
        <v>18</v>
      </c>
      <c r="O23" s="19" t="s">
        <v>19</v>
      </c>
      <c r="P23" s="19" t="s">
        <v>37</v>
      </c>
      <c r="Q23" s="19" t="s">
        <v>25</v>
      </c>
      <c r="R23" s="19" t="s">
        <v>26</v>
      </c>
      <c r="S23" s="19"/>
      <c r="T23" s="19"/>
      <c r="U23" s="8">
        <v>0.31143538537656129</v>
      </c>
      <c r="V23" s="8">
        <v>0.35377705680631349</v>
      </c>
      <c r="W23" s="8">
        <v>0.41873453029295871</v>
      </c>
      <c r="X23" s="8">
        <v>0.43596082971370892</v>
      </c>
      <c r="Y23" s="8">
        <v>0.450730806826668</v>
      </c>
      <c r="Z23" s="15">
        <v>0.46376811594202888</v>
      </c>
      <c r="AA23" s="8">
        <v>0.47228821701879303</v>
      </c>
      <c r="AB23" s="8">
        <v>0.47888604616122821</v>
      </c>
      <c r="AC23" s="8">
        <v>0.48398873218597582</v>
      </c>
      <c r="AD23" s="8">
        <v>0.48792413459567058</v>
      </c>
      <c r="AE23" s="8">
        <v>0.49138339429371769</v>
      </c>
      <c r="AF23" s="8">
        <v>0.49516430487197033</v>
      </c>
      <c r="AG23" s="8">
        <v>0.55619682596862008</v>
      </c>
      <c r="AR23" s="14" t="s">
        <v>264</v>
      </c>
      <c r="AS23" s="6" t="s">
        <v>457</v>
      </c>
      <c r="AT23" s="14" t="str">
        <f>CONCATENATE("Retail dominates BNPL GMV with a ",TEXT(Z23,"0.00%")," share, followed by Home Improvement at ",TEXT(Z24,"0.00%"),". Other sectors like Health, Automotive, and Services contribute modestly, indicating focused adoption in consumer-facing verticals.")</f>
        <v>Retail dominates BNPL GMV with a 46.38% share, followed by Home Improvement at 16.67%. Other sectors like Health, Automotive, and Services contribute modestly, indicating focused adoption in consumer-facing verticals.</v>
      </c>
      <c r="AU23" s="14"/>
      <c r="AV23" s="6" t="s">
        <v>459</v>
      </c>
      <c r="AW23" s="50" t="s">
        <v>331</v>
      </c>
      <c r="AX23" s="50" t="s">
        <v>465</v>
      </c>
    </row>
    <row r="24" spans="1:50" x14ac:dyDescent="0.35">
      <c r="A24" t="s">
        <v>49</v>
      </c>
      <c r="B24" t="s">
        <v>373</v>
      </c>
      <c r="C24" t="s">
        <v>99</v>
      </c>
      <c r="D24" t="s">
        <v>18</v>
      </c>
      <c r="E24" s="11" t="s">
        <v>348</v>
      </c>
      <c r="F24" s="4" t="s">
        <v>18</v>
      </c>
      <c r="G24" s="4" t="s">
        <v>18</v>
      </c>
      <c r="H24" t="s">
        <v>18</v>
      </c>
      <c r="I24" t="s">
        <v>18</v>
      </c>
      <c r="O24" s="19" t="s">
        <v>19</v>
      </c>
      <c r="P24" s="19" t="s">
        <v>37</v>
      </c>
      <c r="Q24" s="19" t="s">
        <v>25</v>
      </c>
      <c r="R24" s="19" t="s">
        <v>26</v>
      </c>
      <c r="S24" s="19"/>
      <c r="T24" s="19"/>
      <c r="U24" s="8">
        <v>9.034197440422323E-2</v>
      </c>
      <c r="V24" s="8">
        <v>0.10212087452651875</v>
      </c>
      <c r="W24" s="8">
        <v>0.16369140146132416</v>
      </c>
      <c r="X24" s="8">
        <v>0.16514895683117062</v>
      </c>
      <c r="Y24" s="8">
        <v>0.16651362891535543</v>
      </c>
      <c r="Z24" s="15">
        <v>0.16666666666666663</v>
      </c>
      <c r="AA24" s="8">
        <v>0.16724340799368498</v>
      </c>
      <c r="AB24" s="8">
        <v>0.16753101988784777</v>
      </c>
      <c r="AC24" s="8">
        <v>0.16820939746336372</v>
      </c>
      <c r="AD24" s="8">
        <v>0.16923863990495114</v>
      </c>
      <c r="AE24" s="8">
        <v>0.17028575016619257</v>
      </c>
      <c r="AF24" s="8">
        <v>0.17100408022248909</v>
      </c>
      <c r="AG24" s="8">
        <v>0.17364810886581428</v>
      </c>
      <c r="AR24" s="14"/>
      <c r="AS24" s="14"/>
      <c r="AT24" s="14"/>
      <c r="AU24" s="14"/>
      <c r="AV24" s="14"/>
      <c r="AW24" s="50"/>
      <c r="AX24" s="50"/>
    </row>
    <row r="25" spans="1:50" x14ac:dyDescent="0.35">
      <c r="A25" t="s">
        <v>51</v>
      </c>
      <c r="B25" t="s">
        <v>373</v>
      </c>
      <c r="C25" t="s">
        <v>99</v>
      </c>
      <c r="D25" t="s">
        <v>18</v>
      </c>
      <c r="E25" s="11" t="s">
        <v>104</v>
      </c>
      <c r="F25" s="4" t="s">
        <v>18</v>
      </c>
      <c r="G25" s="4" t="s">
        <v>18</v>
      </c>
      <c r="H25" t="s">
        <v>18</v>
      </c>
      <c r="I25" t="s">
        <v>18</v>
      </c>
      <c r="O25" s="19" t="s">
        <v>19</v>
      </c>
      <c r="P25" s="19" t="s">
        <v>37</v>
      </c>
      <c r="Q25" s="19" t="s">
        <v>25</v>
      </c>
      <c r="R25" s="19" t="s">
        <v>26</v>
      </c>
      <c r="S25" s="19"/>
      <c r="T25" s="19"/>
      <c r="U25" s="8">
        <v>0.13286050212064413</v>
      </c>
      <c r="V25" s="8">
        <v>0.13733504604776872</v>
      </c>
      <c r="W25" s="8">
        <v>9.108306776109816E-2</v>
      </c>
      <c r="X25" s="8">
        <v>8.6963719874217027E-2</v>
      </c>
      <c r="Y25" s="8">
        <v>8.3227024861525431E-2</v>
      </c>
      <c r="Z25" s="15">
        <v>7.9710144927536211E-2</v>
      </c>
      <c r="AA25" s="8">
        <v>7.7337215869484721E-2</v>
      </c>
      <c r="AB25" s="8">
        <v>7.5613538093405527E-2</v>
      </c>
      <c r="AC25" s="8">
        <v>7.4081361662932041E-2</v>
      </c>
      <c r="AD25" s="8">
        <v>7.2828055419418031E-2</v>
      </c>
      <c r="AE25" s="8">
        <v>7.1671737765395288E-2</v>
      </c>
      <c r="AF25" s="8">
        <v>7.0511950579676436E-2</v>
      </c>
      <c r="AG25" s="8">
        <v>9.9466864173854225E-2</v>
      </c>
      <c r="AR25" s="14"/>
      <c r="AS25" s="14"/>
      <c r="AT25" s="14"/>
      <c r="AU25" s="14"/>
      <c r="AV25" s="14"/>
      <c r="AW25" s="14"/>
      <c r="AX25" s="14"/>
    </row>
    <row r="26" spans="1:50" x14ac:dyDescent="0.35">
      <c r="A26" t="s">
        <v>52</v>
      </c>
      <c r="B26" t="s">
        <v>373</v>
      </c>
      <c r="C26" t="s">
        <v>99</v>
      </c>
      <c r="D26" t="s">
        <v>18</v>
      </c>
      <c r="E26" s="11" t="s">
        <v>106</v>
      </c>
      <c r="F26" s="4" t="s">
        <v>18</v>
      </c>
      <c r="G26" s="4" t="s">
        <v>18</v>
      </c>
      <c r="H26" t="s">
        <v>18</v>
      </c>
      <c r="I26" t="s">
        <v>18</v>
      </c>
      <c r="O26" s="19" t="s">
        <v>19</v>
      </c>
      <c r="P26" s="19" t="s">
        <v>37</v>
      </c>
      <c r="Q26" s="19" t="s">
        <v>25</v>
      </c>
      <c r="R26" s="19" t="s">
        <v>26</v>
      </c>
      <c r="S26" s="19"/>
      <c r="T26" s="19"/>
      <c r="U26" s="8">
        <v>0.17795567004369001</v>
      </c>
      <c r="V26" s="8">
        <v>0.15513353455312703</v>
      </c>
      <c r="W26" s="8">
        <v>7.1265189218968669E-2</v>
      </c>
      <c r="X26" s="8">
        <v>6.8704500467667365E-2</v>
      </c>
      <c r="Y26" s="8">
        <v>6.6506629004150483E-2</v>
      </c>
      <c r="Z26" s="15">
        <v>6.521739130434781E-2</v>
      </c>
      <c r="AA26" s="8">
        <v>6.4535124446590236E-2</v>
      </c>
      <c r="AB26" s="8">
        <v>6.4158860436225193E-2</v>
      </c>
      <c r="AC26" s="8">
        <v>6.4003171097499062E-2</v>
      </c>
      <c r="AD26" s="8">
        <v>6.3883033344107581E-2</v>
      </c>
      <c r="AE26" s="8">
        <v>6.3694667635242619E-2</v>
      </c>
      <c r="AF26" s="8">
        <v>6.3574321080414858E-2</v>
      </c>
      <c r="AG26" s="8">
        <v>6.0465887510793577E-2</v>
      </c>
      <c r="AR26" s="14"/>
      <c r="AS26" s="14"/>
      <c r="AT26" s="14"/>
      <c r="AU26" s="14"/>
      <c r="AV26" s="14"/>
      <c r="AW26" s="14"/>
      <c r="AX26" s="14"/>
    </row>
    <row r="27" spans="1:50" x14ac:dyDescent="0.35">
      <c r="A27" t="s">
        <v>54</v>
      </c>
      <c r="B27" t="s">
        <v>373</v>
      </c>
      <c r="C27" t="s">
        <v>99</v>
      </c>
      <c r="D27" t="s">
        <v>18</v>
      </c>
      <c r="E27" s="11" t="s">
        <v>108</v>
      </c>
      <c r="F27" s="4" t="s">
        <v>18</v>
      </c>
      <c r="G27" s="4" t="s">
        <v>18</v>
      </c>
      <c r="H27" t="s">
        <v>18</v>
      </c>
      <c r="I27" t="s">
        <v>18</v>
      </c>
      <c r="O27" s="19" t="s">
        <v>19</v>
      </c>
      <c r="P27" s="19" t="s">
        <v>37</v>
      </c>
      <c r="Q27" s="19" t="s">
        <v>25</v>
      </c>
      <c r="R27" s="19" t="s">
        <v>26</v>
      </c>
      <c r="S27" s="19"/>
      <c r="T27" s="19"/>
      <c r="U27" s="8">
        <v>5.9909561931203011E-2</v>
      </c>
      <c r="V27" s="8">
        <v>6.2675361098982488E-2</v>
      </c>
      <c r="W27" s="8">
        <v>5.3487489855811914E-2</v>
      </c>
      <c r="X27" s="8">
        <v>5.238111365161445E-2</v>
      </c>
      <c r="Y27" s="8">
        <v>5.1663850179683814E-2</v>
      </c>
      <c r="Z27" s="15">
        <v>5.072463768115941E-2</v>
      </c>
      <c r="AA27" s="8">
        <v>4.998028804390154E-2</v>
      </c>
      <c r="AB27" s="8">
        <v>4.9384202915244986E-2</v>
      </c>
      <c r="AC27" s="8">
        <v>4.8903828895110704E-2</v>
      </c>
      <c r="AD27" s="8">
        <v>4.8522811939728683E-2</v>
      </c>
      <c r="AE27" s="8">
        <v>4.8236315005093747E-2</v>
      </c>
      <c r="AF27" s="8">
        <v>4.7900534157756955E-2</v>
      </c>
      <c r="AG27" s="8">
        <v>6.459255289777778E-2</v>
      </c>
      <c r="AR27" s="14"/>
      <c r="AS27" s="14"/>
      <c r="AT27" s="14"/>
      <c r="AU27" s="14"/>
      <c r="AV27" s="14"/>
      <c r="AW27" s="14"/>
      <c r="AX27" s="14"/>
    </row>
    <row r="28" spans="1:50" x14ac:dyDescent="0.35">
      <c r="A28" t="s">
        <v>55</v>
      </c>
      <c r="B28" t="s">
        <v>373</v>
      </c>
      <c r="C28" t="s">
        <v>99</v>
      </c>
      <c r="D28" t="s">
        <v>18</v>
      </c>
      <c r="E28" s="11" t="s">
        <v>110</v>
      </c>
      <c r="F28" s="4" t="s">
        <v>18</v>
      </c>
      <c r="G28" s="4" t="s">
        <v>18</v>
      </c>
      <c r="H28" t="s">
        <v>18</v>
      </c>
      <c r="I28" t="s">
        <v>18</v>
      </c>
      <c r="O28" s="19" t="s">
        <v>19</v>
      </c>
      <c r="P28" s="19" t="s">
        <v>37</v>
      </c>
      <c r="Q28" s="19" t="s">
        <v>25</v>
      </c>
      <c r="R28" s="19" t="s">
        <v>26</v>
      </c>
      <c r="S28" s="19"/>
      <c r="T28" s="19"/>
      <c r="U28" s="8">
        <v>0.14766043473464294</v>
      </c>
      <c r="V28" s="8">
        <v>0.1219636681536662</v>
      </c>
      <c r="W28" s="8">
        <v>8.4306880133042772E-2</v>
      </c>
      <c r="X28" s="8">
        <v>7.9328887334875905E-2</v>
      </c>
      <c r="Y28" s="8">
        <v>7.533965556027622E-2</v>
      </c>
      <c r="Z28" s="15">
        <v>7.2463768115942018E-2</v>
      </c>
      <c r="AA28" s="8">
        <v>7.0206710893075383E-2</v>
      </c>
      <c r="AB28" s="8">
        <v>6.8407377464145394E-2</v>
      </c>
      <c r="AC28" s="8">
        <v>6.6895806940645619E-2</v>
      </c>
      <c r="AD28" s="8">
        <v>6.5647857930738324E-2</v>
      </c>
      <c r="AE28" s="8">
        <v>6.4546470833116293E-2</v>
      </c>
      <c r="AF28" s="8">
        <v>6.3406931657527393E-2</v>
      </c>
      <c r="AG28" s="8">
        <v>2.9619860924555701E-2</v>
      </c>
      <c r="AR28" s="14"/>
      <c r="AS28" s="14"/>
      <c r="AT28" s="14"/>
      <c r="AU28" s="14"/>
      <c r="AV28" s="14"/>
      <c r="AW28" s="14"/>
      <c r="AX28" s="14"/>
    </row>
    <row r="29" spans="1:50" x14ac:dyDescent="0.35">
      <c r="A29" t="s">
        <v>56</v>
      </c>
      <c r="B29" t="s">
        <v>373</v>
      </c>
      <c r="C29" t="s">
        <v>99</v>
      </c>
      <c r="D29" t="s">
        <v>18</v>
      </c>
      <c r="E29" s="11" t="s">
        <v>367</v>
      </c>
      <c r="F29" s="4" t="s">
        <v>18</v>
      </c>
      <c r="G29" s="4" t="s">
        <v>18</v>
      </c>
      <c r="H29" t="s">
        <v>18</v>
      </c>
      <c r="I29" t="s">
        <v>18</v>
      </c>
      <c r="O29" s="19" t="s">
        <v>19</v>
      </c>
      <c r="P29" s="19" t="s">
        <v>37</v>
      </c>
      <c r="Q29" s="19" t="s">
        <v>25</v>
      </c>
      <c r="R29" s="19" t="s">
        <v>26</v>
      </c>
      <c r="S29" s="19"/>
      <c r="T29" s="19"/>
      <c r="U29" s="8">
        <v>7.9836471389035324E-2</v>
      </c>
      <c r="V29" s="8">
        <v>6.6994458813623231E-2</v>
      </c>
      <c r="W29" s="8">
        <v>4.2509047529077158E-2</v>
      </c>
      <c r="X29" s="8">
        <v>4.0173666476336446E-2</v>
      </c>
      <c r="Y29" s="8">
        <v>3.8006431325598257E-2</v>
      </c>
      <c r="Z29" s="15">
        <v>3.6231884057971009E-2</v>
      </c>
      <c r="AA29" s="8">
        <v>3.4978276758547526E-2</v>
      </c>
      <c r="AB29" s="8">
        <v>3.3944717164586732E-2</v>
      </c>
      <c r="AC29" s="8">
        <v>3.3055554140206764E-2</v>
      </c>
      <c r="AD29" s="8">
        <v>3.2264912696150408E-2</v>
      </c>
      <c r="AE29" s="8">
        <v>3.1607469701121986E-2</v>
      </c>
      <c r="AF29" s="8">
        <v>3.0964522248894996E-2</v>
      </c>
      <c r="AG29" s="8">
        <v>1.6009899658584483E-2</v>
      </c>
      <c r="AR29" s="14"/>
      <c r="AS29" s="14"/>
      <c r="AT29" s="14"/>
      <c r="AU29" s="14"/>
      <c r="AV29" s="14"/>
      <c r="AW29" s="14"/>
      <c r="AX29" s="14"/>
    </row>
    <row r="30" spans="1:50" x14ac:dyDescent="0.35">
      <c r="A30" t="s">
        <v>57</v>
      </c>
      <c r="B30" t="s">
        <v>373</v>
      </c>
      <c r="C30" t="s">
        <v>99</v>
      </c>
      <c r="D30" t="s">
        <v>18</v>
      </c>
      <c r="E30" t="s">
        <v>100</v>
      </c>
      <c r="F30" s="4" t="s">
        <v>18</v>
      </c>
      <c r="G30" s="4" t="s">
        <v>18</v>
      </c>
      <c r="H30" t="s">
        <v>18</v>
      </c>
      <c r="I30" t="s">
        <v>18</v>
      </c>
      <c r="O30" s="20" t="s">
        <v>19</v>
      </c>
      <c r="P30" s="20" t="s">
        <v>20</v>
      </c>
      <c r="Q30" s="20" t="s">
        <v>21</v>
      </c>
      <c r="R30" s="20" t="s">
        <v>338</v>
      </c>
      <c r="S30" s="20"/>
      <c r="T30" s="20"/>
      <c r="U30" s="28">
        <v>17.402469213203023</v>
      </c>
      <c r="V30" s="28">
        <v>43.910467197768689</v>
      </c>
      <c r="W30" s="28">
        <v>171.99714186402917</v>
      </c>
      <c r="X30" s="28">
        <v>244.34945956055168</v>
      </c>
      <c r="Y30" s="28">
        <v>327.91697473026039</v>
      </c>
      <c r="Z30" s="30">
        <v>412.02767874857216</v>
      </c>
      <c r="AA30" s="28">
        <v>486.00724846787836</v>
      </c>
      <c r="AB30" s="28">
        <v>555.81732963780439</v>
      </c>
      <c r="AC30" s="28">
        <v>620.48578663343562</v>
      </c>
      <c r="AD30" s="28">
        <v>685.45906228122305</v>
      </c>
      <c r="AE30" s="28">
        <v>750.77600364883608</v>
      </c>
      <c r="AF30" s="28">
        <v>818.73990574529967</v>
      </c>
      <c r="AG30" s="28">
        <v>3699.5280359004278</v>
      </c>
      <c r="AR30" s="14"/>
      <c r="AS30" s="14"/>
      <c r="AT30" s="14"/>
      <c r="AU30" s="14"/>
      <c r="AV30" s="14"/>
      <c r="AW30" s="14"/>
      <c r="AX30" s="14"/>
    </row>
    <row r="31" spans="1:50" x14ac:dyDescent="0.35">
      <c r="A31" t="s">
        <v>58</v>
      </c>
      <c r="B31" t="s">
        <v>373</v>
      </c>
      <c r="C31" t="s">
        <v>99</v>
      </c>
      <c r="D31" t="s">
        <v>18</v>
      </c>
      <c r="E31" t="s">
        <v>100</v>
      </c>
      <c r="F31" s="4" t="s">
        <v>18</v>
      </c>
      <c r="G31" s="4" t="s">
        <v>18</v>
      </c>
      <c r="H31" t="s">
        <v>18</v>
      </c>
      <c r="I31" t="s">
        <v>18</v>
      </c>
      <c r="O31" s="20" t="s">
        <v>19</v>
      </c>
      <c r="P31" s="20" t="s">
        <v>24</v>
      </c>
      <c r="Q31" s="20" t="s">
        <v>25</v>
      </c>
      <c r="R31" s="20" t="s">
        <v>26</v>
      </c>
      <c r="S31" s="20"/>
      <c r="T31" s="20"/>
      <c r="U31" s="15">
        <v>1.8583430399999998</v>
      </c>
      <c r="V31" s="15">
        <v>1.5232319999999999</v>
      </c>
      <c r="W31" s="15">
        <v>0.51741179999999998</v>
      </c>
      <c r="X31" s="15">
        <v>0.42065999999999998</v>
      </c>
      <c r="Y31" s="15">
        <v>0.34199999999999997</v>
      </c>
      <c r="Z31" s="15">
        <v>0.25650000000000001</v>
      </c>
      <c r="AA31" s="15">
        <v>0.17955000000000002</v>
      </c>
      <c r="AB31" s="15">
        <v>0.14364000000000002</v>
      </c>
      <c r="AC31" s="15">
        <v>0.11634840000000002</v>
      </c>
      <c r="AD31" s="15">
        <v>0.10471356000000002</v>
      </c>
      <c r="AE31" s="15">
        <v>9.5289339600000023E-2</v>
      </c>
      <c r="AF31" s="15">
        <v>9.0524872620000016E-2</v>
      </c>
      <c r="AG31" s="15">
        <v>0.23712630853017597</v>
      </c>
      <c r="AR31" s="14"/>
      <c r="AS31" s="14"/>
      <c r="AT31" s="14"/>
      <c r="AU31" s="14"/>
      <c r="AV31" s="14"/>
      <c r="AW31" s="14"/>
      <c r="AX31" s="14"/>
    </row>
    <row r="32" spans="1:50" x14ac:dyDescent="0.35">
      <c r="A32" t="s">
        <v>61</v>
      </c>
      <c r="B32" t="s">
        <v>373</v>
      </c>
      <c r="C32" t="s">
        <v>99</v>
      </c>
      <c r="D32" t="s">
        <v>18</v>
      </c>
      <c r="E32" t="s">
        <v>100</v>
      </c>
      <c r="F32" s="4" t="s">
        <v>18</v>
      </c>
      <c r="G32" s="4" t="s">
        <v>18</v>
      </c>
      <c r="H32" t="s">
        <v>18</v>
      </c>
      <c r="I32" t="s">
        <v>18</v>
      </c>
      <c r="O32" s="20" t="s">
        <v>28</v>
      </c>
      <c r="P32" s="20" t="s">
        <v>20</v>
      </c>
      <c r="Q32" s="20" t="s">
        <v>21</v>
      </c>
      <c r="R32" s="20" t="s">
        <v>21</v>
      </c>
      <c r="S32" s="20"/>
      <c r="T32" s="20"/>
      <c r="U32" s="28">
        <v>27.261190322581445</v>
      </c>
      <c r="V32" s="28">
        <v>36.627386070865604</v>
      </c>
      <c r="W32" s="28">
        <v>60.761340496627831</v>
      </c>
      <c r="X32" s="28">
        <v>64.595320320624552</v>
      </c>
      <c r="Y32" s="28">
        <v>69.013640230555268</v>
      </c>
      <c r="Z32" s="29">
        <v>72.2</v>
      </c>
      <c r="AA32" s="28">
        <v>75.533474000000012</v>
      </c>
      <c r="AB32" s="28">
        <v>77.703399641072025</v>
      </c>
      <c r="AC32" s="28">
        <v>79.489210252983</v>
      </c>
      <c r="AD32" s="28">
        <v>81.153929890418681</v>
      </c>
      <c r="AE32" s="28">
        <v>82.428617426441107</v>
      </c>
      <c r="AF32" s="28">
        <v>83.606802704247102</v>
      </c>
      <c r="AG32" s="28">
        <v>102.45789841568366</v>
      </c>
      <c r="AR32" s="14"/>
      <c r="AS32" s="14"/>
      <c r="AT32" s="14"/>
      <c r="AU32" s="14"/>
      <c r="AV32" s="14"/>
      <c r="AW32" s="14"/>
      <c r="AX32" s="14"/>
    </row>
    <row r="33" spans="1:50" x14ac:dyDescent="0.35">
      <c r="A33" t="s">
        <v>62</v>
      </c>
      <c r="B33" t="s">
        <v>373</v>
      </c>
      <c r="C33" t="s">
        <v>99</v>
      </c>
      <c r="D33" t="s">
        <v>18</v>
      </c>
      <c r="E33" t="s">
        <v>100</v>
      </c>
      <c r="F33" s="4" t="s">
        <v>18</v>
      </c>
      <c r="G33" s="4" t="s">
        <v>18</v>
      </c>
      <c r="H33" t="s">
        <v>18</v>
      </c>
      <c r="I33" t="s">
        <v>18</v>
      </c>
      <c r="O33" s="20" t="s">
        <v>28</v>
      </c>
      <c r="P33" s="20" t="s">
        <v>24</v>
      </c>
      <c r="Q33" s="20" t="s">
        <v>25</v>
      </c>
      <c r="R33" s="20" t="s">
        <v>26</v>
      </c>
      <c r="S33" s="20"/>
      <c r="T33" s="20"/>
      <c r="U33" s="15">
        <v>0.47756579724000003</v>
      </c>
      <c r="V33" s="15">
        <v>0.34357251600000005</v>
      </c>
      <c r="W33" s="15">
        <v>8.7960005999999993E-2</v>
      </c>
      <c r="X33" s="15">
        <v>6.3099000000000002E-2</v>
      </c>
      <c r="Y33" s="15">
        <v>6.8400000000000002E-2</v>
      </c>
      <c r="Z33" s="15">
        <v>4.6170000000000003E-2</v>
      </c>
      <c r="AA33" s="15">
        <v>2.8728000000000004E-2</v>
      </c>
      <c r="AB33" s="15">
        <v>2.2982400000000004E-2</v>
      </c>
      <c r="AC33" s="15">
        <v>2.0942712000000006E-2</v>
      </c>
      <c r="AD33" s="15">
        <v>1.5707034000000005E-2</v>
      </c>
      <c r="AE33" s="15">
        <v>1.4293400940000003E-2</v>
      </c>
      <c r="AF33" s="15">
        <v>1.3578730893000001E-2</v>
      </c>
      <c r="AG33" s="15">
        <v>4.8160571869317617E-2</v>
      </c>
      <c r="AR33" s="14"/>
      <c r="AS33" s="14"/>
      <c r="AT33" s="14"/>
      <c r="AU33" s="14"/>
      <c r="AV33" s="14"/>
      <c r="AW33" s="14"/>
      <c r="AX33" s="14"/>
    </row>
    <row r="34" spans="1:50" x14ac:dyDescent="0.35">
      <c r="A34" t="s">
        <v>64</v>
      </c>
      <c r="B34" t="s">
        <v>373</v>
      </c>
      <c r="C34" t="s">
        <v>99</v>
      </c>
      <c r="D34" t="s">
        <v>18</v>
      </c>
      <c r="E34" t="s">
        <v>100</v>
      </c>
      <c r="F34" s="4" t="s">
        <v>18</v>
      </c>
      <c r="G34" s="4" t="s">
        <v>18</v>
      </c>
      <c r="H34" t="s">
        <v>18</v>
      </c>
      <c r="I34" t="s">
        <v>18</v>
      </c>
      <c r="O34" s="20" t="s">
        <v>31</v>
      </c>
      <c r="P34" s="20" t="s">
        <v>20</v>
      </c>
      <c r="Q34" s="20" t="s">
        <v>21</v>
      </c>
      <c r="R34" s="20" t="s">
        <v>337</v>
      </c>
      <c r="S34" s="20"/>
      <c r="T34" s="20"/>
      <c r="U34" s="31">
        <v>638.36057807013367</v>
      </c>
      <c r="V34" s="31">
        <v>1198.8425030607423</v>
      </c>
      <c r="W34" s="31">
        <v>2830.7002521377021</v>
      </c>
      <c r="X34" s="31">
        <v>3782.7734013501545</v>
      </c>
      <c r="Y34" s="31">
        <v>4751.4806295506442</v>
      </c>
      <c r="Z34" s="31">
        <v>5706.7545533043231</v>
      </c>
      <c r="AA34" s="31">
        <v>6434.3293473815111</v>
      </c>
      <c r="AB34" s="31">
        <v>7153.0632148044861</v>
      </c>
      <c r="AC34" s="31">
        <v>7805.9120811324274</v>
      </c>
      <c r="AD34" s="31">
        <v>8446.4062702421361</v>
      </c>
      <c r="AE34" s="31">
        <v>9108.1960014533161</v>
      </c>
      <c r="AF34" s="31">
        <v>9792.7426867587765</v>
      </c>
      <c r="AG34" s="31">
        <v>36107.787619174174</v>
      </c>
      <c r="AR34" s="14"/>
      <c r="AS34" s="14"/>
      <c r="AT34" s="14"/>
      <c r="AU34" s="14"/>
      <c r="AV34" s="14"/>
      <c r="AW34" s="14"/>
      <c r="AX34" s="14"/>
    </row>
    <row r="35" spans="1:50" x14ac:dyDescent="0.35">
      <c r="A35" t="s">
        <v>65</v>
      </c>
      <c r="B35" t="s">
        <v>373</v>
      </c>
      <c r="C35" t="s">
        <v>99</v>
      </c>
      <c r="D35" t="s">
        <v>18</v>
      </c>
      <c r="E35" t="s">
        <v>100</v>
      </c>
      <c r="F35" s="4" t="s">
        <v>18</v>
      </c>
      <c r="G35" s="4" t="s">
        <v>18</v>
      </c>
      <c r="H35" t="s">
        <v>18</v>
      </c>
      <c r="I35" t="s">
        <v>18</v>
      </c>
      <c r="O35" s="20" t="s">
        <v>31</v>
      </c>
      <c r="P35" s="20" t="s">
        <v>24</v>
      </c>
      <c r="Q35" s="20" t="s">
        <v>25</v>
      </c>
      <c r="R35" s="20" t="s">
        <v>26</v>
      </c>
      <c r="S35" s="20"/>
      <c r="T35" s="20"/>
      <c r="U35" s="7"/>
      <c r="V35" s="8">
        <v>0.87800209512472605</v>
      </c>
      <c r="W35" s="8">
        <v>0.39473123242730668</v>
      </c>
      <c r="X35" s="8">
        <v>0.33633838428970397</v>
      </c>
      <c r="Y35" s="8">
        <v>0.25608386372145286</v>
      </c>
      <c r="Z35" s="8">
        <v>0.20104763088217006</v>
      </c>
      <c r="AA35" s="8">
        <v>0.12749361958381544</v>
      </c>
      <c r="AB35" s="8">
        <v>0.11170299632167073</v>
      </c>
      <c r="AC35" s="8">
        <v>9.1268432379677439E-2</v>
      </c>
      <c r="AD35" s="8">
        <v>8.2052447228792041E-2</v>
      </c>
      <c r="AE35" s="8">
        <v>7.8351633823577405E-2</v>
      </c>
      <c r="AF35" s="8">
        <v>7.5157219409445433E-2</v>
      </c>
      <c r="AG35" s="8">
        <v>0.17802787505055936</v>
      </c>
      <c r="AR35" s="14"/>
      <c r="AS35" s="14"/>
      <c r="AT35" s="14"/>
      <c r="AU35" s="14"/>
      <c r="AV35" s="14"/>
      <c r="AW35" s="14"/>
      <c r="AX35" s="14"/>
    </row>
    <row r="36" spans="1:50" x14ac:dyDescent="0.35">
      <c r="A36" t="s">
        <v>66</v>
      </c>
      <c r="B36" t="s">
        <v>373</v>
      </c>
      <c r="C36" t="s">
        <v>99</v>
      </c>
      <c r="D36" t="s">
        <v>18</v>
      </c>
      <c r="E36" t="s">
        <v>348</v>
      </c>
      <c r="F36" s="4" t="s">
        <v>18</v>
      </c>
      <c r="G36" s="4" t="s">
        <v>18</v>
      </c>
      <c r="H36" t="s">
        <v>18</v>
      </c>
      <c r="I36" t="s">
        <v>18</v>
      </c>
      <c r="O36" s="13" t="s">
        <v>19</v>
      </c>
      <c r="P36" s="13" t="s">
        <v>20</v>
      </c>
      <c r="Q36" s="13" t="s">
        <v>21</v>
      </c>
      <c r="R36" s="13" t="s">
        <v>338</v>
      </c>
      <c r="S36" s="13"/>
      <c r="T36" s="13"/>
      <c r="U36" s="28">
        <v>5.0481528498392416</v>
      </c>
      <c r="V36" s="28">
        <v>12.675144486713162</v>
      </c>
      <c r="W36" s="28">
        <v>67.23699901072753</v>
      </c>
      <c r="X36" s="28">
        <v>92.563495613093323</v>
      </c>
      <c r="Y36" s="28">
        <v>121.14247488363587</v>
      </c>
      <c r="Z36" s="30">
        <v>148.07244705026812</v>
      </c>
      <c r="AA36" s="28">
        <v>172.10149568513859</v>
      </c>
      <c r="AB36" s="28">
        <v>194.44426257976946</v>
      </c>
      <c r="AC36" s="28">
        <v>215.64869874715603</v>
      </c>
      <c r="AD36" s="28">
        <v>237.75450154177867</v>
      </c>
      <c r="AE36" s="28">
        <v>260.17658812397661</v>
      </c>
      <c r="AF36" s="28">
        <v>282.7503177144863</v>
      </c>
      <c r="AG36" s="28">
        <v>1155.0156655629924</v>
      </c>
      <c r="AR36" s="14"/>
      <c r="AS36" s="14"/>
      <c r="AT36" s="14"/>
      <c r="AU36" s="14"/>
      <c r="AV36" s="14"/>
      <c r="AW36" s="14"/>
      <c r="AX36" s="14"/>
    </row>
    <row r="37" spans="1:50" x14ac:dyDescent="0.35">
      <c r="A37" t="s">
        <v>67</v>
      </c>
      <c r="B37" t="s">
        <v>373</v>
      </c>
      <c r="C37" t="s">
        <v>99</v>
      </c>
      <c r="D37" t="s">
        <v>18</v>
      </c>
      <c r="E37" t="s">
        <v>348</v>
      </c>
      <c r="F37" s="4" t="s">
        <v>121</v>
      </c>
      <c r="G37" s="4" t="s">
        <v>18</v>
      </c>
      <c r="H37" t="s">
        <v>18</v>
      </c>
      <c r="I37" t="s">
        <v>18</v>
      </c>
      <c r="O37" s="13" t="s">
        <v>19</v>
      </c>
      <c r="P37" s="13" t="s">
        <v>24</v>
      </c>
      <c r="Q37" s="13" t="s">
        <v>25</v>
      </c>
      <c r="R37" s="13" t="s">
        <v>26</v>
      </c>
      <c r="S37" s="13"/>
      <c r="T37" s="13"/>
      <c r="U37" s="15">
        <v>1.84323456</v>
      </c>
      <c r="V37" s="15">
        <v>1.510848</v>
      </c>
      <c r="W37" s="15">
        <v>0.46331024999999992</v>
      </c>
      <c r="X37" s="15">
        <v>0.37667499999999993</v>
      </c>
      <c r="Y37" s="15">
        <v>0.30874999999999997</v>
      </c>
      <c r="Z37" s="15">
        <v>0.22229999999999997</v>
      </c>
      <c r="AA37" s="15">
        <v>0.16227899999999998</v>
      </c>
      <c r="AB37" s="15">
        <v>0.12982319999999997</v>
      </c>
      <c r="AC37" s="15">
        <v>0.10905148799999997</v>
      </c>
      <c r="AD37" s="15">
        <v>0.10250839871999996</v>
      </c>
      <c r="AE37" s="15">
        <v>9.4307726822399976E-2</v>
      </c>
      <c r="AF37" s="15">
        <v>8.676310867660797E-2</v>
      </c>
      <c r="AG37" s="15">
        <v>0.2286640440741888</v>
      </c>
      <c r="AR37" s="14"/>
      <c r="AS37" s="14"/>
      <c r="AT37" s="14"/>
      <c r="AU37" s="14"/>
      <c r="AV37" s="14"/>
      <c r="AW37" s="14"/>
      <c r="AX37" s="14"/>
    </row>
    <row r="38" spans="1:50" x14ac:dyDescent="0.35">
      <c r="A38" t="s">
        <v>70</v>
      </c>
      <c r="B38" t="s">
        <v>373</v>
      </c>
      <c r="C38" t="s">
        <v>99</v>
      </c>
      <c r="D38" t="s">
        <v>18</v>
      </c>
      <c r="E38" t="s">
        <v>348</v>
      </c>
      <c r="F38" s="4" t="s">
        <v>121</v>
      </c>
      <c r="G38" s="4" t="s">
        <v>18</v>
      </c>
      <c r="H38" t="s">
        <v>18</v>
      </c>
      <c r="I38" t="s">
        <v>18</v>
      </c>
      <c r="O38" s="13" t="s">
        <v>28</v>
      </c>
      <c r="P38" s="13" t="s">
        <v>20</v>
      </c>
      <c r="Q38" s="13" t="s">
        <v>21</v>
      </c>
      <c r="R38" s="13" t="s">
        <v>21</v>
      </c>
      <c r="S38" s="13"/>
      <c r="T38" s="13"/>
      <c r="U38" s="28">
        <v>653.34140818845822</v>
      </c>
      <c r="V38" s="28">
        <v>958.72208872581996</v>
      </c>
      <c r="W38" s="28">
        <v>2515.9726140288599</v>
      </c>
      <c r="X38" s="28">
        <v>2677.0822913750444</v>
      </c>
      <c r="Y38" s="28">
        <v>2801.064664994351</v>
      </c>
      <c r="Z38" s="29">
        <v>2925.6</v>
      </c>
      <c r="AA38" s="28">
        <v>3055.6721759999996</v>
      </c>
      <c r="AB38" s="28">
        <v>3130.0528897573649</v>
      </c>
      <c r="AC38" s="28">
        <v>3211.3235862208744</v>
      </c>
      <c r="AD38" s="28">
        <v>3277.8615131709826</v>
      </c>
      <c r="AE38" s="28">
        <v>3334.9829301109648</v>
      </c>
      <c r="AF38" s="28">
        <v>3394.7407153457166</v>
      </c>
      <c r="AG38" s="28">
        <v>2944.2490240080092</v>
      </c>
      <c r="AR38" s="14"/>
      <c r="AS38" s="14"/>
      <c r="AT38" s="14"/>
      <c r="AU38" s="14"/>
      <c r="AV38" s="14"/>
      <c r="AW38" s="14"/>
      <c r="AX38" s="14"/>
    </row>
    <row r="39" spans="1:50" x14ac:dyDescent="0.35">
      <c r="A39" t="s">
        <v>71</v>
      </c>
      <c r="B39" t="s">
        <v>373</v>
      </c>
      <c r="C39" t="s">
        <v>99</v>
      </c>
      <c r="D39" t="s">
        <v>18</v>
      </c>
      <c r="E39" t="s">
        <v>348</v>
      </c>
      <c r="F39" s="4" t="s">
        <v>121</v>
      </c>
      <c r="G39" s="4" t="s">
        <v>18</v>
      </c>
      <c r="H39" t="s">
        <v>18</v>
      </c>
      <c r="I39" t="s">
        <v>18</v>
      </c>
      <c r="O39" s="13" t="s">
        <v>28</v>
      </c>
      <c r="P39" s="13" t="s">
        <v>24</v>
      </c>
      <c r="Q39" s="13" t="s">
        <v>25</v>
      </c>
      <c r="R39" s="13" t="s">
        <v>26</v>
      </c>
      <c r="S39" s="13"/>
      <c r="T39" s="13"/>
      <c r="U39" s="15">
        <v>0.64970494848000016</v>
      </c>
      <c r="V39" s="15">
        <v>0.46741363200000008</v>
      </c>
      <c r="W39" s="15">
        <v>8.3395844999999996E-2</v>
      </c>
      <c r="X39" s="15">
        <v>6.4034749999999988E-2</v>
      </c>
      <c r="Y39" s="15">
        <v>4.63125E-2</v>
      </c>
      <c r="Z39" s="15">
        <v>4.446E-2</v>
      </c>
      <c r="AA39" s="15">
        <v>2.4341849999999998E-2</v>
      </c>
      <c r="AB39" s="15">
        <v>2.5964639999999994E-2</v>
      </c>
      <c r="AC39" s="15">
        <v>2.0719782719999996E-2</v>
      </c>
      <c r="AD39" s="15">
        <v>1.7426427782399993E-2</v>
      </c>
      <c r="AE39" s="15">
        <v>1.7918468096255996E-2</v>
      </c>
      <c r="AF39" s="15">
        <v>1.5617359561789435E-2</v>
      </c>
      <c r="AG39" s="15">
        <v>4.1274221327087614E-2</v>
      </c>
      <c r="AR39" s="14"/>
      <c r="AS39" s="14"/>
      <c r="AT39" s="14"/>
      <c r="AU39" s="14"/>
      <c r="AV39" s="14"/>
      <c r="AW39" s="14"/>
      <c r="AX39" s="14"/>
    </row>
    <row r="40" spans="1:50" x14ac:dyDescent="0.35">
      <c r="A40" t="s">
        <v>73</v>
      </c>
      <c r="B40" t="s">
        <v>373</v>
      </c>
      <c r="C40" t="s">
        <v>99</v>
      </c>
      <c r="D40" t="s">
        <v>18</v>
      </c>
      <c r="E40" t="s">
        <v>348</v>
      </c>
      <c r="F40" s="4" t="s">
        <v>121</v>
      </c>
      <c r="G40" s="4" t="s">
        <v>18</v>
      </c>
      <c r="H40" t="s">
        <v>18</v>
      </c>
      <c r="I40" t="s">
        <v>18</v>
      </c>
      <c r="O40" s="13" t="s">
        <v>31</v>
      </c>
      <c r="P40" s="13" t="s">
        <v>20</v>
      </c>
      <c r="Q40" s="13" t="s">
        <v>21</v>
      </c>
      <c r="R40" s="13" t="s">
        <v>337</v>
      </c>
      <c r="S40" s="13"/>
      <c r="T40" s="13"/>
      <c r="U40" s="31">
        <v>7.7266690685294623</v>
      </c>
      <c r="V40" s="31">
        <v>13.220874574360684</v>
      </c>
      <c r="W40" s="31">
        <v>26.724058376398641</v>
      </c>
      <c r="X40" s="31">
        <v>34.576260846112966</v>
      </c>
      <c r="Y40" s="31">
        <v>43.248724814384168</v>
      </c>
      <c r="Z40" s="31">
        <v>50.612676733069499</v>
      </c>
      <c r="AA40" s="31">
        <v>56.32197623713239</v>
      </c>
      <c r="AB40" s="31">
        <v>62.121717884084177</v>
      </c>
      <c r="AC40" s="31">
        <v>67.152590810985231</v>
      </c>
      <c r="AD40" s="31">
        <v>72.533418689728734</v>
      </c>
      <c r="AE40" s="31">
        <v>78.014368761797456</v>
      </c>
      <c r="AF40" s="31">
        <v>83.290696233833373</v>
      </c>
      <c r="AG40" s="31">
        <v>392.29550766418134</v>
      </c>
      <c r="AR40" s="14"/>
      <c r="AS40" s="14"/>
      <c r="AT40" s="14"/>
      <c r="AU40" s="14"/>
      <c r="AV40" s="14"/>
      <c r="AW40" s="14"/>
      <c r="AX40" s="14"/>
    </row>
    <row r="41" spans="1:50" x14ac:dyDescent="0.35">
      <c r="A41" t="s">
        <v>74</v>
      </c>
      <c r="B41" t="s">
        <v>373</v>
      </c>
      <c r="C41" t="s">
        <v>99</v>
      </c>
      <c r="D41" t="s">
        <v>18</v>
      </c>
      <c r="E41" t="s">
        <v>348</v>
      </c>
      <c r="F41" s="4" t="s">
        <v>121</v>
      </c>
      <c r="G41" s="4" t="s">
        <v>18</v>
      </c>
      <c r="H41" t="s">
        <v>18</v>
      </c>
      <c r="I41" t="s">
        <v>18</v>
      </c>
      <c r="O41" s="13" t="s">
        <v>31</v>
      </c>
      <c r="P41" s="13" t="s">
        <v>24</v>
      </c>
      <c r="Q41" s="13" t="s">
        <v>25</v>
      </c>
      <c r="R41" s="13" t="s">
        <v>26</v>
      </c>
      <c r="S41" s="13"/>
      <c r="T41" s="13"/>
      <c r="U41" s="7"/>
      <c r="V41" s="8">
        <v>0.71107037937071593</v>
      </c>
      <c r="W41" s="8">
        <v>0.35066998526286558</v>
      </c>
      <c r="X41" s="8">
        <v>0.29382522516299392</v>
      </c>
      <c r="Y41" s="8">
        <v>0.25082133683770358</v>
      </c>
      <c r="Z41" s="8">
        <v>0.17026980449227352</v>
      </c>
      <c r="AA41" s="8">
        <v>0.11280374547613142</v>
      </c>
      <c r="AB41" s="8">
        <v>0.10297475398471705</v>
      </c>
      <c r="AC41" s="8">
        <v>8.098412436514385E-2</v>
      </c>
      <c r="AD41" s="8">
        <v>8.0128373511141937E-2</v>
      </c>
      <c r="AE41" s="8">
        <v>7.556448008488624E-2</v>
      </c>
      <c r="AF41" s="8">
        <v>6.7632765037761347E-2</v>
      </c>
      <c r="AG41" s="8">
        <v>0.17851725834360491</v>
      </c>
      <c r="AR41" s="14"/>
      <c r="AS41" s="14"/>
      <c r="AT41" s="14"/>
      <c r="AU41" s="14"/>
      <c r="AV41" s="14"/>
      <c r="AW41" s="14"/>
      <c r="AX41" s="14"/>
    </row>
    <row r="42" spans="1:50" x14ac:dyDescent="0.35">
      <c r="A42" t="s">
        <v>75</v>
      </c>
      <c r="B42" t="s">
        <v>373</v>
      </c>
      <c r="C42" t="s">
        <v>99</v>
      </c>
      <c r="D42" t="s">
        <v>18</v>
      </c>
      <c r="E42" t="s">
        <v>347</v>
      </c>
      <c r="F42" s="4" t="s">
        <v>18</v>
      </c>
      <c r="G42" s="4" t="s">
        <v>18</v>
      </c>
      <c r="H42" t="s">
        <v>18</v>
      </c>
      <c r="I42" t="s">
        <v>18</v>
      </c>
      <c r="O42" s="20" t="s">
        <v>19</v>
      </c>
      <c r="P42" s="20" t="s">
        <v>20</v>
      </c>
      <c r="Q42" s="20" t="s">
        <v>21</v>
      </c>
      <c r="R42" s="20" t="s">
        <v>338</v>
      </c>
      <c r="S42" s="20"/>
      <c r="T42" s="20"/>
      <c r="U42" s="28">
        <v>7.4240144388525673</v>
      </c>
      <c r="V42" s="28">
        <v>17.045893504298558</v>
      </c>
      <c r="W42" s="28">
        <v>37.412790667529087</v>
      </c>
      <c r="X42" s="28">
        <v>48.741851341540233</v>
      </c>
      <c r="Y42" s="28">
        <v>60.549564829028355</v>
      </c>
      <c r="Z42" s="30">
        <v>70.817257284910838</v>
      </c>
      <c r="AA42" s="28">
        <v>79.583707859895625</v>
      </c>
      <c r="AB42" s="28">
        <v>87.760575118936714</v>
      </c>
      <c r="AC42" s="28">
        <v>94.974177929079417</v>
      </c>
      <c r="AD42" s="28">
        <v>102.31232078103106</v>
      </c>
      <c r="AE42" s="28">
        <v>109.50598143718913</v>
      </c>
      <c r="AF42" s="28">
        <v>116.58947788340362</v>
      </c>
      <c r="AG42" s="28">
        <v>661.60113735534787</v>
      </c>
      <c r="AR42" s="14"/>
      <c r="AS42" s="14"/>
      <c r="AT42" s="14"/>
      <c r="AU42" s="14"/>
      <c r="AV42" s="14"/>
      <c r="AW42" s="14"/>
      <c r="AX42" s="14"/>
    </row>
    <row r="43" spans="1:50" x14ac:dyDescent="0.35">
      <c r="A43" t="s">
        <v>76</v>
      </c>
      <c r="B43" t="s">
        <v>373</v>
      </c>
      <c r="C43" t="s">
        <v>99</v>
      </c>
      <c r="D43" t="s">
        <v>18</v>
      </c>
      <c r="E43" t="s">
        <v>347</v>
      </c>
      <c r="F43" s="4" t="s">
        <v>121</v>
      </c>
      <c r="G43" s="4" t="s">
        <v>18</v>
      </c>
      <c r="H43" t="s">
        <v>18</v>
      </c>
      <c r="I43" t="s">
        <v>18</v>
      </c>
      <c r="O43" s="20" t="s">
        <v>19</v>
      </c>
      <c r="P43" s="20" t="s">
        <v>24</v>
      </c>
      <c r="Q43" s="20" t="s">
        <v>25</v>
      </c>
      <c r="R43" s="20" t="s">
        <v>26</v>
      </c>
      <c r="S43" s="20"/>
      <c r="T43" s="20"/>
      <c r="U43" s="15">
        <v>1.60709952</v>
      </c>
      <c r="V43" s="15">
        <v>1.2960480000000001</v>
      </c>
      <c r="W43" s="15">
        <v>0.37245937499999998</v>
      </c>
      <c r="X43" s="15">
        <v>0.30281249999999998</v>
      </c>
      <c r="Y43" s="15">
        <v>0.24224999999999999</v>
      </c>
      <c r="Z43" s="15">
        <v>0.169575</v>
      </c>
      <c r="AA43" s="15">
        <v>0.12378975</v>
      </c>
      <c r="AB43" s="15">
        <v>0.10274549249999999</v>
      </c>
      <c r="AC43" s="15">
        <v>8.2196394000000006E-2</v>
      </c>
      <c r="AD43" s="15">
        <v>7.7264610360000013E-2</v>
      </c>
      <c r="AE43" s="15">
        <v>7.031079542760002E-2</v>
      </c>
      <c r="AF43" s="15">
        <v>6.4685931793392021E-2</v>
      </c>
      <c r="AG43" s="15">
        <v>0.17722998299910764</v>
      </c>
      <c r="AR43" s="14"/>
      <c r="AS43" s="14"/>
      <c r="AT43" s="14"/>
      <c r="AU43" s="14"/>
      <c r="AV43" s="14"/>
      <c r="AW43" s="14"/>
      <c r="AX43" s="14"/>
    </row>
    <row r="44" spans="1:50" x14ac:dyDescent="0.35">
      <c r="A44" t="s">
        <v>79</v>
      </c>
      <c r="B44" t="s">
        <v>373</v>
      </c>
      <c r="C44" t="s">
        <v>99</v>
      </c>
      <c r="D44" t="s">
        <v>18</v>
      </c>
      <c r="E44" t="s">
        <v>347</v>
      </c>
      <c r="F44" s="4" t="s">
        <v>121</v>
      </c>
      <c r="G44" s="4" t="s">
        <v>18</v>
      </c>
      <c r="H44" t="s">
        <v>18</v>
      </c>
      <c r="I44" t="s">
        <v>18</v>
      </c>
      <c r="O44" s="20" t="s">
        <v>28</v>
      </c>
      <c r="P44" s="20" t="s">
        <v>20</v>
      </c>
      <c r="Q44" s="20" t="s">
        <v>21</v>
      </c>
      <c r="R44" s="20" t="s">
        <v>21</v>
      </c>
      <c r="S44" s="20"/>
      <c r="T44" s="20"/>
      <c r="U44" s="28">
        <v>218.78270828713616</v>
      </c>
      <c r="V44" s="28">
        <v>285.0496584036394</v>
      </c>
      <c r="W44" s="28">
        <v>530.50579392496002</v>
      </c>
      <c r="X44" s="28">
        <v>557.81523749785333</v>
      </c>
      <c r="Y44" s="28">
        <v>580.78746351610857</v>
      </c>
      <c r="Z44" s="29">
        <v>599.5</v>
      </c>
      <c r="AA44" s="28">
        <v>618.81544037499998</v>
      </c>
      <c r="AB44" s="28">
        <v>631.83795184722737</v>
      </c>
      <c r="AC44" s="28">
        <v>643.52328212491966</v>
      </c>
      <c r="AD44" s="28">
        <v>653.04443490914809</v>
      </c>
      <c r="AE44" s="28">
        <v>662.63130743324223</v>
      </c>
      <c r="AF44" s="28">
        <v>670.08572892138011</v>
      </c>
      <c r="AG44" s="28">
        <v>701.0582816410157</v>
      </c>
      <c r="AR44" s="14"/>
      <c r="AS44" s="14"/>
      <c r="AT44" s="14"/>
      <c r="AU44" s="14"/>
      <c r="AV44" s="14"/>
      <c r="AW44" s="14"/>
      <c r="AX44" s="14"/>
    </row>
    <row r="45" spans="1:50" x14ac:dyDescent="0.35">
      <c r="A45" t="s">
        <v>80</v>
      </c>
      <c r="B45" t="s">
        <v>373</v>
      </c>
      <c r="C45" t="s">
        <v>99</v>
      </c>
      <c r="D45" t="s">
        <v>18</v>
      </c>
      <c r="E45" t="s">
        <v>347</v>
      </c>
      <c r="F45" s="4" t="s">
        <v>121</v>
      </c>
      <c r="G45" s="4" t="s">
        <v>18</v>
      </c>
      <c r="H45" t="s">
        <v>18</v>
      </c>
      <c r="I45" t="s">
        <v>18</v>
      </c>
      <c r="O45" s="20" t="s">
        <v>28</v>
      </c>
      <c r="P45" s="20" t="s">
        <v>24</v>
      </c>
      <c r="Q45" s="20" t="s">
        <v>25</v>
      </c>
      <c r="R45" s="20" t="s">
        <v>26</v>
      </c>
      <c r="S45" s="20"/>
      <c r="T45" s="20"/>
      <c r="U45" s="15">
        <v>0.4265394588000001</v>
      </c>
      <c r="V45" s="15">
        <v>0.30288934000000001</v>
      </c>
      <c r="W45" s="15">
        <v>7.4491874999999999E-2</v>
      </c>
      <c r="X45" s="15">
        <v>5.1478125E-2</v>
      </c>
      <c r="Y45" s="15">
        <v>4.1182499999999997E-2</v>
      </c>
      <c r="Z45" s="15">
        <v>3.2219250000000005E-2</v>
      </c>
      <c r="AA45" s="15">
        <v>2.10442575E-2</v>
      </c>
      <c r="AB45" s="15">
        <v>1.849418865E-2</v>
      </c>
      <c r="AC45" s="15">
        <v>1.479535092E-2</v>
      </c>
      <c r="AD45" s="15">
        <v>1.4680275968400002E-2</v>
      </c>
      <c r="AE45" s="15">
        <v>1.1249727268416004E-2</v>
      </c>
      <c r="AF45" s="15">
        <v>9.7028897690088038E-3</v>
      </c>
      <c r="AG45" s="15">
        <v>3.2623630588742868E-2</v>
      </c>
      <c r="AR45" s="14"/>
      <c r="AS45" s="14"/>
      <c r="AT45" s="14"/>
      <c r="AU45" s="14"/>
      <c r="AV45" s="14"/>
      <c r="AW45" s="14"/>
      <c r="AX45" s="14"/>
    </row>
    <row r="46" spans="1:50" x14ac:dyDescent="0.35">
      <c r="A46" t="s">
        <v>82</v>
      </c>
      <c r="B46" t="s">
        <v>373</v>
      </c>
      <c r="C46" t="s">
        <v>99</v>
      </c>
      <c r="D46" t="s">
        <v>18</v>
      </c>
      <c r="E46" t="s">
        <v>347</v>
      </c>
      <c r="F46" s="4" t="s">
        <v>121</v>
      </c>
      <c r="G46" s="4" t="s">
        <v>18</v>
      </c>
      <c r="H46" t="s">
        <v>18</v>
      </c>
      <c r="I46" t="s">
        <v>18</v>
      </c>
      <c r="O46" s="20" t="s">
        <v>31</v>
      </c>
      <c r="P46" s="20" t="s">
        <v>20</v>
      </c>
      <c r="Q46" s="20" t="s">
        <v>21</v>
      </c>
      <c r="R46" s="20" t="s">
        <v>337</v>
      </c>
      <c r="S46" s="20"/>
      <c r="T46" s="20"/>
      <c r="U46" s="31">
        <v>33.933277894654708</v>
      </c>
      <c r="V46" s="31">
        <v>59.799733140395588</v>
      </c>
      <c r="W46" s="31">
        <v>70.52286911087181</v>
      </c>
      <c r="X46" s="31">
        <v>87.379920921804882</v>
      </c>
      <c r="Y46" s="31">
        <v>104.25425587263726</v>
      </c>
      <c r="Z46" s="31">
        <v>118.12720147608147</v>
      </c>
      <c r="AA46" s="31">
        <v>128.60653220234482</v>
      </c>
      <c r="AB46" s="31">
        <v>138.89728349232877</v>
      </c>
      <c r="AC46" s="31">
        <v>147.58468041043338</v>
      </c>
      <c r="AD46" s="31">
        <v>156.66976902615332</v>
      </c>
      <c r="AE46" s="31">
        <v>165.25929307712568</v>
      </c>
      <c r="AF46" s="31">
        <v>173.99188320436957</v>
      </c>
      <c r="AG46" s="31">
        <v>943.71774028072559</v>
      </c>
      <c r="AR46" s="14"/>
      <c r="AS46" s="14"/>
      <c r="AT46" s="14"/>
      <c r="AU46" s="14"/>
      <c r="AV46" s="14"/>
      <c r="AW46" s="14"/>
      <c r="AX46" s="14"/>
    </row>
    <row r="47" spans="1:50" x14ac:dyDescent="0.35">
      <c r="A47" t="s">
        <v>83</v>
      </c>
      <c r="B47" t="s">
        <v>373</v>
      </c>
      <c r="C47" t="s">
        <v>99</v>
      </c>
      <c r="D47" t="s">
        <v>18</v>
      </c>
      <c r="E47" t="s">
        <v>347</v>
      </c>
      <c r="F47" s="4" t="s">
        <v>121</v>
      </c>
      <c r="G47" s="4" t="s">
        <v>18</v>
      </c>
      <c r="H47" t="s">
        <v>18</v>
      </c>
      <c r="I47" t="s">
        <v>18</v>
      </c>
      <c r="O47" s="20" t="s">
        <v>31</v>
      </c>
      <c r="P47" s="20" t="s">
        <v>24</v>
      </c>
      <c r="Q47" s="20" t="s">
        <v>25</v>
      </c>
      <c r="R47" s="20" t="s">
        <v>26</v>
      </c>
      <c r="S47" s="20"/>
      <c r="T47" s="20"/>
      <c r="U47" s="7"/>
      <c r="V47" s="8">
        <v>0.7622739932771263</v>
      </c>
      <c r="W47" s="8">
        <v>0.27731014718003338</v>
      </c>
      <c r="X47" s="8">
        <v>0.23902958038237823</v>
      </c>
      <c r="Y47" s="8">
        <v>0.19311455964732438</v>
      </c>
      <c r="Z47" s="8">
        <v>0.13306838639174753</v>
      </c>
      <c r="AA47" s="8">
        <v>8.8712257594498439E-2</v>
      </c>
      <c r="AB47" s="8">
        <v>8.0017329709138357E-2</v>
      </c>
      <c r="AC47" s="8">
        <v>6.254547749009369E-2</v>
      </c>
      <c r="AD47" s="8">
        <v>6.1558480124456583E-2</v>
      </c>
      <c r="AE47" s="8">
        <v>5.4825663587583923E-2</v>
      </c>
      <c r="AF47" s="8">
        <v>5.2841749257443817E-2</v>
      </c>
      <c r="AG47" s="8">
        <v>0.13604990260685884</v>
      </c>
      <c r="AR47" s="14"/>
      <c r="AS47" s="14"/>
      <c r="AT47" s="14"/>
      <c r="AU47" s="14"/>
      <c r="AV47" s="14"/>
      <c r="AW47" s="14"/>
      <c r="AX47" s="14"/>
    </row>
    <row r="48" spans="1:50" x14ac:dyDescent="0.35">
      <c r="A48" t="s">
        <v>84</v>
      </c>
      <c r="B48" t="s">
        <v>373</v>
      </c>
      <c r="C48" t="s">
        <v>99</v>
      </c>
      <c r="D48" t="s">
        <v>18</v>
      </c>
      <c r="E48" t="s">
        <v>106</v>
      </c>
      <c r="F48" s="4" t="s">
        <v>18</v>
      </c>
      <c r="G48" s="4" t="s">
        <v>18</v>
      </c>
      <c r="H48" t="s">
        <v>18</v>
      </c>
      <c r="I48" t="s">
        <v>18</v>
      </c>
      <c r="O48" s="13" t="s">
        <v>19</v>
      </c>
      <c r="P48" s="13" t="s">
        <v>20</v>
      </c>
      <c r="Q48" s="13" t="s">
        <v>21</v>
      </c>
      <c r="R48" s="13" t="s">
        <v>338</v>
      </c>
      <c r="S48" s="13"/>
      <c r="T48" s="13"/>
      <c r="U48" s="28">
        <v>9.9438542139511874</v>
      </c>
      <c r="V48" s="28">
        <v>19.255024737227203</v>
      </c>
      <c r="W48" s="28">
        <v>29.272505545425645</v>
      </c>
      <c r="X48" s="28">
        <v>38.507834682479711</v>
      </c>
      <c r="Y48" s="28">
        <v>48.385094278535753</v>
      </c>
      <c r="Z48" s="30">
        <v>57.941392324017961</v>
      </c>
      <c r="AA48" s="28">
        <v>66.409741195324784</v>
      </c>
      <c r="AB48" s="28">
        <v>74.465745590468273</v>
      </c>
      <c r="AC48" s="28">
        <v>82.053682915506556</v>
      </c>
      <c r="AD48" s="28">
        <v>89.745927751696499</v>
      </c>
      <c r="AE48" s="28">
        <v>97.317956968534247</v>
      </c>
      <c r="AF48" s="28">
        <v>105.11830747302866</v>
      </c>
      <c r="AG48" s="28">
        <v>402.18720355373432</v>
      </c>
      <c r="AR48" s="14"/>
      <c r="AS48" s="14"/>
      <c r="AT48" s="14"/>
      <c r="AU48" s="14"/>
      <c r="AV48" s="14"/>
      <c r="AW48" s="14"/>
      <c r="AX48" s="14"/>
    </row>
    <row r="49" spans="1:50" x14ac:dyDescent="0.35">
      <c r="A49" t="s">
        <v>85</v>
      </c>
      <c r="B49" t="s">
        <v>373</v>
      </c>
      <c r="C49" t="s">
        <v>99</v>
      </c>
      <c r="D49" t="s">
        <v>18</v>
      </c>
      <c r="E49" t="s">
        <v>106</v>
      </c>
      <c r="F49" s="4" t="s">
        <v>18</v>
      </c>
      <c r="G49" s="4" t="s">
        <v>18</v>
      </c>
      <c r="H49" t="s">
        <v>18</v>
      </c>
      <c r="I49" t="s">
        <v>18</v>
      </c>
      <c r="O49" s="13" t="s">
        <v>19</v>
      </c>
      <c r="P49" s="13" t="s">
        <v>24</v>
      </c>
      <c r="Q49" s="13" t="s">
        <v>25</v>
      </c>
      <c r="R49" s="13" t="s">
        <v>26</v>
      </c>
      <c r="S49" s="13"/>
      <c r="T49" s="13"/>
      <c r="U49" s="15">
        <v>1.1798317439999999</v>
      </c>
      <c r="V49" s="15">
        <v>0.93637439999999994</v>
      </c>
      <c r="W49" s="15">
        <v>0.40067865000000003</v>
      </c>
      <c r="X49" s="15">
        <v>0.31549500000000003</v>
      </c>
      <c r="Y49" s="15">
        <v>0.25650000000000001</v>
      </c>
      <c r="Z49" s="15">
        <v>0.19750499999999999</v>
      </c>
      <c r="AA49" s="15">
        <v>0.1461537</v>
      </c>
      <c r="AB49" s="15">
        <v>0.121307571</v>
      </c>
      <c r="AC49" s="15">
        <v>0.10189835964000001</v>
      </c>
      <c r="AD49" s="15">
        <v>9.3746490868799992E-2</v>
      </c>
      <c r="AE49" s="15">
        <v>8.4371841781920004E-2</v>
      </c>
      <c r="AF49" s="15">
        <v>8.0153249692824002E-2</v>
      </c>
      <c r="AG49" s="15">
        <v>0.14073054024095541</v>
      </c>
      <c r="AR49" s="14"/>
      <c r="AS49" s="14"/>
      <c r="AT49" s="14"/>
      <c r="AU49" s="14"/>
      <c r="AV49" s="14"/>
      <c r="AW49" s="14"/>
      <c r="AX49" s="14"/>
    </row>
    <row r="50" spans="1:50" x14ac:dyDescent="0.35">
      <c r="A50" t="s">
        <v>88</v>
      </c>
      <c r="B50" t="s">
        <v>373</v>
      </c>
      <c r="C50" t="s">
        <v>99</v>
      </c>
      <c r="D50" t="s">
        <v>18</v>
      </c>
      <c r="E50" t="s">
        <v>106</v>
      </c>
      <c r="F50" s="4" t="s">
        <v>18</v>
      </c>
      <c r="G50" s="4" t="s">
        <v>18</v>
      </c>
      <c r="H50" t="s">
        <v>18</v>
      </c>
      <c r="I50" t="s">
        <v>18</v>
      </c>
      <c r="O50" s="13" t="s">
        <v>28</v>
      </c>
      <c r="P50" s="13" t="s">
        <v>20</v>
      </c>
      <c r="Q50" s="13" t="s">
        <v>21</v>
      </c>
      <c r="R50" s="13" t="s">
        <v>21</v>
      </c>
      <c r="S50" s="13"/>
      <c r="T50" s="13"/>
      <c r="U50" s="28">
        <v>258.03592360560373</v>
      </c>
      <c r="V50" s="28">
        <v>321.60441517264695</v>
      </c>
      <c r="W50" s="28">
        <v>583.60901871818805</v>
      </c>
      <c r="X50" s="28">
        <v>614.91039236947211</v>
      </c>
      <c r="Y50" s="28">
        <v>646.45529549802598</v>
      </c>
      <c r="Z50" s="29">
        <v>666.88380000000006</v>
      </c>
      <c r="AA50" s="28">
        <v>687.95786158704016</v>
      </c>
      <c r="AB50" s="28">
        <v>707.06190310089664</v>
      </c>
      <c r="AC50" s="28">
        <v>719.92769740266772</v>
      </c>
      <c r="AD50" s="28">
        <v>733.8659931733672</v>
      </c>
      <c r="AE50" s="28">
        <v>746.24951826639813</v>
      </c>
      <c r="AF50" s="28">
        <v>758.21238306054931</v>
      </c>
      <c r="AG50" s="28">
        <v>754.72715389161112</v>
      </c>
      <c r="AR50" s="14"/>
      <c r="AS50" s="14"/>
      <c r="AT50" s="14"/>
      <c r="AU50" s="14"/>
      <c r="AV50" s="14"/>
      <c r="AW50" s="14"/>
      <c r="AX50" s="14"/>
    </row>
    <row r="51" spans="1:50" x14ac:dyDescent="0.35">
      <c r="A51" t="s">
        <v>89</v>
      </c>
      <c r="B51" t="s">
        <v>373</v>
      </c>
      <c r="C51" t="s">
        <v>99</v>
      </c>
      <c r="D51" t="s">
        <v>18</v>
      </c>
      <c r="E51" t="s">
        <v>106</v>
      </c>
      <c r="F51" s="4" t="s">
        <v>18</v>
      </c>
      <c r="G51" s="4" t="s">
        <v>18</v>
      </c>
      <c r="H51" t="s">
        <v>18</v>
      </c>
      <c r="I51" t="s">
        <v>18</v>
      </c>
      <c r="O51" s="13" t="s">
        <v>28</v>
      </c>
      <c r="P51" s="13" t="s">
        <v>24</v>
      </c>
      <c r="Q51" s="13" t="s">
        <v>25</v>
      </c>
      <c r="R51" s="13" t="s">
        <v>26</v>
      </c>
      <c r="S51" s="13"/>
      <c r="T51" s="13"/>
      <c r="U51" s="15">
        <v>0.42188328000000008</v>
      </c>
      <c r="V51" s="15">
        <v>0.2463552</v>
      </c>
      <c r="W51" s="15">
        <v>8.0135730000000016E-2</v>
      </c>
      <c r="X51" s="15">
        <v>5.3634150000000005E-2</v>
      </c>
      <c r="Y51" s="15">
        <v>5.1299999999999998E-2</v>
      </c>
      <c r="Z51" s="15">
        <v>3.1600799999999998E-2</v>
      </c>
      <c r="AA51" s="15">
        <v>2.7769202999999999E-2</v>
      </c>
      <c r="AB51" s="15">
        <v>1.819613565E-2</v>
      </c>
      <c r="AC51" s="15">
        <v>1.9360688331599998E-2</v>
      </c>
      <c r="AD51" s="15">
        <v>1.6874368356383996E-2</v>
      </c>
      <c r="AE51" s="15">
        <v>1.60306499385648E-2</v>
      </c>
      <c r="AF51" s="15">
        <v>1.60306499385648E-2</v>
      </c>
      <c r="AG51" s="15">
        <v>3.0936939275354115E-2</v>
      </c>
      <c r="AR51" s="14"/>
      <c r="AS51" s="14"/>
      <c r="AT51" s="14"/>
      <c r="AU51" s="14"/>
      <c r="AV51" s="14"/>
      <c r="AW51" s="14"/>
      <c r="AX51" s="14"/>
    </row>
    <row r="52" spans="1:50" x14ac:dyDescent="0.35">
      <c r="A52" t="s">
        <v>91</v>
      </c>
      <c r="B52" t="s">
        <v>373</v>
      </c>
      <c r="C52" t="s">
        <v>99</v>
      </c>
      <c r="D52" t="s">
        <v>18</v>
      </c>
      <c r="E52" t="s">
        <v>106</v>
      </c>
      <c r="F52" s="4" t="s">
        <v>18</v>
      </c>
      <c r="G52" s="4" t="s">
        <v>18</v>
      </c>
      <c r="H52" t="s">
        <v>18</v>
      </c>
      <c r="I52" t="s">
        <v>18</v>
      </c>
      <c r="O52" s="13" t="s">
        <v>31</v>
      </c>
      <c r="P52" s="13" t="s">
        <v>20</v>
      </c>
      <c r="Q52" s="13" t="s">
        <v>21</v>
      </c>
      <c r="R52" s="13" t="s">
        <v>337</v>
      </c>
      <c r="S52" s="13"/>
      <c r="T52" s="13"/>
      <c r="U52" s="31">
        <v>38.536704792895122</v>
      </c>
      <c r="V52" s="31">
        <v>59.871767391285736</v>
      </c>
      <c r="W52" s="31">
        <v>50.157733356688738</v>
      </c>
      <c r="X52" s="31">
        <v>62.62348979677364</v>
      </c>
      <c r="Y52" s="31">
        <v>74.846775353986573</v>
      </c>
      <c r="Z52" s="31">
        <v>86.883790435482098</v>
      </c>
      <c r="AA52" s="31">
        <v>96.531698964999251</v>
      </c>
      <c r="AB52" s="31">
        <v>105.31715153070851</v>
      </c>
      <c r="AC52" s="31">
        <v>113.97489388384031</v>
      </c>
      <c r="AD52" s="31">
        <v>122.29198325925844</v>
      </c>
      <c r="AE52" s="31">
        <v>130.40940675527969</v>
      </c>
      <c r="AF52" s="31">
        <v>138.63966063006666</v>
      </c>
      <c r="AG52" s="31">
        <v>532.89086192265688</v>
      </c>
      <c r="AR52" s="14"/>
      <c r="AS52" s="14"/>
      <c r="AT52" s="14"/>
      <c r="AU52" s="14"/>
      <c r="AV52" s="14"/>
      <c r="AW52" s="14"/>
      <c r="AX52" s="14"/>
    </row>
    <row r="53" spans="1:50" x14ac:dyDescent="0.35">
      <c r="A53" t="s">
        <v>92</v>
      </c>
      <c r="B53" t="s">
        <v>373</v>
      </c>
      <c r="C53" t="s">
        <v>99</v>
      </c>
      <c r="D53" t="s">
        <v>18</v>
      </c>
      <c r="E53" t="s">
        <v>106</v>
      </c>
      <c r="F53" s="4" t="s">
        <v>18</v>
      </c>
      <c r="G53" s="4" t="s">
        <v>18</v>
      </c>
      <c r="H53" t="s">
        <v>18</v>
      </c>
      <c r="I53" t="s">
        <v>18</v>
      </c>
      <c r="O53" s="13" t="s">
        <v>31</v>
      </c>
      <c r="P53" s="13" t="s">
        <v>24</v>
      </c>
      <c r="Q53" s="13" t="s">
        <v>25</v>
      </c>
      <c r="R53" s="13" t="s">
        <v>26</v>
      </c>
      <c r="S53" s="13"/>
      <c r="T53" s="13"/>
      <c r="U53" s="7"/>
      <c r="V53" s="8">
        <v>0.55362965549467746</v>
      </c>
      <c r="W53" s="8">
        <v>0.29676170419804532</v>
      </c>
      <c r="X53" s="8">
        <v>0.24853109592167294</v>
      </c>
      <c r="Y53" s="8">
        <v>0.19518691144297542</v>
      </c>
      <c r="Z53" s="8">
        <v>0.16082209319729091</v>
      </c>
      <c r="AA53" s="8">
        <v>0.11104382625527218</v>
      </c>
      <c r="AB53" s="8">
        <v>9.1011063307760889E-2</v>
      </c>
      <c r="AC53" s="8">
        <v>8.2206385449072453E-2</v>
      </c>
      <c r="AD53" s="8">
        <v>7.2972995122019199E-2</v>
      </c>
      <c r="AE53" s="8">
        <v>6.6377396781703554E-2</v>
      </c>
      <c r="AF53" s="8">
        <v>6.3110891150908191E-2</v>
      </c>
      <c r="AG53" s="8">
        <v>0.10727762932362833</v>
      </c>
      <c r="AR53" s="14"/>
      <c r="AS53" s="14"/>
      <c r="AT53" s="14"/>
      <c r="AU53" s="14"/>
      <c r="AV53" s="14"/>
      <c r="AW53" s="14"/>
      <c r="AX53" s="14"/>
    </row>
    <row r="54" spans="1:50" x14ac:dyDescent="0.35">
      <c r="A54" t="s">
        <v>94</v>
      </c>
      <c r="B54" t="s">
        <v>373</v>
      </c>
      <c r="C54" t="s">
        <v>99</v>
      </c>
      <c r="D54" t="s">
        <v>18</v>
      </c>
      <c r="E54" t="s">
        <v>108</v>
      </c>
      <c r="F54" s="4" t="s">
        <v>18</v>
      </c>
      <c r="G54" s="4" t="s">
        <v>18</v>
      </c>
      <c r="H54" t="s">
        <v>18</v>
      </c>
      <c r="I54" t="s">
        <v>18</v>
      </c>
      <c r="O54" s="20" t="s">
        <v>19</v>
      </c>
      <c r="P54" s="20" t="s">
        <v>20</v>
      </c>
      <c r="Q54" s="20" t="s">
        <v>21</v>
      </c>
      <c r="R54" s="20" t="s">
        <v>338</v>
      </c>
      <c r="S54" s="20"/>
      <c r="T54" s="20"/>
      <c r="U54" s="28">
        <v>3.3476424197065717</v>
      </c>
      <c r="V54" s="28">
        <v>7.7792053913544361</v>
      </c>
      <c r="W54" s="28">
        <v>21.970233441805078</v>
      </c>
      <c r="X54" s="28">
        <v>29.358822948284129</v>
      </c>
      <c r="Y54" s="28">
        <v>37.586633079540761</v>
      </c>
      <c r="Z54" s="30">
        <v>45.065527363125085</v>
      </c>
      <c r="AA54" s="28">
        <v>51.432115802461404</v>
      </c>
      <c r="AB54" s="28">
        <v>57.31759363354206</v>
      </c>
      <c r="AC54" s="28">
        <v>62.695944602507353</v>
      </c>
      <c r="AD54" s="28">
        <v>68.167157172941529</v>
      </c>
      <c r="AE54" s="28">
        <v>73.699413189009491</v>
      </c>
      <c r="AF54" s="28">
        <v>79.202152569563069</v>
      </c>
      <c r="AG54" s="28">
        <v>429.63560595578122</v>
      </c>
      <c r="AR54" s="14"/>
      <c r="AS54" s="14"/>
      <c r="AT54" s="14"/>
      <c r="AU54" s="14"/>
      <c r="AV54" s="14"/>
      <c r="AW54" s="14"/>
      <c r="AX54" s="14"/>
    </row>
    <row r="55" spans="1:50" x14ac:dyDescent="0.35">
      <c r="A55" t="s">
        <v>95</v>
      </c>
      <c r="B55" t="s">
        <v>373</v>
      </c>
      <c r="C55" t="s">
        <v>99</v>
      </c>
      <c r="D55" t="s">
        <v>18</v>
      </c>
      <c r="E55" t="s">
        <v>108</v>
      </c>
      <c r="F55" s="4" t="s">
        <v>18</v>
      </c>
      <c r="G55" s="4" t="s">
        <v>18</v>
      </c>
      <c r="H55" t="s">
        <v>18</v>
      </c>
      <c r="I55" t="s">
        <v>18</v>
      </c>
      <c r="O55" s="20" t="s">
        <v>19</v>
      </c>
      <c r="P55" s="20" t="s">
        <v>24</v>
      </c>
      <c r="Q55" s="20" t="s">
        <v>25</v>
      </c>
      <c r="R55" s="20" t="s">
        <v>26</v>
      </c>
      <c r="S55" s="20"/>
      <c r="T55" s="20"/>
      <c r="U55" s="15">
        <v>1.6282570752000001</v>
      </c>
      <c r="V55" s="15">
        <v>1.32378624</v>
      </c>
      <c r="W55" s="15">
        <v>0.40692299999999998</v>
      </c>
      <c r="X55" s="15">
        <v>0.33629999999999999</v>
      </c>
      <c r="Y55" s="15">
        <v>0.28025</v>
      </c>
      <c r="Z55" s="15">
        <v>0.19897749999999997</v>
      </c>
      <c r="AA55" s="15">
        <v>0.141274025</v>
      </c>
      <c r="AB55" s="15">
        <v>0.11443196025000001</v>
      </c>
      <c r="AC55" s="15">
        <v>9.3834207404999995E-2</v>
      </c>
      <c r="AD55" s="15">
        <v>8.7265812886649988E-2</v>
      </c>
      <c r="AE55" s="15">
        <v>8.115720598458448E-2</v>
      </c>
      <c r="AF55" s="15">
        <v>7.4664629505817717E-2</v>
      </c>
      <c r="AG55" s="15">
        <v>0.1889023023824542</v>
      </c>
      <c r="AR55" s="14"/>
      <c r="AS55" s="14"/>
      <c r="AT55" s="14"/>
      <c r="AU55" s="14"/>
      <c r="AV55" s="14"/>
      <c r="AW55" s="14"/>
      <c r="AX55" s="14"/>
    </row>
    <row r="56" spans="1:50" x14ac:dyDescent="0.35">
      <c r="A56" t="s">
        <v>96</v>
      </c>
      <c r="B56" t="s">
        <v>373</v>
      </c>
      <c r="C56" t="s">
        <v>99</v>
      </c>
      <c r="D56" t="s">
        <v>18</v>
      </c>
      <c r="E56" t="s">
        <v>108</v>
      </c>
      <c r="F56" s="4" t="s">
        <v>18</v>
      </c>
      <c r="G56" s="4" t="s">
        <v>18</v>
      </c>
      <c r="H56" t="s">
        <v>18</v>
      </c>
      <c r="I56" t="s">
        <v>18</v>
      </c>
      <c r="O56" s="20" t="s">
        <v>28</v>
      </c>
      <c r="P56" s="20" t="s">
        <v>20</v>
      </c>
      <c r="Q56" s="20" t="s">
        <v>21</v>
      </c>
      <c r="R56" s="20" t="s">
        <v>21</v>
      </c>
      <c r="S56" s="20"/>
      <c r="T56" s="20"/>
      <c r="U56" s="28">
        <v>187.15933287285108</v>
      </c>
      <c r="V56" s="28">
        <v>259.05367091036402</v>
      </c>
      <c r="W56" s="28">
        <v>530.95883792878726</v>
      </c>
      <c r="X56" s="28">
        <v>566.67112936787748</v>
      </c>
      <c r="Y56" s="28">
        <v>598.43304616894693</v>
      </c>
      <c r="Z56" s="29">
        <v>617.48500000000001</v>
      </c>
      <c r="AA56" s="28">
        <v>637.14349945399999</v>
      </c>
      <c r="AB56" s="28">
        <v>654.24574652138585</v>
      </c>
      <c r="AC56" s="28">
        <v>666.22440624293256</v>
      </c>
      <c r="AD56" s="28">
        <v>678.10218767453023</v>
      </c>
      <c r="AE56" s="28">
        <v>688.16196124122791</v>
      </c>
      <c r="AF56" s="28">
        <v>699.33182164906987</v>
      </c>
      <c r="AG56" s="28">
        <v>746.10410788740137</v>
      </c>
      <c r="AR56" s="14"/>
      <c r="AS56" s="14"/>
      <c r="AT56" s="14"/>
      <c r="AU56" s="14"/>
      <c r="AV56" s="14"/>
      <c r="AW56" s="14"/>
      <c r="AX56" s="14"/>
    </row>
    <row r="57" spans="1:50" x14ac:dyDescent="0.35">
      <c r="A57" t="s">
        <v>97</v>
      </c>
      <c r="B57" t="s">
        <v>373</v>
      </c>
      <c r="C57" t="s">
        <v>99</v>
      </c>
      <c r="D57" t="s">
        <v>18</v>
      </c>
      <c r="E57" t="s">
        <v>108</v>
      </c>
      <c r="F57" s="4" t="s">
        <v>18</v>
      </c>
      <c r="G57" s="4" t="s">
        <v>18</v>
      </c>
      <c r="H57" t="s">
        <v>18</v>
      </c>
      <c r="I57" t="s">
        <v>18</v>
      </c>
      <c r="O57" s="20" t="s">
        <v>28</v>
      </c>
      <c r="P57" s="20" t="s">
        <v>24</v>
      </c>
      <c r="Q57" s="20" t="s">
        <v>25</v>
      </c>
      <c r="R57" s="20" t="s">
        <v>26</v>
      </c>
      <c r="S57" s="20"/>
      <c r="T57" s="20"/>
      <c r="U57" s="15">
        <v>0.47774188799999995</v>
      </c>
      <c r="V57" s="15">
        <v>0.38413439999999999</v>
      </c>
      <c r="W57" s="15">
        <v>6.1038449999999994E-2</v>
      </c>
      <c r="X57" s="15">
        <v>6.726E-2</v>
      </c>
      <c r="Y57" s="15">
        <v>5.6050000000000003E-2</v>
      </c>
      <c r="Z57" s="15">
        <v>3.1836399999999994E-2</v>
      </c>
      <c r="AA57" s="15">
        <v>2.6842064749999998E-2</v>
      </c>
      <c r="AB57" s="15">
        <v>1.8309113639999999E-2</v>
      </c>
      <c r="AC57" s="15">
        <v>1.7828499406949999E-2</v>
      </c>
      <c r="AD57" s="15">
        <v>1.4835188190730497E-2</v>
      </c>
      <c r="AE57" s="15">
        <v>1.6231441196916895E-2</v>
      </c>
      <c r="AF57" s="15">
        <v>1.4186279606105365E-2</v>
      </c>
      <c r="AG57" s="15">
        <v>3.4826706190079999E-2</v>
      </c>
      <c r="AR57" s="14"/>
      <c r="AS57" s="14"/>
      <c r="AT57" s="14"/>
      <c r="AU57" s="14"/>
      <c r="AV57" s="14"/>
      <c r="AW57" s="14"/>
      <c r="AX57" s="14"/>
    </row>
    <row r="58" spans="1:50" x14ac:dyDescent="0.35">
      <c r="A58" t="s">
        <v>98</v>
      </c>
      <c r="B58" t="s">
        <v>373</v>
      </c>
      <c r="C58" t="s">
        <v>99</v>
      </c>
      <c r="D58" t="s">
        <v>18</v>
      </c>
      <c r="E58" t="s">
        <v>108</v>
      </c>
      <c r="F58" s="4" t="s">
        <v>18</v>
      </c>
      <c r="G58" s="4" t="s">
        <v>18</v>
      </c>
      <c r="H58" t="s">
        <v>18</v>
      </c>
      <c r="I58" t="s">
        <v>18</v>
      </c>
      <c r="O58" s="20" t="s">
        <v>31</v>
      </c>
      <c r="P58" s="20" t="s">
        <v>20</v>
      </c>
      <c r="Q58" s="20" t="s">
        <v>21</v>
      </c>
      <c r="R58" s="20" t="s">
        <v>337</v>
      </c>
      <c r="S58" s="20"/>
      <c r="T58" s="20"/>
      <c r="U58" s="31">
        <v>17.88659089729088</v>
      </c>
      <c r="V58" s="31">
        <v>30.029319268153291</v>
      </c>
      <c r="W58" s="31">
        <v>41.378411794610237</v>
      </c>
      <c r="X58" s="31">
        <v>51.809279539322816</v>
      </c>
      <c r="Y58" s="31">
        <v>62.808418285325565</v>
      </c>
      <c r="Z58" s="31">
        <v>72.982383965804971</v>
      </c>
      <c r="AA58" s="31">
        <v>80.722970330131517</v>
      </c>
      <c r="AB58" s="31">
        <v>87.608660718543135</v>
      </c>
      <c r="AC58" s="31">
        <v>94.106346172562553</v>
      </c>
      <c r="AD58" s="31">
        <v>100.5263784898152</v>
      </c>
      <c r="AE58" s="31">
        <v>107.09602875474097</v>
      </c>
      <c r="AF58" s="31">
        <v>113.25403780825997</v>
      </c>
      <c r="AG58" s="31">
        <v>575.83868177900433</v>
      </c>
      <c r="AR58" s="22"/>
      <c r="AS58" s="22"/>
      <c r="AT58" s="22"/>
      <c r="AU58" s="22"/>
      <c r="AV58" s="22"/>
      <c r="AW58" s="22"/>
      <c r="AX58" s="22"/>
    </row>
    <row r="59" spans="1:50" x14ac:dyDescent="0.35">
      <c r="A59" t="s">
        <v>101</v>
      </c>
      <c r="B59" t="s">
        <v>373</v>
      </c>
      <c r="C59" t="s">
        <v>99</v>
      </c>
      <c r="D59" t="s">
        <v>18</v>
      </c>
      <c r="E59" t="s">
        <v>108</v>
      </c>
      <c r="F59" s="4" t="s">
        <v>18</v>
      </c>
      <c r="G59" s="4" t="s">
        <v>18</v>
      </c>
      <c r="H59" t="s">
        <v>18</v>
      </c>
      <c r="I59" t="s">
        <v>18</v>
      </c>
      <c r="O59" s="20" t="s">
        <v>31</v>
      </c>
      <c r="P59" s="20" t="s">
        <v>24</v>
      </c>
      <c r="Q59" s="20" t="s">
        <v>25</v>
      </c>
      <c r="R59" s="20" t="s">
        <v>26</v>
      </c>
      <c r="S59" s="20"/>
      <c r="T59" s="20"/>
      <c r="U59" s="7"/>
      <c r="V59" s="8">
        <v>0.67887326548635718</v>
      </c>
      <c r="W59" s="8">
        <v>0.32598681979903715</v>
      </c>
      <c r="X59" s="8">
        <v>0.25208477784232541</v>
      </c>
      <c r="Y59" s="8">
        <v>0.2123005539510445</v>
      </c>
      <c r="Z59" s="8">
        <v>0.16198410910876943</v>
      </c>
      <c r="AA59" s="8">
        <v>0.10606102382121836</v>
      </c>
      <c r="AB59" s="8">
        <v>8.5300260387487142E-2</v>
      </c>
      <c r="AC59" s="8">
        <v>7.4167158825704169E-2</v>
      </c>
      <c r="AD59" s="8">
        <v>6.8221034801205144E-2</v>
      </c>
      <c r="AE59" s="8">
        <v>6.5352501140696836E-2</v>
      </c>
      <c r="AF59" s="8">
        <v>5.749988234971215E-2</v>
      </c>
      <c r="AG59" s="8">
        <v>0.14027532242738019</v>
      </c>
      <c r="AR59" s="22"/>
      <c r="AS59" s="22"/>
      <c r="AT59" s="22"/>
      <c r="AU59" s="22"/>
      <c r="AV59" s="22"/>
      <c r="AW59" s="22"/>
      <c r="AX59" s="22"/>
    </row>
    <row r="60" spans="1:50" x14ac:dyDescent="0.35">
      <c r="A60" t="s">
        <v>103</v>
      </c>
      <c r="B60" t="s">
        <v>373</v>
      </c>
      <c r="C60" t="s">
        <v>99</v>
      </c>
      <c r="D60" t="s">
        <v>18</v>
      </c>
      <c r="E60" t="s">
        <v>110</v>
      </c>
      <c r="F60" s="4" t="s">
        <v>18</v>
      </c>
      <c r="G60" s="4" t="s">
        <v>18</v>
      </c>
      <c r="H60" t="s">
        <v>18</v>
      </c>
      <c r="I60" t="s">
        <v>18</v>
      </c>
      <c r="O60" s="13" t="s">
        <v>19</v>
      </c>
      <c r="P60" s="13" t="s">
        <v>20</v>
      </c>
      <c r="Q60" s="13" t="s">
        <v>21</v>
      </c>
      <c r="R60" s="13" t="s">
        <v>338</v>
      </c>
      <c r="S60" s="13"/>
      <c r="T60" s="13"/>
      <c r="U60" s="28">
        <v>8.2510090058353125</v>
      </c>
      <c r="V60" s="28">
        <v>15.138012900347956</v>
      </c>
      <c r="W60" s="28">
        <v>34.62944030961971</v>
      </c>
      <c r="X60" s="28">
        <v>44.462643032737773</v>
      </c>
      <c r="Y60" s="28">
        <v>54.811323198607489</v>
      </c>
      <c r="Z60" s="30">
        <v>64.379324804464403</v>
      </c>
      <c r="AA60" s="28">
        <v>72.246075924789935</v>
      </c>
      <c r="AB60" s="28">
        <v>79.396771266218124</v>
      </c>
      <c r="AC60" s="28">
        <v>85.762115172745922</v>
      </c>
      <c r="AD60" s="28">
        <v>92.225237382988283</v>
      </c>
      <c r="AE60" s="28">
        <v>98.619412020172874</v>
      </c>
      <c r="AF60" s="28">
        <v>104.84153388703061</v>
      </c>
      <c r="AG60" s="28">
        <v>197.01569802925792</v>
      </c>
      <c r="AR60" s="22"/>
      <c r="AS60" s="22"/>
      <c r="AT60" s="22"/>
      <c r="AU60" s="22"/>
      <c r="AV60" s="22"/>
      <c r="AW60" s="22"/>
      <c r="AX60" s="22"/>
    </row>
    <row r="61" spans="1:50" x14ac:dyDescent="0.35">
      <c r="A61" t="s">
        <v>105</v>
      </c>
      <c r="B61" t="s">
        <v>373</v>
      </c>
      <c r="C61" t="s">
        <v>99</v>
      </c>
      <c r="D61" t="s">
        <v>18</v>
      </c>
      <c r="E61" t="s">
        <v>110</v>
      </c>
      <c r="F61" s="4" t="s">
        <v>18</v>
      </c>
      <c r="G61" s="4" t="s">
        <v>18</v>
      </c>
      <c r="H61" t="s">
        <v>18</v>
      </c>
      <c r="I61" t="s">
        <v>18</v>
      </c>
      <c r="O61" s="13" t="s">
        <v>19</v>
      </c>
      <c r="P61" s="13" t="s">
        <v>24</v>
      </c>
      <c r="Q61" s="13" t="s">
        <v>25</v>
      </c>
      <c r="R61" s="13" t="s">
        <v>26</v>
      </c>
      <c r="S61" s="13"/>
      <c r="T61" s="13"/>
      <c r="U61" s="15">
        <v>1.0433578319999999</v>
      </c>
      <c r="V61" s="15">
        <v>0.83468626559999992</v>
      </c>
      <c r="W61" s="15">
        <v>0.36346239999999996</v>
      </c>
      <c r="X61" s="15">
        <v>0.28395499999999996</v>
      </c>
      <c r="Y61" s="15">
        <v>0.23274999999999998</v>
      </c>
      <c r="Z61" s="15">
        <v>0.17456249999999998</v>
      </c>
      <c r="AA61" s="15">
        <v>0.12219374999999999</v>
      </c>
      <c r="AB61" s="15">
        <v>9.8976937499999987E-2</v>
      </c>
      <c r="AC61" s="15">
        <v>8.017131937499998E-2</v>
      </c>
      <c r="AD61" s="15">
        <v>7.536104021249998E-2</v>
      </c>
      <c r="AE61" s="15">
        <v>6.933215699549998E-2</v>
      </c>
      <c r="AF61" s="15">
        <v>6.3092262865904983E-2</v>
      </c>
      <c r="AG61" s="15">
        <v>0.11006703149592086</v>
      </c>
      <c r="AR61" s="22"/>
      <c r="AS61" s="22"/>
      <c r="AT61" s="22"/>
      <c r="AU61" s="22"/>
      <c r="AV61" s="22"/>
      <c r="AW61" s="22"/>
      <c r="AX61" s="22"/>
    </row>
    <row r="62" spans="1:50" x14ac:dyDescent="0.35">
      <c r="A62" t="s">
        <v>107</v>
      </c>
      <c r="B62" t="s">
        <v>373</v>
      </c>
      <c r="C62" t="s">
        <v>99</v>
      </c>
      <c r="D62" t="s">
        <v>18</v>
      </c>
      <c r="E62" t="s">
        <v>110</v>
      </c>
      <c r="F62" s="4" t="s">
        <v>18</v>
      </c>
      <c r="G62" s="4" t="s">
        <v>18</v>
      </c>
      <c r="H62" t="s">
        <v>18</v>
      </c>
      <c r="I62" t="s">
        <v>18</v>
      </c>
      <c r="O62" s="13" t="s">
        <v>28</v>
      </c>
      <c r="P62" s="13" t="s">
        <v>20</v>
      </c>
      <c r="Q62" s="13" t="s">
        <v>21</v>
      </c>
      <c r="R62" s="13" t="s">
        <v>21</v>
      </c>
      <c r="S62" s="13"/>
      <c r="T62" s="13"/>
      <c r="U62" s="28">
        <v>106.12274120130081</v>
      </c>
      <c r="V62" s="28">
        <v>130.80033666422679</v>
      </c>
      <c r="W62" s="28">
        <v>249.5638743326902</v>
      </c>
      <c r="X62" s="28">
        <v>263.02820722055662</v>
      </c>
      <c r="Y62" s="28">
        <v>275.27217026667358</v>
      </c>
      <c r="Z62" s="29">
        <v>282.48</v>
      </c>
      <c r="AA62" s="28">
        <v>289.87656225000001</v>
      </c>
      <c r="AB62" s="28">
        <v>296.60657204390287</v>
      </c>
      <c r="AC62" s="28">
        <v>301.30372566682746</v>
      </c>
      <c r="AD62" s="28">
        <v>305.16867242191745</v>
      </c>
      <c r="AE62" s="28">
        <v>309.30828156883445</v>
      </c>
      <c r="AF62" s="28">
        <v>313.16838342962745</v>
      </c>
      <c r="AG62" s="28">
        <v>248.55123383880806</v>
      </c>
      <c r="AR62" s="22"/>
      <c r="AS62" s="22"/>
      <c r="AT62" s="22"/>
      <c r="AU62" s="22"/>
      <c r="AV62" s="22"/>
      <c r="AW62" s="22"/>
      <c r="AX62" s="22"/>
    </row>
    <row r="63" spans="1:50" x14ac:dyDescent="0.35">
      <c r="A63" t="s">
        <v>109</v>
      </c>
      <c r="B63" t="s">
        <v>373</v>
      </c>
      <c r="C63" t="s">
        <v>99</v>
      </c>
      <c r="D63" t="s">
        <v>18</v>
      </c>
      <c r="E63" t="s">
        <v>110</v>
      </c>
      <c r="F63" s="4" t="s">
        <v>18</v>
      </c>
      <c r="G63" s="4" t="s">
        <v>18</v>
      </c>
      <c r="H63" t="s">
        <v>18</v>
      </c>
      <c r="I63" t="s">
        <v>18</v>
      </c>
      <c r="O63" s="13" t="s">
        <v>28</v>
      </c>
      <c r="P63" s="13" t="s">
        <v>24</v>
      </c>
      <c r="Q63" s="13" t="s">
        <v>25</v>
      </c>
      <c r="R63" s="13" t="s">
        <v>26</v>
      </c>
      <c r="S63" s="13"/>
      <c r="T63" s="13"/>
      <c r="U63" s="15">
        <v>0.24183976960000003</v>
      </c>
      <c r="V63" s="15">
        <v>0.23253824000000001</v>
      </c>
      <c r="W63" s="15">
        <v>6.9057856000000001E-2</v>
      </c>
      <c r="X63" s="15">
        <v>5.3951449999999991E-2</v>
      </c>
      <c r="Y63" s="15">
        <v>4.6549999999999994E-2</v>
      </c>
      <c r="Z63" s="15">
        <v>2.6184374999999996E-2</v>
      </c>
      <c r="AA63" s="15">
        <v>2.3216812499999996E-2</v>
      </c>
      <c r="AB63" s="15">
        <v>1.5836309999999999E-2</v>
      </c>
      <c r="AC63" s="15">
        <v>1.2827411099999996E-2</v>
      </c>
      <c r="AD63" s="15">
        <v>1.3564987238249997E-2</v>
      </c>
      <c r="AE63" s="15">
        <v>1.2479788259189996E-2</v>
      </c>
      <c r="AF63" s="15">
        <v>1.1356607315862896E-2</v>
      </c>
      <c r="AG63" s="15">
        <v>2.3221883497612797E-2</v>
      </c>
      <c r="AR63" s="22"/>
      <c r="AS63" s="22"/>
      <c r="AT63" s="22"/>
      <c r="AU63" s="22"/>
      <c r="AV63" s="22"/>
      <c r="AW63" s="22"/>
      <c r="AX63" s="22"/>
    </row>
    <row r="64" spans="1:50" x14ac:dyDescent="0.35">
      <c r="A64" t="s">
        <v>111</v>
      </c>
      <c r="B64" t="s">
        <v>373</v>
      </c>
      <c r="C64" t="s">
        <v>99</v>
      </c>
      <c r="D64" t="s">
        <v>18</v>
      </c>
      <c r="E64" t="s">
        <v>110</v>
      </c>
      <c r="F64" s="4" t="s">
        <v>18</v>
      </c>
      <c r="G64" s="4" t="s">
        <v>18</v>
      </c>
      <c r="H64" t="s">
        <v>18</v>
      </c>
      <c r="I64" t="s">
        <v>18</v>
      </c>
      <c r="O64" s="13" t="s">
        <v>31</v>
      </c>
      <c r="P64" s="13" t="s">
        <v>20</v>
      </c>
      <c r="Q64" s="13" t="s">
        <v>21</v>
      </c>
      <c r="R64" s="13" t="s">
        <v>337</v>
      </c>
      <c r="S64" s="13"/>
      <c r="T64" s="13"/>
      <c r="U64" s="31">
        <v>77.749678461322816</v>
      </c>
      <c r="V64" s="31">
        <v>115.73374569522896</v>
      </c>
      <c r="W64" s="31">
        <v>138.75982812903311</v>
      </c>
      <c r="X64" s="31">
        <v>169.04134922477948</v>
      </c>
      <c r="Y64" s="31">
        <v>199.11683460594034</v>
      </c>
      <c r="Z64" s="31">
        <v>227.90755028484992</v>
      </c>
      <c r="AA64" s="31">
        <v>249.23048405162993</v>
      </c>
      <c r="AB64" s="31">
        <v>267.68378973904208</v>
      </c>
      <c r="AC64" s="31">
        <v>284.63675642557132</v>
      </c>
      <c r="AD64" s="31">
        <v>302.21069761538405</v>
      </c>
      <c r="AE64" s="31">
        <v>318.83857593455934</v>
      </c>
      <c r="AF64" s="31">
        <v>334.77687861996355</v>
      </c>
      <c r="AG64" s="31">
        <v>792.65628653860438</v>
      </c>
      <c r="AR64" s="22"/>
      <c r="AS64" s="22"/>
      <c r="AT64" s="22"/>
      <c r="AU64" s="22"/>
      <c r="AV64" s="22"/>
      <c r="AW64" s="22"/>
      <c r="AX64" s="22"/>
    </row>
    <row r="65" spans="1:50" x14ac:dyDescent="0.35">
      <c r="A65" t="s">
        <v>113</v>
      </c>
      <c r="B65" t="s">
        <v>373</v>
      </c>
      <c r="C65" t="s">
        <v>99</v>
      </c>
      <c r="D65" t="s">
        <v>18</v>
      </c>
      <c r="E65" t="s">
        <v>110</v>
      </c>
      <c r="F65" s="4" t="s">
        <v>18</v>
      </c>
      <c r="G65" s="4" t="s">
        <v>18</v>
      </c>
      <c r="H65" t="s">
        <v>18</v>
      </c>
      <c r="I65" t="s">
        <v>18</v>
      </c>
      <c r="O65" s="13" t="s">
        <v>31</v>
      </c>
      <c r="P65" s="13" t="s">
        <v>24</v>
      </c>
      <c r="Q65" s="13" t="s">
        <v>25</v>
      </c>
      <c r="R65" s="13" t="s">
        <v>26</v>
      </c>
      <c r="S65" s="13"/>
      <c r="T65" s="13"/>
      <c r="U65" s="7"/>
      <c r="V65" s="8">
        <v>0.48854307806303809</v>
      </c>
      <c r="W65" s="8">
        <v>0.27538691413909783</v>
      </c>
      <c r="X65" s="8">
        <v>0.21822973914026117</v>
      </c>
      <c r="Y65" s="8">
        <v>0.17791792078734867</v>
      </c>
      <c r="Z65" s="8">
        <v>0.14459207196562501</v>
      </c>
      <c r="AA65" s="8">
        <v>9.3559575977757534E-2</v>
      </c>
      <c r="AB65" s="8">
        <v>7.4041126058999332E-2</v>
      </c>
      <c r="AC65" s="8">
        <v>6.3332063189393134E-2</v>
      </c>
      <c r="AD65" s="8">
        <v>6.1741643667191232E-2</v>
      </c>
      <c r="AE65" s="8">
        <v>5.5020813129312771E-2</v>
      </c>
      <c r="AF65" s="8">
        <v>4.9988627124829141E-2</v>
      </c>
      <c r="AG65" s="8">
        <v>8.437197070830367E-2</v>
      </c>
      <c r="AR65" s="23"/>
      <c r="AS65" s="23"/>
      <c r="AT65" s="23"/>
      <c r="AU65" s="23"/>
      <c r="AV65" s="23"/>
      <c r="AW65" s="23"/>
      <c r="AX65" s="23"/>
    </row>
    <row r="66" spans="1:50" x14ac:dyDescent="0.35">
      <c r="A66" t="s">
        <v>114</v>
      </c>
      <c r="B66" t="s">
        <v>373</v>
      </c>
      <c r="C66" t="s">
        <v>99</v>
      </c>
      <c r="D66" t="s">
        <v>18</v>
      </c>
      <c r="E66" t="s">
        <v>367</v>
      </c>
      <c r="F66" s="4" t="s">
        <v>18</v>
      </c>
      <c r="G66" s="4" t="s">
        <v>18</v>
      </c>
      <c r="H66" t="s">
        <v>18</v>
      </c>
      <c r="I66" t="s">
        <v>18</v>
      </c>
      <c r="O66" s="20" t="s">
        <v>19</v>
      </c>
      <c r="P66" s="20" t="s">
        <v>20</v>
      </c>
      <c r="Q66" s="20" t="s">
        <v>21</v>
      </c>
      <c r="R66" s="20" t="s">
        <v>338</v>
      </c>
      <c r="S66" s="20"/>
      <c r="T66" s="20"/>
      <c r="U66" s="28">
        <v>4.461123561019134</v>
      </c>
      <c r="V66" s="28">
        <v>8.3152876354512362</v>
      </c>
      <c r="W66" s="28">
        <v>17.460787562105644</v>
      </c>
      <c r="X66" s="28">
        <v>22.516733208588953</v>
      </c>
      <c r="Y66" s="28">
        <v>27.650548380147235</v>
      </c>
      <c r="Z66" s="30">
        <v>32.189662402232202</v>
      </c>
      <c r="AA66" s="28">
        <v>35.994325987796515</v>
      </c>
      <c r="AB66" s="28">
        <v>39.397811234990762</v>
      </c>
      <c r="AC66" s="28">
        <v>42.378055829219228</v>
      </c>
      <c r="AD66" s="28">
        <v>45.327286012641991</v>
      </c>
      <c r="AE66" s="28">
        <v>48.292494339919998</v>
      </c>
      <c r="AF66" s="28">
        <v>51.19894503313099</v>
      </c>
      <c r="AG66" s="28">
        <v>106.48941143405159</v>
      </c>
      <c r="AR66" s="23"/>
      <c r="AS66" s="23"/>
      <c r="AT66" s="23"/>
      <c r="AU66" s="23"/>
      <c r="AV66" s="23"/>
      <c r="AW66" s="23"/>
      <c r="AX66" s="23"/>
    </row>
    <row r="67" spans="1:50" x14ac:dyDescent="0.35">
      <c r="A67" t="s">
        <v>115</v>
      </c>
      <c r="B67" t="s">
        <v>373</v>
      </c>
      <c r="C67" t="s">
        <v>99</v>
      </c>
      <c r="D67" t="s">
        <v>18</v>
      </c>
      <c r="E67" t="s">
        <v>367</v>
      </c>
      <c r="F67" s="4" t="s">
        <v>18</v>
      </c>
      <c r="G67" s="4" t="s">
        <v>18</v>
      </c>
      <c r="H67" t="s">
        <v>18</v>
      </c>
      <c r="I67" t="s">
        <v>18</v>
      </c>
      <c r="O67" s="20" t="s">
        <v>19</v>
      </c>
      <c r="P67" s="20" t="s">
        <v>24</v>
      </c>
      <c r="Q67" s="20" t="s">
        <v>25</v>
      </c>
      <c r="R67" s="20" t="s">
        <v>26</v>
      </c>
      <c r="S67" s="20"/>
      <c r="T67" s="20"/>
      <c r="U67" s="15">
        <v>1.0540125388800001</v>
      </c>
      <c r="V67" s="15">
        <v>0.86394470400000012</v>
      </c>
      <c r="W67" s="15">
        <v>0.37063679999999999</v>
      </c>
      <c r="X67" s="15">
        <v>0.28955999999999998</v>
      </c>
      <c r="Y67" s="15">
        <v>0.22799999999999998</v>
      </c>
      <c r="Z67" s="15">
        <v>0.16415999999999997</v>
      </c>
      <c r="AA67" s="15">
        <v>0.11819519999999997</v>
      </c>
      <c r="AB67" s="15">
        <v>9.4556159999999972E-2</v>
      </c>
      <c r="AC67" s="15">
        <v>7.5644927999999986E-2</v>
      </c>
      <c r="AD67" s="15">
        <v>6.9593333759999987E-2</v>
      </c>
      <c r="AE67" s="15">
        <v>6.5417733734399991E-2</v>
      </c>
      <c r="AF67" s="15">
        <v>6.0184315035647994E-2</v>
      </c>
      <c r="AG67" s="15">
        <v>0.10634441152204797</v>
      </c>
      <c r="AR67" s="23"/>
      <c r="AS67" s="23"/>
      <c r="AT67" s="23"/>
      <c r="AU67" s="23"/>
      <c r="AV67" s="23"/>
      <c r="AW67" s="23"/>
      <c r="AX67" s="23"/>
    </row>
    <row r="68" spans="1:50" x14ac:dyDescent="0.35">
      <c r="A68" t="s">
        <v>116</v>
      </c>
      <c r="B68" t="s">
        <v>373</v>
      </c>
      <c r="C68" t="s">
        <v>99</v>
      </c>
      <c r="D68" t="s">
        <v>18</v>
      </c>
      <c r="E68" t="s">
        <v>367</v>
      </c>
      <c r="F68" s="4" t="s">
        <v>18</v>
      </c>
      <c r="G68" s="4" t="s">
        <v>18</v>
      </c>
      <c r="H68" t="s">
        <v>18</v>
      </c>
      <c r="I68" t="s">
        <v>18</v>
      </c>
      <c r="O68" s="20" t="s">
        <v>28</v>
      </c>
      <c r="P68" s="20" t="s">
        <v>20</v>
      </c>
      <c r="Q68" s="20" t="s">
        <v>21</v>
      </c>
      <c r="R68" s="20" t="s">
        <v>21</v>
      </c>
      <c r="S68" s="20"/>
      <c r="T68" s="20"/>
      <c r="U68" s="28">
        <v>35.94382068785761</v>
      </c>
      <c r="V68" s="28">
        <v>41.788590016426276</v>
      </c>
      <c r="W68" s="28">
        <v>51.946362598351563</v>
      </c>
      <c r="X68" s="28">
        <v>54.804264461607509</v>
      </c>
      <c r="Y68" s="28">
        <v>56.803524029166958</v>
      </c>
      <c r="Z68" s="29">
        <v>58.481999999999999</v>
      </c>
      <c r="AA68" s="28">
        <v>60.210072921599995</v>
      </c>
      <c r="AB68" s="28">
        <v>61.562215827686778</v>
      </c>
      <c r="AC68" s="28">
        <v>62.55180057174551</v>
      </c>
      <c r="AD68" s="28">
        <v>63.498145861849522</v>
      </c>
      <c r="AE68" s="28">
        <v>64.205193487146303</v>
      </c>
      <c r="AF68" s="28">
        <v>64.877218807451555</v>
      </c>
      <c r="AG68" s="28">
        <v>72.99602068925779</v>
      </c>
      <c r="AR68" s="23"/>
      <c r="AS68" s="23"/>
      <c r="AT68" s="23"/>
      <c r="AU68" s="23"/>
      <c r="AV68" s="23"/>
      <c r="AW68" s="23"/>
      <c r="AX68" s="23"/>
    </row>
    <row r="69" spans="1:50" x14ac:dyDescent="0.35">
      <c r="A69" t="s">
        <v>117</v>
      </c>
      <c r="B69" t="s">
        <v>373</v>
      </c>
      <c r="C69" t="s">
        <v>99</v>
      </c>
      <c r="D69" t="s">
        <v>18</v>
      </c>
      <c r="E69" t="s">
        <v>367</v>
      </c>
      <c r="F69" s="4" t="s">
        <v>18</v>
      </c>
      <c r="G69" s="4" t="s">
        <v>18</v>
      </c>
      <c r="H69" t="s">
        <v>18</v>
      </c>
      <c r="I69" t="s">
        <v>18</v>
      </c>
      <c r="O69" s="20" t="s">
        <v>28</v>
      </c>
      <c r="P69" s="20" t="s">
        <v>24</v>
      </c>
      <c r="Q69" s="20" t="s">
        <v>25</v>
      </c>
      <c r="R69" s="20" t="s">
        <v>26</v>
      </c>
      <c r="S69" s="20"/>
      <c r="T69" s="20"/>
      <c r="U69" s="15">
        <v>0.21301708260000002</v>
      </c>
      <c r="V69" s="15">
        <v>0.16260845999999998</v>
      </c>
      <c r="W69" s="15">
        <v>5.5595520000000002E-2</v>
      </c>
      <c r="X69" s="15">
        <v>5.50164E-2</v>
      </c>
      <c r="Y69" s="15">
        <v>3.6479999999999999E-2</v>
      </c>
      <c r="Z69" s="15">
        <v>2.9548799999999993E-2</v>
      </c>
      <c r="AA69" s="15">
        <v>2.2457087999999997E-2</v>
      </c>
      <c r="AB69" s="15">
        <v>1.6074547199999997E-2</v>
      </c>
      <c r="AC69" s="15">
        <v>1.5128985599999999E-2</v>
      </c>
      <c r="AD69" s="15">
        <v>1.1134933401599998E-2</v>
      </c>
      <c r="AE69" s="15">
        <v>1.0466837397503998E-2</v>
      </c>
      <c r="AF69" s="15">
        <v>1.2036863007129599E-2</v>
      </c>
      <c r="AG69" s="15">
        <v>2.1335560889157893E-2</v>
      </c>
      <c r="AR69" s="23"/>
      <c r="AS69" s="23"/>
      <c r="AT69" s="23"/>
      <c r="AU69" s="23"/>
      <c r="AV69" s="23"/>
      <c r="AW69" s="23"/>
      <c r="AX69" s="23"/>
    </row>
    <row r="70" spans="1:50" x14ac:dyDescent="0.35">
      <c r="A70" t="s">
        <v>118</v>
      </c>
      <c r="B70" t="s">
        <v>373</v>
      </c>
      <c r="C70" t="s">
        <v>99</v>
      </c>
      <c r="D70" t="s">
        <v>18</v>
      </c>
      <c r="E70" t="s">
        <v>367</v>
      </c>
      <c r="F70" s="4" t="s">
        <v>18</v>
      </c>
      <c r="G70" s="4" t="s">
        <v>18</v>
      </c>
      <c r="H70" t="s">
        <v>18</v>
      </c>
      <c r="I70" t="s">
        <v>18</v>
      </c>
      <c r="O70" s="20" t="s">
        <v>31</v>
      </c>
      <c r="P70" s="20" t="s">
        <v>20</v>
      </c>
      <c r="Q70" s="20" t="s">
        <v>21</v>
      </c>
      <c r="R70" s="20" t="s">
        <v>337</v>
      </c>
      <c r="S70" s="20"/>
      <c r="T70" s="20"/>
      <c r="U70" s="31">
        <v>124.11378299931738</v>
      </c>
      <c r="V70" s="31">
        <v>198.98464227155449</v>
      </c>
      <c r="W70" s="31">
        <v>336.13109154749048</v>
      </c>
      <c r="X70" s="31">
        <v>410.85731976866123</v>
      </c>
      <c r="Y70" s="31">
        <v>486.77522834585903</v>
      </c>
      <c r="Z70" s="31">
        <v>550.4199993541979</v>
      </c>
      <c r="AA70" s="31">
        <v>597.81236330115416</v>
      </c>
      <c r="AB70" s="31">
        <v>639.96740054428199</v>
      </c>
      <c r="AC70" s="31">
        <v>677.4873855247788</v>
      </c>
      <c r="AD70" s="31">
        <v>713.83637108489472</v>
      </c>
      <c r="AE70" s="31">
        <v>752.15869179785307</v>
      </c>
      <c r="AF70" s="31">
        <v>789.16676722970863</v>
      </c>
      <c r="AG70" s="31">
        <v>1458.8385836451869</v>
      </c>
      <c r="AR70" s="23"/>
      <c r="AS70" s="23"/>
      <c r="AT70" s="23"/>
      <c r="AU70" s="23"/>
      <c r="AV70" s="23"/>
      <c r="AW70" s="23"/>
      <c r="AX70" s="23"/>
    </row>
    <row r="71" spans="1:50" x14ac:dyDescent="0.35">
      <c r="A71" t="s">
        <v>119</v>
      </c>
      <c r="B71" t="s">
        <v>373</v>
      </c>
      <c r="C71" t="s">
        <v>99</v>
      </c>
      <c r="D71" t="s">
        <v>18</v>
      </c>
      <c r="E71" t="s">
        <v>367</v>
      </c>
      <c r="F71" s="4" t="s">
        <v>18</v>
      </c>
      <c r="G71" s="4" t="s">
        <v>18</v>
      </c>
      <c r="H71" t="s">
        <v>18</v>
      </c>
      <c r="I71" t="s">
        <v>18</v>
      </c>
      <c r="O71" s="20" t="s">
        <v>31</v>
      </c>
      <c r="P71" s="20" t="s">
        <v>24</v>
      </c>
      <c r="Q71" s="20" t="s">
        <v>25</v>
      </c>
      <c r="R71" s="20" t="s">
        <v>26</v>
      </c>
      <c r="S71" s="20"/>
      <c r="T71" s="20"/>
      <c r="U71" s="7"/>
      <c r="V71" s="8">
        <v>0.60324371284895006</v>
      </c>
      <c r="W71" s="8">
        <v>0.29844886041198798</v>
      </c>
      <c r="X71" s="8">
        <v>0.22231275267379721</v>
      </c>
      <c r="Y71" s="8">
        <v>0.18477925285581967</v>
      </c>
      <c r="Z71" s="8">
        <v>0.13074776057239826</v>
      </c>
      <c r="AA71" s="8">
        <v>8.6102183791579592E-2</v>
      </c>
      <c r="AB71" s="8">
        <v>7.0515499228462397E-2</v>
      </c>
      <c r="AC71" s="8">
        <v>5.8627962844024044E-2</v>
      </c>
      <c r="AD71" s="8">
        <v>5.3652638169727915E-2</v>
      </c>
      <c r="AE71" s="8">
        <v>5.3685021197106768E-2</v>
      </c>
      <c r="AF71" s="8">
        <v>4.9202483246449928E-2</v>
      </c>
      <c r="AG71" s="8">
        <v>8.0724561862030475E-2</v>
      </c>
      <c r="AR71" s="14"/>
      <c r="AS71" s="14"/>
      <c r="AT71" s="14"/>
      <c r="AU71" s="14"/>
      <c r="AV71" s="14"/>
      <c r="AW71" s="14"/>
      <c r="AX71" s="14"/>
    </row>
    <row r="72" spans="1:50" x14ac:dyDescent="0.35">
      <c r="A72" t="s">
        <v>120</v>
      </c>
      <c r="B72" t="s">
        <v>373</v>
      </c>
      <c r="C72" t="s">
        <v>165</v>
      </c>
      <c r="D72" t="s">
        <v>18</v>
      </c>
      <c r="E72" t="s">
        <v>166</v>
      </c>
      <c r="F72" s="4" t="s">
        <v>167</v>
      </c>
      <c r="G72" s="4" t="s">
        <v>18</v>
      </c>
      <c r="H72" t="s">
        <v>18</v>
      </c>
      <c r="I72" t="s">
        <v>18</v>
      </c>
      <c r="O72" s="13" t="s">
        <v>19</v>
      </c>
      <c r="P72" s="13" t="s">
        <v>20</v>
      </c>
      <c r="Q72" s="13" t="s">
        <v>21</v>
      </c>
      <c r="R72" s="13" t="s">
        <v>338</v>
      </c>
      <c r="S72" s="13"/>
      <c r="T72" s="13"/>
      <c r="U72" s="28">
        <v>3.3900043741953447</v>
      </c>
      <c r="V72" s="28">
        <v>8.9065375618648073</v>
      </c>
      <c r="W72" s="28">
        <v>32.876535061176114</v>
      </c>
      <c r="X72" s="28">
        <v>48.211773376706297</v>
      </c>
      <c r="Y72" s="28">
        <v>67.153004610523737</v>
      </c>
      <c r="Z72" s="28">
        <v>85.678429110007315</v>
      </c>
      <c r="AA72" s="28">
        <v>103.38551506928262</v>
      </c>
      <c r="AB72" s="28">
        <v>119.78248025300317</v>
      </c>
      <c r="AC72" s="28">
        <v>132.72121404734639</v>
      </c>
      <c r="AD72" s="28">
        <v>149.17658764303849</v>
      </c>
      <c r="AE72" s="28">
        <v>165.67285377915721</v>
      </c>
      <c r="AF72" s="28">
        <v>184.66637715468511</v>
      </c>
      <c r="AG72" s="28">
        <v>920.06968758957225</v>
      </c>
      <c r="AR72" s="14"/>
      <c r="AS72" s="14"/>
      <c r="AT72" s="14"/>
      <c r="AU72" s="14"/>
      <c r="AV72" s="14"/>
      <c r="AW72" s="14"/>
      <c r="AX72" s="14"/>
    </row>
    <row r="73" spans="1:50" x14ac:dyDescent="0.35">
      <c r="A73" t="s">
        <v>122</v>
      </c>
      <c r="B73" t="s">
        <v>373</v>
      </c>
      <c r="C73" t="s">
        <v>165</v>
      </c>
      <c r="D73" t="s">
        <v>18</v>
      </c>
      <c r="E73" t="s">
        <v>166</v>
      </c>
      <c r="F73" s="4" t="s">
        <v>167</v>
      </c>
      <c r="G73" s="4" t="s">
        <v>18</v>
      </c>
      <c r="H73" t="s">
        <v>18</v>
      </c>
      <c r="I73" t="s">
        <v>18</v>
      </c>
      <c r="O73" s="13" t="s">
        <v>19</v>
      </c>
      <c r="P73" s="13" t="s">
        <v>24</v>
      </c>
      <c r="Q73" s="13" t="s">
        <v>25</v>
      </c>
      <c r="R73" s="13" t="s">
        <v>26</v>
      </c>
      <c r="S73" s="13"/>
      <c r="T73" s="13"/>
      <c r="U73" s="8"/>
      <c r="V73" s="8">
        <v>1.6272938258313823</v>
      </c>
      <c r="W73" s="8">
        <v>0.55031628908295926</v>
      </c>
      <c r="X73" s="8">
        <v>0.466449347140586</v>
      </c>
      <c r="Y73" s="8">
        <v>0.39287563819357385</v>
      </c>
      <c r="Z73" s="8">
        <v>0.27586888489841904</v>
      </c>
      <c r="AA73" s="8">
        <v>0.20666912481016883</v>
      </c>
      <c r="AB73" s="8">
        <v>0.15860021757141041</v>
      </c>
      <c r="AC73" s="8">
        <v>0.10801858307670853</v>
      </c>
      <c r="AD73" s="8">
        <v>0.12398450175283866</v>
      </c>
      <c r="AE73" s="8">
        <v>0.11058213890501563</v>
      </c>
      <c r="AF73" s="8">
        <v>0.11464475285037565</v>
      </c>
      <c r="AG73" s="8">
        <v>0.23890472231516083</v>
      </c>
      <c r="AR73" s="14"/>
      <c r="AS73" s="14"/>
      <c r="AT73" s="14"/>
      <c r="AU73" s="14"/>
      <c r="AV73" s="14"/>
      <c r="AW73" s="14"/>
      <c r="AX73" s="14"/>
    </row>
    <row r="74" spans="1:50" x14ac:dyDescent="0.35">
      <c r="A74" t="s">
        <v>123</v>
      </c>
      <c r="B74" t="s">
        <v>373</v>
      </c>
      <c r="C74" t="s">
        <v>165</v>
      </c>
      <c r="D74" t="s">
        <v>18</v>
      </c>
      <c r="E74" t="s">
        <v>166</v>
      </c>
      <c r="F74" s="4" t="s">
        <v>170</v>
      </c>
      <c r="G74" s="4" t="s">
        <v>18</v>
      </c>
      <c r="H74" t="s">
        <v>18</v>
      </c>
      <c r="I74" t="s">
        <v>18</v>
      </c>
      <c r="O74" s="13" t="s">
        <v>19</v>
      </c>
      <c r="P74" s="13" t="s">
        <v>20</v>
      </c>
      <c r="Q74" s="13" t="s">
        <v>21</v>
      </c>
      <c r="R74" s="13" t="s">
        <v>338</v>
      </c>
      <c r="S74" s="13"/>
      <c r="T74" s="13"/>
      <c r="U74" s="28">
        <v>6.3330502999530616</v>
      </c>
      <c r="V74" s="28">
        <v>15.496906621724458</v>
      </c>
      <c r="W74" s="28">
        <v>56.344248998750274</v>
      </c>
      <c r="X74" s="28">
        <v>76.955576275859556</v>
      </c>
      <c r="Y74" s="28">
        <v>98.864145676604394</v>
      </c>
      <c r="Z74" s="28">
        <v>117.48117934882538</v>
      </c>
      <c r="AA74" s="28">
        <v>132.12667513772146</v>
      </c>
      <c r="AB74" s="28">
        <v>147.07877908854914</v>
      </c>
      <c r="AC74" s="28">
        <v>159.73897049730982</v>
      </c>
      <c r="AD74" s="28">
        <v>167.22247137910165</v>
      </c>
      <c r="AE74" s="28">
        <v>172.9691916081629</v>
      </c>
      <c r="AF74" s="28">
        <v>177.82450654298015</v>
      </c>
      <c r="AG74" s="28">
        <v>834.01512801280467</v>
      </c>
      <c r="AR74" s="14"/>
      <c r="AS74" s="14"/>
      <c r="AT74" s="14"/>
      <c r="AU74" s="14"/>
      <c r="AV74" s="14"/>
      <c r="AW74" s="14"/>
      <c r="AX74" s="14"/>
    </row>
    <row r="75" spans="1:50" x14ac:dyDescent="0.35">
      <c r="A75" t="s">
        <v>124</v>
      </c>
      <c r="B75" t="s">
        <v>373</v>
      </c>
      <c r="C75" t="s">
        <v>165</v>
      </c>
      <c r="D75" t="s">
        <v>18</v>
      </c>
      <c r="E75" t="s">
        <v>166</v>
      </c>
      <c r="F75" s="4" t="s">
        <v>170</v>
      </c>
      <c r="G75" s="4" t="s">
        <v>18</v>
      </c>
      <c r="H75" t="s">
        <v>18</v>
      </c>
      <c r="I75" t="s">
        <v>18</v>
      </c>
      <c r="O75" s="13" t="s">
        <v>19</v>
      </c>
      <c r="P75" s="13" t="s">
        <v>24</v>
      </c>
      <c r="Q75" s="13" t="s">
        <v>25</v>
      </c>
      <c r="R75" s="13" t="s">
        <v>26</v>
      </c>
      <c r="S75" s="13"/>
      <c r="T75" s="13"/>
      <c r="U75" s="8"/>
      <c r="V75" s="8">
        <v>1.4469893475880518</v>
      </c>
      <c r="W75" s="8">
        <v>0.45912121325455019</v>
      </c>
      <c r="X75" s="8">
        <v>0.36581066645446719</v>
      </c>
      <c r="Y75" s="8">
        <v>0.28469112260572349</v>
      </c>
      <c r="Z75" s="8">
        <v>0.18830925554264505</v>
      </c>
      <c r="AA75" s="8">
        <v>0.12466248525996361</v>
      </c>
      <c r="AB75" s="8">
        <v>0.11316491492155115</v>
      </c>
      <c r="AC75" s="8">
        <v>8.6077621035585167E-2</v>
      </c>
      <c r="AD75" s="8">
        <v>4.6848310456075321E-2</v>
      </c>
      <c r="AE75" s="8">
        <v>3.4365717607612395E-2</v>
      </c>
      <c r="AF75" s="8">
        <v>2.8070403114424384E-2</v>
      </c>
      <c r="AG75" s="8">
        <v>0.18983918875812472</v>
      </c>
      <c r="AR75" s="14"/>
      <c r="AS75" s="14"/>
      <c r="AT75" s="14"/>
      <c r="AU75" s="14"/>
      <c r="AV75" s="14"/>
      <c r="AW75" s="14"/>
      <c r="AX75" s="14"/>
    </row>
    <row r="76" spans="1:50" x14ac:dyDescent="0.35">
      <c r="A76" t="s">
        <v>125</v>
      </c>
      <c r="B76" t="s">
        <v>373</v>
      </c>
      <c r="C76" t="s">
        <v>165</v>
      </c>
      <c r="D76" t="s">
        <v>18</v>
      </c>
      <c r="E76" t="s">
        <v>166</v>
      </c>
      <c r="F76" s="4" t="s">
        <v>173</v>
      </c>
      <c r="G76" s="4" t="s">
        <v>18</v>
      </c>
      <c r="H76" t="s">
        <v>18</v>
      </c>
      <c r="I76" t="s">
        <v>18</v>
      </c>
      <c r="O76" s="13" t="s">
        <v>19</v>
      </c>
      <c r="P76" s="13" t="s">
        <v>20</v>
      </c>
      <c r="Q76" s="13" t="s">
        <v>21</v>
      </c>
      <c r="R76" s="13" t="s">
        <v>338</v>
      </c>
      <c r="S76" s="13"/>
      <c r="T76" s="13"/>
      <c r="U76" s="28">
        <v>2.1965317423564938</v>
      </c>
      <c r="V76" s="28">
        <v>5.5377652229182539</v>
      </c>
      <c r="W76" s="28">
        <v>9.228501069803821</v>
      </c>
      <c r="X76" s="28">
        <v>13.392159271307301</v>
      </c>
      <c r="Y76" s="28">
        <v>18.65361239181215</v>
      </c>
      <c r="Z76" s="28">
        <v>23.799563641668698</v>
      </c>
      <c r="AA76" s="28">
        <v>28.997016092786929</v>
      </c>
      <c r="AB76" s="28">
        <v>33.925321204554272</v>
      </c>
      <c r="AC76" s="28">
        <v>38.334240516274456</v>
      </c>
      <c r="AD76" s="28">
        <v>42.664669753946868</v>
      </c>
      <c r="AE76" s="28">
        <v>48.311691175151971</v>
      </c>
      <c r="AF76" s="28">
        <v>53.850373069710955</v>
      </c>
      <c r="AG76" s="28">
        <v>534.34037933034745</v>
      </c>
      <c r="AR76" s="14"/>
      <c r="AS76" s="14"/>
      <c r="AT76" s="14"/>
      <c r="AU76" s="14"/>
      <c r="AV76" s="14"/>
      <c r="AW76" s="14"/>
      <c r="AX76" s="14"/>
    </row>
    <row r="77" spans="1:50" x14ac:dyDescent="0.35">
      <c r="A77" t="s">
        <v>126</v>
      </c>
      <c r="B77" t="s">
        <v>373</v>
      </c>
      <c r="C77" t="s">
        <v>165</v>
      </c>
      <c r="D77" t="s">
        <v>18</v>
      </c>
      <c r="E77" t="s">
        <v>166</v>
      </c>
      <c r="F77" s="4" t="s">
        <v>173</v>
      </c>
      <c r="G77" s="4" t="s">
        <v>18</v>
      </c>
      <c r="H77" t="s">
        <v>18</v>
      </c>
      <c r="I77" t="s">
        <v>18</v>
      </c>
      <c r="O77" s="13" t="s">
        <v>19</v>
      </c>
      <c r="P77" s="13" t="s">
        <v>24</v>
      </c>
      <c r="Q77" s="13" t="s">
        <v>25</v>
      </c>
      <c r="R77" s="13" t="s">
        <v>26</v>
      </c>
      <c r="S77" s="13"/>
      <c r="T77" s="13"/>
      <c r="U77" s="8"/>
      <c r="V77" s="8">
        <v>1.5211405399392051</v>
      </c>
      <c r="W77" s="8">
        <v>0.50333700759559707</v>
      </c>
      <c r="X77" s="8">
        <v>0.45117383310787124</v>
      </c>
      <c r="Y77" s="8">
        <v>0.39287563819357424</v>
      </c>
      <c r="Z77" s="8">
        <v>0.27586888489841899</v>
      </c>
      <c r="AA77" s="8">
        <v>0.21838435903162692</v>
      </c>
      <c r="AB77" s="8">
        <v>0.16995904323387503</v>
      </c>
      <c r="AC77" s="8">
        <v>0.12995954511783109</v>
      </c>
      <c r="AD77" s="8">
        <v>0.11296504585330099</v>
      </c>
      <c r="AE77" s="8">
        <v>0.13235825927570208</v>
      </c>
      <c r="AF77" s="8">
        <v>0.1146447528503759</v>
      </c>
      <c r="AG77" s="8">
        <v>0.26343748909367887</v>
      </c>
      <c r="AR77" s="23"/>
      <c r="AS77" s="23"/>
      <c r="AT77" s="23"/>
      <c r="AU77" s="23"/>
      <c r="AV77" s="23"/>
      <c r="AW77" s="23"/>
      <c r="AX77" s="23"/>
    </row>
    <row r="78" spans="1:50" x14ac:dyDescent="0.35">
      <c r="A78" t="s">
        <v>127</v>
      </c>
      <c r="B78" t="s">
        <v>373</v>
      </c>
      <c r="C78" t="s">
        <v>165</v>
      </c>
      <c r="D78" t="s">
        <v>18</v>
      </c>
      <c r="E78" t="s">
        <v>166</v>
      </c>
      <c r="F78" s="4" t="s">
        <v>176</v>
      </c>
      <c r="G78" s="4" t="s">
        <v>18</v>
      </c>
      <c r="H78" t="s">
        <v>18</v>
      </c>
      <c r="I78" t="s">
        <v>18</v>
      </c>
      <c r="O78" s="13" t="s">
        <v>19</v>
      </c>
      <c r="P78" s="13" t="s">
        <v>20</v>
      </c>
      <c r="Q78" s="13" t="s">
        <v>21</v>
      </c>
      <c r="R78" s="13" t="s">
        <v>338</v>
      </c>
      <c r="S78" s="13"/>
      <c r="T78" s="13"/>
      <c r="U78" s="28">
        <v>1.4982306944711454</v>
      </c>
      <c r="V78" s="28">
        <v>3.7772501420124751</v>
      </c>
      <c r="W78" s="28">
        <v>21.157552978981816</v>
      </c>
      <c r="X78" s="28">
        <v>30.703287255691905</v>
      </c>
      <c r="Y78" s="28">
        <v>41.037947261986723</v>
      </c>
      <c r="Z78" s="28">
        <v>53.385687855037233</v>
      </c>
      <c r="AA78" s="28">
        <v>64.41886124142664</v>
      </c>
      <c r="AB78" s="28">
        <v>73.903984035803518</v>
      </c>
      <c r="AC78" s="28">
        <v>83.508512183491987</v>
      </c>
      <c r="AD78" s="28">
        <v>92.942055091441134</v>
      </c>
      <c r="AE78" s="28">
        <v>103.21978633768045</v>
      </c>
      <c r="AF78" s="28">
        <v>112.8193467611153</v>
      </c>
      <c r="AG78" s="28">
        <v>383.49933967147075</v>
      </c>
      <c r="AR78" s="23"/>
      <c r="AS78" s="23"/>
      <c r="AT78" s="23"/>
      <c r="AU78" s="23"/>
      <c r="AV78" s="23"/>
      <c r="AW78" s="23"/>
      <c r="AX78" s="23"/>
    </row>
    <row r="79" spans="1:50" x14ac:dyDescent="0.35">
      <c r="A79" t="s">
        <v>128</v>
      </c>
      <c r="B79" t="s">
        <v>373</v>
      </c>
      <c r="C79" t="s">
        <v>165</v>
      </c>
      <c r="D79" t="s">
        <v>18</v>
      </c>
      <c r="E79" t="s">
        <v>166</v>
      </c>
      <c r="F79" s="4" t="s">
        <v>176</v>
      </c>
      <c r="G79" s="4" t="s">
        <v>18</v>
      </c>
      <c r="H79" t="s">
        <v>18</v>
      </c>
      <c r="I79" t="s">
        <v>18</v>
      </c>
      <c r="O79" s="13" t="s">
        <v>19</v>
      </c>
      <c r="P79" s="13" t="s">
        <v>24</v>
      </c>
      <c r="Q79" s="13" t="s">
        <v>25</v>
      </c>
      <c r="R79" s="13" t="s">
        <v>26</v>
      </c>
      <c r="S79" s="13"/>
      <c r="T79" s="13"/>
      <c r="U79" s="8"/>
      <c r="V79" s="8">
        <v>1.5211405399392059</v>
      </c>
      <c r="W79" s="8">
        <v>0.56663540791541167</v>
      </c>
      <c r="X79" s="8">
        <v>0.4511738331078714</v>
      </c>
      <c r="Y79" s="8">
        <v>0.33659783463019699</v>
      </c>
      <c r="Z79" s="8">
        <v>0.30088592185721164</v>
      </c>
      <c r="AA79" s="8">
        <v>0.20666912481016889</v>
      </c>
      <c r="AB79" s="8">
        <v>0.14724139190894547</v>
      </c>
      <c r="AC79" s="8">
        <v>0.129959545117831</v>
      </c>
      <c r="AD79" s="8">
        <v>0.11296504585330135</v>
      </c>
      <c r="AE79" s="8">
        <v>0.11058213890501514</v>
      </c>
      <c r="AF79" s="8">
        <v>9.300116541638806E-2</v>
      </c>
      <c r="AG79" s="8">
        <v>0.23890472231516116</v>
      </c>
      <c r="AR79" s="23"/>
      <c r="AS79" s="23"/>
      <c r="AT79" s="23"/>
      <c r="AU79" s="23"/>
      <c r="AV79" s="23"/>
      <c r="AW79" s="23"/>
      <c r="AX79" s="23"/>
    </row>
    <row r="80" spans="1:50" x14ac:dyDescent="0.35">
      <c r="A80" t="s">
        <v>129</v>
      </c>
      <c r="B80" t="s">
        <v>373</v>
      </c>
      <c r="C80" t="s">
        <v>165</v>
      </c>
      <c r="D80" t="s">
        <v>18</v>
      </c>
      <c r="E80" t="s">
        <v>166</v>
      </c>
      <c r="F80" s="4" t="s">
        <v>179</v>
      </c>
      <c r="G80" s="4" t="s">
        <v>18</v>
      </c>
      <c r="H80" t="s">
        <v>18</v>
      </c>
      <c r="I80" t="s">
        <v>18</v>
      </c>
      <c r="O80" s="13" t="s">
        <v>19</v>
      </c>
      <c r="P80" s="13" t="s">
        <v>20</v>
      </c>
      <c r="Q80" s="13" t="s">
        <v>21</v>
      </c>
      <c r="R80" s="13" t="s">
        <v>338</v>
      </c>
      <c r="S80" s="13"/>
      <c r="T80" s="13"/>
      <c r="U80" s="28">
        <v>0.4879106537915901</v>
      </c>
      <c r="V80" s="28">
        <v>1.2554540369595855</v>
      </c>
      <c r="W80" s="28">
        <v>13.98846477949211</v>
      </c>
      <c r="X80" s="28">
        <v>20.299694053350017</v>
      </c>
      <c r="Y80" s="28">
        <v>27.980418587718223</v>
      </c>
      <c r="Z80" s="28">
        <v>36.049339045468756</v>
      </c>
      <c r="AA80" s="28">
        <v>43.921950846427251</v>
      </c>
      <c r="AB80" s="28">
        <v>50.887981806831405</v>
      </c>
      <c r="AC80" s="28">
        <v>58.059626412998213</v>
      </c>
      <c r="AD80" s="28">
        <v>65.897905758571426</v>
      </c>
      <c r="AE80" s="28">
        <v>73.902537490702784</v>
      </c>
      <c r="AF80" s="28">
        <v>80.775559604566453</v>
      </c>
      <c r="AG80" s="28">
        <v>124.7024661038118</v>
      </c>
      <c r="AR80" s="23"/>
      <c r="AS80" s="23"/>
      <c r="AT80" s="23"/>
      <c r="AU80" s="23"/>
      <c r="AV80" s="23"/>
      <c r="AW80" s="23"/>
      <c r="AX80" s="23"/>
    </row>
    <row r="81" spans="1:50" x14ac:dyDescent="0.35">
      <c r="A81" t="s">
        <v>130</v>
      </c>
      <c r="B81" t="s">
        <v>373</v>
      </c>
      <c r="C81" t="s">
        <v>165</v>
      </c>
      <c r="D81" t="s">
        <v>18</v>
      </c>
      <c r="E81" t="s">
        <v>166</v>
      </c>
      <c r="F81" s="4" t="s">
        <v>179</v>
      </c>
      <c r="G81" s="4" t="s">
        <v>18</v>
      </c>
      <c r="H81" t="s">
        <v>18</v>
      </c>
      <c r="I81" t="s">
        <v>18</v>
      </c>
      <c r="O81" s="13" t="s">
        <v>19</v>
      </c>
      <c r="P81" s="13" t="s">
        <v>24</v>
      </c>
      <c r="Q81" s="13" t="s">
        <v>25</v>
      </c>
      <c r="R81" s="13" t="s">
        <v>26</v>
      </c>
      <c r="S81" s="13"/>
      <c r="T81" s="13"/>
      <c r="U81" s="8"/>
      <c r="V81" s="8">
        <v>1.5731228191132096</v>
      </c>
      <c r="W81" s="8">
        <v>0.53433364692746521</v>
      </c>
      <c r="X81" s="8">
        <v>0.45117383310787107</v>
      </c>
      <c r="Y81" s="8">
        <v>0.37836651696239099</v>
      </c>
      <c r="Z81" s="8">
        <v>0.28837740337781509</v>
      </c>
      <c r="AA81" s="8">
        <v>0.2183843590316269</v>
      </c>
      <c r="AB81" s="8">
        <v>0.15860021757141038</v>
      </c>
      <c r="AC81" s="8">
        <v>0.14093002613839281</v>
      </c>
      <c r="AD81" s="8">
        <v>0.13500395765237652</v>
      </c>
      <c r="AE81" s="8">
        <v>0.12147019909035858</v>
      </c>
      <c r="AF81" s="8">
        <v>9.300116541638806E-2</v>
      </c>
      <c r="AG81" s="8">
        <v>0.25117110570442019</v>
      </c>
      <c r="AR81" s="23"/>
      <c r="AS81" s="23"/>
      <c r="AT81" s="23"/>
      <c r="AU81" s="23"/>
      <c r="AV81" s="23"/>
      <c r="AW81" s="23"/>
      <c r="AX81" s="23"/>
    </row>
    <row r="82" spans="1:50" x14ac:dyDescent="0.35">
      <c r="A82" t="s">
        <v>131</v>
      </c>
      <c r="B82" t="s">
        <v>373</v>
      </c>
      <c r="C82" t="s">
        <v>165</v>
      </c>
      <c r="D82" t="s">
        <v>18</v>
      </c>
      <c r="E82" t="s">
        <v>166</v>
      </c>
      <c r="F82" s="4" t="s">
        <v>182</v>
      </c>
      <c r="G82" s="4" t="s">
        <v>18</v>
      </c>
      <c r="H82" t="s">
        <v>18</v>
      </c>
      <c r="I82" t="s">
        <v>18</v>
      </c>
      <c r="O82" s="13" t="s">
        <v>19</v>
      </c>
      <c r="P82" s="13" t="s">
        <v>20</v>
      </c>
      <c r="Q82" s="13" t="s">
        <v>21</v>
      </c>
      <c r="R82" s="13" t="s">
        <v>338</v>
      </c>
      <c r="S82" s="13"/>
      <c r="T82" s="13"/>
      <c r="U82" s="28">
        <v>2.3229271743503852</v>
      </c>
      <c r="V82" s="28">
        <v>5.9161853182401751</v>
      </c>
      <c r="W82" s="28">
        <v>25.778397097958685</v>
      </c>
      <c r="X82" s="28">
        <v>37.023276200928521</v>
      </c>
      <c r="Y82" s="28">
        <v>49.485230801076789</v>
      </c>
      <c r="Z82" s="28">
        <v>64.374640088975653</v>
      </c>
      <c r="AA82" s="28">
        <v>76.17056264300507</v>
      </c>
      <c r="AB82" s="28">
        <v>87.386022309048656</v>
      </c>
      <c r="AC82" s="28">
        <v>99.701336717193044</v>
      </c>
      <c r="AD82" s="28">
        <v>112.06275727416623</v>
      </c>
      <c r="AE82" s="28">
        <v>125.67504271087373</v>
      </c>
      <c r="AF82" s="28">
        <v>141.44305630951374</v>
      </c>
      <c r="AG82" s="28">
        <v>605.8366286929504</v>
      </c>
      <c r="AR82" s="23"/>
      <c r="AS82" s="23"/>
      <c r="AT82" s="23"/>
      <c r="AU82" s="23"/>
      <c r="AV82" s="23"/>
      <c r="AW82" s="23"/>
      <c r="AX82" s="23"/>
    </row>
    <row r="83" spans="1:50" x14ac:dyDescent="0.35">
      <c r="A83" t="s">
        <v>132</v>
      </c>
      <c r="B83" t="s">
        <v>373</v>
      </c>
      <c r="C83" t="s">
        <v>165</v>
      </c>
      <c r="D83" t="s">
        <v>18</v>
      </c>
      <c r="E83" t="s">
        <v>166</v>
      </c>
      <c r="F83" s="4" t="s">
        <v>182</v>
      </c>
      <c r="G83" s="4" t="s">
        <v>18</v>
      </c>
      <c r="H83" t="s">
        <v>18</v>
      </c>
      <c r="I83" t="s">
        <v>18</v>
      </c>
      <c r="O83" s="13" t="s">
        <v>19</v>
      </c>
      <c r="P83" s="13" t="s">
        <v>24</v>
      </c>
      <c r="Q83" s="13" t="s">
        <v>25</v>
      </c>
      <c r="R83" s="13" t="s">
        <v>26</v>
      </c>
      <c r="S83" s="13"/>
      <c r="T83" s="13"/>
      <c r="U83" s="8"/>
      <c r="V83" s="8">
        <v>1.5468664638161362</v>
      </c>
      <c r="W83" s="8">
        <v>0.56663540791541178</v>
      </c>
      <c r="X83" s="8">
        <v>0.43621327812737765</v>
      </c>
      <c r="Y83" s="8">
        <v>0.33659783463019755</v>
      </c>
      <c r="Z83" s="8">
        <v>0.30088592185721147</v>
      </c>
      <c r="AA83" s="8">
        <v>0.18323865636725328</v>
      </c>
      <c r="AB83" s="8">
        <v>0.14724139190894539</v>
      </c>
      <c r="AC83" s="8">
        <v>0.14093002613839262</v>
      </c>
      <c r="AD83" s="8">
        <v>0.12398450175283875</v>
      </c>
      <c r="AE83" s="8">
        <v>0.12147019909035853</v>
      </c>
      <c r="AF83" s="8">
        <v>0.12546654656736966</v>
      </c>
      <c r="AG83" s="8">
        <v>0.27570387248293821</v>
      </c>
      <c r="AR83" s="14"/>
      <c r="AS83" s="14"/>
      <c r="AT83" s="14"/>
      <c r="AU83" s="14"/>
      <c r="AV83" s="14"/>
      <c r="AW83" s="14"/>
      <c r="AX83" s="14"/>
    </row>
    <row r="84" spans="1:50" x14ac:dyDescent="0.35">
      <c r="A84" t="s">
        <v>133</v>
      </c>
      <c r="B84" t="s">
        <v>373</v>
      </c>
      <c r="C84" t="s">
        <v>165</v>
      </c>
      <c r="D84" t="s">
        <v>18</v>
      </c>
      <c r="E84" t="s">
        <v>166</v>
      </c>
      <c r="F84" s="4" t="s">
        <v>185</v>
      </c>
      <c r="G84" s="4" t="s">
        <v>18</v>
      </c>
      <c r="H84" t="s">
        <v>18</v>
      </c>
      <c r="I84" t="s">
        <v>18</v>
      </c>
      <c r="O84" s="13" t="s">
        <v>19</v>
      </c>
      <c r="P84" s="13" t="s">
        <v>20</v>
      </c>
      <c r="Q84" s="13" t="s">
        <v>21</v>
      </c>
      <c r="R84" s="13" t="s">
        <v>338</v>
      </c>
      <c r="S84" s="13"/>
      <c r="T84" s="13"/>
      <c r="U84" s="28">
        <v>1.1738142740850042</v>
      </c>
      <c r="V84" s="28">
        <v>3.0203682940489318</v>
      </c>
      <c r="W84" s="28">
        <v>12.623441877866366</v>
      </c>
      <c r="X84" s="28">
        <v>17.76369312670813</v>
      </c>
      <c r="Y84" s="28">
        <v>24.742615400538394</v>
      </c>
      <c r="Z84" s="28">
        <v>31.258839658589142</v>
      </c>
      <c r="AA84" s="28">
        <v>36.986667437228419</v>
      </c>
      <c r="AB84" s="28">
        <v>42.852760940014242</v>
      </c>
      <c r="AC84" s="28">
        <v>48.421886258821665</v>
      </c>
      <c r="AD84" s="28">
        <v>55.492615380957318</v>
      </c>
      <c r="AE84" s="28">
        <v>61.024900547106981</v>
      </c>
      <c r="AF84" s="28">
        <v>67.36068630272797</v>
      </c>
      <c r="AG84" s="28">
        <v>297.06440649947029</v>
      </c>
      <c r="AR84" s="14"/>
      <c r="AS84" s="14"/>
      <c r="AT84" s="14"/>
      <c r="AU84" s="14"/>
      <c r="AV84" s="14"/>
      <c r="AW84" s="14"/>
      <c r="AX84" s="14"/>
    </row>
    <row r="85" spans="1:50" x14ac:dyDescent="0.35">
      <c r="A85" t="s">
        <v>134</v>
      </c>
      <c r="B85" t="s">
        <v>373</v>
      </c>
      <c r="C85" t="s">
        <v>165</v>
      </c>
      <c r="D85" t="s">
        <v>18</v>
      </c>
      <c r="E85" t="s">
        <v>166</v>
      </c>
      <c r="F85" s="4" t="s">
        <v>185</v>
      </c>
      <c r="G85" s="4" t="s">
        <v>18</v>
      </c>
      <c r="H85" t="s">
        <v>18</v>
      </c>
      <c r="I85" t="s">
        <v>18</v>
      </c>
      <c r="O85" s="13" t="s">
        <v>19</v>
      </c>
      <c r="P85" s="13" t="s">
        <v>24</v>
      </c>
      <c r="Q85" s="13" t="s">
        <v>25</v>
      </c>
      <c r="R85" s="13" t="s">
        <v>26</v>
      </c>
      <c r="S85" s="13"/>
      <c r="T85" s="13"/>
      <c r="U85" s="8"/>
      <c r="V85" s="8">
        <v>1.5731228191132098</v>
      </c>
      <c r="W85" s="8">
        <v>0.51867718114249073</v>
      </c>
      <c r="X85" s="8">
        <v>0.40719886846823883</v>
      </c>
      <c r="Y85" s="8">
        <v>0.39287563819357418</v>
      </c>
      <c r="Z85" s="8">
        <v>0.26336036641902283</v>
      </c>
      <c r="AA85" s="8">
        <v>0.18323865636725303</v>
      </c>
      <c r="AB85" s="8">
        <v>0.15860021757141027</v>
      </c>
      <c r="AC85" s="8">
        <v>0.12995954511783137</v>
      </c>
      <c r="AD85" s="8">
        <v>0.14602341355191389</v>
      </c>
      <c r="AE85" s="8">
        <v>9.969407871967241E-2</v>
      </c>
      <c r="AF85" s="8">
        <v>0.10382295913338201</v>
      </c>
      <c r="AG85" s="8">
        <v>0.23890472231516063</v>
      </c>
      <c r="AR85" s="14"/>
      <c r="AS85" s="14"/>
      <c r="AT85" s="14"/>
      <c r="AU85" s="14"/>
      <c r="AV85" s="14"/>
      <c r="AW85" s="14"/>
      <c r="AX85" s="14"/>
    </row>
    <row r="86" spans="1:50" x14ac:dyDescent="0.35">
      <c r="A86" t="s">
        <v>135</v>
      </c>
      <c r="B86" t="s">
        <v>373</v>
      </c>
      <c r="C86" t="s">
        <v>165</v>
      </c>
      <c r="D86" t="s">
        <v>18</v>
      </c>
      <c r="E86" t="s">
        <v>166</v>
      </c>
      <c r="F86" s="4" t="s">
        <v>167</v>
      </c>
      <c r="G86" s="4" t="s">
        <v>18</v>
      </c>
      <c r="H86" t="s">
        <v>18</v>
      </c>
      <c r="I86" t="s">
        <v>18</v>
      </c>
      <c r="O86" s="20" t="s">
        <v>19</v>
      </c>
      <c r="P86" s="20" t="s">
        <v>37</v>
      </c>
      <c r="Q86" s="20" t="s">
        <v>25</v>
      </c>
      <c r="R86" s="20" t="s">
        <v>26</v>
      </c>
      <c r="S86" s="20"/>
      <c r="T86" s="20"/>
      <c r="U86" s="15">
        <v>0.19480019373477145</v>
      </c>
      <c r="V86" s="15">
        <v>0.20283404231958146</v>
      </c>
      <c r="W86" s="15">
        <v>0.24253138171045716</v>
      </c>
      <c r="X86" s="15">
        <v>0.24512374370630741</v>
      </c>
      <c r="Y86" s="15">
        <v>0.24589322255046656</v>
      </c>
      <c r="Z86" s="15">
        <v>0.25064791660371516</v>
      </c>
      <c r="AA86" s="15">
        <v>0.25454783186050056</v>
      </c>
      <c r="AB86" s="15">
        <v>0.25463781009257574</v>
      </c>
      <c r="AC86" s="15">
        <v>0.2536179942609959</v>
      </c>
      <c r="AD86" s="15">
        <v>0.25657895614108922</v>
      </c>
      <c r="AE86" s="15">
        <v>0.2608328691288081</v>
      </c>
      <c r="AF86" s="15">
        <v>0.26345058410879513</v>
      </c>
      <c r="AG86" s="15">
        <v>0.24869920667208475</v>
      </c>
      <c r="AR86" s="14" t="s">
        <v>460</v>
      </c>
      <c r="AS86" s="6" t="s">
        <v>461</v>
      </c>
      <c r="AT86" s="14" t="str">
        <f>CONCATENATE("Consumer Electronics (",TEXT(AA87,"0.00%"),") and Apparel &amp; Footwear (",TEXT(AA86,"0.00%"),") lead BNPL GMV, together accounting for over half of the total spend. Growth is also notable in Entertainment (",TEXT(AA91,"0.00%"),") and Sporting Goods (",TEXT(AA90,"0.00%"),"), reflecting broader category adoption.")</f>
        <v>Consumer Electronics (23.00%) and Apparel &amp; Footwear (25.45%) lead BNPL GMV, together accounting for over half of the total spend. Growth is also notable in Entertainment (14.65%) and Sporting Goods (8.32%), reflecting broader category adoption.</v>
      </c>
      <c r="AU86" s="14"/>
      <c r="AV86" s="6" t="s">
        <v>463</v>
      </c>
      <c r="AW86" s="50" t="s">
        <v>450</v>
      </c>
      <c r="AX86" s="50" t="s">
        <v>464</v>
      </c>
    </row>
    <row r="87" spans="1:50" x14ac:dyDescent="0.35">
      <c r="A87" t="s">
        <v>136</v>
      </c>
      <c r="B87" t="s">
        <v>373</v>
      </c>
      <c r="C87" t="s">
        <v>165</v>
      </c>
      <c r="D87" t="s">
        <v>18</v>
      </c>
      <c r="E87" t="s">
        <v>166</v>
      </c>
      <c r="F87" s="4" t="s">
        <v>170</v>
      </c>
      <c r="G87" s="4" t="s">
        <v>18</v>
      </c>
      <c r="H87" t="s">
        <v>18</v>
      </c>
      <c r="I87" t="s">
        <v>18</v>
      </c>
      <c r="O87" s="20" t="s">
        <v>19</v>
      </c>
      <c r="P87" s="20" t="s">
        <v>37</v>
      </c>
      <c r="Q87" s="20" t="s">
        <v>25</v>
      </c>
      <c r="R87" s="20" t="s">
        <v>26</v>
      </c>
      <c r="S87" s="20"/>
      <c r="T87" s="20"/>
      <c r="U87" s="15">
        <v>0.36391676505011483</v>
      </c>
      <c r="V87" s="15">
        <v>0.35292055882548051</v>
      </c>
      <c r="W87" s="15">
        <v>0.27057072407315363</v>
      </c>
      <c r="X87" s="15">
        <v>0.25768609258578418</v>
      </c>
      <c r="Y87" s="15">
        <v>0.25081693695918927</v>
      </c>
      <c r="Z87" s="15">
        <v>0.24313414987294771</v>
      </c>
      <c r="AA87" s="15">
        <v>0.22997186089229024</v>
      </c>
      <c r="AB87" s="15">
        <v>0.2186643820476781</v>
      </c>
      <c r="AC87" s="15">
        <v>0.2134759922722457</v>
      </c>
      <c r="AD87" s="15">
        <v>0.20326428305223834</v>
      </c>
      <c r="AE87" s="15">
        <v>0.19259116732446591</v>
      </c>
      <c r="AF87" s="15">
        <v>0.18296812779620988</v>
      </c>
      <c r="AG87" s="15">
        <v>0.22543825047937874</v>
      </c>
      <c r="AR87" s="14"/>
      <c r="AS87" s="14"/>
      <c r="AT87" s="14"/>
      <c r="AU87" s="14"/>
      <c r="AV87" s="14"/>
      <c r="AW87" s="14"/>
      <c r="AX87" s="14"/>
    </row>
    <row r="88" spans="1:50" x14ac:dyDescent="0.35">
      <c r="A88" t="s">
        <v>137</v>
      </c>
      <c r="B88" t="s">
        <v>373</v>
      </c>
      <c r="C88" t="s">
        <v>165</v>
      </c>
      <c r="D88" t="s">
        <v>18</v>
      </c>
      <c r="E88" t="s">
        <v>166</v>
      </c>
      <c r="F88" s="4" t="s">
        <v>173</v>
      </c>
      <c r="G88" s="4" t="s">
        <v>18</v>
      </c>
      <c r="H88" t="s">
        <v>18</v>
      </c>
      <c r="I88" t="s">
        <v>18</v>
      </c>
      <c r="O88" s="20" t="s">
        <v>19</v>
      </c>
      <c r="P88" s="20" t="s">
        <v>37</v>
      </c>
      <c r="Q88" s="20" t="s">
        <v>25</v>
      </c>
      <c r="R88" s="20" t="s">
        <v>26</v>
      </c>
      <c r="S88" s="20"/>
      <c r="T88" s="20"/>
      <c r="U88" s="15">
        <v>0.12621954479252945</v>
      </c>
      <c r="V88" s="15">
        <v>0.12611492376012923</v>
      </c>
      <c r="W88" s="15">
        <v>6.6580786496808209E-2</v>
      </c>
      <c r="X88" s="15">
        <v>6.9417478002701039E-2</v>
      </c>
      <c r="Y88" s="15">
        <v>6.8932001722117317E-2</v>
      </c>
      <c r="Z88" s="15">
        <v>6.9547910925756129E-2</v>
      </c>
      <c r="AA88" s="15">
        <v>7.1322481546131952E-2</v>
      </c>
      <c r="AB88" s="15">
        <v>7.2760518403149524E-2</v>
      </c>
      <c r="AC88" s="15">
        <v>7.3904146963577749E-2</v>
      </c>
      <c r="AD88" s="15">
        <v>7.4033960154585493E-2</v>
      </c>
      <c r="AE88" s="15">
        <v>7.5992088443662453E-2</v>
      </c>
      <c r="AF88" s="15">
        <v>7.8274639887022893E-2</v>
      </c>
      <c r="AG88" s="15">
        <v>0.14443474252528388</v>
      </c>
      <c r="AR88" s="14"/>
      <c r="AS88" s="14"/>
      <c r="AT88" s="14"/>
      <c r="AU88" s="14"/>
      <c r="AV88" s="14"/>
      <c r="AW88" s="14"/>
      <c r="AX88" s="14"/>
    </row>
    <row r="89" spans="1:50" x14ac:dyDescent="0.35">
      <c r="A89" t="s">
        <v>138</v>
      </c>
      <c r="B89" t="s">
        <v>373</v>
      </c>
      <c r="C89" t="s">
        <v>165</v>
      </c>
      <c r="D89" t="s">
        <v>18</v>
      </c>
      <c r="E89" t="s">
        <v>166</v>
      </c>
      <c r="F89" s="4" t="s">
        <v>176</v>
      </c>
      <c r="G89" s="4" t="s">
        <v>18</v>
      </c>
      <c r="H89" t="s">
        <v>18</v>
      </c>
      <c r="I89" t="s">
        <v>18</v>
      </c>
      <c r="O89" s="20" t="s">
        <v>19</v>
      </c>
      <c r="P89" s="20" t="s">
        <v>37</v>
      </c>
      <c r="Q89" s="20" t="s">
        <v>25</v>
      </c>
      <c r="R89" s="20" t="s">
        <v>26</v>
      </c>
      <c r="S89" s="20"/>
      <c r="T89" s="20"/>
      <c r="U89" s="15">
        <v>8.6092994971912237E-2</v>
      </c>
      <c r="V89" s="15">
        <v>8.6021634090115442E-2</v>
      </c>
      <c r="W89" s="15">
        <v>0.13851601894749185</v>
      </c>
      <c r="X89" s="15">
        <v>0.13858247780696831</v>
      </c>
      <c r="Y89" s="15">
        <v>0.14340753480115576</v>
      </c>
      <c r="Z89" s="15">
        <v>0.14322738091640866</v>
      </c>
      <c r="AA89" s="15">
        <v>0.14402986564655773</v>
      </c>
      <c r="AB89" s="15">
        <v>0.14693386240636019</v>
      </c>
      <c r="AC89" s="15">
        <v>0.15069229023622527</v>
      </c>
      <c r="AD89" s="15">
        <v>0.15394622955531995</v>
      </c>
      <c r="AE89" s="15">
        <v>0.15497915489961958</v>
      </c>
      <c r="AF89" s="15">
        <v>0.15653452350297653</v>
      </c>
      <c r="AG89" s="15">
        <v>0.10366169304569978</v>
      </c>
      <c r="AR89" s="23"/>
      <c r="AS89" s="23"/>
      <c r="AT89" s="23"/>
      <c r="AU89" s="23"/>
      <c r="AV89" s="23"/>
      <c r="AW89" s="23"/>
      <c r="AX89" s="23"/>
    </row>
    <row r="90" spans="1:50" x14ac:dyDescent="0.35">
      <c r="A90" t="s">
        <v>139</v>
      </c>
      <c r="B90" t="s">
        <v>373</v>
      </c>
      <c r="C90" t="s">
        <v>165</v>
      </c>
      <c r="D90" t="s">
        <v>18</v>
      </c>
      <c r="E90" t="s">
        <v>166</v>
      </c>
      <c r="F90" s="4" t="s">
        <v>179</v>
      </c>
      <c r="G90" s="4" t="s">
        <v>18</v>
      </c>
      <c r="H90" t="s">
        <v>18</v>
      </c>
      <c r="I90" t="s">
        <v>18</v>
      </c>
      <c r="O90" s="20" t="s">
        <v>19</v>
      </c>
      <c r="P90" s="20" t="s">
        <v>37</v>
      </c>
      <c r="Q90" s="20" t="s">
        <v>25</v>
      </c>
      <c r="R90" s="20" t="s">
        <v>26</v>
      </c>
      <c r="S90" s="20"/>
      <c r="T90" s="20"/>
      <c r="U90" s="15">
        <v>2.8036863494142472E-2</v>
      </c>
      <c r="V90" s="15">
        <v>2.8591224759808097E-2</v>
      </c>
      <c r="W90" s="15">
        <v>7.9273229489523117E-2</v>
      </c>
      <c r="X90" s="15">
        <v>8.0946547937089858E-2</v>
      </c>
      <c r="Y90" s="15">
        <v>8.2037770957099687E-2</v>
      </c>
      <c r="Z90" s="15">
        <v>8.1934712054689815E-2</v>
      </c>
      <c r="AA90" s="15">
        <v>8.3209561803820609E-2</v>
      </c>
      <c r="AB90" s="15">
        <v>8.5711419737043465E-2</v>
      </c>
      <c r="AC90" s="15">
        <v>8.7903835971131425E-2</v>
      </c>
      <c r="AD90" s="15">
        <v>9.067383100022082E-2</v>
      </c>
      <c r="AE90" s="15">
        <v>9.0387296953004861E-2</v>
      </c>
      <c r="AF90" s="15">
        <v>9.1294422584926552E-2</v>
      </c>
      <c r="AG90" s="15">
        <v>3.3707668895516421E-2</v>
      </c>
      <c r="AR90" s="23"/>
      <c r="AS90" s="23"/>
      <c r="AT90" s="23"/>
      <c r="AU90" s="23"/>
      <c r="AV90" s="23"/>
      <c r="AW90" s="23"/>
      <c r="AX90" s="23"/>
    </row>
    <row r="91" spans="1:50" x14ac:dyDescent="0.35">
      <c r="A91" t="s">
        <v>140</v>
      </c>
      <c r="B91" t="s">
        <v>373</v>
      </c>
      <c r="C91" t="s">
        <v>165</v>
      </c>
      <c r="D91" t="s">
        <v>18</v>
      </c>
      <c r="E91" t="s">
        <v>166</v>
      </c>
      <c r="F91" s="4" t="s">
        <v>182</v>
      </c>
      <c r="G91" s="4" t="s">
        <v>18</v>
      </c>
      <c r="H91" t="s">
        <v>18</v>
      </c>
      <c r="I91" t="s">
        <v>18</v>
      </c>
      <c r="O91" s="20" t="s">
        <v>19</v>
      </c>
      <c r="P91" s="20" t="s">
        <v>37</v>
      </c>
      <c r="Q91" s="20" t="s">
        <v>25</v>
      </c>
      <c r="R91" s="20" t="s">
        <v>26</v>
      </c>
      <c r="S91" s="20"/>
      <c r="T91" s="20"/>
      <c r="U91" s="15">
        <v>0.13348261938530029</v>
      </c>
      <c r="V91" s="15">
        <v>0.13473291667779855</v>
      </c>
      <c r="W91" s="15">
        <v>0.13545694484483312</v>
      </c>
      <c r="X91" s="15">
        <v>0.1397569964849763</v>
      </c>
      <c r="Y91" s="15">
        <v>0.13877959556533417</v>
      </c>
      <c r="Z91" s="15">
        <v>0.14146309578914093</v>
      </c>
      <c r="AA91" s="15">
        <v>0.14648111215164139</v>
      </c>
      <c r="AB91" s="15">
        <v>0.14943453207709279</v>
      </c>
      <c r="AC91" s="15">
        <v>0.1488360518217782</v>
      </c>
      <c r="AD91" s="15">
        <v>0.14909748346827972</v>
      </c>
      <c r="AE91" s="15">
        <v>0.1530409710191255</v>
      </c>
      <c r="AF91" s="15">
        <v>0.1545768880365114</v>
      </c>
      <c r="AG91" s="15">
        <v>0.16376051831852001</v>
      </c>
      <c r="AR91" s="23"/>
      <c r="AS91" s="23"/>
      <c r="AT91" s="23"/>
      <c r="AU91" s="23"/>
      <c r="AV91" s="23"/>
      <c r="AW91" s="23"/>
      <c r="AX91" s="23"/>
    </row>
    <row r="92" spans="1:50" x14ac:dyDescent="0.35">
      <c r="A92" t="s">
        <v>141</v>
      </c>
      <c r="B92" t="s">
        <v>373</v>
      </c>
      <c r="C92" t="s">
        <v>165</v>
      </c>
      <c r="D92" t="s">
        <v>18</v>
      </c>
      <c r="E92" t="s">
        <v>166</v>
      </c>
      <c r="F92" s="4" t="s">
        <v>185</v>
      </c>
      <c r="G92" s="4" t="s">
        <v>18</v>
      </c>
      <c r="H92" t="s">
        <v>18</v>
      </c>
      <c r="I92" t="s">
        <v>18</v>
      </c>
      <c r="O92" s="20" t="s">
        <v>19</v>
      </c>
      <c r="P92" s="20" t="s">
        <v>37</v>
      </c>
      <c r="Q92" s="20" t="s">
        <v>25</v>
      </c>
      <c r="R92" s="20" t="s">
        <v>26</v>
      </c>
      <c r="S92" s="20"/>
      <c r="T92" s="20"/>
      <c r="U92" s="15">
        <v>6.7451018571229357E-2</v>
      </c>
      <c r="V92" s="15">
        <v>6.8784699567086632E-2</v>
      </c>
      <c r="W92" s="15">
        <v>6.7070914437732915E-2</v>
      </c>
      <c r="X92" s="15">
        <v>6.8486663476172965E-2</v>
      </c>
      <c r="Y92" s="15">
        <v>7.0132937444637403E-2</v>
      </c>
      <c r="Z92" s="15">
        <v>7.0044833837341627E-2</v>
      </c>
      <c r="AA92" s="15">
        <v>7.0437286099057569E-2</v>
      </c>
      <c r="AB92" s="15">
        <v>7.1857475236100157E-2</v>
      </c>
      <c r="AC92" s="15">
        <v>7.1569688474045878E-2</v>
      </c>
      <c r="AD92" s="15">
        <v>7.2405256628266523E-2</v>
      </c>
      <c r="AE92" s="15">
        <v>7.217645223131372E-2</v>
      </c>
      <c r="AF92" s="15">
        <v>7.29008140835576E-2</v>
      </c>
      <c r="AG92" s="15">
        <v>8.0297920063516381E-2</v>
      </c>
      <c r="AR92" s="23"/>
      <c r="AS92" s="23"/>
      <c r="AT92" s="23"/>
      <c r="AU92" s="23"/>
      <c r="AV92" s="23"/>
      <c r="AW92" s="23"/>
      <c r="AX92" s="23"/>
    </row>
    <row r="93" spans="1:50" x14ac:dyDescent="0.35">
      <c r="A93" t="s">
        <v>142</v>
      </c>
      <c r="B93" t="s">
        <v>373</v>
      </c>
      <c r="C93" t="s">
        <v>195</v>
      </c>
      <c r="D93" t="s">
        <v>18</v>
      </c>
      <c r="E93" t="s">
        <v>18</v>
      </c>
      <c r="F93" t="s">
        <v>18</v>
      </c>
      <c r="G93" s="4" t="s">
        <v>196</v>
      </c>
      <c r="H93" t="s">
        <v>18</v>
      </c>
      <c r="I93" t="s">
        <v>18</v>
      </c>
      <c r="O93" s="5" t="s">
        <v>19</v>
      </c>
      <c r="P93" s="5" t="s">
        <v>20</v>
      </c>
      <c r="Q93" s="5" t="s">
        <v>21</v>
      </c>
      <c r="R93" s="5" t="s">
        <v>338</v>
      </c>
      <c r="S93" s="5"/>
      <c r="T93" s="5"/>
      <c r="U93" s="28">
        <v>21.542443530267899</v>
      </c>
      <c r="V93" s="28">
        <v>46.294444257224121</v>
      </c>
      <c r="W93" s="28">
        <v>114.91887313745603</v>
      </c>
      <c r="X93" s="28">
        <v>152.73213369645197</v>
      </c>
      <c r="Y93" s="28">
        <v>181.88072002384973</v>
      </c>
      <c r="Z93" s="28">
        <v>217.66649716389421</v>
      </c>
      <c r="AA93" s="28">
        <v>247.07442648837946</v>
      </c>
      <c r="AB93" s="28">
        <v>273.09775901276737</v>
      </c>
      <c r="AC93" s="28">
        <v>298.64140291906898</v>
      </c>
      <c r="AD93" s="28">
        <v>323.97973581190541</v>
      </c>
      <c r="AE93" s="28">
        <v>345.30638423395266</v>
      </c>
      <c r="AF93" s="28">
        <v>362.47917736258267</v>
      </c>
      <c r="AG93" s="28">
        <v>1829.1119914673791</v>
      </c>
      <c r="AR93" s="23"/>
      <c r="AS93" s="23"/>
      <c r="AT93" s="23"/>
      <c r="AU93" s="23"/>
      <c r="AV93" s="23"/>
      <c r="AW93" s="23"/>
      <c r="AX93" s="23"/>
    </row>
    <row r="94" spans="1:50" x14ac:dyDescent="0.35">
      <c r="A94" t="s">
        <v>143</v>
      </c>
      <c r="B94" t="s">
        <v>373</v>
      </c>
      <c r="C94" t="s">
        <v>195</v>
      </c>
      <c r="D94" t="s">
        <v>18</v>
      </c>
      <c r="E94" t="s">
        <v>18</v>
      </c>
      <c r="F94" t="s">
        <v>18</v>
      </c>
      <c r="G94" s="4" t="s">
        <v>196</v>
      </c>
      <c r="H94" t="s">
        <v>18</v>
      </c>
      <c r="I94" t="s">
        <v>18</v>
      </c>
      <c r="O94" s="5" t="s">
        <v>19</v>
      </c>
      <c r="P94" s="5" t="s">
        <v>24</v>
      </c>
      <c r="Q94" s="5" t="s">
        <v>25</v>
      </c>
      <c r="R94" s="5" t="s">
        <v>26</v>
      </c>
      <c r="S94" s="5"/>
      <c r="T94" s="5"/>
      <c r="U94" s="8"/>
      <c r="V94" s="8">
        <v>1.1489876110005246</v>
      </c>
      <c r="W94" s="8">
        <v>0.41173601992880515</v>
      </c>
      <c r="X94" s="8">
        <v>0.32904308514900749</v>
      </c>
      <c r="Y94" s="8">
        <v>0.19084776478883761</v>
      </c>
      <c r="Z94" s="8">
        <v>0.19675409870464522</v>
      </c>
      <c r="AA94" s="8">
        <v>0.13510544667028959</v>
      </c>
      <c r="AB94" s="8">
        <v>0.10532588456948964</v>
      </c>
      <c r="AC94" s="8">
        <v>9.3532967823098986E-2</v>
      </c>
      <c r="AD94" s="8">
        <v>8.4845345103415057E-2</v>
      </c>
      <c r="AE94" s="8">
        <v>6.5827106033659349E-2</v>
      </c>
      <c r="AF94" s="8">
        <v>4.9732046416480602E-2</v>
      </c>
      <c r="AG94" s="8">
        <v>0.18946378144833792</v>
      </c>
      <c r="AR94" s="23"/>
      <c r="AS94" s="23"/>
      <c r="AT94" s="23"/>
      <c r="AU94" s="23"/>
      <c r="AV94" s="23"/>
      <c r="AW94" s="23"/>
      <c r="AX94" s="23"/>
    </row>
    <row r="95" spans="1:50" x14ac:dyDescent="0.35">
      <c r="A95" t="s">
        <v>144</v>
      </c>
      <c r="B95" t="s">
        <v>373</v>
      </c>
      <c r="C95" t="s">
        <v>195</v>
      </c>
      <c r="D95" t="s">
        <v>18</v>
      </c>
      <c r="E95" t="s">
        <v>18</v>
      </c>
      <c r="F95" t="s">
        <v>18</v>
      </c>
      <c r="G95" s="4" t="s">
        <v>199</v>
      </c>
      <c r="H95" t="s">
        <v>18</v>
      </c>
      <c r="I95" t="s">
        <v>18</v>
      </c>
      <c r="O95" s="5" t="s">
        <v>19</v>
      </c>
      <c r="P95" s="5" t="s">
        <v>20</v>
      </c>
      <c r="Q95" s="5" t="s">
        <v>21</v>
      </c>
      <c r="R95" s="5" t="s">
        <v>338</v>
      </c>
      <c r="S95" s="5"/>
      <c r="T95" s="5"/>
      <c r="U95" s="28">
        <v>34.335822172139139</v>
      </c>
      <c r="V95" s="28">
        <v>77.824591595937122</v>
      </c>
      <c r="W95" s="28">
        <v>295.83574445688237</v>
      </c>
      <c r="X95" s="28">
        <v>407.75276060245443</v>
      </c>
      <c r="Y95" s="28">
        <v>545.64216007154914</v>
      </c>
      <c r="Z95" s="28">
        <v>670.7681851377148</v>
      </c>
      <c r="AA95" s="28">
        <v>781.97358054360507</v>
      </c>
      <c r="AB95" s="28">
        <v>887.54856612712922</v>
      </c>
      <c r="AC95" s="28">
        <v>983.38387033669346</v>
      </c>
      <c r="AD95" s="28">
        <v>1080.8678904471324</v>
      </c>
      <c r="AE95" s="28">
        <v>1182.5759422088292</v>
      </c>
      <c r="AF95" s="28">
        <v>1290.9919991532468</v>
      </c>
      <c r="AG95" s="28">
        <v>4822.3607663242128</v>
      </c>
      <c r="AR95" s="14"/>
      <c r="AS95" s="14"/>
      <c r="AT95" s="14"/>
      <c r="AU95" s="14"/>
      <c r="AV95" s="14"/>
      <c r="AW95" s="14"/>
      <c r="AX95" s="14"/>
    </row>
    <row r="96" spans="1:50" x14ac:dyDescent="0.35">
      <c r="A96" t="s">
        <v>145</v>
      </c>
      <c r="B96" t="s">
        <v>373</v>
      </c>
      <c r="C96" t="s">
        <v>195</v>
      </c>
      <c r="D96" t="s">
        <v>18</v>
      </c>
      <c r="E96" t="s">
        <v>18</v>
      </c>
      <c r="F96" t="s">
        <v>18</v>
      </c>
      <c r="G96" s="4" t="s">
        <v>199</v>
      </c>
      <c r="H96" t="s">
        <v>18</v>
      </c>
      <c r="I96" t="s">
        <v>18</v>
      </c>
      <c r="O96" s="5" t="s">
        <v>19</v>
      </c>
      <c r="P96" s="5" t="s">
        <v>24</v>
      </c>
      <c r="Q96" s="5" t="s">
        <v>25</v>
      </c>
      <c r="R96" s="5" t="s">
        <v>26</v>
      </c>
      <c r="S96" s="5"/>
      <c r="T96" s="5"/>
      <c r="U96" s="8"/>
      <c r="V96" s="8">
        <v>1.2665713727713137</v>
      </c>
      <c r="W96" s="8">
        <v>0.46270540531799476</v>
      </c>
      <c r="X96" s="8">
        <v>0.37830795717751342</v>
      </c>
      <c r="Y96" s="8">
        <v>0.3381691377524047</v>
      </c>
      <c r="Z96" s="8">
        <v>0.22931883608436357</v>
      </c>
      <c r="AA96" s="8">
        <v>0.16578811856298581</v>
      </c>
      <c r="AB96" s="8">
        <v>0.13501093669958969</v>
      </c>
      <c r="AC96" s="8">
        <v>0.10797753257351006</v>
      </c>
      <c r="AD96" s="8">
        <v>9.9131196932345539E-2</v>
      </c>
      <c r="AE96" s="8">
        <v>9.4098504230357316E-2</v>
      </c>
      <c r="AF96" s="8">
        <v>9.1677881373027695E-2</v>
      </c>
      <c r="AG96" s="8">
        <v>0.22320712528007147</v>
      </c>
      <c r="AR96" s="14"/>
      <c r="AS96" s="14"/>
      <c r="AT96" s="14"/>
      <c r="AU96" s="14"/>
      <c r="AV96" s="14"/>
      <c r="AW96" s="14"/>
      <c r="AX96" s="14"/>
    </row>
    <row r="97" spans="1:50" x14ac:dyDescent="0.35">
      <c r="A97" t="s">
        <v>146</v>
      </c>
      <c r="B97" t="s">
        <v>373</v>
      </c>
      <c r="C97" t="s">
        <v>195</v>
      </c>
      <c r="D97" t="s">
        <v>18</v>
      </c>
      <c r="E97" t="s">
        <v>18</v>
      </c>
      <c r="F97" t="s">
        <v>18</v>
      </c>
      <c r="G97" s="4" t="s">
        <v>196</v>
      </c>
      <c r="H97" t="s">
        <v>18</v>
      </c>
      <c r="I97" t="s">
        <v>18</v>
      </c>
      <c r="O97" s="5" t="s">
        <v>19</v>
      </c>
      <c r="P97" s="5" t="s">
        <v>37</v>
      </c>
      <c r="Q97" s="5" t="s">
        <v>25</v>
      </c>
      <c r="R97" s="5" t="s">
        <v>26</v>
      </c>
      <c r="S97" s="5"/>
      <c r="T97" s="5"/>
      <c r="U97" s="15">
        <v>0.38552455520000017</v>
      </c>
      <c r="V97" s="15">
        <v>0.37298424000000019</v>
      </c>
      <c r="W97" s="15">
        <v>0.279775</v>
      </c>
      <c r="X97" s="15">
        <v>0.27249999999999996</v>
      </c>
      <c r="Y97" s="15">
        <v>0.25</v>
      </c>
      <c r="Z97" s="15">
        <v>0.245</v>
      </c>
      <c r="AA97" s="15">
        <v>0.24009999999999998</v>
      </c>
      <c r="AB97" s="15">
        <v>0.23529799999999998</v>
      </c>
      <c r="AC97" s="15">
        <v>0.23294501999999997</v>
      </c>
      <c r="AD97" s="15">
        <v>0.23061556979999998</v>
      </c>
      <c r="AE97" s="15">
        <v>0.22600325840399998</v>
      </c>
      <c r="AF97" s="15">
        <v>0.21922316065187997</v>
      </c>
      <c r="AG97" s="15">
        <v>0.27499353272171817</v>
      </c>
      <c r="AR97" s="14"/>
      <c r="AS97" s="14"/>
      <c r="AT97" s="14"/>
      <c r="AU97" s="14"/>
      <c r="AV97" s="14"/>
      <c r="AW97" s="14"/>
      <c r="AX97" s="14"/>
    </row>
    <row r="98" spans="1:50" x14ac:dyDescent="0.35">
      <c r="A98" t="s">
        <v>147</v>
      </c>
      <c r="B98" t="s">
        <v>373</v>
      </c>
      <c r="C98" t="s">
        <v>195</v>
      </c>
      <c r="D98" t="s">
        <v>18</v>
      </c>
      <c r="E98" t="s">
        <v>18</v>
      </c>
      <c r="F98" t="s">
        <v>18</v>
      </c>
      <c r="G98" s="4" t="s">
        <v>199</v>
      </c>
      <c r="H98" t="s">
        <v>18</v>
      </c>
      <c r="I98" t="s">
        <v>18</v>
      </c>
      <c r="O98" s="5" t="s">
        <v>19</v>
      </c>
      <c r="P98" s="5" t="s">
        <v>37</v>
      </c>
      <c r="Q98" s="5" t="s">
        <v>25</v>
      </c>
      <c r="R98" s="5" t="s">
        <v>26</v>
      </c>
      <c r="S98" s="5"/>
      <c r="T98" s="5"/>
      <c r="U98" s="15">
        <v>0.61447544479999983</v>
      </c>
      <c r="V98" s="15">
        <v>0.62701575999999981</v>
      </c>
      <c r="W98" s="15">
        <v>0.720225</v>
      </c>
      <c r="X98" s="15">
        <v>0.72750000000000004</v>
      </c>
      <c r="Y98" s="15">
        <v>0.75</v>
      </c>
      <c r="Z98" s="15">
        <v>0.755</v>
      </c>
      <c r="AA98" s="15">
        <v>0.75990000000000002</v>
      </c>
      <c r="AB98" s="15">
        <v>0.76470199999999999</v>
      </c>
      <c r="AC98" s="15">
        <v>0.76705498000000005</v>
      </c>
      <c r="AD98" s="15">
        <v>0.76938443020000002</v>
      </c>
      <c r="AE98" s="15">
        <v>0.77399674159600007</v>
      </c>
      <c r="AF98" s="15">
        <v>0.78077683934812003</v>
      </c>
      <c r="AG98" s="15">
        <v>0.72500646727828189</v>
      </c>
      <c r="AR98" s="14"/>
      <c r="AS98" s="14"/>
      <c r="AT98" s="14"/>
      <c r="AU98" s="14"/>
      <c r="AV98" s="14"/>
      <c r="AW98" s="14"/>
      <c r="AX98" s="14"/>
    </row>
    <row r="99" spans="1:50" x14ac:dyDescent="0.35">
      <c r="A99" t="s">
        <v>148</v>
      </c>
      <c r="B99" t="s">
        <v>373</v>
      </c>
      <c r="C99" t="s">
        <v>204</v>
      </c>
      <c r="D99" s="4" t="s">
        <v>205</v>
      </c>
      <c r="E99" t="s">
        <v>18</v>
      </c>
      <c r="F99" s="4" t="s">
        <v>18</v>
      </c>
      <c r="G99" s="4" t="s">
        <v>18</v>
      </c>
      <c r="H99" s="4" t="s">
        <v>206</v>
      </c>
      <c r="I99" t="s">
        <v>18</v>
      </c>
      <c r="O99" s="5" t="s">
        <v>19</v>
      </c>
      <c r="P99" s="5" t="s">
        <v>20</v>
      </c>
      <c r="Q99" s="5" t="s">
        <v>21</v>
      </c>
      <c r="R99" s="5" t="s">
        <v>338</v>
      </c>
      <c r="S99" s="5"/>
      <c r="T99" s="5"/>
      <c r="U99" s="16">
        <v>3.968742845867939</v>
      </c>
      <c r="V99" s="16">
        <v>9.4957263055745074</v>
      </c>
      <c r="W99" s="28">
        <v>103.24419713272799</v>
      </c>
      <c r="X99" s="28">
        <v>144.35741737975781</v>
      </c>
      <c r="Y99" s="28">
        <v>191.80148657060519</v>
      </c>
      <c r="Z99" s="28">
        <v>244.55646425677082</v>
      </c>
      <c r="AA99" s="28">
        <v>287.20883278089116</v>
      </c>
      <c r="AB99" s="28">
        <v>332.68299386802181</v>
      </c>
      <c r="AC99" s="28">
        <v>373.80728301945851</v>
      </c>
      <c r="AD99" s="28">
        <v>417.90886856891098</v>
      </c>
      <c r="AE99" s="28">
        <v>468.84232304332693</v>
      </c>
      <c r="AF99" s="28">
        <v>517.49399493928456</v>
      </c>
      <c r="AG99" s="16">
        <v>2197.3130879161781</v>
      </c>
      <c r="AR99" s="14"/>
      <c r="AS99" s="14"/>
      <c r="AT99" s="14"/>
      <c r="AU99" s="14"/>
      <c r="AV99" s="14"/>
      <c r="AW99" s="14"/>
      <c r="AX99" s="14"/>
    </row>
    <row r="100" spans="1:50" x14ac:dyDescent="0.35">
      <c r="A100" t="s">
        <v>149</v>
      </c>
      <c r="B100" t="s">
        <v>373</v>
      </c>
      <c r="C100" t="s">
        <v>204</v>
      </c>
      <c r="D100" s="4" t="s">
        <v>205</v>
      </c>
      <c r="E100" t="s">
        <v>18</v>
      </c>
      <c r="F100" s="4" t="s">
        <v>18</v>
      </c>
      <c r="G100" s="4" t="s">
        <v>18</v>
      </c>
      <c r="H100" s="4" t="s">
        <v>206</v>
      </c>
      <c r="I100" t="s">
        <v>18</v>
      </c>
      <c r="O100" s="5" t="s">
        <v>19</v>
      </c>
      <c r="P100" s="5" t="s">
        <v>24</v>
      </c>
      <c r="Q100" s="5" t="s">
        <v>25</v>
      </c>
      <c r="R100" s="5" t="s">
        <v>26</v>
      </c>
      <c r="S100" s="5"/>
      <c r="T100" s="5"/>
      <c r="U100" s="15"/>
      <c r="V100" s="8">
        <v>1.3926282640007763</v>
      </c>
      <c r="W100" s="8">
        <v>0.4724980437024357</v>
      </c>
      <c r="X100" s="8">
        <v>0.39821337555829656</v>
      </c>
      <c r="Y100" s="8">
        <v>0.32865695474474543</v>
      </c>
      <c r="Z100" s="8">
        <v>0.27504988949470777</v>
      </c>
      <c r="AA100" s="8">
        <v>0.17440703787464679</v>
      </c>
      <c r="AB100" s="8">
        <v>0.15833134603427204</v>
      </c>
      <c r="AC100" s="8">
        <v>0.12361404072175404</v>
      </c>
      <c r="AD100" s="8">
        <v>0.11797947111468333</v>
      </c>
      <c r="AE100" s="8">
        <v>0.12187694089582905</v>
      </c>
      <c r="AF100" s="8">
        <v>0.10376979531231784</v>
      </c>
      <c r="AG100" s="8">
        <v>0.30274490361821521</v>
      </c>
      <c r="AR100" s="14"/>
      <c r="AS100" s="14"/>
      <c r="AT100" s="14"/>
      <c r="AU100" s="14"/>
      <c r="AV100" s="14"/>
      <c r="AW100" s="14"/>
      <c r="AX100" s="14"/>
    </row>
    <row r="101" spans="1:50" x14ac:dyDescent="0.35">
      <c r="A101" t="s">
        <v>150</v>
      </c>
      <c r="B101" t="s">
        <v>373</v>
      </c>
      <c r="C101" t="s">
        <v>204</v>
      </c>
      <c r="D101" s="4" t="s">
        <v>205</v>
      </c>
      <c r="E101" t="s">
        <v>18</v>
      </c>
      <c r="F101" s="4" t="s">
        <v>18</v>
      </c>
      <c r="G101" s="4" t="s">
        <v>18</v>
      </c>
      <c r="H101" t="s">
        <v>209</v>
      </c>
      <c r="I101" t="s">
        <v>18</v>
      </c>
      <c r="O101" s="5" t="s">
        <v>19</v>
      </c>
      <c r="P101" s="5" t="s">
        <v>20</v>
      </c>
      <c r="Q101" s="5" t="s">
        <v>21</v>
      </c>
      <c r="R101" s="5" t="s">
        <v>338</v>
      </c>
      <c r="S101" s="5"/>
      <c r="T101" s="5"/>
      <c r="U101" s="16">
        <v>2.6458285639119596</v>
      </c>
      <c r="V101" s="16">
        <v>6.3304842037163382</v>
      </c>
      <c r="W101" s="28">
        <v>194.55673770511487</v>
      </c>
      <c r="X101" s="28">
        <v>258.69693919152002</v>
      </c>
      <c r="Y101" s="28">
        <v>324.07837386067774</v>
      </c>
      <c r="Z101" s="28">
        <v>381.73296374792511</v>
      </c>
      <c r="AA101" s="28">
        <v>426.33390474302081</v>
      </c>
      <c r="AB101" s="28">
        <v>460.59696920076874</v>
      </c>
      <c r="AC101" s="28">
        <v>492.65181681806763</v>
      </c>
      <c r="AD101" s="28">
        <v>529.38531207170047</v>
      </c>
      <c r="AE101" s="28">
        <v>548.65525640792157</v>
      </c>
      <c r="AF101" s="28">
        <v>576.47423948247558</v>
      </c>
      <c r="AG101" s="16">
        <v>1464.8753919441187</v>
      </c>
      <c r="AR101" s="23"/>
      <c r="AS101" s="23"/>
      <c r="AT101" s="23"/>
      <c r="AU101" s="23"/>
      <c r="AV101" s="23"/>
      <c r="AW101" s="23"/>
      <c r="AX101" s="23"/>
    </row>
    <row r="102" spans="1:50" x14ac:dyDescent="0.35">
      <c r="A102" t="s">
        <v>151</v>
      </c>
      <c r="B102" t="s">
        <v>373</v>
      </c>
      <c r="C102" t="s">
        <v>204</v>
      </c>
      <c r="D102" s="4" t="s">
        <v>205</v>
      </c>
      <c r="E102" t="s">
        <v>18</v>
      </c>
      <c r="F102" s="4" t="s">
        <v>18</v>
      </c>
      <c r="G102" s="4" t="s">
        <v>18</v>
      </c>
      <c r="H102" t="s">
        <v>209</v>
      </c>
      <c r="I102" t="s">
        <v>18</v>
      </c>
      <c r="O102" s="5" t="s">
        <v>19</v>
      </c>
      <c r="P102" s="5" t="s">
        <v>24</v>
      </c>
      <c r="Q102" s="5" t="s">
        <v>25</v>
      </c>
      <c r="R102" s="5" t="s">
        <v>26</v>
      </c>
      <c r="S102" s="5"/>
      <c r="T102" s="5"/>
      <c r="U102" s="15"/>
      <c r="V102" s="8">
        <v>1.3926282640007761</v>
      </c>
      <c r="W102" s="8">
        <v>0.42876047804790779</v>
      </c>
      <c r="X102" s="8">
        <v>0.32967350420739971</v>
      </c>
      <c r="Y102" s="8">
        <v>0.25273370018790275</v>
      </c>
      <c r="Z102" s="8">
        <v>0.17790323124749216</v>
      </c>
      <c r="AA102" s="8">
        <v>0.11683806542981087</v>
      </c>
      <c r="AB102" s="8">
        <v>8.0366736205042172E-2</v>
      </c>
      <c r="AC102" s="8">
        <v>6.9594134917823486E-2</v>
      </c>
      <c r="AD102" s="8">
        <v>7.4562792624792498E-2</v>
      </c>
      <c r="AE102" s="8">
        <v>3.6400602541861157E-2</v>
      </c>
      <c r="AF102" s="8">
        <v>5.0703939768455955E-2</v>
      </c>
      <c r="AG102" s="8">
        <v>0.30274490361821516</v>
      </c>
      <c r="AR102" s="23"/>
      <c r="AS102" s="23"/>
      <c r="AT102" s="23"/>
      <c r="AU102" s="23"/>
      <c r="AV102" s="23"/>
      <c r="AW102" s="23"/>
      <c r="AX102" s="23"/>
    </row>
    <row r="103" spans="1:50" x14ac:dyDescent="0.35">
      <c r="A103" t="s">
        <v>152</v>
      </c>
      <c r="B103" t="s">
        <v>373</v>
      </c>
      <c r="C103" t="s">
        <v>204</v>
      </c>
      <c r="D103" s="4" t="s">
        <v>205</v>
      </c>
      <c r="E103" t="s">
        <v>18</v>
      </c>
      <c r="F103" s="4" t="s">
        <v>18</v>
      </c>
      <c r="G103" s="4" t="s">
        <v>18</v>
      </c>
      <c r="H103" t="s">
        <v>212</v>
      </c>
      <c r="I103" t="s">
        <v>18</v>
      </c>
      <c r="O103" s="5" t="s">
        <v>19</v>
      </c>
      <c r="P103" s="5" t="s">
        <v>20</v>
      </c>
      <c r="Q103" s="5" t="s">
        <v>21</v>
      </c>
      <c r="R103" s="5" t="s">
        <v>338</v>
      </c>
      <c r="S103" s="5"/>
      <c r="T103" s="5"/>
      <c r="U103" s="16">
        <v>1.9843714229339695</v>
      </c>
      <c r="V103" s="16">
        <v>4.7478631527872537</v>
      </c>
      <c r="W103" s="28">
        <v>95.152959112921735</v>
      </c>
      <c r="X103" s="28">
        <v>133.04414015563887</v>
      </c>
      <c r="Y103" s="28">
        <v>178.57379784159795</v>
      </c>
      <c r="Z103" s="28">
        <v>221.18505831302033</v>
      </c>
      <c r="AA103" s="28">
        <v>267.40132707186416</v>
      </c>
      <c r="AB103" s="28">
        <v>312.71760199464245</v>
      </c>
      <c r="AC103" s="28">
        <v>354.75248346261384</v>
      </c>
      <c r="AD103" s="28">
        <v>388.90490657916018</v>
      </c>
      <c r="AE103" s="28">
        <v>436.30344689240638</v>
      </c>
      <c r="AF103" s="28">
        <v>476.9480031332738</v>
      </c>
      <c r="AG103" s="16">
        <v>1098.6565439580891</v>
      </c>
      <c r="AR103" s="23"/>
      <c r="AS103" s="23"/>
      <c r="AT103" s="23"/>
      <c r="AU103" s="23"/>
      <c r="AV103" s="23"/>
      <c r="AW103" s="23"/>
      <c r="AX103" s="23"/>
    </row>
    <row r="104" spans="1:50" x14ac:dyDescent="0.35">
      <c r="A104" t="s">
        <v>153</v>
      </c>
      <c r="B104" t="s">
        <v>373</v>
      </c>
      <c r="C104" t="s">
        <v>204</v>
      </c>
      <c r="D104" s="4" t="s">
        <v>205</v>
      </c>
      <c r="E104" t="s">
        <v>18</v>
      </c>
      <c r="F104" s="4" t="s">
        <v>18</v>
      </c>
      <c r="G104" s="4" t="s">
        <v>18</v>
      </c>
      <c r="H104" t="s">
        <v>212</v>
      </c>
      <c r="I104" t="s">
        <v>18</v>
      </c>
      <c r="O104" s="5" t="s">
        <v>19</v>
      </c>
      <c r="P104" s="5" t="s">
        <v>24</v>
      </c>
      <c r="Q104" s="5" t="s">
        <v>25</v>
      </c>
      <c r="R104" s="5" t="s">
        <v>26</v>
      </c>
      <c r="S104" s="5"/>
      <c r="T104" s="5"/>
      <c r="U104" s="15"/>
      <c r="V104" s="8">
        <v>1.3926282640007763</v>
      </c>
      <c r="W104" s="8">
        <v>0.45762432608927972</v>
      </c>
      <c r="X104" s="8">
        <v>0.3982133755582965</v>
      </c>
      <c r="Y104" s="8">
        <v>0.34221467877275297</v>
      </c>
      <c r="Z104" s="8">
        <v>0.23861989265200184</v>
      </c>
      <c r="AA104" s="8">
        <v>0.20894842134154795</v>
      </c>
      <c r="AB104" s="8">
        <v>0.16946914743844757</v>
      </c>
      <c r="AC104" s="8">
        <v>0.13441802188254035</v>
      </c>
      <c r="AD104" s="8">
        <v>9.6271131869738E-2</v>
      </c>
      <c r="AE104" s="8">
        <v>0.121876940895829</v>
      </c>
      <c r="AF104" s="8">
        <v>9.3156624203545368E-2</v>
      </c>
      <c r="AG104" s="8">
        <v>0.30274490361821521</v>
      </c>
      <c r="AR104" s="23"/>
      <c r="AS104" s="23"/>
      <c r="AT104" s="23"/>
      <c r="AU104" s="23"/>
      <c r="AV104" s="23"/>
      <c r="AW104" s="23"/>
      <c r="AX104" s="23"/>
    </row>
    <row r="105" spans="1:50" x14ac:dyDescent="0.35">
      <c r="A105" t="s">
        <v>154</v>
      </c>
      <c r="B105" t="s">
        <v>373</v>
      </c>
      <c r="C105" t="s">
        <v>204</v>
      </c>
      <c r="D105" s="4" t="s">
        <v>205</v>
      </c>
      <c r="E105" t="s">
        <v>18</v>
      </c>
      <c r="F105" s="4" t="s">
        <v>18</v>
      </c>
      <c r="G105" s="4" t="s">
        <v>18</v>
      </c>
      <c r="H105" t="s">
        <v>215</v>
      </c>
      <c r="I105" t="s">
        <v>18</v>
      </c>
      <c r="O105" s="5" t="s">
        <v>19</v>
      </c>
      <c r="P105" s="5" t="s">
        <v>20</v>
      </c>
      <c r="Q105" s="5" t="s">
        <v>21</v>
      </c>
      <c r="R105" s="5" t="s">
        <v>338</v>
      </c>
      <c r="S105" s="5"/>
      <c r="T105" s="5"/>
      <c r="U105" s="16">
        <v>1.9843714229339695</v>
      </c>
      <c r="V105" s="16">
        <v>4.7478631527872537</v>
      </c>
      <c r="W105" s="28">
        <v>17.800723643573793</v>
      </c>
      <c r="X105" s="28">
        <v>24.38639757198974</v>
      </c>
      <c r="Y105" s="28">
        <v>33.069221822518138</v>
      </c>
      <c r="Z105" s="28">
        <v>40.96019598389266</v>
      </c>
      <c r="AA105" s="28">
        <v>48.103942436208371</v>
      </c>
      <c r="AB105" s="28">
        <v>54.64876007646361</v>
      </c>
      <c r="AC105" s="28">
        <v>60.813689955622515</v>
      </c>
      <c r="AD105" s="28">
        <v>68.648539039265955</v>
      </c>
      <c r="AE105" s="28">
        <v>74.081300099126665</v>
      </c>
      <c r="AF105" s="28">
        <v>82.554938960795766</v>
      </c>
      <c r="AG105" s="16">
        <v>1098.6565439580891</v>
      </c>
      <c r="AR105" s="23"/>
      <c r="AS105" s="23"/>
      <c r="AT105" s="23"/>
      <c r="AU105" s="23"/>
      <c r="AV105" s="23"/>
      <c r="AW105" s="23"/>
      <c r="AX105" s="23"/>
    </row>
    <row r="106" spans="1:50" x14ac:dyDescent="0.35">
      <c r="A106" t="s">
        <v>155</v>
      </c>
      <c r="B106" t="s">
        <v>373</v>
      </c>
      <c r="C106" t="s">
        <v>204</v>
      </c>
      <c r="D106" s="4" t="s">
        <v>205</v>
      </c>
      <c r="E106" t="s">
        <v>18</v>
      </c>
      <c r="F106" s="4" t="s">
        <v>18</v>
      </c>
      <c r="G106" s="4" t="s">
        <v>18</v>
      </c>
      <c r="H106" t="s">
        <v>215</v>
      </c>
      <c r="I106" t="s">
        <v>18</v>
      </c>
      <c r="O106" s="5" t="s">
        <v>19</v>
      </c>
      <c r="P106" s="5" t="s">
        <v>24</v>
      </c>
      <c r="Q106" s="5" t="s">
        <v>25</v>
      </c>
      <c r="R106" s="5" t="s">
        <v>26</v>
      </c>
      <c r="S106" s="5"/>
      <c r="T106" s="5"/>
      <c r="U106" s="15"/>
      <c r="V106" s="8">
        <v>1.3926282640007763</v>
      </c>
      <c r="W106" s="8">
        <v>0.47249804370243526</v>
      </c>
      <c r="X106" s="8">
        <v>0.36996664069853302</v>
      </c>
      <c r="Y106" s="8">
        <v>0.35605194350236896</v>
      </c>
      <c r="Z106" s="8">
        <v>0.23861989265200209</v>
      </c>
      <c r="AA106" s="8">
        <v>0.17440703787464648</v>
      </c>
      <c r="AB106" s="8">
        <v>0.13605574322592076</v>
      </c>
      <c r="AC106" s="8">
        <v>0.1128100595609679</v>
      </c>
      <c r="AD106" s="8">
        <v>0.12883364073715561</v>
      </c>
      <c r="AE106" s="8">
        <v>7.9138771718845313E-2</v>
      </c>
      <c r="AF106" s="8">
        <v>0.11438296642109007</v>
      </c>
      <c r="AG106" s="8">
        <v>0.30274490361821521</v>
      </c>
      <c r="AR106" s="23"/>
      <c r="AS106" s="23"/>
      <c r="AT106" s="23"/>
      <c r="AU106" s="23"/>
      <c r="AV106" s="23"/>
      <c r="AW106" s="23"/>
      <c r="AX106" s="23"/>
    </row>
    <row r="107" spans="1:50" x14ac:dyDescent="0.35">
      <c r="A107" t="s">
        <v>156</v>
      </c>
      <c r="B107" t="s">
        <v>373</v>
      </c>
      <c r="C107" t="s">
        <v>204</v>
      </c>
      <c r="D107" s="4" t="s">
        <v>205</v>
      </c>
      <c r="E107" t="s">
        <v>18</v>
      </c>
      <c r="F107" s="4" t="s">
        <v>18</v>
      </c>
      <c r="G107" s="4" t="s">
        <v>18</v>
      </c>
      <c r="H107" s="12" t="s">
        <v>206</v>
      </c>
      <c r="I107" t="s">
        <v>18</v>
      </c>
      <c r="O107" s="19" t="s">
        <v>19</v>
      </c>
      <c r="P107" s="19" t="s">
        <v>37</v>
      </c>
      <c r="Q107" s="19" t="s">
        <v>25</v>
      </c>
      <c r="R107" s="19" t="s">
        <v>26</v>
      </c>
      <c r="S107" s="19"/>
      <c r="T107" s="19"/>
      <c r="U107" s="39" t="s">
        <v>25</v>
      </c>
      <c r="V107" s="39" t="s">
        <v>25</v>
      </c>
      <c r="W107" s="15">
        <v>0.25135249297353496</v>
      </c>
      <c r="X107" s="15">
        <v>0.25755808737776981</v>
      </c>
      <c r="Y107" s="15">
        <v>0.26363636363636367</v>
      </c>
      <c r="Z107" s="15">
        <v>0.27526667871994209</v>
      </c>
      <c r="AA107" s="15">
        <v>0.27910149071593726</v>
      </c>
      <c r="AB107" s="15">
        <v>0.28663597743948604</v>
      </c>
      <c r="AC107" s="15">
        <v>0.29157559590861859</v>
      </c>
      <c r="AD107" s="15">
        <v>0.29747629618861837</v>
      </c>
      <c r="AE107" s="15">
        <v>0.30685761261136285</v>
      </c>
      <c r="AF107" s="15">
        <v>0.31297430659162767</v>
      </c>
      <c r="AG107" s="39" t="s">
        <v>25</v>
      </c>
      <c r="AR107" s="6"/>
      <c r="AS107" s="6"/>
      <c r="AT107" s="36"/>
      <c r="AU107" s="6"/>
      <c r="AV107" s="6"/>
      <c r="AW107" s="6"/>
      <c r="AX107" s="6"/>
    </row>
    <row r="108" spans="1:50" x14ac:dyDescent="0.35">
      <c r="A108" t="s">
        <v>158</v>
      </c>
      <c r="B108" t="s">
        <v>373</v>
      </c>
      <c r="C108" t="s">
        <v>204</v>
      </c>
      <c r="D108" s="4" t="s">
        <v>205</v>
      </c>
      <c r="E108" t="s">
        <v>18</v>
      </c>
      <c r="F108" s="4" t="s">
        <v>18</v>
      </c>
      <c r="G108" s="4" t="s">
        <v>18</v>
      </c>
      <c r="H108" s="12" t="s">
        <v>209</v>
      </c>
      <c r="I108" t="s">
        <v>18</v>
      </c>
      <c r="O108" s="19" t="s">
        <v>19</v>
      </c>
      <c r="P108" s="19" t="s">
        <v>37</v>
      </c>
      <c r="Q108" s="19" t="s">
        <v>25</v>
      </c>
      <c r="R108" s="19" t="s">
        <v>26</v>
      </c>
      <c r="S108" s="19"/>
      <c r="T108" s="19"/>
      <c r="U108" s="39" t="s">
        <v>25</v>
      </c>
      <c r="V108" s="39" t="s">
        <v>25</v>
      </c>
      <c r="W108" s="15">
        <v>0.47365684856952545</v>
      </c>
      <c r="X108" s="15">
        <v>0.46155916390060109</v>
      </c>
      <c r="Y108" s="15">
        <v>0.44545454545454549</v>
      </c>
      <c r="Z108" s="15">
        <v>0.42966913758813957</v>
      </c>
      <c r="AA108" s="15">
        <v>0.41429933475374742</v>
      </c>
      <c r="AB108" s="15">
        <v>0.39684523978073288</v>
      </c>
      <c r="AC108" s="15">
        <v>0.38427621287601887</v>
      </c>
      <c r="AD108" s="15">
        <v>0.37682756633286857</v>
      </c>
      <c r="AE108" s="15">
        <v>0.35909523064207549</v>
      </c>
      <c r="AF108" s="15">
        <v>0.3486448676397334</v>
      </c>
      <c r="AG108" s="39" t="s">
        <v>25</v>
      </c>
      <c r="AR108" s="6"/>
      <c r="AS108" s="6"/>
      <c r="AT108" s="6"/>
      <c r="AU108" s="6"/>
      <c r="AV108" s="6"/>
      <c r="AW108" s="6"/>
      <c r="AX108" s="6"/>
    </row>
    <row r="109" spans="1:50" x14ac:dyDescent="0.35">
      <c r="A109" t="s">
        <v>159</v>
      </c>
      <c r="B109" t="s">
        <v>373</v>
      </c>
      <c r="C109" t="s">
        <v>204</v>
      </c>
      <c r="D109" s="4" t="s">
        <v>205</v>
      </c>
      <c r="E109" t="s">
        <v>18</v>
      </c>
      <c r="F109" s="4" t="s">
        <v>18</v>
      </c>
      <c r="G109" s="4" t="s">
        <v>18</v>
      </c>
      <c r="H109" s="12" t="s">
        <v>212</v>
      </c>
      <c r="I109" t="s">
        <v>18</v>
      </c>
      <c r="O109" s="19" t="s">
        <v>19</v>
      </c>
      <c r="P109" s="19" t="s">
        <v>37</v>
      </c>
      <c r="Q109" s="19" t="s">
        <v>25</v>
      </c>
      <c r="R109" s="19" t="s">
        <v>26</v>
      </c>
      <c r="S109" s="19"/>
      <c r="T109" s="19"/>
      <c r="U109" s="39" t="s">
        <v>25</v>
      </c>
      <c r="V109" s="39" t="s">
        <v>25</v>
      </c>
      <c r="W109" s="15">
        <v>0.23165402173736455</v>
      </c>
      <c r="X109" s="15">
        <v>0.23737328429173771</v>
      </c>
      <c r="Y109" s="15">
        <v>0.24545454545454548</v>
      </c>
      <c r="Z109" s="15">
        <v>0.24896040499005603</v>
      </c>
      <c r="AA109" s="15">
        <v>0.25985311204587258</v>
      </c>
      <c r="AB109" s="15">
        <v>0.26943401725495453</v>
      </c>
      <c r="AC109" s="15">
        <v>0.27671255072975554</v>
      </c>
      <c r="AD109" s="15">
        <v>0.27683066783176569</v>
      </c>
      <c r="AE109" s="15">
        <v>0.28556089650451605</v>
      </c>
      <c r="AF109" s="15">
        <v>0.28845256567356181</v>
      </c>
      <c r="AG109" s="39" t="s">
        <v>25</v>
      </c>
      <c r="AR109" s="6"/>
      <c r="AS109" s="6"/>
      <c r="AT109" s="6"/>
      <c r="AU109" s="6"/>
      <c r="AV109" s="6"/>
      <c r="AW109" s="6"/>
      <c r="AX109" s="6"/>
    </row>
    <row r="110" spans="1:50" x14ac:dyDescent="0.35">
      <c r="A110" t="s">
        <v>160</v>
      </c>
      <c r="B110" t="s">
        <v>373</v>
      </c>
      <c r="C110" t="s">
        <v>204</v>
      </c>
      <c r="D110" s="4" t="s">
        <v>205</v>
      </c>
      <c r="E110" t="s">
        <v>18</v>
      </c>
      <c r="F110" s="4" t="s">
        <v>18</v>
      </c>
      <c r="G110" s="4" t="s">
        <v>18</v>
      </c>
      <c r="H110" s="12" t="s">
        <v>215</v>
      </c>
      <c r="I110" t="s">
        <v>18</v>
      </c>
      <c r="O110" s="19" t="s">
        <v>19</v>
      </c>
      <c r="P110" s="19" t="s">
        <v>37</v>
      </c>
      <c r="Q110" s="19" t="s">
        <v>25</v>
      </c>
      <c r="R110" s="19" t="s">
        <v>26</v>
      </c>
      <c r="S110" s="19"/>
      <c r="T110" s="19"/>
      <c r="U110" s="39" t="s">
        <v>25</v>
      </c>
      <c r="V110" s="39" t="s">
        <v>25</v>
      </c>
      <c r="W110" s="15">
        <v>4.3336636719575002E-2</v>
      </c>
      <c r="X110" s="15">
        <v>4.3509464429891453E-2</v>
      </c>
      <c r="Y110" s="15">
        <v>4.5454545454545463E-2</v>
      </c>
      <c r="Z110" s="15">
        <v>4.6103778701862233E-2</v>
      </c>
      <c r="AA110" s="15">
        <v>4.6746062484442692E-2</v>
      </c>
      <c r="AB110" s="15">
        <v>4.708476552482653E-2</v>
      </c>
      <c r="AC110" s="15">
        <v>4.7435640485607077E-2</v>
      </c>
      <c r="AD110" s="15">
        <v>4.8865469646747269E-2</v>
      </c>
      <c r="AE110" s="15">
        <v>4.8486260242045526E-2</v>
      </c>
      <c r="AF110" s="15">
        <v>4.9928260095077275E-2</v>
      </c>
      <c r="AG110" s="39" t="s">
        <v>25</v>
      </c>
      <c r="AR110" s="6"/>
      <c r="AS110" s="6"/>
      <c r="AT110" s="6"/>
      <c r="AU110" s="6"/>
      <c r="AV110" s="6"/>
      <c r="AW110" s="6"/>
      <c r="AX110" s="6"/>
    </row>
    <row r="111" spans="1:50" x14ac:dyDescent="0.35">
      <c r="A111" t="s">
        <v>161</v>
      </c>
      <c r="B111" t="s">
        <v>373</v>
      </c>
      <c r="C111" t="s">
        <v>204</v>
      </c>
      <c r="D111" s="4" t="s">
        <v>222</v>
      </c>
      <c r="E111" t="s">
        <v>18</v>
      </c>
      <c r="F111" s="4" t="s">
        <v>18</v>
      </c>
      <c r="G111" s="4" t="s">
        <v>18</v>
      </c>
      <c r="H111" s="4" t="s">
        <v>206</v>
      </c>
      <c r="I111" t="s">
        <v>18</v>
      </c>
      <c r="O111" s="19" t="s">
        <v>19</v>
      </c>
      <c r="P111" s="19" t="s">
        <v>37</v>
      </c>
      <c r="Q111" s="19" t="s">
        <v>25</v>
      </c>
      <c r="R111" s="19" t="s">
        <v>26</v>
      </c>
      <c r="S111" s="19"/>
      <c r="T111" s="19"/>
      <c r="U111" s="39" t="s">
        <v>25</v>
      </c>
      <c r="V111" s="39" t="s">
        <v>25</v>
      </c>
      <c r="Z111" s="15">
        <v>0.36206896551724133</v>
      </c>
      <c r="AG111" s="39" t="s">
        <v>25</v>
      </c>
      <c r="AR111" s="6"/>
      <c r="AS111" s="6"/>
      <c r="AT111" s="6"/>
      <c r="AU111" s="6"/>
      <c r="AV111" s="6"/>
      <c r="AW111" s="6"/>
      <c r="AX111" s="6"/>
    </row>
    <row r="112" spans="1:50" x14ac:dyDescent="0.35">
      <c r="A112" t="s">
        <v>162</v>
      </c>
      <c r="B112" t="s">
        <v>373</v>
      </c>
      <c r="C112" t="s">
        <v>204</v>
      </c>
      <c r="D112" s="4" t="s">
        <v>222</v>
      </c>
      <c r="E112" t="s">
        <v>18</v>
      </c>
      <c r="F112" s="4" t="s">
        <v>18</v>
      </c>
      <c r="G112" s="4" t="s">
        <v>18</v>
      </c>
      <c r="H112" s="4" t="s">
        <v>209</v>
      </c>
      <c r="I112" t="s">
        <v>18</v>
      </c>
      <c r="O112" s="19" t="s">
        <v>19</v>
      </c>
      <c r="P112" s="19" t="s">
        <v>37</v>
      </c>
      <c r="Q112" s="19" t="s">
        <v>25</v>
      </c>
      <c r="R112" s="19" t="s">
        <v>26</v>
      </c>
      <c r="S112" s="19"/>
      <c r="T112" s="19"/>
      <c r="U112" s="39" t="s">
        <v>25</v>
      </c>
      <c r="V112" s="39" t="s">
        <v>25</v>
      </c>
      <c r="Z112" s="15">
        <v>0.32758620689655171</v>
      </c>
      <c r="AG112" s="39" t="s">
        <v>25</v>
      </c>
      <c r="AR112" s="6"/>
      <c r="AS112" s="6"/>
      <c r="AT112" s="6"/>
      <c r="AU112" s="6"/>
      <c r="AV112" s="6"/>
      <c r="AW112" s="6"/>
      <c r="AX112" s="6"/>
    </row>
    <row r="113" spans="1:50" x14ac:dyDescent="0.35">
      <c r="A113" t="s">
        <v>163</v>
      </c>
      <c r="B113" t="s">
        <v>373</v>
      </c>
      <c r="C113" t="s">
        <v>204</v>
      </c>
      <c r="D113" s="4" t="s">
        <v>222</v>
      </c>
      <c r="E113" t="s">
        <v>18</v>
      </c>
      <c r="F113" s="4" t="s">
        <v>18</v>
      </c>
      <c r="G113" s="4" t="s">
        <v>18</v>
      </c>
      <c r="H113" s="4" t="s">
        <v>212</v>
      </c>
      <c r="I113" t="s">
        <v>18</v>
      </c>
      <c r="O113" s="19" t="s">
        <v>19</v>
      </c>
      <c r="P113" s="19" t="s">
        <v>37</v>
      </c>
      <c r="Q113" s="19" t="s">
        <v>25</v>
      </c>
      <c r="R113" s="19" t="s">
        <v>26</v>
      </c>
      <c r="S113" s="19"/>
      <c r="T113" s="19"/>
      <c r="U113" s="39" t="s">
        <v>25</v>
      </c>
      <c r="V113" s="39" t="s">
        <v>25</v>
      </c>
      <c r="Z113" s="15">
        <v>0.25862068965517238</v>
      </c>
      <c r="AG113" s="39" t="s">
        <v>25</v>
      </c>
      <c r="AR113" s="6"/>
      <c r="AS113" s="6"/>
      <c r="AT113" s="6"/>
      <c r="AU113" s="6"/>
      <c r="AV113" s="6"/>
      <c r="AW113" s="6"/>
      <c r="AX113" s="6"/>
    </row>
    <row r="114" spans="1:50" x14ac:dyDescent="0.35">
      <c r="A114" t="s">
        <v>368</v>
      </c>
      <c r="B114" t="s">
        <v>373</v>
      </c>
      <c r="C114" t="s">
        <v>204</v>
      </c>
      <c r="D114" s="4" t="s">
        <v>222</v>
      </c>
      <c r="E114" t="s">
        <v>18</v>
      </c>
      <c r="F114" s="4" t="s">
        <v>18</v>
      </c>
      <c r="G114" s="4" t="s">
        <v>18</v>
      </c>
      <c r="H114" s="4" t="s">
        <v>215</v>
      </c>
      <c r="I114" t="s">
        <v>18</v>
      </c>
      <c r="O114" s="19" t="s">
        <v>19</v>
      </c>
      <c r="P114" s="19" t="s">
        <v>37</v>
      </c>
      <c r="Q114" s="19" t="s">
        <v>25</v>
      </c>
      <c r="R114" s="19" t="s">
        <v>26</v>
      </c>
      <c r="S114" s="19"/>
      <c r="T114" s="19"/>
      <c r="U114" s="39" t="s">
        <v>25</v>
      </c>
      <c r="V114" s="39" t="s">
        <v>25</v>
      </c>
      <c r="Z114" s="15">
        <v>5.1724137931034475E-2</v>
      </c>
      <c r="AR114" s="6"/>
      <c r="AS114" s="6"/>
      <c r="AT114" s="6"/>
      <c r="AU114" s="6"/>
      <c r="AV114" s="6"/>
      <c r="AW114" s="6"/>
      <c r="AX114" s="6"/>
    </row>
    <row r="115" spans="1:50" x14ac:dyDescent="0.35">
      <c r="A115" t="s">
        <v>164</v>
      </c>
      <c r="B115" t="s">
        <v>373</v>
      </c>
      <c r="C115" t="s">
        <v>204</v>
      </c>
      <c r="D115" s="4" t="s">
        <v>227</v>
      </c>
      <c r="E115" t="s">
        <v>18</v>
      </c>
      <c r="F115" s="4" t="s">
        <v>18</v>
      </c>
      <c r="G115" s="4" t="s">
        <v>18</v>
      </c>
      <c r="H115" s="4" t="s">
        <v>228</v>
      </c>
      <c r="I115" t="s">
        <v>18</v>
      </c>
      <c r="O115" s="19" t="s">
        <v>19</v>
      </c>
      <c r="P115" s="19" t="s">
        <v>20</v>
      </c>
      <c r="Q115" s="19" t="s">
        <v>21</v>
      </c>
      <c r="R115" s="19" t="s">
        <v>338</v>
      </c>
      <c r="S115" s="19"/>
      <c r="T115" s="19"/>
      <c r="U115" s="16">
        <v>5.2916571278239193</v>
      </c>
      <c r="V115" s="16">
        <v>12.660968407432676</v>
      </c>
      <c r="W115" s="28">
        <v>38.104055389006497</v>
      </c>
      <c r="X115" s="28">
        <v>54.238218976923726</v>
      </c>
      <c r="Y115" s="28">
        <v>71.854111614360392</v>
      </c>
      <c r="Z115" s="28">
        <v>91.663895793023144</v>
      </c>
      <c r="AA115" s="28">
        <v>110.45944511882377</v>
      </c>
      <c r="AB115" s="28">
        <v>124.96449434566351</v>
      </c>
      <c r="AC115" s="28">
        <v>144.45181584101559</v>
      </c>
      <c r="AD115" s="28">
        <v>158.44550979908044</v>
      </c>
      <c r="AE115" s="28">
        <v>179.68951644756109</v>
      </c>
      <c r="AF115" s="28">
        <v>198.32882697479735</v>
      </c>
      <c r="AG115" s="16">
        <v>2929.7507838882375</v>
      </c>
      <c r="AR115" s="14"/>
      <c r="AS115" s="14"/>
      <c r="AT115" s="14"/>
      <c r="AU115" s="14"/>
      <c r="AV115" s="14"/>
      <c r="AW115" s="14"/>
      <c r="AX115" s="14"/>
    </row>
    <row r="116" spans="1:50" x14ac:dyDescent="0.35">
      <c r="A116" t="s">
        <v>168</v>
      </c>
      <c r="B116" t="s">
        <v>373</v>
      </c>
      <c r="C116" t="s">
        <v>204</v>
      </c>
      <c r="D116" s="4" t="s">
        <v>227</v>
      </c>
      <c r="E116" t="s">
        <v>18</v>
      </c>
      <c r="F116" s="4" t="s">
        <v>18</v>
      </c>
      <c r="G116" s="4" t="s">
        <v>18</v>
      </c>
      <c r="H116" s="4" t="s">
        <v>228</v>
      </c>
      <c r="I116" t="s">
        <v>18</v>
      </c>
      <c r="O116" s="19" t="s">
        <v>19</v>
      </c>
      <c r="P116" s="19" t="s">
        <v>24</v>
      </c>
      <c r="Q116" s="19" t="s">
        <v>25</v>
      </c>
      <c r="R116" s="19" t="s">
        <v>26</v>
      </c>
      <c r="S116" s="19"/>
      <c r="T116" s="19"/>
      <c r="U116" s="15"/>
      <c r="V116" s="18">
        <v>1.3926282640007761</v>
      </c>
      <c r="W116" s="18">
        <v>0.4888901579857633</v>
      </c>
      <c r="X116" s="18">
        <v>0.42342379106902461</v>
      </c>
      <c r="Y116" s="18">
        <v>0.32478744637488094</v>
      </c>
      <c r="Z116" s="18">
        <v>0.27569451119208704</v>
      </c>
      <c r="AA116" s="18">
        <v>0.205048554430208</v>
      </c>
      <c r="AB116" s="18">
        <v>0.13131560828715308</v>
      </c>
      <c r="AC116" s="18">
        <v>0.1559428667910128</v>
      </c>
      <c r="AD116" s="18">
        <v>9.6874475939204424E-2</v>
      </c>
      <c r="AE116" s="18">
        <v>0.13407768181893875</v>
      </c>
      <c r="AF116" s="18">
        <v>0.10373065104594337</v>
      </c>
      <c r="AG116" s="18">
        <v>0.30274490361821516</v>
      </c>
      <c r="AR116" s="14"/>
      <c r="AS116" s="14"/>
      <c r="AT116" s="14"/>
      <c r="AU116" s="14"/>
      <c r="AV116" s="14"/>
      <c r="AW116" s="14"/>
      <c r="AX116" s="14"/>
    </row>
    <row r="117" spans="1:50" x14ac:dyDescent="0.35">
      <c r="A117" t="s">
        <v>169</v>
      </c>
      <c r="B117" t="s">
        <v>373</v>
      </c>
      <c r="C117" t="s">
        <v>204</v>
      </c>
      <c r="D117" s="4" t="s">
        <v>227</v>
      </c>
      <c r="E117" t="s">
        <v>18</v>
      </c>
      <c r="F117" s="4" t="s">
        <v>18</v>
      </c>
      <c r="G117" s="4" t="s">
        <v>18</v>
      </c>
      <c r="H117" s="4" t="s">
        <v>236</v>
      </c>
      <c r="I117" t="s">
        <v>18</v>
      </c>
      <c r="O117" s="19" t="s">
        <v>19</v>
      </c>
      <c r="P117" s="19" t="s">
        <v>20</v>
      </c>
      <c r="Q117" s="19" t="s">
        <v>21</v>
      </c>
      <c r="R117" s="19" t="s">
        <v>338</v>
      </c>
      <c r="S117" s="19"/>
      <c r="T117" s="19"/>
      <c r="U117" s="16">
        <v>3.968742845867939</v>
      </c>
      <c r="V117" s="16">
        <v>9.4957263055745074</v>
      </c>
      <c r="W117" s="28">
        <v>122.56149774608272</v>
      </c>
      <c r="X117" s="28">
        <v>174.45695176082683</v>
      </c>
      <c r="Y117" s="28">
        <v>233.52586274667129</v>
      </c>
      <c r="Z117" s="28">
        <v>289.3141710967293</v>
      </c>
      <c r="AA117" s="28">
        <v>348.63762365628747</v>
      </c>
      <c r="AB117" s="28">
        <v>410.03974707170835</v>
      </c>
      <c r="AC117" s="28">
        <v>469.46840148330062</v>
      </c>
      <c r="AD117" s="28">
        <v>535.34188335580393</v>
      </c>
      <c r="AE117" s="28">
        <v>595.5551052556541</v>
      </c>
      <c r="AF117" s="28">
        <v>657.33242405755846</v>
      </c>
      <c r="AG117" s="16">
        <v>2197.3130879161781</v>
      </c>
      <c r="AR117" s="14"/>
      <c r="AS117" s="14"/>
      <c r="AT117" s="14"/>
      <c r="AU117" s="14"/>
      <c r="AV117" s="14"/>
      <c r="AW117" s="14"/>
      <c r="AX117" s="14"/>
    </row>
    <row r="118" spans="1:50" x14ac:dyDescent="0.35">
      <c r="A118" t="s">
        <v>171</v>
      </c>
      <c r="B118" t="s">
        <v>373</v>
      </c>
      <c r="C118" t="s">
        <v>204</v>
      </c>
      <c r="D118" s="4" t="s">
        <v>227</v>
      </c>
      <c r="E118" t="s">
        <v>18</v>
      </c>
      <c r="F118" s="4" t="s">
        <v>18</v>
      </c>
      <c r="G118" s="4" t="s">
        <v>18</v>
      </c>
      <c r="H118" s="4" t="s">
        <v>228</v>
      </c>
      <c r="I118" t="s">
        <v>18</v>
      </c>
      <c r="O118" s="19" t="s">
        <v>19</v>
      </c>
      <c r="P118" s="19" t="s">
        <v>24</v>
      </c>
      <c r="Q118" s="19" t="s">
        <v>25</v>
      </c>
      <c r="R118" s="19" t="s">
        <v>26</v>
      </c>
      <c r="S118" s="19"/>
      <c r="T118" s="19"/>
      <c r="U118" s="15"/>
      <c r="V118" s="18">
        <v>1.3926282640007763</v>
      </c>
      <c r="W118" s="18">
        <v>0.47369740127162296</v>
      </c>
      <c r="X118" s="18">
        <v>0.42342379106902495</v>
      </c>
      <c r="Y118" s="18">
        <v>0.3385873156079528</v>
      </c>
      <c r="Z118" s="18">
        <v>0.23889563106154596</v>
      </c>
      <c r="AA118" s="18">
        <v>0.20504855443020789</v>
      </c>
      <c r="AB118" s="18">
        <v>0.17612018683317893</v>
      </c>
      <c r="AC118" s="18">
        <v>0.14493388710728891</v>
      </c>
      <c r="AD118" s="18">
        <v>0.1403150492437274</v>
      </c>
      <c r="AE118" s="18">
        <v>0.11247620216524455</v>
      </c>
      <c r="AF118" s="18">
        <v>0.10373065104594342</v>
      </c>
      <c r="AG118" s="18">
        <v>0.30274490361821521</v>
      </c>
      <c r="AR118" s="14"/>
      <c r="AS118" s="14"/>
      <c r="AT118" s="14"/>
      <c r="AU118" s="14"/>
      <c r="AV118" s="14"/>
      <c r="AW118" s="14"/>
      <c r="AX118" s="14"/>
    </row>
    <row r="119" spans="1:50" x14ac:dyDescent="0.35">
      <c r="A119" t="s">
        <v>172</v>
      </c>
      <c r="B119" t="s">
        <v>373</v>
      </c>
      <c r="C119" t="s">
        <v>204</v>
      </c>
      <c r="D119" s="4" t="s">
        <v>227</v>
      </c>
      <c r="E119" t="s">
        <v>18</v>
      </c>
      <c r="F119" s="4" t="s">
        <v>18</v>
      </c>
      <c r="G119" s="4" t="s">
        <v>18</v>
      </c>
      <c r="H119" s="4" t="s">
        <v>238</v>
      </c>
      <c r="I119" t="s">
        <v>18</v>
      </c>
      <c r="O119" s="19" t="s">
        <v>19</v>
      </c>
      <c r="P119" s="19" t="s">
        <v>20</v>
      </c>
      <c r="Q119" s="19" t="s">
        <v>21</v>
      </c>
      <c r="R119" s="19" t="s">
        <v>338</v>
      </c>
      <c r="S119" s="19"/>
      <c r="T119" s="19"/>
      <c r="U119" s="16">
        <v>3.968742845867939</v>
      </c>
      <c r="V119" s="16">
        <v>9.4957263055745074</v>
      </c>
      <c r="W119" s="28">
        <v>250.08906445924916</v>
      </c>
      <c r="X119" s="28">
        <v>331.78972356115582</v>
      </c>
      <c r="Y119" s="28">
        <v>422.14290573436728</v>
      </c>
      <c r="Z119" s="28">
        <v>507.45661541185643</v>
      </c>
      <c r="AA119" s="28">
        <v>569.9509382568732</v>
      </c>
      <c r="AB119" s="28">
        <v>625.64208372252472</v>
      </c>
      <c r="AC119" s="28">
        <v>668.10505593144626</v>
      </c>
      <c r="AD119" s="28">
        <v>711.06023310415344</v>
      </c>
      <c r="AE119" s="28">
        <v>752.6377047395664</v>
      </c>
      <c r="AF119" s="28">
        <v>797.80992548347365</v>
      </c>
      <c r="AG119" s="16">
        <v>2197.3130879161781</v>
      </c>
      <c r="AR119" s="14"/>
      <c r="AS119" s="14"/>
      <c r="AT119" s="14"/>
      <c r="AU119" s="14"/>
      <c r="AV119" s="14"/>
      <c r="AW119" s="14"/>
      <c r="AX119" s="14"/>
    </row>
    <row r="120" spans="1:50" x14ac:dyDescent="0.35">
      <c r="A120" t="s">
        <v>174</v>
      </c>
      <c r="B120" t="s">
        <v>373</v>
      </c>
      <c r="C120" t="s">
        <v>204</v>
      </c>
      <c r="D120" s="4" t="s">
        <v>227</v>
      </c>
      <c r="E120" t="s">
        <v>18</v>
      </c>
      <c r="F120" s="4" t="s">
        <v>18</v>
      </c>
      <c r="G120" s="4" t="s">
        <v>18</v>
      </c>
      <c r="H120" s="4" t="s">
        <v>228</v>
      </c>
      <c r="I120" t="s">
        <v>18</v>
      </c>
      <c r="O120" s="19" t="s">
        <v>19</v>
      </c>
      <c r="P120" s="19" t="s">
        <v>24</v>
      </c>
      <c r="Q120" s="19" t="s">
        <v>25</v>
      </c>
      <c r="R120" s="19" t="s">
        <v>26</v>
      </c>
      <c r="S120" s="19"/>
      <c r="T120" s="19"/>
      <c r="U120" s="15"/>
      <c r="V120" s="18">
        <v>1.3926282640007763</v>
      </c>
      <c r="W120" s="18">
        <v>0.42992421113484192</v>
      </c>
      <c r="X120" s="18">
        <v>0.32668625187015887</v>
      </c>
      <c r="Y120" s="18">
        <v>0.2723206168154797</v>
      </c>
      <c r="Z120" s="18">
        <v>0.20209675093100501</v>
      </c>
      <c r="AA120" s="18">
        <v>0.12315205073106752</v>
      </c>
      <c r="AB120" s="18">
        <v>9.7712174377633673E-2</v>
      </c>
      <c r="AC120" s="18">
        <v>6.7871029321221424E-2</v>
      </c>
      <c r="AD120" s="18">
        <v>6.4294045960811855E-2</v>
      </c>
      <c r="AE120" s="18">
        <v>5.8472503031009537E-2</v>
      </c>
      <c r="AF120" s="18">
        <v>6.0018546054024881E-2</v>
      </c>
      <c r="AG120" s="18">
        <v>0.30274490361821521</v>
      </c>
      <c r="AR120" s="14"/>
      <c r="AS120" s="14"/>
      <c r="AT120" s="14"/>
      <c r="AU120" s="14"/>
      <c r="AV120" s="14"/>
      <c r="AW120" s="14"/>
      <c r="AX120" s="14"/>
    </row>
    <row r="121" spans="1:50" x14ac:dyDescent="0.35">
      <c r="A121" t="s">
        <v>175</v>
      </c>
      <c r="B121" t="s">
        <v>373</v>
      </c>
      <c r="C121" t="s">
        <v>204</v>
      </c>
      <c r="D121" s="4" t="s">
        <v>227</v>
      </c>
      <c r="E121" t="s">
        <v>18</v>
      </c>
      <c r="F121" s="4" t="s">
        <v>18</v>
      </c>
      <c r="G121" s="4" t="s">
        <v>18</v>
      </c>
      <c r="H121" s="12" t="s">
        <v>228</v>
      </c>
      <c r="I121" t="s">
        <v>18</v>
      </c>
      <c r="O121" s="13" t="s">
        <v>19</v>
      </c>
      <c r="P121" s="13" t="s">
        <v>37</v>
      </c>
      <c r="Q121" s="13" t="s">
        <v>25</v>
      </c>
      <c r="R121" s="13" t="s">
        <v>26</v>
      </c>
      <c r="S121" s="13"/>
      <c r="T121" s="13"/>
      <c r="U121" s="39" t="s">
        <v>25</v>
      </c>
      <c r="V121" s="39" t="s">
        <v>25</v>
      </c>
      <c r="W121" s="15">
        <v>9.2765981821872276E-2</v>
      </c>
      <c r="X121" s="15">
        <v>9.6770170844244913E-2</v>
      </c>
      <c r="Y121" s="15">
        <v>9.876543209876544E-2</v>
      </c>
      <c r="Z121" s="15">
        <v>0.10317460317460317</v>
      </c>
      <c r="AA121" s="15">
        <v>0.10734139162021671</v>
      </c>
      <c r="AB121" s="15">
        <v>0.10766802223804148</v>
      </c>
      <c r="AC121" s="15">
        <v>0.1126747021719576</v>
      </c>
      <c r="AD121" s="15">
        <v>0.11278483647440417</v>
      </c>
      <c r="AE121" s="15">
        <v>0.11760690816151695</v>
      </c>
      <c r="AF121" s="15">
        <v>0.11994695147496492</v>
      </c>
      <c r="AR121" s="14"/>
      <c r="AS121" s="14"/>
      <c r="AT121" s="14"/>
      <c r="AU121" s="14"/>
      <c r="AV121" s="14"/>
      <c r="AW121" s="14"/>
      <c r="AX121" s="14"/>
    </row>
    <row r="122" spans="1:50" x14ac:dyDescent="0.35">
      <c r="A122" t="s">
        <v>177</v>
      </c>
      <c r="B122" t="s">
        <v>373</v>
      </c>
      <c r="C122" t="s">
        <v>204</v>
      </c>
      <c r="D122" s="4" t="s">
        <v>227</v>
      </c>
      <c r="E122" t="s">
        <v>18</v>
      </c>
      <c r="F122" s="4" t="s">
        <v>18</v>
      </c>
      <c r="G122" s="4" t="s">
        <v>18</v>
      </c>
      <c r="H122" s="12" t="s">
        <v>236</v>
      </c>
      <c r="I122" t="s">
        <v>18</v>
      </c>
      <c r="O122" s="13" t="s">
        <v>19</v>
      </c>
      <c r="P122" s="13" t="s">
        <v>37</v>
      </c>
      <c r="Q122" s="13" t="s">
        <v>25</v>
      </c>
      <c r="R122" s="13" t="s">
        <v>26</v>
      </c>
      <c r="S122" s="13"/>
      <c r="T122" s="13"/>
      <c r="U122" s="39" t="s">
        <v>25</v>
      </c>
      <c r="V122" s="39" t="s">
        <v>25</v>
      </c>
      <c r="W122" s="15">
        <v>0.29838130235488808</v>
      </c>
      <c r="X122" s="15">
        <v>0.31126075570520012</v>
      </c>
      <c r="Y122" s="15">
        <v>0.32098765432098769</v>
      </c>
      <c r="Z122" s="15">
        <v>0.32564484126984128</v>
      </c>
      <c r="AA122" s="15">
        <v>0.33879626730130896</v>
      </c>
      <c r="AB122" s="15">
        <v>0.35328569796857356</v>
      </c>
      <c r="AC122" s="15">
        <v>0.36619278205886219</v>
      </c>
      <c r="AD122" s="15">
        <v>0.38106757868208335</v>
      </c>
      <c r="AE122" s="15">
        <v>0.38979121294126529</v>
      </c>
      <c r="AF122" s="15">
        <v>0.39754695055687622</v>
      </c>
      <c r="AG122" s="15">
        <v>0.3</v>
      </c>
      <c r="AR122" s="14"/>
      <c r="AS122" s="14"/>
      <c r="AT122" s="14"/>
      <c r="AU122" s="14"/>
      <c r="AV122" s="14"/>
      <c r="AW122" s="14"/>
      <c r="AX122" s="14"/>
    </row>
    <row r="123" spans="1:50" x14ac:dyDescent="0.35">
      <c r="A123" t="s">
        <v>178</v>
      </c>
      <c r="B123" t="s">
        <v>373</v>
      </c>
      <c r="C123" t="s">
        <v>204</v>
      </c>
      <c r="D123" s="4" t="s">
        <v>227</v>
      </c>
      <c r="E123" t="s">
        <v>18</v>
      </c>
      <c r="F123" s="4" t="s">
        <v>18</v>
      </c>
      <c r="G123" s="4" t="s">
        <v>18</v>
      </c>
      <c r="H123" s="12" t="s">
        <v>238</v>
      </c>
      <c r="I123" t="s">
        <v>18</v>
      </c>
      <c r="O123" s="13" t="s">
        <v>19</v>
      </c>
      <c r="P123" s="13" t="s">
        <v>37</v>
      </c>
      <c r="Q123" s="13" t="s">
        <v>25</v>
      </c>
      <c r="R123" s="13" t="s">
        <v>26</v>
      </c>
      <c r="S123" s="13"/>
      <c r="T123" s="13"/>
      <c r="U123" s="39" t="s">
        <v>25</v>
      </c>
      <c r="V123" s="39" t="s">
        <v>25</v>
      </c>
      <c r="W123" s="15">
        <v>0.60885271582323952</v>
      </c>
      <c r="X123" s="15">
        <v>0.59196907345055494</v>
      </c>
      <c r="Y123" s="15">
        <v>0.58024691358024694</v>
      </c>
      <c r="Z123" s="15">
        <v>0.57118055555555547</v>
      </c>
      <c r="AA123" s="15">
        <v>0.55386234107847432</v>
      </c>
      <c r="AB123" s="15">
        <v>0.53904627979338493</v>
      </c>
      <c r="AC123" s="15">
        <v>0.52113251576918029</v>
      </c>
      <c r="AD123" s="15">
        <v>0.50614758484351252</v>
      </c>
      <c r="AE123" s="15">
        <v>0.49260187889721768</v>
      </c>
      <c r="AF123" s="15">
        <v>0.4825060979681588</v>
      </c>
      <c r="AG123" s="15">
        <v>0.3</v>
      </c>
      <c r="AR123" s="14"/>
      <c r="AS123" s="14"/>
      <c r="AT123" s="14"/>
      <c r="AU123" s="14"/>
      <c r="AV123" s="14"/>
      <c r="AW123" s="14"/>
      <c r="AX123" s="14"/>
    </row>
    <row r="124" spans="1:50" x14ac:dyDescent="0.35">
      <c r="A124" t="s">
        <v>180</v>
      </c>
      <c r="B124" t="s">
        <v>373</v>
      </c>
      <c r="C124" t="s">
        <v>204</v>
      </c>
      <c r="D124" s="4" t="s">
        <v>240</v>
      </c>
      <c r="E124" t="s">
        <v>18</v>
      </c>
      <c r="F124" s="4" t="s">
        <v>18</v>
      </c>
      <c r="G124" s="4" t="s">
        <v>18</v>
      </c>
      <c r="H124" s="4" t="s">
        <v>241</v>
      </c>
      <c r="I124" t="s">
        <v>18</v>
      </c>
      <c r="O124" s="20" t="s">
        <v>19</v>
      </c>
      <c r="P124" s="20" t="s">
        <v>37</v>
      </c>
      <c r="Q124" s="20" t="s">
        <v>25</v>
      </c>
      <c r="R124" s="20" t="s">
        <v>26</v>
      </c>
      <c r="S124" s="20"/>
      <c r="T124" s="20"/>
      <c r="U124" s="39" t="s">
        <v>25</v>
      </c>
      <c r="V124" s="39" t="s">
        <v>25</v>
      </c>
      <c r="W124" s="41"/>
      <c r="X124" s="21"/>
      <c r="Z124" s="15">
        <v>0.59</v>
      </c>
      <c r="AR124" s="14"/>
      <c r="AS124" s="14"/>
      <c r="AT124" s="14"/>
      <c r="AU124" s="14"/>
      <c r="AV124" s="14"/>
      <c r="AW124" s="14"/>
      <c r="AX124" s="14"/>
    </row>
    <row r="125" spans="1:50" x14ac:dyDescent="0.35">
      <c r="A125" t="s">
        <v>181</v>
      </c>
      <c r="B125" t="s">
        <v>373</v>
      </c>
      <c r="C125" t="s">
        <v>204</v>
      </c>
      <c r="D125" s="4" t="s">
        <v>240</v>
      </c>
      <c r="E125" t="s">
        <v>18</v>
      </c>
      <c r="F125" s="4" t="s">
        <v>18</v>
      </c>
      <c r="G125" s="4" t="s">
        <v>18</v>
      </c>
      <c r="H125" s="4" t="s">
        <v>243</v>
      </c>
      <c r="I125" t="s">
        <v>18</v>
      </c>
      <c r="O125" s="20" t="s">
        <v>19</v>
      </c>
      <c r="P125" s="20" t="s">
        <v>37</v>
      </c>
      <c r="Q125" s="20" t="s">
        <v>25</v>
      </c>
      <c r="R125" s="20" t="s">
        <v>26</v>
      </c>
      <c r="S125" s="20"/>
      <c r="T125" s="20"/>
      <c r="U125" s="39" t="s">
        <v>25</v>
      </c>
      <c r="V125" s="39" t="s">
        <v>25</v>
      </c>
      <c r="W125" s="41"/>
      <c r="X125" s="21"/>
      <c r="Z125" s="15">
        <v>0.41000000000000003</v>
      </c>
      <c r="AR125" s="14"/>
      <c r="AS125" s="14"/>
      <c r="AT125" s="14"/>
      <c r="AU125" s="14"/>
      <c r="AV125" s="14"/>
      <c r="AW125" s="14"/>
      <c r="AX125" s="14"/>
    </row>
    <row r="126" spans="1:50" x14ac:dyDescent="0.35">
      <c r="A126" t="s">
        <v>183</v>
      </c>
      <c r="B126" t="s">
        <v>373</v>
      </c>
      <c r="C126" t="s">
        <v>204</v>
      </c>
      <c r="D126" s="4" t="s">
        <v>245</v>
      </c>
      <c r="E126" t="s">
        <v>18</v>
      </c>
      <c r="F126" s="4" t="s">
        <v>18</v>
      </c>
      <c r="G126" s="4" t="s">
        <v>18</v>
      </c>
      <c r="H126" s="4" t="s">
        <v>246</v>
      </c>
      <c r="I126" t="s">
        <v>18</v>
      </c>
      <c r="O126" s="5" t="s">
        <v>19</v>
      </c>
      <c r="P126" s="5" t="s">
        <v>37</v>
      </c>
      <c r="Q126" s="5" t="s">
        <v>25</v>
      </c>
      <c r="R126" s="5" t="s">
        <v>26</v>
      </c>
      <c r="S126" s="5"/>
      <c r="T126" s="5"/>
      <c r="U126" s="39" t="s">
        <v>25</v>
      </c>
      <c r="V126" s="39" t="s">
        <v>25</v>
      </c>
      <c r="W126" s="41"/>
      <c r="X126" s="21"/>
      <c r="Z126" s="15">
        <v>0.3539823008849558</v>
      </c>
      <c r="AR126" s="14"/>
      <c r="AS126" s="14"/>
      <c r="AT126" s="14"/>
      <c r="AU126" s="14"/>
      <c r="AV126" s="14"/>
      <c r="AW126" s="14"/>
      <c r="AX126" s="14"/>
    </row>
    <row r="127" spans="1:50" x14ac:dyDescent="0.35">
      <c r="A127" t="s">
        <v>184</v>
      </c>
      <c r="B127" t="s">
        <v>373</v>
      </c>
      <c r="C127" t="s">
        <v>204</v>
      </c>
      <c r="D127" s="4" t="s">
        <v>245</v>
      </c>
      <c r="E127" t="s">
        <v>18</v>
      </c>
      <c r="F127" s="4" t="s">
        <v>18</v>
      </c>
      <c r="G127" s="4" t="s">
        <v>18</v>
      </c>
      <c r="H127" s="4" t="s">
        <v>248</v>
      </c>
      <c r="I127" t="s">
        <v>18</v>
      </c>
      <c r="O127" s="5" t="s">
        <v>19</v>
      </c>
      <c r="P127" s="5" t="s">
        <v>37</v>
      </c>
      <c r="Q127" s="5" t="s">
        <v>25</v>
      </c>
      <c r="R127" s="5" t="s">
        <v>26</v>
      </c>
      <c r="S127" s="5"/>
      <c r="T127" s="5"/>
      <c r="U127" s="39" t="s">
        <v>25</v>
      </c>
      <c r="V127" s="39" t="s">
        <v>25</v>
      </c>
      <c r="W127" s="41"/>
      <c r="X127" s="21"/>
      <c r="Z127" s="15">
        <v>0.22123893805309736</v>
      </c>
      <c r="AR127" s="14"/>
      <c r="AS127" s="14"/>
      <c r="AT127" s="14"/>
      <c r="AU127" s="14"/>
      <c r="AV127" s="14"/>
      <c r="AW127" s="14"/>
      <c r="AX127" s="14"/>
    </row>
    <row r="128" spans="1:50" x14ac:dyDescent="0.35">
      <c r="A128" t="s">
        <v>186</v>
      </c>
      <c r="B128" t="s">
        <v>373</v>
      </c>
      <c r="C128" t="s">
        <v>204</v>
      </c>
      <c r="D128" s="4" t="s">
        <v>245</v>
      </c>
      <c r="E128" t="s">
        <v>18</v>
      </c>
      <c r="F128" s="4" t="s">
        <v>18</v>
      </c>
      <c r="G128" s="4" t="s">
        <v>18</v>
      </c>
      <c r="H128" s="4" t="s">
        <v>250</v>
      </c>
      <c r="I128" t="s">
        <v>18</v>
      </c>
      <c r="O128" s="5" t="s">
        <v>19</v>
      </c>
      <c r="P128" s="5" t="s">
        <v>37</v>
      </c>
      <c r="Q128" s="5" t="s">
        <v>25</v>
      </c>
      <c r="R128" s="5" t="s">
        <v>26</v>
      </c>
      <c r="S128" s="5"/>
      <c r="T128" s="5"/>
      <c r="U128" s="39" t="s">
        <v>25</v>
      </c>
      <c r="V128" s="39" t="s">
        <v>25</v>
      </c>
      <c r="W128" s="41"/>
      <c r="X128" s="21"/>
      <c r="Z128" s="15">
        <v>0.29203539823008856</v>
      </c>
      <c r="AR128" s="14"/>
      <c r="AS128" s="14"/>
      <c r="AT128" s="14"/>
      <c r="AU128" s="14"/>
      <c r="AV128" s="14"/>
      <c r="AW128" s="14"/>
      <c r="AX128" s="14"/>
    </row>
    <row r="129" spans="1:50" x14ac:dyDescent="0.35">
      <c r="A129" t="s">
        <v>187</v>
      </c>
      <c r="B129" t="s">
        <v>373</v>
      </c>
      <c r="C129" t="s">
        <v>204</v>
      </c>
      <c r="D129" s="4" t="s">
        <v>245</v>
      </c>
      <c r="E129" t="s">
        <v>18</v>
      </c>
      <c r="F129" s="4" t="s">
        <v>18</v>
      </c>
      <c r="G129" s="4" t="s">
        <v>18</v>
      </c>
      <c r="H129" s="4" t="s">
        <v>185</v>
      </c>
      <c r="I129" t="s">
        <v>18</v>
      </c>
      <c r="O129" s="5" t="s">
        <v>19</v>
      </c>
      <c r="P129" s="5" t="s">
        <v>37</v>
      </c>
      <c r="Q129" s="5" t="s">
        <v>25</v>
      </c>
      <c r="R129" s="5" t="s">
        <v>26</v>
      </c>
      <c r="S129" s="5"/>
      <c r="T129" s="5"/>
      <c r="U129" s="39" t="s">
        <v>25</v>
      </c>
      <c r="V129" s="39" t="s">
        <v>25</v>
      </c>
      <c r="W129" s="41"/>
      <c r="X129" s="21"/>
      <c r="Z129" s="15">
        <v>0.13274336283185842</v>
      </c>
      <c r="AR129" s="23"/>
      <c r="AS129" s="23"/>
      <c r="AT129" s="23"/>
      <c r="AU129" s="23"/>
      <c r="AV129" s="23"/>
      <c r="AW129" s="23"/>
      <c r="AX129" s="23"/>
    </row>
    <row r="130" spans="1:50" x14ac:dyDescent="0.35">
      <c r="A130" t="s">
        <v>188</v>
      </c>
      <c r="B130" t="s">
        <v>373</v>
      </c>
      <c r="C130" t="s">
        <v>253</v>
      </c>
      <c r="D130" t="s">
        <v>18</v>
      </c>
      <c r="E130" t="s">
        <v>18</v>
      </c>
      <c r="F130" s="4" t="s">
        <v>18</v>
      </c>
      <c r="G130" s="4" t="s">
        <v>18</v>
      </c>
      <c r="H130" t="s">
        <v>18</v>
      </c>
      <c r="I130" t="s">
        <v>254</v>
      </c>
      <c r="O130" s="13" t="s">
        <v>19</v>
      </c>
      <c r="P130" s="13" t="s">
        <v>255</v>
      </c>
      <c r="Q130" s="13" t="s">
        <v>25</v>
      </c>
      <c r="R130" s="13" t="s">
        <v>26</v>
      </c>
      <c r="S130" s="13"/>
      <c r="T130" s="13"/>
      <c r="U130" s="39" t="s">
        <v>25</v>
      </c>
      <c r="V130" s="39" t="s">
        <v>25</v>
      </c>
      <c r="W130" s="21"/>
      <c r="X130" s="21"/>
      <c r="Z130" s="32"/>
      <c r="AA130" s="21"/>
      <c r="AB130" s="21"/>
      <c r="AC130" s="21"/>
      <c r="AD130" s="21"/>
      <c r="AE130" s="21"/>
      <c r="AF130" s="21"/>
      <c r="AR130" s="23"/>
      <c r="AS130" s="23"/>
      <c r="AT130" s="23"/>
      <c r="AU130" s="23"/>
      <c r="AV130" s="23"/>
      <c r="AW130" s="23"/>
      <c r="AX130" s="23"/>
    </row>
    <row r="131" spans="1:50" x14ac:dyDescent="0.35">
      <c r="A131" t="s">
        <v>189</v>
      </c>
      <c r="B131" t="s">
        <v>373</v>
      </c>
      <c r="C131" t="s">
        <v>253</v>
      </c>
      <c r="D131" t="s">
        <v>18</v>
      </c>
      <c r="E131" t="s">
        <v>18</v>
      </c>
      <c r="F131" s="4" t="s">
        <v>18</v>
      </c>
      <c r="G131" s="4" t="s">
        <v>18</v>
      </c>
      <c r="H131" t="s">
        <v>18</v>
      </c>
      <c r="I131" t="s">
        <v>254</v>
      </c>
      <c r="O131" s="13" t="s">
        <v>19</v>
      </c>
      <c r="P131" s="13" t="s">
        <v>255</v>
      </c>
      <c r="Q131" s="13" t="s">
        <v>25</v>
      </c>
      <c r="R131" s="13" t="s">
        <v>26</v>
      </c>
      <c r="S131" s="13"/>
      <c r="T131" s="13"/>
      <c r="U131" s="21"/>
      <c r="V131" s="21"/>
      <c r="W131" s="21"/>
      <c r="X131" s="21"/>
      <c r="Z131" s="32"/>
      <c r="AA131" s="21"/>
      <c r="AB131" s="21"/>
      <c r="AC131" s="21"/>
      <c r="AD131" s="21"/>
      <c r="AE131" s="21"/>
      <c r="AF131" s="21"/>
      <c r="AG131" s="21"/>
      <c r="AR131" s="23"/>
      <c r="AS131" s="23"/>
      <c r="AT131" s="23"/>
      <c r="AU131" s="23"/>
      <c r="AV131" s="23"/>
      <c r="AW131" s="23"/>
      <c r="AX131" s="23"/>
    </row>
    <row r="132" spans="1:50" x14ac:dyDescent="0.35">
      <c r="A132" t="s">
        <v>190</v>
      </c>
      <c r="B132" t="s">
        <v>373</v>
      </c>
      <c r="C132" t="s">
        <v>253</v>
      </c>
      <c r="D132" t="s">
        <v>18</v>
      </c>
      <c r="E132" t="s">
        <v>18</v>
      </c>
      <c r="F132" s="4" t="s">
        <v>18</v>
      </c>
      <c r="G132" s="4" t="s">
        <v>18</v>
      </c>
      <c r="H132" t="s">
        <v>18</v>
      </c>
      <c r="I132" t="s">
        <v>254</v>
      </c>
      <c r="O132" s="13" t="s">
        <v>19</v>
      </c>
      <c r="P132" s="13" t="s">
        <v>255</v>
      </c>
      <c r="Q132" s="13" t="s">
        <v>25</v>
      </c>
      <c r="R132" s="13" t="s">
        <v>26</v>
      </c>
      <c r="S132" s="13"/>
      <c r="T132" s="13"/>
      <c r="U132" s="21"/>
      <c r="V132" s="21"/>
      <c r="W132" s="21"/>
      <c r="X132" s="21"/>
      <c r="Z132" s="32"/>
      <c r="AA132" s="21"/>
      <c r="AB132" s="21"/>
      <c r="AC132" s="21"/>
      <c r="AD132" s="21"/>
      <c r="AE132" s="21"/>
      <c r="AF132" s="21"/>
      <c r="AG132" s="21"/>
      <c r="AR132" s="23"/>
      <c r="AS132" s="23"/>
      <c r="AT132" s="23"/>
      <c r="AU132" s="23"/>
      <c r="AV132" s="23"/>
      <c r="AW132" s="23"/>
      <c r="AX132" s="23"/>
    </row>
    <row r="133" spans="1:50" x14ac:dyDescent="0.35">
      <c r="A133" t="s">
        <v>191</v>
      </c>
      <c r="B133" t="s">
        <v>373</v>
      </c>
      <c r="C133" t="s">
        <v>253</v>
      </c>
      <c r="D133" t="s">
        <v>18</v>
      </c>
      <c r="E133" t="s">
        <v>18</v>
      </c>
      <c r="F133" s="4" t="s">
        <v>18</v>
      </c>
      <c r="G133" s="4" t="s">
        <v>18</v>
      </c>
      <c r="H133" t="s">
        <v>18</v>
      </c>
      <c r="I133" t="s">
        <v>254</v>
      </c>
      <c r="O133" s="13" t="s">
        <v>19</v>
      </c>
      <c r="P133" s="13" t="s">
        <v>255</v>
      </c>
      <c r="Q133" s="13" t="s">
        <v>25</v>
      </c>
      <c r="R133" s="13" t="s">
        <v>26</v>
      </c>
      <c r="S133" s="13"/>
      <c r="T133" s="13"/>
      <c r="U133" s="21"/>
      <c r="V133" s="21"/>
      <c r="W133" s="21"/>
      <c r="X133" s="21"/>
      <c r="Z133" s="32"/>
      <c r="AA133" s="21"/>
      <c r="AB133" s="21"/>
      <c r="AC133" s="21"/>
      <c r="AD133" s="21"/>
      <c r="AE133" s="21"/>
      <c r="AF133" s="21"/>
      <c r="AG133" s="21"/>
      <c r="AR133" s="23"/>
      <c r="AS133" s="23"/>
      <c r="AT133" s="23"/>
      <c r="AU133" s="23"/>
      <c r="AV133" s="23"/>
      <c r="AW133" s="23"/>
      <c r="AX133" s="23"/>
    </row>
    <row r="134" spans="1:50" x14ac:dyDescent="0.35">
      <c r="A134" t="s">
        <v>192</v>
      </c>
      <c r="B134" t="s">
        <v>373</v>
      </c>
      <c r="C134" t="s">
        <v>253</v>
      </c>
      <c r="D134" t="s">
        <v>18</v>
      </c>
      <c r="E134" t="s">
        <v>18</v>
      </c>
      <c r="F134" s="4" t="s">
        <v>18</v>
      </c>
      <c r="G134" s="4" t="s">
        <v>18</v>
      </c>
      <c r="H134" t="s">
        <v>18</v>
      </c>
      <c r="I134" t="s">
        <v>254</v>
      </c>
      <c r="O134" s="13" t="s">
        <v>19</v>
      </c>
      <c r="P134" s="13" t="s">
        <v>255</v>
      </c>
      <c r="Q134" s="13" t="s">
        <v>25</v>
      </c>
      <c r="R134" s="13" t="s">
        <v>26</v>
      </c>
      <c r="S134" s="13"/>
      <c r="T134" s="13"/>
      <c r="U134" s="21"/>
      <c r="V134" s="21"/>
      <c r="W134" s="21"/>
      <c r="X134" s="21"/>
      <c r="Z134" s="32"/>
      <c r="AA134" s="21"/>
      <c r="AB134" s="21"/>
      <c r="AC134" s="21"/>
      <c r="AD134" s="21"/>
      <c r="AE134" s="21"/>
      <c r="AF134" s="21"/>
      <c r="AG134" s="21"/>
      <c r="AR134" s="23"/>
      <c r="AS134" s="23"/>
      <c r="AT134" s="23"/>
      <c r="AU134" s="23"/>
      <c r="AV134" s="23"/>
      <c r="AW134" s="23"/>
      <c r="AX134" s="23"/>
    </row>
    <row r="135" spans="1:50" x14ac:dyDescent="0.35">
      <c r="A135" t="s">
        <v>193</v>
      </c>
      <c r="B135" t="s">
        <v>373</v>
      </c>
      <c r="C135" t="s">
        <v>253</v>
      </c>
      <c r="D135" t="s">
        <v>18</v>
      </c>
      <c r="E135" t="s">
        <v>18</v>
      </c>
      <c r="F135" s="4" t="s">
        <v>18</v>
      </c>
      <c r="G135" s="4" t="s">
        <v>18</v>
      </c>
      <c r="H135" t="s">
        <v>18</v>
      </c>
      <c r="I135" t="s">
        <v>254</v>
      </c>
      <c r="O135" s="13" t="s">
        <v>19</v>
      </c>
      <c r="P135" s="13" t="s">
        <v>255</v>
      </c>
      <c r="Q135" s="13" t="s">
        <v>25</v>
      </c>
      <c r="R135" s="13" t="s">
        <v>26</v>
      </c>
      <c r="S135" s="13"/>
      <c r="T135" s="13"/>
      <c r="U135" s="21"/>
      <c r="V135" s="21"/>
      <c r="W135" s="21"/>
      <c r="X135" s="21"/>
      <c r="Z135" s="32"/>
      <c r="AA135" s="21"/>
      <c r="AB135" s="21"/>
      <c r="AC135" s="21"/>
      <c r="AD135" s="21"/>
      <c r="AE135" s="21"/>
      <c r="AF135" s="21"/>
      <c r="AG135" s="21"/>
      <c r="AR135" s="23"/>
      <c r="AS135" s="23"/>
      <c r="AT135" s="23"/>
      <c r="AU135" s="23"/>
      <c r="AV135" s="23"/>
      <c r="AW135" s="23"/>
      <c r="AX135" s="23"/>
    </row>
    <row r="136" spans="1:50" x14ac:dyDescent="0.35">
      <c r="A136" t="s">
        <v>194</v>
      </c>
      <c r="B136" t="s">
        <v>373</v>
      </c>
      <c r="C136" t="s">
        <v>253</v>
      </c>
      <c r="D136" t="s">
        <v>18</v>
      </c>
      <c r="E136" t="s">
        <v>18</v>
      </c>
      <c r="F136" s="4" t="s">
        <v>18</v>
      </c>
      <c r="G136" s="4" t="s">
        <v>18</v>
      </c>
      <c r="H136" t="s">
        <v>18</v>
      </c>
      <c r="I136" t="s">
        <v>254</v>
      </c>
      <c r="O136" s="13" t="s">
        <v>19</v>
      </c>
      <c r="P136" s="13" t="s">
        <v>255</v>
      </c>
      <c r="Q136" s="13" t="s">
        <v>25</v>
      </c>
      <c r="R136" s="13" t="s">
        <v>26</v>
      </c>
      <c r="S136" s="13"/>
      <c r="T136" s="13"/>
      <c r="U136" s="21"/>
      <c r="V136" s="21"/>
      <c r="W136" s="21"/>
      <c r="X136" s="21"/>
      <c r="Z136" s="32"/>
      <c r="AA136" s="21"/>
      <c r="AB136" s="21"/>
      <c r="AC136" s="21"/>
      <c r="AD136" s="21"/>
      <c r="AE136" s="21"/>
      <c r="AF136" s="21"/>
      <c r="AG136" s="21"/>
      <c r="AR136" s="6"/>
      <c r="AS136" s="6"/>
      <c r="AT136" s="6"/>
      <c r="AU136" s="6"/>
      <c r="AV136" s="6"/>
      <c r="AW136" s="6"/>
      <c r="AX136" s="6"/>
    </row>
    <row r="137" spans="1:50" x14ac:dyDescent="0.35">
      <c r="A137" t="s">
        <v>197</v>
      </c>
      <c r="B137" t="s">
        <v>373</v>
      </c>
      <c r="C137" t="s">
        <v>253</v>
      </c>
      <c r="D137" t="s">
        <v>18</v>
      </c>
      <c r="E137" t="s">
        <v>18</v>
      </c>
      <c r="F137" s="4" t="s">
        <v>18</v>
      </c>
      <c r="G137" s="4" t="s">
        <v>18</v>
      </c>
      <c r="H137" t="s">
        <v>18</v>
      </c>
      <c r="I137" t="s">
        <v>254</v>
      </c>
      <c r="O137" s="13" t="s">
        <v>19</v>
      </c>
      <c r="P137" s="13" t="s">
        <v>255</v>
      </c>
      <c r="Q137" s="13" t="s">
        <v>25</v>
      </c>
      <c r="R137" s="13" t="s">
        <v>26</v>
      </c>
      <c r="S137" s="13"/>
      <c r="T137" s="13"/>
      <c r="U137" s="21"/>
      <c r="V137" s="21"/>
      <c r="W137" s="21"/>
      <c r="X137" s="21"/>
      <c r="Z137" s="32"/>
      <c r="AA137" s="21"/>
      <c r="AB137" s="21"/>
      <c r="AC137" s="21"/>
      <c r="AD137" s="21"/>
      <c r="AE137" s="21"/>
      <c r="AF137" s="21"/>
      <c r="AG137" s="21"/>
      <c r="AR137" s="6"/>
      <c r="AS137" s="6"/>
      <c r="AT137" s="6"/>
      <c r="AU137" s="6"/>
      <c r="AV137" s="6"/>
      <c r="AW137" s="6"/>
      <c r="AX137" s="6"/>
    </row>
    <row r="138" spans="1:50" x14ac:dyDescent="0.35">
      <c r="A138" t="s">
        <v>198</v>
      </c>
      <c r="B138" t="s">
        <v>373</v>
      </c>
      <c r="C138" t="s">
        <v>99</v>
      </c>
      <c r="D138" t="s">
        <v>18</v>
      </c>
      <c r="E138" t="s">
        <v>349</v>
      </c>
      <c r="F138" s="4" t="s">
        <v>18</v>
      </c>
      <c r="G138" s="4" t="s">
        <v>18</v>
      </c>
      <c r="H138" t="s">
        <v>18</v>
      </c>
      <c r="I138" t="s">
        <v>18</v>
      </c>
      <c r="O138" s="13" t="s">
        <v>19</v>
      </c>
      <c r="P138" s="13" t="s">
        <v>20</v>
      </c>
      <c r="Q138" s="13" t="s">
        <v>21</v>
      </c>
      <c r="R138" s="13" t="s">
        <v>338</v>
      </c>
      <c r="S138" s="13"/>
      <c r="T138" s="13"/>
      <c r="U138" s="33">
        <v>2.2611758722891389</v>
      </c>
      <c r="V138" s="33">
        <v>5.3653181097676681</v>
      </c>
      <c r="W138" s="28">
        <v>30.774719193096562</v>
      </c>
      <c r="X138" s="28">
        <v>39.98405391163071</v>
      </c>
      <c r="Y138" s="28">
        <v>49.480266715643005</v>
      </c>
      <c r="Z138" s="30">
        <v>57.941392324017961</v>
      </c>
      <c r="AA138" s="28">
        <v>65.273296108699185</v>
      </c>
      <c r="AB138" s="28">
        <v>72.046236078166913</v>
      </c>
      <c r="AC138" s="28">
        <v>78.026811426112204</v>
      </c>
      <c r="AD138" s="28">
        <v>83.856133334736896</v>
      </c>
      <c r="AE138" s="28">
        <v>89.494476715143591</v>
      </c>
      <c r="AF138" s="28">
        <v>95.03053620988662</v>
      </c>
      <c r="AG138" s="33">
        <v>850.78205241985779</v>
      </c>
      <c r="AR138" s="6"/>
      <c r="AS138" s="6"/>
      <c r="AT138" s="6"/>
      <c r="AU138" s="6"/>
      <c r="AV138" s="6"/>
      <c r="AW138" s="6"/>
      <c r="AX138" s="6"/>
    </row>
    <row r="139" spans="1:50" x14ac:dyDescent="0.35">
      <c r="A139" t="s">
        <v>200</v>
      </c>
      <c r="B139" t="s">
        <v>373</v>
      </c>
      <c r="C139" t="s">
        <v>99</v>
      </c>
      <c r="D139" t="s">
        <v>18</v>
      </c>
      <c r="E139" t="s">
        <v>349</v>
      </c>
      <c r="F139" s="4" t="s">
        <v>18</v>
      </c>
      <c r="G139" s="4" t="s">
        <v>18</v>
      </c>
      <c r="H139" t="s">
        <v>18</v>
      </c>
      <c r="I139" t="s">
        <v>18</v>
      </c>
      <c r="O139" s="13" t="s">
        <v>19</v>
      </c>
      <c r="P139" s="13" t="s">
        <v>24</v>
      </c>
      <c r="Q139" s="13" t="s">
        <v>25</v>
      </c>
      <c r="R139" s="13" t="s">
        <v>26</v>
      </c>
      <c r="S139" s="13"/>
      <c r="T139" s="13"/>
      <c r="U139" s="34">
        <v>1.56</v>
      </c>
      <c r="V139" s="34">
        <v>1.3728</v>
      </c>
      <c r="W139" s="15">
        <v>0.37106999999999996</v>
      </c>
      <c r="X139" s="15">
        <v>0.29924999999999996</v>
      </c>
      <c r="Y139" s="15">
        <v>0.23749999999999999</v>
      </c>
      <c r="Z139" s="15">
        <v>0.17099999999999999</v>
      </c>
      <c r="AA139" s="15">
        <v>0.12653999999999999</v>
      </c>
      <c r="AB139" s="15">
        <v>0.10376279999999999</v>
      </c>
      <c r="AC139" s="15">
        <v>8.3010239999999985E-2</v>
      </c>
      <c r="AD139" s="15">
        <v>7.4709215999999981E-2</v>
      </c>
      <c r="AE139" s="15">
        <v>6.7238294399999982E-2</v>
      </c>
      <c r="AF139" s="15">
        <v>6.1859230847999977E-2</v>
      </c>
      <c r="AG139" s="34">
        <v>0.23295039826758035</v>
      </c>
      <c r="AR139" s="6"/>
      <c r="AS139" s="6"/>
      <c r="AT139" s="6"/>
      <c r="AU139" s="6"/>
      <c r="AV139" s="6"/>
      <c r="AW139" s="6"/>
      <c r="AX139" s="6"/>
    </row>
    <row r="140" spans="1:50" x14ac:dyDescent="0.35">
      <c r="A140" t="s">
        <v>201</v>
      </c>
      <c r="B140" t="s">
        <v>373</v>
      </c>
      <c r="C140" t="s">
        <v>99</v>
      </c>
      <c r="D140" t="s">
        <v>18</v>
      </c>
      <c r="E140" t="s">
        <v>349</v>
      </c>
      <c r="F140" s="4" t="s">
        <v>18</v>
      </c>
      <c r="G140" s="4" t="s">
        <v>18</v>
      </c>
      <c r="H140" t="s">
        <v>18</v>
      </c>
      <c r="I140" t="s">
        <v>18</v>
      </c>
      <c r="O140" s="13" t="s">
        <v>28</v>
      </c>
      <c r="P140" s="13" t="s">
        <v>20</v>
      </c>
      <c r="Q140" s="13" t="s">
        <v>21</v>
      </c>
      <c r="R140" s="13" t="s">
        <v>21</v>
      </c>
      <c r="S140" s="13"/>
      <c r="T140" s="13"/>
      <c r="U140" s="33">
        <v>60.849861988057931</v>
      </c>
      <c r="V140" s="33">
        <v>70.152588888792238</v>
      </c>
      <c r="W140" s="28">
        <v>255.94214591545307</v>
      </c>
      <c r="X140" s="28">
        <v>270.49437647684096</v>
      </c>
      <c r="Y140" s="28">
        <v>281.41558692709344</v>
      </c>
      <c r="Z140" s="29">
        <v>291.04000000000002</v>
      </c>
      <c r="AA140" s="28">
        <v>300.99356800000004</v>
      </c>
      <c r="AB140" s="28">
        <v>308.23023595799685</v>
      </c>
      <c r="AC140" s="28">
        <v>314.62680242352934</v>
      </c>
      <c r="AD140" s="28">
        <v>319.06673430806302</v>
      </c>
      <c r="AE140" s="28">
        <v>323.35743491099345</v>
      </c>
      <c r="AF140" s="28">
        <v>326.61873527173958</v>
      </c>
      <c r="AG140" s="33">
        <v>270.36158632541242</v>
      </c>
      <c r="AR140" s="6"/>
      <c r="AS140" s="6"/>
      <c r="AT140" s="6"/>
      <c r="AU140" s="6"/>
      <c r="AV140" s="6"/>
      <c r="AW140" s="6"/>
      <c r="AX140" s="6"/>
    </row>
    <row r="141" spans="1:50" x14ac:dyDescent="0.35">
      <c r="A141" t="s">
        <v>202</v>
      </c>
      <c r="B141" t="s">
        <v>373</v>
      </c>
      <c r="C141" t="s">
        <v>99</v>
      </c>
      <c r="D141" t="s">
        <v>18</v>
      </c>
      <c r="E141" t="s">
        <v>349</v>
      </c>
      <c r="F141" s="4" t="s">
        <v>18</v>
      </c>
      <c r="G141" s="4" t="s">
        <v>18</v>
      </c>
      <c r="H141" t="s">
        <v>18</v>
      </c>
      <c r="I141" t="s">
        <v>18</v>
      </c>
      <c r="O141" s="13" t="s">
        <v>28</v>
      </c>
      <c r="P141" s="13" t="s">
        <v>24</v>
      </c>
      <c r="Q141" s="13" t="s">
        <v>25</v>
      </c>
      <c r="R141" s="13" t="s">
        <v>26</v>
      </c>
      <c r="S141" s="13"/>
      <c r="T141" s="13"/>
      <c r="U141" s="34">
        <v>0.156</v>
      </c>
      <c r="V141" s="34">
        <v>0.15288000000000002</v>
      </c>
      <c r="W141" s="15">
        <v>6.3081899999999982E-2</v>
      </c>
      <c r="X141" s="15">
        <v>5.6857499999999998E-2</v>
      </c>
      <c r="Y141" s="15">
        <v>4.0374999999999994E-2</v>
      </c>
      <c r="Z141" s="15">
        <v>3.4200000000000001E-2</v>
      </c>
      <c r="AA141" s="15">
        <v>2.4042599999999997E-2</v>
      </c>
      <c r="AB141" s="15">
        <v>2.0752559999999996E-2</v>
      </c>
      <c r="AC141" s="15">
        <v>1.4111740799999996E-2</v>
      </c>
      <c r="AD141" s="15">
        <v>1.3447658879999998E-2</v>
      </c>
      <c r="AE141" s="15">
        <v>1.0085744159999997E-2</v>
      </c>
      <c r="AF141" s="15">
        <v>1.0516069244159995E-2</v>
      </c>
      <c r="AG141" s="34">
        <v>0.10932041497243289</v>
      </c>
      <c r="AR141" s="6"/>
      <c r="AS141" s="6"/>
      <c r="AT141" s="6"/>
      <c r="AU141" s="6"/>
      <c r="AV141" s="6"/>
      <c r="AW141" s="6"/>
      <c r="AX141" s="6"/>
    </row>
    <row r="142" spans="1:50" x14ac:dyDescent="0.35">
      <c r="A142" t="s">
        <v>203</v>
      </c>
      <c r="B142" t="s">
        <v>373</v>
      </c>
      <c r="C142" t="s">
        <v>99</v>
      </c>
      <c r="D142" t="s">
        <v>18</v>
      </c>
      <c r="E142" t="s">
        <v>349</v>
      </c>
      <c r="F142" s="4" t="s">
        <v>18</v>
      </c>
      <c r="G142" s="4" t="s">
        <v>18</v>
      </c>
      <c r="H142" t="s">
        <v>18</v>
      </c>
      <c r="I142" t="s">
        <v>18</v>
      </c>
      <c r="O142" s="13" t="s">
        <v>31</v>
      </c>
      <c r="P142" s="13" t="s">
        <v>20</v>
      </c>
      <c r="Q142" s="13" t="s">
        <v>21</v>
      </c>
      <c r="R142" s="13" t="s">
        <v>337</v>
      </c>
      <c r="S142" s="13"/>
      <c r="T142" s="13"/>
      <c r="U142" s="33">
        <v>3.7159917843904149E-2</v>
      </c>
      <c r="V142" s="33">
        <v>7.6480685812934351E-2</v>
      </c>
      <c r="W142" s="31">
        <v>120.24092039637178</v>
      </c>
      <c r="X142" s="31">
        <v>147.81842947132043</v>
      </c>
      <c r="Y142" s="31">
        <v>175.82631884729929</v>
      </c>
      <c r="Z142" s="31">
        <v>199.08394833706006</v>
      </c>
      <c r="AA142" s="31">
        <v>216.85943836746432</v>
      </c>
      <c r="AB142" s="31">
        <v>233.74162451728063</v>
      </c>
      <c r="AC142" s="31">
        <v>247.99797990851965</v>
      </c>
      <c r="AD142" s="31">
        <v>262.81691043909552</v>
      </c>
      <c r="AE142" s="31">
        <v>276.76641095256593</v>
      </c>
      <c r="AF142" s="31">
        <v>290.95249582306815</v>
      </c>
      <c r="AG142" s="33">
        <v>3.1468303762496794</v>
      </c>
      <c r="AR142" s="6"/>
      <c r="AS142" s="6"/>
      <c r="AT142" s="6"/>
      <c r="AU142" s="6"/>
      <c r="AV142" s="6"/>
      <c r="AW142" s="6"/>
      <c r="AX142" s="6"/>
    </row>
    <row r="143" spans="1:50" x14ac:dyDescent="0.35">
      <c r="A143" t="s">
        <v>207</v>
      </c>
      <c r="B143" t="s">
        <v>373</v>
      </c>
      <c r="C143" t="s">
        <v>99</v>
      </c>
      <c r="D143" t="s">
        <v>18</v>
      </c>
      <c r="E143" t="s">
        <v>349</v>
      </c>
      <c r="F143" s="4" t="s">
        <v>18</v>
      </c>
      <c r="G143" s="4" t="s">
        <v>18</v>
      </c>
      <c r="H143" t="s">
        <v>18</v>
      </c>
      <c r="I143" t="s">
        <v>18</v>
      </c>
      <c r="O143" s="13" t="s">
        <v>31</v>
      </c>
      <c r="P143" s="13" t="s">
        <v>24</v>
      </c>
      <c r="Q143" s="13" t="s">
        <v>25</v>
      </c>
      <c r="R143" s="13" t="s">
        <v>26</v>
      </c>
      <c r="S143" s="13"/>
      <c r="T143" s="13"/>
      <c r="U143" s="35"/>
      <c r="V143" s="34">
        <v>1.0581500242870028</v>
      </c>
      <c r="W143" s="8">
        <v>0.28971248593358612</v>
      </c>
      <c r="X143" s="8">
        <v>0.22935211227625293</v>
      </c>
      <c r="Y143" s="8">
        <v>0.18947494893668129</v>
      </c>
      <c r="Z143" s="8">
        <v>0.13227615548249883</v>
      </c>
      <c r="AA143" s="8">
        <v>8.9286404950686307E-2</v>
      </c>
      <c r="AB143" s="8">
        <v>7.7848519192463064E-2</v>
      </c>
      <c r="AC143" s="8">
        <v>6.0991941083155463E-2</v>
      </c>
      <c r="AD143" s="8">
        <v>5.9754238869373887E-2</v>
      </c>
      <c r="AE143" s="8">
        <v>5.3076875799828074E-2</v>
      </c>
      <c r="AF143" s="8">
        <v>5.1256526475438234E-2</v>
      </c>
      <c r="AG143" s="34">
        <v>0.13541992671326405</v>
      </c>
      <c r="AR143" s="6"/>
      <c r="AS143" s="6"/>
      <c r="AT143" s="6"/>
      <c r="AU143" s="6"/>
      <c r="AV143" s="6"/>
      <c r="AW143" s="6"/>
      <c r="AX143" s="6"/>
    </row>
    <row r="144" spans="1:50" x14ac:dyDescent="0.35">
      <c r="A144" t="s">
        <v>208</v>
      </c>
      <c r="AR144" s="6"/>
      <c r="AS144" s="6"/>
      <c r="AT144" s="6"/>
      <c r="AU144" s="6"/>
      <c r="AV144" s="6"/>
      <c r="AW144" s="6"/>
      <c r="AX144" s="6"/>
    </row>
    <row r="145" spans="1:50" x14ac:dyDescent="0.35">
      <c r="A145" t="s">
        <v>210</v>
      </c>
      <c r="AR145" s="6"/>
      <c r="AS145" s="6"/>
      <c r="AT145" s="6"/>
      <c r="AU145" s="6"/>
      <c r="AV145" s="6"/>
      <c r="AW145" s="6"/>
      <c r="AX145" s="6"/>
    </row>
    <row r="146" spans="1:50" x14ac:dyDescent="0.35">
      <c r="A146" t="s">
        <v>211</v>
      </c>
      <c r="AR146" s="6"/>
      <c r="AS146" s="6"/>
      <c r="AT146" s="6"/>
      <c r="AU146" s="6"/>
      <c r="AV146" s="6"/>
      <c r="AW146" s="6"/>
      <c r="AX146" s="6"/>
    </row>
    <row r="147" spans="1:50" x14ac:dyDescent="0.35">
      <c r="A147" t="s">
        <v>213</v>
      </c>
      <c r="AR147" s="6"/>
      <c r="AS147" s="6"/>
      <c r="AT147" s="6"/>
      <c r="AU147" s="6"/>
      <c r="AV147" s="6"/>
      <c r="AW147" s="6"/>
      <c r="AX147" s="6"/>
    </row>
    <row r="148" spans="1:50" x14ac:dyDescent="0.35">
      <c r="A148" t="s">
        <v>214</v>
      </c>
      <c r="AR148" s="6"/>
      <c r="AS148" s="6"/>
      <c r="AT148" s="6"/>
      <c r="AU148" s="6"/>
      <c r="AV148" s="6"/>
      <c r="AW148" s="6"/>
      <c r="AX148" s="6"/>
    </row>
    <row r="149" spans="1:50" x14ac:dyDescent="0.35">
      <c r="A149" t="s">
        <v>216</v>
      </c>
      <c r="AR149" s="6"/>
      <c r="AS149" s="6"/>
      <c r="AT149" s="6"/>
      <c r="AU149" s="6"/>
      <c r="AV149" s="6"/>
      <c r="AW149" s="6"/>
      <c r="AX149" s="6"/>
    </row>
    <row r="150" spans="1:50" x14ac:dyDescent="0.35">
      <c r="A150" t="s">
        <v>217</v>
      </c>
      <c r="AR150" s="22"/>
      <c r="AS150" s="22"/>
      <c r="AT150" s="22"/>
      <c r="AU150" s="22"/>
      <c r="AV150" s="22"/>
      <c r="AW150" s="22"/>
      <c r="AX150" s="22"/>
    </row>
    <row r="151" spans="1:50" x14ac:dyDescent="0.35">
      <c r="A151" t="s">
        <v>218</v>
      </c>
      <c r="AR151" s="22"/>
      <c r="AS151" s="22"/>
      <c r="AT151" s="22"/>
      <c r="AU151" s="22"/>
      <c r="AV151" s="22"/>
      <c r="AW151" s="22"/>
      <c r="AX151" s="22"/>
    </row>
    <row r="152" spans="1:50" x14ac:dyDescent="0.35">
      <c r="A152" t="s">
        <v>219</v>
      </c>
      <c r="AR152" s="22"/>
      <c r="AS152" s="22"/>
      <c r="AT152" s="22"/>
      <c r="AU152" s="22"/>
      <c r="AV152" s="22"/>
      <c r="AW152" s="22"/>
      <c r="AX152" s="22"/>
    </row>
    <row r="153" spans="1:50" x14ac:dyDescent="0.35">
      <c r="A153" t="s">
        <v>220</v>
      </c>
      <c r="AR153" s="22"/>
      <c r="AS153" s="22"/>
      <c r="AT153" s="22"/>
      <c r="AU153" s="22"/>
      <c r="AV153" s="22"/>
      <c r="AW153" s="22"/>
      <c r="AX153" s="22"/>
    </row>
    <row r="154" spans="1:50" x14ac:dyDescent="0.35">
      <c r="A154" t="s">
        <v>221</v>
      </c>
      <c r="AR154" s="22"/>
      <c r="AS154" s="22"/>
      <c r="AT154" s="37"/>
      <c r="AU154" s="22"/>
      <c r="AV154" s="22"/>
      <c r="AW154" s="22"/>
      <c r="AX154" s="22"/>
    </row>
    <row r="155" spans="1:50" x14ac:dyDescent="0.35">
      <c r="A155" t="s">
        <v>223</v>
      </c>
      <c r="AR155" s="22"/>
      <c r="AS155" s="22"/>
      <c r="AT155" s="22"/>
      <c r="AU155" s="22"/>
      <c r="AV155" s="22"/>
      <c r="AW155" s="22"/>
      <c r="AX155" s="22"/>
    </row>
    <row r="156" spans="1:50" x14ac:dyDescent="0.35">
      <c r="A156" t="s">
        <v>224</v>
      </c>
      <c r="AR156" s="22"/>
      <c r="AS156" s="22"/>
      <c r="AT156" s="22"/>
      <c r="AU156" s="22"/>
      <c r="AV156" s="22"/>
      <c r="AW156" s="22"/>
      <c r="AX156" s="22"/>
    </row>
    <row r="157" spans="1:50" x14ac:dyDescent="0.35">
      <c r="A157" t="s">
        <v>225</v>
      </c>
      <c r="AR157" s="22"/>
      <c r="AS157" s="22"/>
      <c r="AT157" s="22"/>
      <c r="AU157" s="22"/>
      <c r="AV157" s="22"/>
      <c r="AW157" s="22"/>
      <c r="AX157" s="22"/>
    </row>
    <row r="158" spans="1:50" x14ac:dyDescent="0.35">
      <c r="A158" t="s">
        <v>226</v>
      </c>
      <c r="AR158" s="22"/>
      <c r="AS158" s="22"/>
      <c r="AT158" s="22"/>
      <c r="AU158" s="22"/>
      <c r="AV158" s="22"/>
      <c r="AW158" s="22"/>
      <c r="AX158" s="22"/>
    </row>
    <row r="159" spans="1:50" x14ac:dyDescent="0.35">
      <c r="A159" t="s">
        <v>229</v>
      </c>
      <c r="AR159" s="22"/>
      <c r="AS159" s="22"/>
      <c r="AT159" s="22"/>
      <c r="AU159" s="22"/>
      <c r="AV159" s="22"/>
      <c r="AW159" s="22"/>
      <c r="AX159" s="22"/>
    </row>
    <row r="160" spans="1:50" x14ac:dyDescent="0.35">
      <c r="A160" t="s">
        <v>230</v>
      </c>
      <c r="AR160" s="22"/>
      <c r="AS160" s="22"/>
      <c r="AT160" s="22"/>
      <c r="AU160" s="22"/>
      <c r="AV160" s="22"/>
      <c r="AW160" s="22"/>
      <c r="AX160" s="22"/>
    </row>
    <row r="161" spans="1:50" x14ac:dyDescent="0.35">
      <c r="A161" t="s">
        <v>231</v>
      </c>
      <c r="AR161" s="22"/>
      <c r="AS161" s="22"/>
      <c r="AT161" s="22"/>
      <c r="AU161" s="22"/>
      <c r="AV161" s="22"/>
      <c r="AW161" s="22"/>
      <c r="AX161" s="22"/>
    </row>
    <row r="162" spans="1:50" x14ac:dyDescent="0.35">
      <c r="A162" t="s">
        <v>232</v>
      </c>
      <c r="AR162" s="22"/>
      <c r="AS162" s="22"/>
      <c r="AT162" s="22"/>
      <c r="AU162" s="22"/>
      <c r="AV162" s="22"/>
      <c r="AW162" s="22"/>
      <c r="AX162" s="22"/>
    </row>
    <row r="163" spans="1:50" x14ac:dyDescent="0.35">
      <c r="A163" t="s">
        <v>233</v>
      </c>
      <c r="AR163" s="22"/>
      <c r="AS163" s="22"/>
      <c r="AT163" s="22"/>
      <c r="AU163" s="22"/>
      <c r="AV163" s="22"/>
      <c r="AW163" s="22"/>
      <c r="AX163" s="22"/>
    </row>
    <row r="164" spans="1:50" x14ac:dyDescent="0.35">
      <c r="A164" t="s">
        <v>234</v>
      </c>
      <c r="AR164" s="14"/>
      <c r="AS164" s="14"/>
      <c r="AT164" s="14"/>
      <c r="AU164" s="22"/>
      <c r="AV164" s="22"/>
      <c r="AW164" s="14"/>
      <c r="AX164" s="14"/>
    </row>
    <row r="165" spans="1:50" x14ac:dyDescent="0.35">
      <c r="A165" t="s">
        <v>235</v>
      </c>
      <c r="AR165" s="14"/>
      <c r="AS165" s="14"/>
      <c r="AT165" s="14"/>
      <c r="AU165" s="14"/>
      <c r="AV165" s="14"/>
      <c r="AW165" s="14"/>
      <c r="AX165" s="14"/>
    </row>
    <row r="166" spans="1:50" x14ac:dyDescent="0.35">
      <c r="A166" t="s">
        <v>237</v>
      </c>
      <c r="AR166" s="14"/>
      <c r="AS166" s="14"/>
      <c r="AT166" s="14"/>
      <c r="AU166" s="14"/>
      <c r="AV166" s="14"/>
      <c r="AW166" s="14"/>
      <c r="AX166" s="14"/>
    </row>
    <row r="167" spans="1:50" x14ac:dyDescent="0.35">
      <c r="A167" t="s">
        <v>239</v>
      </c>
      <c r="AR167" s="23"/>
      <c r="AS167" s="23"/>
      <c r="AT167" s="38"/>
      <c r="AU167" s="22"/>
      <c r="AV167" s="22"/>
      <c r="AW167" s="23"/>
      <c r="AX167" s="23"/>
    </row>
    <row r="168" spans="1:50" x14ac:dyDescent="0.35">
      <c r="A168" t="s">
        <v>242</v>
      </c>
      <c r="AR168" s="23"/>
      <c r="AS168" s="23"/>
      <c r="AT168" s="23"/>
      <c r="AU168" s="23"/>
      <c r="AV168" s="23"/>
      <c r="AW168" s="23"/>
      <c r="AX168" s="23"/>
    </row>
    <row r="169" spans="1:50" x14ac:dyDescent="0.35">
      <c r="A169" t="s">
        <v>244</v>
      </c>
      <c r="AR169" s="6"/>
      <c r="AS169" s="6"/>
      <c r="AT169" s="36"/>
      <c r="AU169" s="22"/>
      <c r="AV169" s="22"/>
      <c r="AW169" s="6"/>
      <c r="AX169" s="6"/>
    </row>
    <row r="170" spans="1:50" x14ac:dyDescent="0.35">
      <c r="A170" t="s">
        <v>247</v>
      </c>
      <c r="AR170" s="6"/>
      <c r="AS170" s="6"/>
      <c r="AT170" s="6"/>
      <c r="AU170" s="6"/>
      <c r="AV170" s="6"/>
      <c r="AW170" s="6"/>
      <c r="AX170" s="6"/>
    </row>
    <row r="171" spans="1:50" x14ac:dyDescent="0.35">
      <c r="A171" t="s">
        <v>249</v>
      </c>
      <c r="AR171" s="6"/>
      <c r="AS171" s="6"/>
      <c r="AT171" s="6"/>
      <c r="AU171" s="6"/>
      <c r="AV171" s="6"/>
      <c r="AW171" s="6"/>
      <c r="AX171" s="6"/>
    </row>
    <row r="172" spans="1:50" x14ac:dyDescent="0.35">
      <c r="A172" t="s">
        <v>251</v>
      </c>
      <c r="AR172" s="6"/>
      <c r="AS172" s="6"/>
      <c r="AT172" s="6"/>
      <c r="AU172" s="6"/>
      <c r="AV172" s="6"/>
      <c r="AW172" s="6"/>
      <c r="AX172" s="6"/>
    </row>
    <row r="173" spans="1:50" x14ac:dyDescent="0.35">
      <c r="A173" t="s">
        <v>252</v>
      </c>
      <c r="AR173" s="14"/>
      <c r="AS173" s="14"/>
      <c r="AT173" s="14"/>
      <c r="AU173" s="22"/>
      <c r="AV173" s="22"/>
      <c r="AW173" s="14"/>
      <c r="AX173" s="14"/>
    </row>
    <row r="174" spans="1:50" x14ac:dyDescent="0.35">
      <c r="A174" t="s">
        <v>256</v>
      </c>
      <c r="AR174" s="14"/>
      <c r="AS174" s="14"/>
      <c r="AT174" s="14"/>
      <c r="AU174" s="14"/>
      <c r="AV174" s="14"/>
      <c r="AW174" s="14"/>
      <c r="AX174" s="14"/>
    </row>
    <row r="175" spans="1:50" x14ac:dyDescent="0.35">
      <c r="A175" t="s">
        <v>257</v>
      </c>
      <c r="AR175" s="14"/>
      <c r="AS175" s="14"/>
      <c r="AT175" s="14"/>
      <c r="AU175" s="14"/>
      <c r="AV175" s="14"/>
      <c r="AW175" s="14"/>
      <c r="AX175" s="14"/>
    </row>
    <row r="176" spans="1:50" x14ac:dyDescent="0.35">
      <c r="A176" t="s">
        <v>258</v>
      </c>
      <c r="AR176" s="14"/>
      <c r="AS176" s="14"/>
      <c r="AT176" s="14"/>
      <c r="AU176" s="14"/>
      <c r="AV176" s="14"/>
      <c r="AW176" s="14"/>
      <c r="AX176" s="14"/>
    </row>
    <row r="177" spans="1:50" x14ac:dyDescent="0.35">
      <c r="A177" t="s">
        <v>259</v>
      </c>
      <c r="AR177" s="14"/>
      <c r="AS177" s="14"/>
      <c r="AT177" s="14"/>
      <c r="AU177" s="14"/>
      <c r="AV177" s="14"/>
      <c r="AW177" s="14"/>
      <c r="AX177" s="14"/>
    </row>
    <row r="178" spans="1:50" x14ac:dyDescent="0.35">
      <c r="A178" t="s">
        <v>260</v>
      </c>
      <c r="AR178" s="14"/>
      <c r="AS178" s="14"/>
      <c r="AT178" s="14"/>
      <c r="AU178" s="14"/>
      <c r="AV178" s="14"/>
      <c r="AW178" s="14"/>
      <c r="AX178" s="14"/>
    </row>
    <row r="179" spans="1:50" x14ac:dyDescent="0.35">
      <c r="A179" t="s">
        <v>261</v>
      </c>
      <c r="AR179" s="14"/>
      <c r="AS179" s="14"/>
      <c r="AT179" s="14"/>
      <c r="AU179" s="14"/>
      <c r="AV179" s="14"/>
      <c r="AW179" s="14"/>
      <c r="AX179" s="14"/>
    </row>
    <row r="180" spans="1:50" x14ac:dyDescent="0.35">
      <c r="A180" t="s">
        <v>262</v>
      </c>
      <c r="AR180" s="14"/>
      <c r="AS180" s="14"/>
      <c r="AT180" s="14"/>
      <c r="AU180" s="14"/>
      <c r="AV180" s="14"/>
      <c r="AW180" s="14"/>
      <c r="AX180" s="14"/>
    </row>
    <row r="181" spans="1:50" x14ac:dyDescent="0.35">
      <c r="A181" t="s">
        <v>350</v>
      </c>
      <c r="AR181" s="14"/>
      <c r="AS181" s="14"/>
      <c r="AT181" s="14"/>
      <c r="AU181" s="14"/>
      <c r="AV181" s="14"/>
      <c r="AW181" s="14"/>
      <c r="AX181" s="14"/>
    </row>
    <row r="182" spans="1:50" x14ac:dyDescent="0.35">
      <c r="A182" t="s">
        <v>351</v>
      </c>
      <c r="AR182" s="14"/>
      <c r="AS182" s="14"/>
      <c r="AT182" s="14"/>
      <c r="AU182" s="14"/>
      <c r="AV182" s="14"/>
      <c r="AW182" s="14"/>
      <c r="AX182" s="14"/>
    </row>
    <row r="183" spans="1:50" x14ac:dyDescent="0.35">
      <c r="A183" t="s">
        <v>352</v>
      </c>
      <c r="AR183" s="14"/>
      <c r="AS183" s="14"/>
      <c r="AT183" s="14"/>
      <c r="AU183" s="14"/>
      <c r="AV183" s="14"/>
      <c r="AW183" s="14"/>
      <c r="AX183" s="14"/>
    </row>
    <row r="184" spans="1:50" x14ac:dyDescent="0.35">
      <c r="A184" t="s">
        <v>353</v>
      </c>
      <c r="AR184" s="14"/>
      <c r="AS184" s="14"/>
      <c r="AT184" s="14"/>
      <c r="AU184" s="14"/>
      <c r="AV184" s="14"/>
      <c r="AW184" s="14"/>
      <c r="AX184" s="14"/>
    </row>
    <row r="185" spans="1:50" x14ac:dyDescent="0.35">
      <c r="A185" t="s">
        <v>354</v>
      </c>
      <c r="AR185" s="14"/>
      <c r="AS185" s="14"/>
      <c r="AT185" s="14"/>
      <c r="AU185" s="14"/>
      <c r="AV185" s="14"/>
      <c r="AW185" s="14"/>
      <c r="AX185" s="14"/>
    </row>
    <row r="186" spans="1:50" x14ac:dyDescent="0.35">
      <c r="A186" t="s">
        <v>355</v>
      </c>
      <c r="AR186" s="14"/>
      <c r="AS186" s="14"/>
      <c r="AT186" s="14"/>
      <c r="AU186" s="14"/>
      <c r="AV186" s="14"/>
      <c r="AW186" s="14"/>
      <c r="AX186" s="14"/>
    </row>
    <row r="187" spans="1:50" x14ac:dyDescent="0.35">
      <c r="Z187">
        <v>0.25</v>
      </c>
    </row>
    <row r="188" spans="1:50" x14ac:dyDescent="0.35">
      <c r="Z188">
        <v>0.22499999999999998</v>
      </c>
    </row>
    <row r="189" spans="1:50" x14ac:dyDescent="0.35">
      <c r="Z189">
        <v>0.3</v>
      </c>
    </row>
    <row r="190" spans="1:50" x14ac:dyDescent="0.35">
      <c r="Z190">
        <v>0.17500000000000002</v>
      </c>
    </row>
    <row r="191" spans="1:50" x14ac:dyDescent="0.35">
      <c r="Z191">
        <v>3.7499999999999999E-2</v>
      </c>
    </row>
    <row r="192" spans="1:50" x14ac:dyDescent="0.35">
      <c r="Z192">
        <v>1.2499999999999999E-2</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 Gaurav</dc:creator>
  <cp:lastModifiedBy>Pankaj Chaubey</cp:lastModifiedBy>
  <dcterms:created xsi:type="dcterms:W3CDTF">2023-07-06T23:35:43Z</dcterms:created>
  <dcterms:modified xsi:type="dcterms:W3CDTF">2025-06-10T08:02:28Z</dcterms:modified>
</cp:coreProperties>
</file>