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91" windowWidth="17114" windowHeight="8834"/>
  </bookViews>
  <sheets>
    <sheet name="Sheet1" sheetId="1" r:id="rId1"/>
    <sheet name="Sheet3" sheetId="4" r:id="rId2"/>
    <sheet name="QVDataUpdate" sheetId="5" r:id="rId3"/>
    <sheet name="Sheet2" sheetId="2" r:id="rId4"/>
    <sheet name="QVData" sheetId="3" r:id="rId5"/>
    <sheet name="EurCosts" sheetId="6" r:id="rId6"/>
    <sheet name="Rail Data" sheetId="7" r:id="rId7"/>
  </sheets>
  <definedNames>
    <definedName name="_xlnm._FilterDatabase" localSheetId="4" hidden="1">QVData!$A$1:$R$883</definedName>
    <definedName name="_xlnm._FilterDatabase" localSheetId="2" hidden="1">QVDataUpdate!$A$1:$T$254</definedName>
    <definedName name="_xlnm._FilterDatabase" localSheetId="6" hidden="1">'Rail Data'!$A$1:$P$8</definedName>
    <definedName name="_xlnm._FilterDatabase" localSheetId="0" hidden="1">Sheet1!$A$1:$C$222</definedName>
    <definedName name="_xlnm._FilterDatabase" localSheetId="3" hidden="1">Sheet2!$A$1:$G$74</definedName>
    <definedName name="_xlnm._FilterDatabase" localSheetId="1" hidden="1">Sheet3!$I$1:$I$44</definedName>
  </definedNames>
  <calcPr calcId="144525" concurrentCalc="0"/>
</workbook>
</file>

<file path=xl/calcChain.xml><?xml version="1.0" encoding="utf-8"?>
<calcChain xmlns="http://schemas.openxmlformats.org/spreadsheetml/2006/main">
  <c r="I20" i="4" l="1"/>
  <c r="I43" i="4"/>
  <c r="AJ7" i="7"/>
  <c r="AJ5" i="7"/>
  <c r="AJ4" i="7"/>
  <c r="AJ3" i="7"/>
  <c r="AJ2" i="7"/>
  <c r="AJ6" i="7"/>
  <c r="I9" i="4"/>
  <c r="I23" i="4"/>
  <c r="I22" i="4"/>
  <c r="I44" i="4"/>
  <c r="I6" i="4"/>
  <c r="J2" i="6"/>
  <c r="H3" i="6"/>
  <c r="D2" i="6"/>
  <c r="I38" i="4"/>
  <c r="I21" i="4"/>
  <c r="E3" i="6"/>
  <c r="G3" i="6"/>
  <c r="E2" i="6"/>
  <c r="G2" i="6"/>
  <c r="T254" i="5"/>
  <c r="T253" i="5"/>
  <c r="T252" i="5"/>
  <c r="T251" i="5"/>
  <c r="T250" i="5"/>
  <c r="T249" i="5"/>
  <c r="T248" i="5"/>
  <c r="T247" i="5"/>
  <c r="T246" i="5"/>
  <c r="T245" i="5"/>
  <c r="T244" i="5"/>
  <c r="T243" i="5"/>
  <c r="T242" i="5"/>
  <c r="T241" i="5"/>
  <c r="T240" i="5"/>
  <c r="T239" i="5"/>
  <c r="T238" i="5"/>
  <c r="T237" i="5"/>
  <c r="T236" i="5"/>
  <c r="T235" i="5"/>
  <c r="T234" i="5"/>
  <c r="T233" i="5"/>
  <c r="T232" i="5"/>
  <c r="T231" i="5"/>
  <c r="T230" i="5"/>
  <c r="T229" i="5"/>
  <c r="T228" i="5"/>
  <c r="T227" i="5"/>
  <c r="T226" i="5"/>
  <c r="T225" i="5"/>
  <c r="T224" i="5"/>
  <c r="T223" i="5"/>
  <c r="T222" i="5"/>
  <c r="T221" i="5"/>
  <c r="T220" i="5"/>
  <c r="T219" i="5"/>
  <c r="T218" i="5"/>
  <c r="T217" i="5"/>
  <c r="T216" i="5"/>
  <c r="T215" i="5"/>
  <c r="T214" i="5"/>
  <c r="T213" i="5"/>
  <c r="T212" i="5"/>
  <c r="T211" i="5"/>
  <c r="T210" i="5"/>
  <c r="T209" i="5"/>
  <c r="T208" i="5"/>
  <c r="T207" i="5"/>
  <c r="T206" i="5"/>
  <c r="T205" i="5"/>
  <c r="T204" i="5"/>
  <c r="T203" i="5"/>
  <c r="T202" i="5"/>
  <c r="T201" i="5"/>
  <c r="T200" i="5"/>
  <c r="T199" i="5"/>
  <c r="T198" i="5"/>
  <c r="T197" i="5"/>
  <c r="T196" i="5"/>
  <c r="T195" i="5"/>
  <c r="T194" i="5"/>
  <c r="T193" i="5"/>
  <c r="T192" i="5"/>
  <c r="T191" i="5"/>
  <c r="T190" i="5"/>
  <c r="T189" i="5"/>
  <c r="T188" i="5"/>
  <c r="T187" i="5"/>
  <c r="T186" i="5"/>
  <c r="T185" i="5"/>
  <c r="T184" i="5"/>
  <c r="T183" i="5"/>
  <c r="T182" i="5"/>
  <c r="T181" i="5"/>
  <c r="T180" i="5"/>
  <c r="T179" i="5"/>
  <c r="T178" i="5"/>
  <c r="T177" i="5"/>
  <c r="T176" i="5"/>
  <c r="T175" i="5"/>
  <c r="T174" i="5"/>
  <c r="T173" i="5"/>
  <c r="T172" i="5"/>
  <c r="T171" i="5"/>
  <c r="T170" i="5"/>
  <c r="T169" i="5"/>
  <c r="T168" i="5"/>
  <c r="T167" i="5"/>
  <c r="T166" i="5"/>
  <c r="T165" i="5"/>
  <c r="T164" i="5"/>
  <c r="T163" i="5"/>
  <c r="T162" i="5"/>
  <c r="T161" i="5"/>
  <c r="T160" i="5"/>
  <c r="T159" i="5"/>
  <c r="T158" i="5"/>
  <c r="T157" i="5"/>
  <c r="T156" i="5"/>
  <c r="T155" i="5"/>
  <c r="T154" i="5"/>
  <c r="T153" i="5"/>
  <c r="T152" i="5"/>
  <c r="T151" i="5"/>
  <c r="T150" i="5"/>
  <c r="T149" i="5"/>
  <c r="T148" i="5"/>
  <c r="T147" i="5"/>
  <c r="T146" i="5"/>
  <c r="T145" i="5"/>
  <c r="T144" i="5"/>
  <c r="T143" i="5"/>
  <c r="T142" i="5"/>
  <c r="T141" i="5"/>
  <c r="T140" i="5"/>
  <c r="T139" i="5"/>
  <c r="T138" i="5"/>
  <c r="T137" i="5"/>
  <c r="T136" i="5"/>
  <c r="T135" i="5"/>
  <c r="T134" i="5"/>
  <c r="T133" i="5"/>
  <c r="T132" i="5"/>
  <c r="T131" i="5"/>
  <c r="T130" i="5"/>
  <c r="T129" i="5"/>
  <c r="T128" i="5"/>
  <c r="T127" i="5"/>
  <c r="T126" i="5"/>
  <c r="T125" i="5"/>
  <c r="T124" i="5"/>
  <c r="T123" i="5"/>
  <c r="T122" i="5"/>
  <c r="T121" i="5"/>
  <c r="T120" i="5"/>
  <c r="T119" i="5"/>
  <c r="T118" i="5"/>
  <c r="T117" i="5"/>
  <c r="T116" i="5"/>
  <c r="T115" i="5"/>
  <c r="T114" i="5"/>
  <c r="T113" i="5"/>
  <c r="T112" i="5"/>
  <c r="T111" i="5"/>
  <c r="T110" i="5"/>
  <c r="T109" i="5"/>
  <c r="T108" i="5"/>
  <c r="T107" i="5"/>
  <c r="T106" i="5"/>
  <c r="T105" i="5"/>
  <c r="T104" i="5"/>
  <c r="T103" i="5"/>
  <c r="T102" i="5"/>
  <c r="T101" i="5"/>
  <c r="T100" i="5"/>
  <c r="T99" i="5"/>
  <c r="T98" i="5"/>
  <c r="T97" i="5"/>
  <c r="T96" i="5"/>
  <c r="T95" i="5"/>
  <c r="T94" i="5"/>
  <c r="T93" i="5"/>
  <c r="T92" i="5"/>
  <c r="T91" i="5"/>
  <c r="T90" i="5"/>
  <c r="T89" i="5"/>
  <c r="T88" i="5"/>
  <c r="T87" i="5"/>
  <c r="T86" i="5"/>
  <c r="T85" i="5"/>
  <c r="T84" i="5"/>
  <c r="T83" i="5"/>
  <c r="T82" i="5"/>
  <c r="T81" i="5"/>
  <c r="T80" i="5"/>
  <c r="T79" i="5"/>
  <c r="T78" i="5"/>
  <c r="T77" i="5"/>
  <c r="T76" i="5"/>
  <c r="T75" i="5"/>
  <c r="T74" i="5"/>
  <c r="T73" i="5"/>
  <c r="T72" i="5"/>
  <c r="T71" i="5"/>
  <c r="T70" i="5"/>
  <c r="T69" i="5"/>
  <c r="T68" i="5"/>
  <c r="T67" i="5"/>
  <c r="T66" i="5"/>
  <c r="T65" i="5"/>
  <c r="T64" i="5"/>
  <c r="T63" i="5"/>
  <c r="T62" i="5"/>
  <c r="T61" i="5"/>
  <c r="T60" i="5"/>
  <c r="T59" i="5"/>
  <c r="T58" i="5"/>
  <c r="T57" i="5"/>
  <c r="T56" i="5"/>
  <c r="T55" i="5"/>
  <c r="T54" i="5"/>
  <c r="T53" i="5"/>
  <c r="T52" i="5"/>
  <c r="T51" i="5"/>
  <c r="T50" i="5"/>
  <c r="T49" i="5"/>
  <c r="T48" i="5"/>
  <c r="T47" i="5"/>
  <c r="T46" i="5"/>
  <c r="T45" i="5"/>
  <c r="T44" i="5"/>
  <c r="T43" i="5"/>
  <c r="T42" i="5"/>
  <c r="T41" i="5"/>
  <c r="T40" i="5"/>
  <c r="T39" i="5"/>
  <c r="T38" i="5"/>
  <c r="T37" i="5"/>
  <c r="T36" i="5"/>
  <c r="T35" i="5"/>
  <c r="T34" i="5"/>
  <c r="T33" i="5"/>
  <c r="T32" i="5"/>
  <c r="T31" i="5"/>
  <c r="T30" i="5"/>
  <c r="T29" i="5"/>
  <c r="T28" i="5"/>
  <c r="T27" i="5"/>
  <c r="T26" i="5"/>
  <c r="T25" i="5"/>
  <c r="T24" i="5"/>
  <c r="T23" i="5"/>
  <c r="T22" i="5"/>
  <c r="T21" i="5"/>
  <c r="T20" i="5"/>
  <c r="T19" i="5"/>
  <c r="T18" i="5"/>
  <c r="T17" i="5"/>
  <c r="T16" i="5"/>
  <c r="T15" i="5"/>
  <c r="T14" i="5"/>
  <c r="T13" i="5"/>
  <c r="T12" i="5"/>
  <c r="T11" i="5"/>
  <c r="T10" i="5"/>
  <c r="T9" i="5"/>
  <c r="T8" i="5"/>
  <c r="T7" i="5"/>
  <c r="T6" i="5"/>
  <c r="T5" i="5"/>
  <c r="T4" i="5"/>
  <c r="T2" i="5"/>
  <c r="T3" i="5"/>
  <c r="E23" i="4"/>
  <c r="E30" i="4"/>
  <c r="C30" i="4"/>
  <c r="I30" i="4"/>
  <c r="C41" i="4"/>
  <c r="I41" i="4"/>
  <c r="C40" i="4"/>
  <c r="C11" i="4"/>
  <c r="C19" i="4"/>
  <c r="C27" i="4"/>
  <c r="I27" i="4"/>
  <c r="C31" i="4"/>
  <c r="I31" i="4"/>
  <c r="C35" i="4"/>
  <c r="I35" i="4"/>
  <c r="C39" i="4"/>
  <c r="I39" i="4"/>
  <c r="C4" i="4"/>
  <c r="I4" i="4"/>
  <c r="C16" i="4"/>
  <c r="I16" i="4"/>
  <c r="C24" i="4"/>
  <c r="C32" i="4"/>
  <c r="C36" i="4"/>
  <c r="I36" i="4"/>
  <c r="C44" i="4"/>
  <c r="C2" i="4"/>
  <c r="I2" i="4"/>
  <c r="C10" i="4"/>
  <c r="I10" i="4"/>
  <c r="C14" i="4"/>
  <c r="C18" i="4"/>
  <c r="C22" i="4"/>
  <c r="C26" i="4"/>
  <c r="I26" i="4"/>
  <c r="C34" i="4"/>
  <c r="C42" i="4"/>
  <c r="C3" i="4"/>
  <c r="C7" i="4"/>
  <c r="C15" i="4"/>
  <c r="I15" i="4"/>
  <c r="C23" i="4"/>
  <c r="C43" i="4"/>
  <c r="C8" i="4"/>
  <c r="I8" i="4"/>
  <c r="C12" i="4"/>
  <c r="C20" i="4"/>
  <c r="C28" i="4"/>
  <c r="I28" i="4"/>
  <c r="E2" i="4"/>
  <c r="C5" i="4"/>
  <c r="C9" i="4"/>
  <c r="C13" i="4"/>
  <c r="C17" i="4"/>
  <c r="I17" i="4"/>
  <c r="C21" i="4"/>
  <c r="C25" i="4"/>
  <c r="I25" i="4"/>
  <c r="C29" i="4"/>
  <c r="I29" i="4"/>
  <c r="C33" i="4"/>
  <c r="I33" i="4"/>
  <c r="C37" i="4"/>
  <c r="I37" i="4"/>
  <c r="E43" i="4"/>
  <c r="E10" i="4"/>
  <c r="E18" i="4"/>
  <c r="I18" i="4"/>
  <c r="E26" i="4"/>
  <c r="E42" i="4"/>
  <c r="I42" i="4"/>
  <c r="E3" i="4"/>
  <c r="I3" i="4"/>
  <c r="E15" i="4"/>
  <c r="E19" i="4"/>
  <c r="E31" i="4"/>
  <c r="E39" i="4"/>
  <c r="E5" i="4"/>
  <c r="I5" i="4"/>
  <c r="E9" i="4"/>
  <c r="E13" i="4"/>
  <c r="I13" i="4"/>
  <c r="E17" i="4"/>
  <c r="E25" i="4"/>
  <c r="E29" i="4"/>
  <c r="E33" i="4"/>
  <c r="E37" i="4"/>
  <c r="E41" i="4"/>
  <c r="E14" i="4"/>
  <c r="I14" i="4"/>
  <c r="E34" i="4"/>
  <c r="I34" i="4"/>
  <c r="E7" i="4"/>
  <c r="I7" i="4"/>
  <c r="E11" i="4"/>
  <c r="I11" i="4"/>
  <c r="E27" i="4"/>
  <c r="E35" i="4"/>
  <c r="E4" i="4"/>
  <c r="E8" i="4"/>
  <c r="E12" i="4"/>
  <c r="I12" i="4"/>
  <c r="E16" i="4"/>
  <c r="E20" i="4"/>
  <c r="E24" i="4"/>
  <c r="I24" i="4"/>
  <c r="E28" i="4"/>
  <c r="E32" i="4"/>
  <c r="I32" i="4"/>
  <c r="E36" i="4"/>
  <c r="E40" i="4"/>
  <c r="I40" i="4"/>
  <c r="G74" i="2"/>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Q151" i="3"/>
  <c r="Q152" i="3"/>
  <c r="Q153" i="3"/>
  <c r="Q154" i="3"/>
  <c r="Q155" i="3"/>
  <c r="Q156" i="3"/>
  <c r="Q157" i="3"/>
  <c r="Q158" i="3"/>
  <c r="Q159" i="3"/>
  <c r="Q160" i="3"/>
  <c r="Q161" i="3"/>
  <c r="Q162" i="3"/>
  <c r="Q163" i="3"/>
  <c r="Q164" i="3"/>
  <c r="Q165" i="3"/>
  <c r="Q166" i="3"/>
  <c r="Q167" i="3"/>
  <c r="Q168" i="3"/>
  <c r="Q169" i="3"/>
  <c r="Q170" i="3"/>
  <c r="Q171" i="3"/>
  <c r="Q172" i="3"/>
  <c r="Q173" i="3"/>
  <c r="Q174" i="3"/>
  <c r="Q175" i="3"/>
  <c r="Q176" i="3"/>
  <c r="Q177" i="3"/>
  <c r="Q178" i="3"/>
  <c r="Q179" i="3"/>
  <c r="Q180" i="3"/>
  <c r="Q181" i="3"/>
  <c r="Q182" i="3"/>
  <c r="Q183" i="3"/>
  <c r="Q184" i="3"/>
  <c r="Q185" i="3"/>
  <c r="Q186" i="3"/>
  <c r="Q187" i="3"/>
  <c r="Q188" i="3"/>
  <c r="Q189" i="3"/>
  <c r="Q190" i="3"/>
  <c r="Q191" i="3"/>
  <c r="Q192" i="3"/>
  <c r="Q193" i="3"/>
  <c r="Q194" i="3"/>
  <c r="Q195" i="3"/>
  <c r="Q196" i="3"/>
  <c r="Q197" i="3"/>
  <c r="Q198" i="3"/>
  <c r="Q199" i="3"/>
  <c r="Q200" i="3"/>
  <c r="Q201" i="3"/>
  <c r="Q202" i="3"/>
  <c r="Q203" i="3"/>
  <c r="Q204" i="3"/>
  <c r="Q205" i="3"/>
  <c r="Q206" i="3"/>
  <c r="Q207" i="3"/>
  <c r="Q208" i="3"/>
  <c r="Q209" i="3"/>
  <c r="Q210" i="3"/>
  <c r="Q211" i="3"/>
  <c r="Q212" i="3"/>
  <c r="Q213" i="3"/>
  <c r="Q214" i="3"/>
  <c r="Q215" i="3"/>
  <c r="Q216" i="3"/>
  <c r="Q217" i="3"/>
  <c r="Q218" i="3"/>
  <c r="Q219" i="3"/>
  <c r="Q220" i="3"/>
  <c r="Q221" i="3"/>
  <c r="Q222" i="3"/>
  <c r="Q223" i="3"/>
  <c r="Q224" i="3"/>
  <c r="Q225" i="3"/>
  <c r="Q226" i="3"/>
  <c r="Q227" i="3"/>
  <c r="Q228" i="3"/>
  <c r="Q229" i="3"/>
  <c r="Q230" i="3"/>
  <c r="Q231" i="3"/>
  <c r="Q232" i="3"/>
  <c r="Q233" i="3"/>
  <c r="Q234" i="3"/>
  <c r="Q235" i="3"/>
  <c r="Q236" i="3"/>
  <c r="Q237" i="3"/>
  <c r="Q238" i="3"/>
  <c r="Q239" i="3"/>
  <c r="Q240" i="3"/>
  <c r="Q241" i="3"/>
  <c r="Q242" i="3"/>
  <c r="Q243" i="3"/>
  <c r="Q244" i="3"/>
  <c r="Q245" i="3"/>
  <c r="Q246" i="3"/>
  <c r="Q247" i="3"/>
  <c r="Q248" i="3"/>
  <c r="Q249" i="3"/>
  <c r="Q250" i="3"/>
  <c r="Q251" i="3"/>
  <c r="Q252" i="3"/>
  <c r="Q253" i="3"/>
  <c r="Q254" i="3"/>
  <c r="Q255" i="3"/>
  <c r="Q256" i="3"/>
  <c r="Q257" i="3"/>
  <c r="Q258" i="3"/>
  <c r="Q259" i="3"/>
  <c r="Q260" i="3"/>
  <c r="Q261" i="3"/>
  <c r="Q262" i="3"/>
  <c r="Q263" i="3"/>
  <c r="Q264" i="3"/>
  <c r="Q265" i="3"/>
  <c r="Q266" i="3"/>
  <c r="Q267" i="3"/>
  <c r="Q268" i="3"/>
  <c r="Q269" i="3"/>
  <c r="Q270" i="3"/>
  <c r="Q271" i="3"/>
  <c r="Q272" i="3"/>
  <c r="Q273" i="3"/>
  <c r="Q274" i="3"/>
  <c r="Q275" i="3"/>
  <c r="Q276" i="3"/>
  <c r="Q277" i="3"/>
  <c r="Q278" i="3"/>
  <c r="Q279" i="3"/>
  <c r="Q280" i="3"/>
  <c r="Q281" i="3"/>
  <c r="Q282" i="3"/>
  <c r="Q283" i="3"/>
  <c r="Q284" i="3"/>
  <c r="Q285" i="3"/>
  <c r="Q286" i="3"/>
  <c r="Q287" i="3"/>
  <c r="Q288" i="3"/>
  <c r="Q289" i="3"/>
  <c r="Q290" i="3"/>
  <c r="Q291" i="3"/>
  <c r="Q292" i="3"/>
  <c r="Q293" i="3"/>
  <c r="Q294" i="3"/>
  <c r="Q295" i="3"/>
  <c r="Q296" i="3"/>
  <c r="Q297" i="3"/>
  <c r="Q298" i="3"/>
  <c r="Q299" i="3"/>
  <c r="Q300" i="3"/>
  <c r="Q301" i="3"/>
  <c r="Q302" i="3"/>
  <c r="Q303" i="3"/>
  <c r="Q304" i="3"/>
  <c r="Q305" i="3"/>
  <c r="Q306" i="3"/>
  <c r="Q307" i="3"/>
  <c r="Q308" i="3"/>
  <c r="Q309" i="3"/>
  <c r="Q310" i="3"/>
  <c r="Q311" i="3"/>
  <c r="Q312" i="3"/>
  <c r="Q313" i="3"/>
  <c r="Q314" i="3"/>
  <c r="Q315" i="3"/>
  <c r="Q316" i="3"/>
  <c r="Q317" i="3"/>
  <c r="Q318" i="3"/>
  <c r="Q319" i="3"/>
  <c r="Q320" i="3"/>
  <c r="Q321" i="3"/>
  <c r="Q322" i="3"/>
  <c r="Q323" i="3"/>
  <c r="Q324" i="3"/>
  <c r="Q325" i="3"/>
  <c r="Q326" i="3"/>
  <c r="Q327" i="3"/>
  <c r="Q328" i="3"/>
  <c r="Q329" i="3"/>
  <c r="Q330" i="3"/>
  <c r="Q331" i="3"/>
  <c r="Q332" i="3"/>
  <c r="Q333" i="3"/>
  <c r="Q334" i="3"/>
  <c r="Q335" i="3"/>
  <c r="Q336" i="3"/>
  <c r="Q337" i="3"/>
  <c r="Q338" i="3"/>
  <c r="Q339" i="3"/>
  <c r="Q340" i="3"/>
  <c r="Q341" i="3"/>
  <c r="Q342" i="3"/>
  <c r="Q343" i="3"/>
  <c r="Q344" i="3"/>
  <c r="Q345" i="3"/>
  <c r="Q346" i="3"/>
  <c r="Q347" i="3"/>
  <c r="Q348" i="3"/>
  <c r="Q349" i="3"/>
  <c r="Q350" i="3"/>
  <c r="Q351" i="3"/>
  <c r="Q352" i="3"/>
  <c r="Q353" i="3"/>
  <c r="Q354" i="3"/>
  <c r="Q355" i="3"/>
  <c r="Q356" i="3"/>
  <c r="Q357" i="3"/>
  <c r="Q358" i="3"/>
  <c r="Q359" i="3"/>
  <c r="Q360" i="3"/>
  <c r="Q361" i="3"/>
  <c r="Q362" i="3"/>
  <c r="Q363" i="3"/>
  <c r="Q364" i="3"/>
  <c r="Q365" i="3"/>
  <c r="Q366" i="3"/>
  <c r="Q367" i="3"/>
  <c r="Q368" i="3"/>
  <c r="Q369" i="3"/>
  <c r="Q370" i="3"/>
  <c r="Q371" i="3"/>
  <c r="Q372" i="3"/>
  <c r="Q373" i="3"/>
  <c r="Q374" i="3"/>
  <c r="Q375" i="3"/>
  <c r="Q376" i="3"/>
  <c r="Q377" i="3"/>
  <c r="Q378" i="3"/>
  <c r="Q379" i="3"/>
  <c r="Q380" i="3"/>
  <c r="Q381" i="3"/>
  <c r="Q382" i="3"/>
  <c r="Q383" i="3"/>
  <c r="Q384" i="3"/>
  <c r="Q385" i="3"/>
  <c r="Q386" i="3"/>
  <c r="Q387" i="3"/>
  <c r="Q388" i="3"/>
  <c r="Q389" i="3"/>
  <c r="Q390" i="3"/>
  <c r="Q391" i="3"/>
  <c r="Q392" i="3"/>
  <c r="Q393" i="3"/>
  <c r="Q394" i="3"/>
  <c r="Q395" i="3"/>
  <c r="Q396" i="3"/>
  <c r="Q397" i="3"/>
  <c r="Q398" i="3"/>
  <c r="Q399" i="3"/>
  <c r="Q400" i="3"/>
  <c r="Q401" i="3"/>
  <c r="Q402" i="3"/>
  <c r="Q403" i="3"/>
  <c r="Q404" i="3"/>
  <c r="Q405" i="3"/>
  <c r="Q406" i="3"/>
  <c r="Q407" i="3"/>
  <c r="Q408" i="3"/>
  <c r="Q409" i="3"/>
  <c r="Q410" i="3"/>
  <c r="Q411" i="3"/>
  <c r="Q412" i="3"/>
  <c r="Q413" i="3"/>
  <c r="Q414" i="3"/>
  <c r="Q415" i="3"/>
  <c r="Q416" i="3"/>
  <c r="Q417" i="3"/>
  <c r="Q418" i="3"/>
  <c r="Q419" i="3"/>
  <c r="Q420" i="3"/>
  <c r="Q421" i="3"/>
  <c r="Q422" i="3"/>
  <c r="Q423" i="3"/>
  <c r="Q424" i="3"/>
  <c r="Q425" i="3"/>
  <c r="Q426" i="3"/>
  <c r="Q427" i="3"/>
  <c r="Q428" i="3"/>
  <c r="Q429" i="3"/>
  <c r="Q430" i="3"/>
  <c r="Q431" i="3"/>
  <c r="Q432" i="3"/>
  <c r="Q433" i="3"/>
  <c r="Q434" i="3"/>
  <c r="Q435" i="3"/>
  <c r="Q436" i="3"/>
  <c r="Q437" i="3"/>
  <c r="Q438" i="3"/>
  <c r="Q439" i="3"/>
  <c r="Q440" i="3"/>
  <c r="Q441" i="3"/>
  <c r="Q442" i="3"/>
  <c r="Q443" i="3"/>
  <c r="Q444" i="3"/>
  <c r="Q445" i="3"/>
  <c r="Q446" i="3"/>
  <c r="Q447" i="3"/>
  <c r="Q448" i="3"/>
  <c r="Q449" i="3"/>
  <c r="Q450" i="3"/>
  <c r="Q451" i="3"/>
  <c r="Q452" i="3"/>
  <c r="Q453" i="3"/>
  <c r="Q454" i="3"/>
  <c r="Q455" i="3"/>
  <c r="Q456" i="3"/>
  <c r="Q457" i="3"/>
  <c r="Q458" i="3"/>
  <c r="Q459" i="3"/>
  <c r="Q460" i="3"/>
  <c r="Q461" i="3"/>
  <c r="Q462" i="3"/>
  <c r="Q463" i="3"/>
  <c r="Q464" i="3"/>
  <c r="Q465" i="3"/>
  <c r="Q466" i="3"/>
  <c r="Q467" i="3"/>
  <c r="Q468" i="3"/>
  <c r="Q469" i="3"/>
  <c r="Q470" i="3"/>
  <c r="Q471" i="3"/>
  <c r="Q472" i="3"/>
  <c r="Q473" i="3"/>
  <c r="Q474" i="3"/>
  <c r="Q475" i="3"/>
  <c r="Q476" i="3"/>
  <c r="Q477" i="3"/>
  <c r="Q478" i="3"/>
  <c r="Q479" i="3"/>
  <c r="Q480" i="3"/>
  <c r="Q481" i="3"/>
  <c r="Q482" i="3"/>
  <c r="Q483" i="3"/>
  <c r="Q484" i="3"/>
  <c r="Q485" i="3"/>
  <c r="Q486" i="3"/>
  <c r="Q487" i="3"/>
  <c r="Q488" i="3"/>
  <c r="Q489" i="3"/>
  <c r="Q490" i="3"/>
  <c r="Q491" i="3"/>
  <c r="Q492" i="3"/>
  <c r="Q493" i="3"/>
  <c r="Q494" i="3"/>
  <c r="Q495" i="3"/>
  <c r="Q496" i="3"/>
  <c r="Q497" i="3"/>
  <c r="Q498" i="3"/>
  <c r="Q499" i="3"/>
  <c r="Q500" i="3"/>
  <c r="Q501" i="3"/>
  <c r="Q502" i="3"/>
  <c r="Q503" i="3"/>
  <c r="Q504" i="3"/>
  <c r="Q505" i="3"/>
  <c r="Q506" i="3"/>
  <c r="Q507" i="3"/>
  <c r="Q508" i="3"/>
  <c r="Q509" i="3"/>
  <c r="Q510" i="3"/>
  <c r="Q511" i="3"/>
  <c r="Q512" i="3"/>
  <c r="Q513" i="3"/>
  <c r="Q514" i="3"/>
  <c r="Q515" i="3"/>
  <c r="Q516" i="3"/>
  <c r="Q517" i="3"/>
  <c r="Q518" i="3"/>
  <c r="Q519" i="3"/>
  <c r="Q520" i="3"/>
  <c r="Q521" i="3"/>
  <c r="Q522" i="3"/>
  <c r="Q523" i="3"/>
  <c r="Q524" i="3"/>
  <c r="Q525" i="3"/>
  <c r="Q526" i="3"/>
  <c r="Q527" i="3"/>
  <c r="Q528" i="3"/>
  <c r="Q529" i="3"/>
  <c r="Q530" i="3"/>
  <c r="Q531" i="3"/>
  <c r="Q532" i="3"/>
  <c r="Q533" i="3"/>
  <c r="Q534" i="3"/>
  <c r="Q535" i="3"/>
  <c r="Q536" i="3"/>
  <c r="Q537" i="3"/>
  <c r="Q538" i="3"/>
  <c r="Q539" i="3"/>
  <c r="Q540" i="3"/>
  <c r="Q541" i="3"/>
  <c r="Q542" i="3"/>
  <c r="Q543" i="3"/>
  <c r="Q544" i="3"/>
  <c r="Q545" i="3"/>
  <c r="Q546" i="3"/>
  <c r="Q547" i="3"/>
  <c r="Q548" i="3"/>
  <c r="Q549" i="3"/>
  <c r="Q550" i="3"/>
  <c r="Q551" i="3"/>
  <c r="Q552" i="3"/>
  <c r="Q553" i="3"/>
  <c r="Q554" i="3"/>
  <c r="Q555" i="3"/>
  <c r="Q556" i="3"/>
  <c r="Q557" i="3"/>
  <c r="Q558" i="3"/>
  <c r="Q559" i="3"/>
  <c r="Q560" i="3"/>
  <c r="Q561" i="3"/>
  <c r="Q562" i="3"/>
  <c r="Q563" i="3"/>
  <c r="Q564" i="3"/>
  <c r="Q565" i="3"/>
  <c r="Q566" i="3"/>
  <c r="Q567" i="3"/>
  <c r="Q568" i="3"/>
  <c r="Q569" i="3"/>
  <c r="Q570" i="3"/>
  <c r="Q571" i="3"/>
  <c r="Q572" i="3"/>
  <c r="Q573" i="3"/>
  <c r="Q574" i="3"/>
  <c r="Q575" i="3"/>
  <c r="Q576" i="3"/>
  <c r="Q577" i="3"/>
  <c r="Q578" i="3"/>
  <c r="Q579" i="3"/>
  <c r="Q580" i="3"/>
  <c r="Q581" i="3"/>
  <c r="Q582" i="3"/>
  <c r="Q583" i="3"/>
  <c r="Q584" i="3"/>
  <c r="Q585" i="3"/>
  <c r="Q586" i="3"/>
  <c r="Q587" i="3"/>
  <c r="Q588" i="3"/>
  <c r="Q589" i="3"/>
  <c r="Q590" i="3"/>
  <c r="Q591" i="3"/>
  <c r="Q592" i="3"/>
  <c r="Q593" i="3"/>
  <c r="Q594" i="3"/>
  <c r="Q595" i="3"/>
  <c r="Q596" i="3"/>
  <c r="Q597" i="3"/>
  <c r="Q598" i="3"/>
  <c r="Q599" i="3"/>
  <c r="Q600" i="3"/>
  <c r="Q601" i="3"/>
  <c r="Q602" i="3"/>
  <c r="Q603" i="3"/>
  <c r="Q604" i="3"/>
  <c r="Q605" i="3"/>
  <c r="Q606" i="3"/>
  <c r="Q607" i="3"/>
  <c r="Q608" i="3"/>
  <c r="Q609" i="3"/>
  <c r="Q610" i="3"/>
  <c r="Q611" i="3"/>
  <c r="Q612" i="3"/>
  <c r="Q613" i="3"/>
  <c r="Q614" i="3"/>
  <c r="Q615" i="3"/>
  <c r="Q616" i="3"/>
  <c r="Q617" i="3"/>
  <c r="Q618" i="3"/>
  <c r="Q619" i="3"/>
  <c r="Q620" i="3"/>
  <c r="Q621" i="3"/>
  <c r="Q622" i="3"/>
  <c r="Q623" i="3"/>
  <c r="Q624" i="3"/>
  <c r="Q625" i="3"/>
  <c r="Q626" i="3"/>
  <c r="Q627" i="3"/>
  <c r="Q628" i="3"/>
  <c r="Q629" i="3"/>
  <c r="Q630" i="3"/>
  <c r="Q631" i="3"/>
  <c r="Q632" i="3"/>
  <c r="Q633" i="3"/>
  <c r="Q634" i="3"/>
  <c r="Q635" i="3"/>
  <c r="Q636" i="3"/>
  <c r="Q637" i="3"/>
  <c r="Q638" i="3"/>
  <c r="Q639" i="3"/>
  <c r="Q640" i="3"/>
  <c r="Q641" i="3"/>
  <c r="Q642" i="3"/>
  <c r="Q643" i="3"/>
  <c r="Q644" i="3"/>
  <c r="Q645" i="3"/>
  <c r="Q646" i="3"/>
  <c r="Q647" i="3"/>
  <c r="Q648" i="3"/>
  <c r="Q649" i="3"/>
  <c r="Q650" i="3"/>
  <c r="Q651" i="3"/>
  <c r="Q652" i="3"/>
  <c r="Q653" i="3"/>
  <c r="Q654" i="3"/>
  <c r="Q655" i="3"/>
  <c r="Q656" i="3"/>
  <c r="Q657" i="3"/>
  <c r="Q658" i="3"/>
  <c r="Q659" i="3"/>
  <c r="Q660" i="3"/>
  <c r="Q661" i="3"/>
  <c r="Q662" i="3"/>
  <c r="Q663" i="3"/>
  <c r="Q664" i="3"/>
  <c r="Q665" i="3"/>
  <c r="Q666" i="3"/>
  <c r="Q667" i="3"/>
  <c r="Q668" i="3"/>
  <c r="Q669" i="3"/>
  <c r="Q670" i="3"/>
  <c r="Q671" i="3"/>
  <c r="Q672" i="3"/>
  <c r="Q673" i="3"/>
  <c r="Q674" i="3"/>
  <c r="Q675" i="3"/>
  <c r="Q676" i="3"/>
  <c r="Q677" i="3"/>
  <c r="Q678" i="3"/>
  <c r="Q679" i="3"/>
  <c r="Q680" i="3"/>
  <c r="Q681" i="3"/>
  <c r="Q682" i="3"/>
  <c r="Q683" i="3"/>
  <c r="Q684" i="3"/>
  <c r="Q685" i="3"/>
  <c r="Q686" i="3"/>
  <c r="Q687" i="3"/>
  <c r="Q688" i="3"/>
  <c r="Q689" i="3"/>
  <c r="Q690" i="3"/>
  <c r="Q691" i="3"/>
  <c r="Q692" i="3"/>
  <c r="Q693" i="3"/>
  <c r="Q694" i="3"/>
  <c r="Q695" i="3"/>
  <c r="Q696" i="3"/>
  <c r="Q697" i="3"/>
  <c r="Q698" i="3"/>
  <c r="Q699" i="3"/>
  <c r="Q700" i="3"/>
  <c r="Q701" i="3"/>
  <c r="Q702" i="3"/>
  <c r="Q703" i="3"/>
  <c r="Q704" i="3"/>
  <c r="Q705" i="3"/>
  <c r="Q706" i="3"/>
  <c r="Q707" i="3"/>
  <c r="Q708" i="3"/>
  <c r="Q709" i="3"/>
  <c r="Q710" i="3"/>
  <c r="Q711" i="3"/>
  <c r="Q712" i="3"/>
  <c r="Q713" i="3"/>
  <c r="Q714" i="3"/>
  <c r="Q715" i="3"/>
  <c r="Q716" i="3"/>
  <c r="Q717" i="3"/>
  <c r="Q718" i="3"/>
  <c r="Q719" i="3"/>
  <c r="Q720" i="3"/>
  <c r="Q721" i="3"/>
  <c r="Q722" i="3"/>
  <c r="Q723" i="3"/>
  <c r="Q724" i="3"/>
  <c r="Q725" i="3"/>
  <c r="Q726" i="3"/>
  <c r="Q727" i="3"/>
  <c r="Q728" i="3"/>
  <c r="Q729" i="3"/>
  <c r="Q730" i="3"/>
  <c r="Q731" i="3"/>
  <c r="Q732" i="3"/>
  <c r="Q733" i="3"/>
  <c r="Q734" i="3"/>
  <c r="Q735" i="3"/>
  <c r="Q736" i="3"/>
  <c r="Q737" i="3"/>
  <c r="Q738" i="3"/>
  <c r="Q739" i="3"/>
  <c r="Q740" i="3"/>
  <c r="Q741" i="3"/>
  <c r="Q742" i="3"/>
  <c r="Q743" i="3"/>
  <c r="Q744" i="3"/>
  <c r="Q745" i="3"/>
  <c r="Q746" i="3"/>
  <c r="Q747" i="3"/>
  <c r="Q748" i="3"/>
  <c r="Q749" i="3"/>
  <c r="Q750" i="3"/>
  <c r="Q751" i="3"/>
  <c r="Q752" i="3"/>
  <c r="Q753" i="3"/>
  <c r="Q754" i="3"/>
  <c r="Q755" i="3"/>
  <c r="Q756" i="3"/>
  <c r="Q757" i="3"/>
  <c r="Q758" i="3"/>
  <c r="Q759" i="3"/>
  <c r="Q760" i="3"/>
  <c r="Q761" i="3"/>
  <c r="Q762" i="3"/>
  <c r="Q763" i="3"/>
  <c r="Q764" i="3"/>
  <c r="Q765" i="3"/>
  <c r="Q766" i="3"/>
  <c r="Q767" i="3"/>
  <c r="Q768" i="3"/>
  <c r="Q769" i="3"/>
  <c r="Q770" i="3"/>
  <c r="Q771" i="3"/>
  <c r="Q772" i="3"/>
  <c r="Q773" i="3"/>
  <c r="Q774" i="3"/>
  <c r="Q775" i="3"/>
  <c r="Q776" i="3"/>
  <c r="Q777" i="3"/>
  <c r="Q778" i="3"/>
  <c r="Q779" i="3"/>
  <c r="Q780" i="3"/>
  <c r="Q781" i="3"/>
  <c r="Q782" i="3"/>
  <c r="Q783" i="3"/>
  <c r="Q784" i="3"/>
  <c r="Q785" i="3"/>
  <c r="Q786" i="3"/>
  <c r="Q787" i="3"/>
  <c r="Q788" i="3"/>
  <c r="Q789" i="3"/>
  <c r="Q790" i="3"/>
  <c r="Q791" i="3"/>
  <c r="Q792" i="3"/>
  <c r="Q793" i="3"/>
  <c r="Q794" i="3"/>
  <c r="Q795" i="3"/>
  <c r="Q796" i="3"/>
  <c r="Q797" i="3"/>
  <c r="Q798" i="3"/>
  <c r="Q799" i="3"/>
  <c r="Q800" i="3"/>
  <c r="Q801" i="3"/>
  <c r="Q802" i="3"/>
  <c r="Q803" i="3"/>
  <c r="Q804" i="3"/>
  <c r="Q805" i="3"/>
  <c r="Q806" i="3"/>
  <c r="Q807" i="3"/>
  <c r="Q808" i="3"/>
  <c r="Q809" i="3"/>
  <c r="Q810" i="3"/>
  <c r="Q811" i="3"/>
  <c r="Q812" i="3"/>
  <c r="Q813" i="3"/>
  <c r="Q814" i="3"/>
  <c r="Q815" i="3"/>
  <c r="Q816" i="3"/>
  <c r="Q817" i="3"/>
  <c r="Q818" i="3"/>
  <c r="Q819" i="3"/>
  <c r="Q820" i="3"/>
  <c r="Q821" i="3"/>
  <c r="Q822" i="3"/>
  <c r="Q823" i="3"/>
  <c r="Q824" i="3"/>
  <c r="Q825" i="3"/>
  <c r="Q826" i="3"/>
  <c r="Q827" i="3"/>
  <c r="Q828" i="3"/>
  <c r="Q829" i="3"/>
  <c r="Q830" i="3"/>
  <c r="Q831" i="3"/>
  <c r="Q832" i="3"/>
  <c r="Q833" i="3"/>
  <c r="Q834" i="3"/>
  <c r="Q835" i="3"/>
  <c r="Q836" i="3"/>
  <c r="Q837" i="3"/>
  <c r="Q838" i="3"/>
  <c r="Q839" i="3"/>
  <c r="Q840" i="3"/>
  <c r="Q841" i="3"/>
  <c r="Q842" i="3"/>
  <c r="Q843" i="3"/>
  <c r="Q844" i="3"/>
  <c r="Q845" i="3"/>
  <c r="Q846" i="3"/>
  <c r="Q847" i="3"/>
  <c r="Q848" i="3"/>
  <c r="Q849" i="3"/>
  <c r="Q850" i="3"/>
  <c r="Q851" i="3"/>
  <c r="Q852" i="3"/>
  <c r="Q853" i="3"/>
  <c r="Q854" i="3"/>
  <c r="Q855" i="3"/>
  <c r="Q856" i="3"/>
  <c r="Q857" i="3"/>
  <c r="Q858" i="3"/>
  <c r="Q859" i="3"/>
  <c r="Q860" i="3"/>
  <c r="Q861" i="3"/>
  <c r="Q862" i="3"/>
  <c r="Q863" i="3"/>
  <c r="Q864" i="3"/>
  <c r="Q865" i="3"/>
  <c r="Q866" i="3"/>
  <c r="Q867" i="3"/>
  <c r="Q868" i="3"/>
  <c r="Q869" i="3"/>
  <c r="Q870" i="3"/>
  <c r="Q871" i="3"/>
  <c r="Q872" i="3"/>
  <c r="Q873" i="3"/>
  <c r="Q874" i="3"/>
  <c r="Q875" i="3"/>
  <c r="Q876" i="3"/>
  <c r="Q877" i="3"/>
  <c r="Q878" i="3"/>
  <c r="Q879" i="3"/>
  <c r="Q880" i="3"/>
  <c r="Q881" i="3"/>
  <c r="Q882" i="3"/>
  <c r="Q883" i="3"/>
  <c r="E73" i="2"/>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21" i="3"/>
  <c r="R122" i="3"/>
  <c r="R123" i="3"/>
  <c r="R124" i="3"/>
  <c r="R125" i="3"/>
  <c r="R126" i="3"/>
  <c r="R127" i="3"/>
  <c r="R128" i="3"/>
  <c r="R129" i="3"/>
  <c r="R130" i="3"/>
  <c r="R131" i="3"/>
  <c r="R132" i="3"/>
  <c r="R133" i="3"/>
  <c r="R134" i="3"/>
  <c r="R135" i="3"/>
  <c r="R136" i="3"/>
  <c r="R137" i="3"/>
  <c r="R138" i="3"/>
  <c r="R139" i="3"/>
  <c r="R140" i="3"/>
  <c r="R141" i="3"/>
  <c r="R142" i="3"/>
  <c r="R143" i="3"/>
  <c r="R144" i="3"/>
  <c r="R145" i="3"/>
  <c r="R146" i="3"/>
  <c r="R147" i="3"/>
  <c r="R148" i="3"/>
  <c r="R149" i="3"/>
  <c r="R150" i="3"/>
  <c r="R151" i="3"/>
  <c r="R152" i="3"/>
  <c r="R153" i="3"/>
  <c r="R154" i="3"/>
  <c r="R155" i="3"/>
  <c r="R156" i="3"/>
  <c r="R157" i="3"/>
  <c r="R158" i="3"/>
  <c r="R159" i="3"/>
  <c r="R160" i="3"/>
  <c r="R161" i="3"/>
  <c r="R162" i="3"/>
  <c r="R163" i="3"/>
  <c r="R164" i="3"/>
  <c r="R165" i="3"/>
  <c r="R166" i="3"/>
  <c r="R167" i="3"/>
  <c r="R168" i="3"/>
  <c r="R169" i="3"/>
  <c r="R170" i="3"/>
  <c r="R171" i="3"/>
  <c r="R172" i="3"/>
  <c r="R173" i="3"/>
  <c r="R174" i="3"/>
  <c r="R175" i="3"/>
  <c r="R176" i="3"/>
  <c r="R177" i="3"/>
  <c r="R178" i="3"/>
  <c r="R179" i="3"/>
  <c r="R180" i="3"/>
  <c r="R181" i="3"/>
  <c r="R182" i="3"/>
  <c r="R183" i="3"/>
  <c r="R184" i="3"/>
  <c r="R185" i="3"/>
  <c r="R186" i="3"/>
  <c r="R187" i="3"/>
  <c r="R188" i="3"/>
  <c r="R189" i="3"/>
  <c r="R190" i="3"/>
  <c r="R191" i="3"/>
  <c r="R192" i="3"/>
  <c r="R193" i="3"/>
  <c r="R194" i="3"/>
  <c r="R195" i="3"/>
  <c r="R196" i="3"/>
  <c r="R197" i="3"/>
  <c r="R198" i="3"/>
  <c r="R199" i="3"/>
  <c r="R200" i="3"/>
  <c r="R201" i="3"/>
  <c r="R202" i="3"/>
  <c r="R203" i="3"/>
  <c r="R204" i="3"/>
  <c r="R205" i="3"/>
  <c r="R206" i="3"/>
  <c r="R207" i="3"/>
  <c r="R208" i="3"/>
  <c r="R209" i="3"/>
  <c r="R210" i="3"/>
  <c r="R211" i="3"/>
  <c r="R212" i="3"/>
  <c r="R213" i="3"/>
  <c r="R214" i="3"/>
  <c r="R215" i="3"/>
  <c r="R216" i="3"/>
  <c r="R217" i="3"/>
  <c r="R218" i="3"/>
  <c r="R219" i="3"/>
  <c r="R220" i="3"/>
  <c r="R221" i="3"/>
  <c r="R222" i="3"/>
  <c r="R223" i="3"/>
  <c r="R224" i="3"/>
  <c r="R225" i="3"/>
  <c r="R226" i="3"/>
  <c r="R227" i="3"/>
  <c r="R228" i="3"/>
  <c r="R229" i="3"/>
  <c r="R230" i="3"/>
  <c r="R231" i="3"/>
  <c r="R232" i="3"/>
  <c r="R233" i="3"/>
  <c r="R234" i="3"/>
  <c r="R235" i="3"/>
  <c r="R236" i="3"/>
  <c r="R237" i="3"/>
  <c r="R238" i="3"/>
  <c r="R239" i="3"/>
  <c r="R240" i="3"/>
  <c r="R241" i="3"/>
  <c r="R242" i="3"/>
  <c r="R243" i="3"/>
  <c r="R244" i="3"/>
  <c r="R245" i="3"/>
  <c r="R246" i="3"/>
  <c r="R247" i="3"/>
  <c r="R248" i="3"/>
  <c r="R249" i="3"/>
  <c r="R250" i="3"/>
  <c r="R251" i="3"/>
  <c r="R252" i="3"/>
  <c r="R253" i="3"/>
  <c r="R254" i="3"/>
  <c r="R255" i="3"/>
  <c r="R256" i="3"/>
  <c r="R257" i="3"/>
  <c r="R258" i="3"/>
  <c r="R259" i="3"/>
  <c r="R260" i="3"/>
  <c r="R261" i="3"/>
  <c r="R262" i="3"/>
  <c r="R263" i="3"/>
  <c r="R264" i="3"/>
  <c r="R265" i="3"/>
  <c r="R266" i="3"/>
  <c r="R267" i="3"/>
  <c r="R268" i="3"/>
  <c r="R269" i="3"/>
  <c r="R270" i="3"/>
  <c r="R271" i="3"/>
  <c r="R272" i="3"/>
  <c r="R273" i="3"/>
  <c r="R274" i="3"/>
  <c r="R275" i="3"/>
  <c r="R276" i="3"/>
  <c r="R277" i="3"/>
  <c r="R278" i="3"/>
  <c r="R279" i="3"/>
  <c r="R280" i="3"/>
  <c r="R281" i="3"/>
  <c r="R282" i="3"/>
  <c r="R283" i="3"/>
  <c r="R284" i="3"/>
  <c r="R285" i="3"/>
  <c r="R286" i="3"/>
  <c r="R287" i="3"/>
  <c r="R288" i="3"/>
  <c r="R289" i="3"/>
  <c r="R290" i="3"/>
  <c r="R291" i="3"/>
  <c r="R292" i="3"/>
  <c r="R293" i="3"/>
  <c r="R294" i="3"/>
  <c r="R295" i="3"/>
  <c r="R296" i="3"/>
  <c r="R297" i="3"/>
  <c r="R298" i="3"/>
  <c r="R299" i="3"/>
  <c r="R300" i="3"/>
  <c r="R301" i="3"/>
  <c r="R302" i="3"/>
  <c r="R303" i="3"/>
  <c r="R304" i="3"/>
  <c r="R305" i="3"/>
  <c r="R306" i="3"/>
  <c r="R307" i="3"/>
  <c r="R308" i="3"/>
  <c r="R309" i="3"/>
  <c r="R310" i="3"/>
  <c r="R311" i="3"/>
  <c r="R312" i="3"/>
  <c r="R313" i="3"/>
  <c r="R314" i="3"/>
  <c r="R315" i="3"/>
  <c r="R316" i="3"/>
  <c r="R317" i="3"/>
  <c r="R318" i="3"/>
  <c r="R319" i="3"/>
  <c r="R320" i="3"/>
  <c r="R321" i="3"/>
  <c r="R322" i="3"/>
  <c r="R323" i="3"/>
  <c r="R324" i="3"/>
  <c r="R325" i="3"/>
  <c r="R326" i="3"/>
  <c r="R327" i="3"/>
  <c r="R328" i="3"/>
  <c r="R329" i="3"/>
  <c r="R330" i="3"/>
  <c r="R331" i="3"/>
  <c r="R332" i="3"/>
  <c r="R333" i="3"/>
  <c r="R334" i="3"/>
  <c r="R335" i="3"/>
  <c r="R336" i="3"/>
  <c r="R337" i="3"/>
  <c r="R338" i="3"/>
  <c r="R339" i="3"/>
  <c r="R340" i="3"/>
  <c r="R341" i="3"/>
  <c r="R342" i="3"/>
  <c r="R343" i="3"/>
  <c r="R344" i="3"/>
  <c r="R345" i="3"/>
  <c r="R346" i="3"/>
  <c r="R347" i="3"/>
  <c r="R348" i="3"/>
  <c r="R349" i="3"/>
  <c r="R350" i="3"/>
  <c r="R351" i="3"/>
  <c r="R352" i="3"/>
  <c r="R353" i="3"/>
  <c r="R354" i="3"/>
  <c r="R355" i="3"/>
  <c r="R356" i="3"/>
  <c r="R357" i="3"/>
  <c r="R358" i="3"/>
  <c r="R359" i="3"/>
  <c r="R360" i="3"/>
  <c r="R361" i="3"/>
  <c r="R362" i="3"/>
  <c r="R363" i="3"/>
  <c r="R364" i="3"/>
  <c r="R365" i="3"/>
  <c r="R366" i="3"/>
  <c r="R367" i="3"/>
  <c r="R368" i="3"/>
  <c r="R369" i="3"/>
  <c r="R370" i="3"/>
  <c r="R371" i="3"/>
  <c r="R372" i="3"/>
  <c r="R373" i="3"/>
  <c r="R374" i="3"/>
  <c r="R375" i="3"/>
  <c r="R376" i="3"/>
  <c r="R377" i="3"/>
  <c r="R378" i="3"/>
  <c r="R379" i="3"/>
  <c r="R380" i="3"/>
  <c r="R381" i="3"/>
  <c r="R382" i="3"/>
  <c r="R383" i="3"/>
  <c r="R384" i="3"/>
  <c r="R385" i="3"/>
  <c r="R386" i="3"/>
  <c r="R387" i="3"/>
  <c r="R388" i="3"/>
  <c r="R389" i="3"/>
  <c r="R390" i="3"/>
  <c r="R391" i="3"/>
  <c r="R392" i="3"/>
  <c r="R393" i="3"/>
  <c r="R394" i="3"/>
  <c r="R395" i="3"/>
  <c r="R396" i="3"/>
  <c r="R397" i="3"/>
  <c r="R398" i="3"/>
  <c r="R399" i="3"/>
  <c r="R400" i="3"/>
  <c r="R401" i="3"/>
  <c r="R402" i="3"/>
  <c r="R403" i="3"/>
  <c r="R404" i="3"/>
  <c r="R405" i="3"/>
  <c r="R406" i="3"/>
  <c r="R407" i="3"/>
  <c r="R408" i="3"/>
  <c r="R409" i="3"/>
  <c r="R410" i="3"/>
  <c r="R411" i="3"/>
  <c r="R412" i="3"/>
  <c r="R413" i="3"/>
  <c r="R414" i="3"/>
  <c r="R415" i="3"/>
  <c r="R416" i="3"/>
  <c r="R417" i="3"/>
  <c r="R418" i="3"/>
  <c r="R419" i="3"/>
  <c r="R420" i="3"/>
  <c r="R421" i="3"/>
  <c r="R422" i="3"/>
  <c r="R423" i="3"/>
  <c r="R424" i="3"/>
  <c r="R425" i="3"/>
  <c r="R426" i="3"/>
  <c r="R427" i="3"/>
  <c r="R428" i="3"/>
  <c r="R429" i="3"/>
  <c r="R430" i="3"/>
  <c r="R431" i="3"/>
  <c r="R432" i="3"/>
  <c r="R433" i="3"/>
  <c r="R434" i="3"/>
  <c r="R435" i="3"/>
  <c r="R436" i="3"/>
  <c r="R437" i="3"/>
  <c r="R438" i="3"/>
  <c r="R439" i="3"/>
  <c r="R440" i="3"/>
  <c r="R441" i="3"/>
  <c r="R442" i="3"/>
  <c r="R443" i="3"/>
  <c r="R444" i="3"/>
  <c r="R445" i="3"/>
  <c r="R446" i="3"/>
  <c r="R447" i="3"/>
  <c r="R448" i="3"/>
  <c r="R449" i="3"/>
  <c r="R450" i="3"/>
  <c r="R451" i="3"/>
  <c r="R452" i="3"/>
  <c r="R453" i="3"/>
  <c r="R454" i="3"/>
  <c r="R455" i="3"/>
  <c r="R456" i="3"/>
  <c r="R457" i="3"/>
  <c r="R458" i="3"/>
  <c r="R459" i="3"/>
  <c r="R460" i="3"/>
  <c r="R461" i="3"/>
  <c r="R462" i="3"/>
  <c r="R463" i="3"/>
  <c r="R464" i="3"/>
  <c r="R465" i="3"/>
  <c r="R466" i="3"/>
  <c r="R467" i="3"/>
  <c r="R468" i="3"/>
  <c r="R469" i="3"/>
  <c r="R470" i="3"/>
  <c r="R471" i="3"/>
  <c r="R472" i="3"/>
  <c r="R473" i="3"/>
  <c r="R474" i="3"/>
  <c r="R475" i="3"/>
  <c r="R476" i="3"/>
  <c r="R477" i="3"/>
  <c r="R478" i="3"/>
  <c r="R479" i="3"/>
  <c r="R480" i="3"/>
  <c r="R481" i="3"/>
  <c r="R482" i="3"/>
  <c r="R483" i="3"/>
  <c r="R484" i="3"/>
  <c r="R485" i="3"/>
  <c r="R486" i="3"/>
  <c r="R487" i="3"/>
  <c r="R488" i="3"/>
  <c r="R489" i="3"/>
  <c r="R490" i="3"/>
  <c r="R491" i="3"/>
  <c r="R492" i="3"/>
  <c r="R493" i="3"/>
  <c r="R494" i="3"/>
  <c r="R495" i="3"/>
  <c r="R496" i="3"/>
  <c r="R497" i="3"/>
  <c r="R498" i="3"/>
  <c r="R499" i="3"/>
  <c r="R500" i="3"/>
  <c r="R501" i="3"/>
  <c r="R502" i="3"/>
  <c r="R503" i="3"/>
  <c r="R504" i="3"/>
  <c r="R505" i="3"/>
  <c r="R506" i="3"/>
  <c r="R507" i="3"/>
  <c r="R508" i="3"/>
  <c r="R509" i="3"/>
  <c r="R510" i="3"/>
  <c r="R511" i="3"/>
  <c r="R512" i="3"/>
  <c r="R513" i="3"/>
  <c r="R514" i="3"/>
  <c r="R515" i="3"/>
  <c r="R516" i="3"/>
  <c r="R517" i="3"/>
  <c r="R518" i="3"/>
  <c r="R519" i="3"/>
  <c r="R520" i="3"/>
  <c r="R521" i="3"/>
  <c r="R522" i="3"/>
  <c r="R523" i="3"/>
  <c r="R524" i="3"/>
  <c r="R525" i="3"/>
  <c r="R526" i="3"/>
  <c r="R527" i="3"/>
  <c r="R528" i="3"/>
  <c r="R529" i="3"/>
  <c r="R530" i="3"/>
  <c r="R531" i="3"/>
  <c r="R532" i="3"/>
  <c r="R533" i="3"/>
  <c r="R534" i="3"/>
  <c r="R535" i="3"/>
  <c r="R536" i="3"/>
  <c r="R537" i="3"/>
  <c r="R538" i="3"/>
  <c r="R539" i="3"/>
  <c r="R540" i="3"/>
  <c r="R541" i="3"/>
  <c r="R542" i="3"/>
  <c r="R543" i="3"/>
  <c r="R544" i="3"/>
  <c r="R545" i="3"/>
  <c r="R546" i="3"/>
  <c r="R547" i="3"/>
  <c r="R548" i="3"/>
  <c r="R549" i="3"/>
  <c r="R550" i="3"/>
  <c r="R551" i="3"/>
  <c r="R552" i="3"/>
  <c r="R553" i="3"/>
  <c r="R554" i="3"/>
  <c r="R555" i="3"/>
  <c r="R556" i="3"/>
  <c r="R557" i="3"/>
  <c r="R558" i="3"/>
  <c r="R559" i="3"/>
  <c r="R560" i="3"/>
  <c r="R561" i="3"/>
  <c r="R562" i="3"/>
  <c r="R563" i="3"/>
  <c r="R564" i="3"/>
  <c r="R565" i="3"/>
  <c r="R566" i="3"/>
  <c r="R567" i="3"/>
  <c r="R568" i="3"/>
  <c r="R569" i="3"/>
  <c r="R570" i="3"/>
  <c r="R571" i="3"/>
  <c r="R572" i="3"/>
  <c r="R573" i="3"/>
  <c r="R574" i="3"/>
  <c r="R575" i="3"/>
  <c r="R576" i="3"/>
  <c r="R577" i="3"/>
  <c r="R578" i="3"/>
  <c r="R579" i="3"/>
  <c r="R580" i="3"/>
  <c r="R581" i="3"/>
  <c r="R582" i="3"/>
  <c r="R583" i="3"/>
  <c r="R584" i="3"/>
  <c r="R585" i="3"/>
  <c r="R586" i="3"/>
  <c r="R587" i="3"/>
  <c r="R588" i="3"/>
  <c r="R589" i="3"/>
  <c r="R590" i="3"/>
  <c r="R591" i="3"/>
  <c r="R592" i="3"/>
  <c r="R593" i="3"/>
  <c r="R594" i="3"/>
  <c r="R595" i="3"/>
  <c r="R596" i="3"/>
  <c r="R597" i="3"/>
  <c r="R598" i="3"/>
  <c r="R599" i="3"/>
  <c r="R600" i="3"/>
  <c r="R601" i="3"/>
  <c r="R602" i="3"/>
  <c r="R603" i="3"/>
  <c r="R604" i="3"/>
  <c r="R605" i="3"/>
  <c r="R606" i="3"/>
  <c r="R607" i="3"/>
  <c r="R608" i="3"/>
  <c r="R609" i="3"/>
  <c r="R610" i="3"/>
  <c r="R611" i="3"/>
  <c r="R612" i="3"/>
  <c r="R613" i="3"/>
  <c r="R614" i="3"/>
  <c r="R615" i="3"/>
  <c r="R616" i="3"/>
  <c r="R617" i="3"/>
  <c r="R618" i="3"/>
  <c r="R619" i="3"/>
  <c r="R620" i="3"/>
  <c r="R621" i="3"/>
  <c r="R622" i="3"/>
  <c r="R623" i="3"/>
  <c r="R624" i="3"/>
  <c r="R625" i="3"/>
  <c r="R626" i="3"/>
  <c r="R627" i="3"/>
  <c r="R628" i="3"/>
  <c r="R629" i="3"/>
  <c r="R630" i="3"/>
  <c r="R631" i="3"/>
  <c r="R632" i="3"/>
  <c r="R633" i="3"/>
  <c r="R634" i="3"/>
  <c r="R635" i="3"/>
  <c r="R636" i="3"/>
  <c r="R637" i="3"/>
  <c r="R638" i="3"/>
  <c r="R639" i="3"/>
  <c r="R640" i="3"/>
  <c r="R641" i="3"/>
  <c r="R642" i="3"/>
  <c r="R643" i="3"/>
  <c r="R644" i="3"/>
  <c r="R645" i="3"/>
  <c r="R646" i="3"/>
  <c r="R647" i="3"/>
  <c r="R648" i="3"/>
  <c r="R649" i="3"/>
  <c r="R650" i="3"/>
  <c r="R651" i="3"/>
  <c r="R652" i="3"/>
  <c r="R653" i="3"/>
  <c r="R654" i="3"/>
  <c r="R655" i="3"/>
  <c r="R656" i="3"/>
  <c r="R657" i="3"/>
  <c r="R658" i="3"/>
  <c r="R659" i="3"/>
  <c r="R660" i="3"/>
  <c r="R661" i="3"/>
  <c r="R662" i="3"/>
  <c r="R663" i="3"/>
  <c r="R664" i="3"/>
  <c r="R665" i="3"/>
  <c r="R666" i="3"/>
  <c r="R667" i="3"/>
  <c r="R668" i="3"/>
  <c r="R669" i="3"/>
  <c r="R670" i="3"/>
  <c r="R671" i="3"/>
  <c r="R672" i="3"/>
  <c r="R673" i="3"/>
  <c r="R674" i="3"/>
  <c r="R675" i="3"/>
  <c r="R676" i="3"/>
  <c r="R677" i="3"/>
  <c r="R678" i="3"/>
  <c r="R679" i="3"/>
  <c r="R680" i="3"/>
  <c r="R681" i="3"/>
  <c r="R682" i="3"/>
  <c r="R683" i="3"/>
  <c r="R684" i="3"/>
  <c r="R685" i="3"/>
  <c r="R686" i="3"/>
  <c r="R687" i="3"/>
  <c r="R688" i="3"/>
  <c r="R689" i="3"/>
  <c r="R690" i="3"/>
  <c r="R691" i="3"/>
  <c r="R692" i="3"/>
  <c r="R693" i="3"/>
  <c r="R694" i="3"/>
  <c r="R695" i="3"/>
  <c r="R696" i="3"/>
  <c r="R697" i="3"/>
  <c r="R698" i="3"/>
  <c r="R699" i="3"/>
  <c r="R700" i="3"/>
  <c r="R701" i="3"/>
  <c r="R702" i="3"/>
  <c r="R703" i="3"/>
  <c r="R704" i="3"/>
  <c r="R705" i="3"/>
  <c r="R706" i="3"/>
  <c r="R707" i="3"/>
  <c r="R708" i="3"/>
  <c r="R709" i="3"/>
  <c r="R710" i="3"/>
  <c r="R711" i="3"/>
  <c r="R712" i="3"/>
  <c r="R713" i="3"/>
  <c r="R714" i="3"/>
  <c r="R715" i="3"/>
  <c r="R716" i="3"/>
  <c r="R717" i="3"/>
  <c r="R718" i="3"/>
  <c r="R719" i="3"/>
  <c r="R720" i="3"/>
  <c r="R721" i="3"/>
  <c r="R722" i="3"/>
  <c r="R723" i="3"/>
  <c r="R724" i="3"/>
  <c r="R725" i="3"/>
  <c r="R726" i="3"/>
  <c r="R727" i="3"/>
  <c r="R728" i="3"/>
  <c r="R729" i="3"/>
  <c r="R730" i="3"/>
  <c r="R731" i="3"/>
  <c r="R732" i="3"/>
  <c r="R733" i="3"/>
  <c r="R734" i="3"/>
  <c r="R735" i="3"/>
  <c r="R736" i="3"/>
  <c r="R737" i="3"/>
  <c r="R738" i="3"/>
  <c r="R739" i="3"/>
  <c r="R740" i="3"/>
  <c r="R741" i="3"/>
  <c r="R742" i="3"/>
  <c r="R743" i="3"/>
  <c r="R744" i="3"/>
  <c r="R745" i="3"/>
  <c r="R746" i="3"/>
  <c r="R747" i="3"/>
  <c r="R748" i="3"/>
  <c r="R749" i="3"/>
  <c r="R750" i="3"/>
  <c r="R751" i="3"/>
  <c r="R752" i="3"/>
  <c r="R753" i="3"/>
  <c r="R754" i="3"/>
  <c r="R755" i="3"/>
  <c r="R756" i="3"/>
  <c r="R757" i="3"/>
  <c r="R758" i="3"/>
  <c r="R759" i="3"/>
  <c r="R760" i="3"/>
  <c r="R761" i="3"/>
  <c r="R762" i="3"/>
  <c r="R763" i="3"/>
  <c r="R764" i="3"/>
  <c r="R765" i="3"/>
  <c r="R766" i="3"/>
  <c r="R767" i="3"/>
  <c r="R768" i="3"/>
  <c r="R769" i="3"/>
  <c r="R770" i="3"/>
  <c r="R771" i="3"/>
  <c r="R772" i="3"/>
  <c r="R773" i="3"/>
  <c r="R774" i="3"/>
  <c r="R775" i="3"/>
  <c r="R776" i="3"/>
  <c r="R777" i="3"/>
  <c r="R778" i="3"/>
  <c r="R779" i="3"/>
  <c r="R780" i="3"/>
  <c r="R781" i="3"/>
  <c r="R782" i="3"/>
  <c r="R783" i="3"/>
  <c r="R784" i="3"/>
  <c r="R785" i="3"/>
  <c r="R786" i="3"/>
  <c r="R787" i="3"/>
  <c r="R788" i="3"/>
  <c r="R789" i="3"/>
  <c r="R790" i="3"/>
  <c r="R791" i="3"/>
  <c r="R792" i="3"/>
  <c r="R793" i="3"/>
  <c r="R794" i="3"/>
  <c r="R795" i="3"/>
  <c r="R796" i="3"/>
  <c r="R797" i="3"/>
  <c r="R798" i="3"/>
  <c r="R799" i="3"/>
  <c r="R800" i="3"/>
  <c r="R801" i="3"/>
  <c r="R802" i="3"/>
  <c r="R803" i="3"/>
  <c r="R804" i="3"/>
  <c r="R805" i="3"/>
  <c r="R806" i="3"/>
  <c r="R807" i="3"/>
  <c r="R808" i="3"/>
  <c r="R809" i="3"/>
  <c r="R810" i="3"/>
  <c r="R811" i="3"/>
  <c r="R812" i="3"/>
  <c r="R813" i="3"/>
  <c r="R814" i="3"/>
  <c r="R815" i="3"/>
  <c r="R816" i="3"/>
  <c r="R817" i="3"/>
  <c r="R818" i="3"/>
  <c r="R819" i="3"/>
  <c r="R820" i="3"/>
  <c r="R821" i="3"/>
  <c r="R822" i="3"/>
  <c r="R823" i="3"/>
  <c r="R824" i="3"/>
  <c r="R825" i="3"/>
  <c r="R826" i="3"/>
  <c r="R827" i="3"/>
  <c r="R828" i="3"/>
  <c r="R829" i="3"/>
  <c r="R830" i="3"/>
  <c r="R831" i="3"/>
  <c r="R832" i="3"/>
  <c r="R833" i="3"/>
  <c r="R834" i="3"/>
  <c r="R835" i="3"/>
  <c r="R836" i="3"/>
  <c r="R837" i="3"/>
  <c r="R838" i="3"/>
  <c r="R839" i="3"/>
  <c r="R840" i="3"/>
  <c r="R841" i="3"/>
  <c r="R842" i="3"/>
  <c r="R843" i="3"/>
  <c r="R844" i="3"/>
  <c r="R845" i="3"/>
  <c r="R846" i="3"/>
  <c r="R847" i="3"/>
  <c r="R848" i="3"/>
  <c r="R849" i="3"/>
  <c r="R850" i="3"/>
  <c r="R851" i="3"/>
  <c r="R852" i="3"/>
  <c r="R853" i="3"/>
  <c r="R854" i="3"/>
  <c r="R855" i="3"/>
  <c r="R856" i="3"/>
  <c r="R857" i="3"/>
  <c r="R858" i="3"/>
  <c r="R859" i="3"/>
  <c r="R860" i="3"/>
  <c r="R861" i="3"/>
  <c r="R862" i="3"/>
  <c r="R863" i="3"/>
  <c r="R864" i="3"/>
  <c r="R865" i="3"/>
  <c r="R866" i="3"/>
  <c r="R867" i="3"/>
  <c r="R868" i="3"/>
  <c r="R869" i="3"/>
  <c r="R870" i="3"/>
  <c r="R871" i="3"/>
  <c r="R872" i="3"/>
  <c r="R873" i="3"/>
  <c r="R874" i="3"/>
  <c r="R875" i="3"/>
  <c r="R876" i="3"/>
  <c r="R877" i="3"/>
  <c r="R878" i="3"/>
  <c r="R879" i="3"/>
  <c r="R880" i="3"/>
  <c r="R881" i="3"/>
  <c r="R882" i="3"/>
  <c r="R883" i="3"/>
  <c r="F73" i="2"/>
  <c r="G73" i="2"/>
  <c r="E72" i="2"/>
  <c r="F72" i="2"/>
  <c r="G72" i="2"/>
  <c r="E71" i="2"/>
  <c r="F71" i="2"/>
  <c r="G71" i="2"/>
  <c r="E70" i="2"/>
  <c r="F70" i="2"/>
  <c r="G70" i="2"/>
  <c r="E69" i="2"/>
  <c r="F69" i="2"/>
  <c r="G69" i="2"/>
  <c r="E68" i="2"/>
  <c r="F68" i="2"/>
  <c r="G68" i="2"/>
  <c r="E67" i="2"/>
  <c r="F67" i="2"/>
  <c r="G67" i="2"/>
  <c r="E66" i="2"/>
  <c r="F66" i="2"/>
  <c r="G66" i="2"/>
  <c r="E65" i="2"/>
  <c r="F65" i="2"/>
  <c r="G65" i="2"/>
  <c r="E64" i="2"/>
  <c r="F64" i="2"/>
  <c r="G64" i="2"/>
  <c r="E63" i="2"/>
  <c r="F63" i="2"/>
  <c r="G63" i="2"/>
  <c r="E62" i="2"/>
  <c r="F62" i="2"/>
  <c r="G62" i="2"/>
  <c r="E61" i="2"/>
  <c r="G61" i="2"/>
  <c r="E60" i="2"/>
  <c r="F60" i="2"/>
  <c r="G60" i="2"/>
  <c r="E59" i="2"/>
  <c r="F59" i="2"/>
  <c r="G59" i="2"/>
  <c r="E58" i="2"/>
  <c r="F58" i="2"/>
  <c r="G58" i="2"/>
  <c r="E57" i="2"/>
  <c r="F57" i="2"/>
  <c r="G57" i="2"/>
  <c r="E56" i="2"/>
  <c r="F56" i="2"/>
  <c r="G56" i="2"/>
  <c r="E55" i="2"/>
  <c r="F55" i="2"/>
  <c r="G55" i="2"/>
  <c r="E54" i="2"/>
  <c r="F54" i="2"/>
  <c r="G54" i="2"/>
  <c r="E53" i="2"/>
  <c r="F53" i="2"/>
  <c r="G53" i="2"/>
  <c r="E52" i="2"/>
  <c r="F52" i="2"/>
  <c r="G52" i="2"/>
  <c r="E51" i="2"/>
  <c r="F51" i="2"/>
  <c r="G51" i="2"/>
  <c r="E50" i="2"/>
  <c r="F50" i="2"/>
  <c r="G50" i="2"/>
  <c r="E49" i="2"/>
  <c r="F49" i="2"/>
  <c r="G49" i="2"/>
  <c r="E48" i="2"/>
  <c r="F48" i="2"/>
  <c r="G48" i="2"/>
  <c r="E47" i="2"/>
  <c r="F47" i="2"/>
  <c r="G47" i="2"/>
  <c r="E46" i="2"/>
  <c r="F46" i="2"/>
  <c r="G46" i="2"/>
  <c r="E45" i="2"/>
  <c r="F45" i="2"/>
  <c r="G45" i="2"/>
  <c r="E44" i="2"/>
  <c r="F44" i="2"/>
  <c r="G44" i="2"/>
  <c r="E43" i="2"/>
  <c r="F43" i="2"/>
  <c r="G43" i="2"/>
  <c r="E42" i="2"/>
  <c r="F42" i="2"/>
  <c r="G42" i="2"/>
  <c r="E41" i="2"/>
  <c r="F41" i="2"/>
  <c r="G41" i="2"/>
  <c r="E40" i="2"/>
  <c r="F40" i="2"/>
  <c r="G40" i="2"/>
  <c r="E39" i="2"/>
  <c r="F39" i="2"/>
  <c r="G39" i="2"/>
  <c r="E38" i="2"/>
  <c r="F38" i="2"/>
  <c r="G38" i="2"/>
  <c r="E37" i="2"/>
  <c r="F37" i="2"/>
  <c r="G37" i="2"/>
  <c r="E36" i="2"/>
  <c r="F36" i="2"/>
  <c r="G36" i="2"/>
  <c r="E35" i="2"/>
  <c r="F35" i="2"/>
  <c r="G35" i="2"/>
  <c r="E34" i="2"/>
  <c r="F34" i="2"/>
  <c r="G34" i="2"/>
  <c r="E33" i="2"/>
  <c r="F33" i="2"/>
  <c r="G33" i="2"/>
  <c r="E32" i="2"/>
  <c r="F32" i="2"/>
  <c r="G32" i="2"/>
  <c r="E31" i="2"/>
  <c r="F31" i="2"/>
  <c r="G31" i="2"/>
  <c r="E30" i="2"/>
  <c r="F30" i="2"/>
  <c r="G30" i="2"/>
  <c r="E29" i="2"/>
  <c r="F29" i="2"/>
  <c r="G29" i="2"/>
  <c r="E28" i="2"/>
  <c r="F28" i="2"/>
  <c r="G28" i="2"/>
  <c r="E27" i="2"/>
  <c r="F27" i="2"/>
  <c r="G27" i="2"/>
  <c r="E26" i="2"/>
  <c r="F26" i="2"/>
  <c r="G26" i="2"/>
  <c r="F25" i="2"/>
  <c r="G25" i="2"/>
  <c r="E24" i="2"/>
  <c r="G24" i="2"/>
  <c r="E23" i="2"/>
  <c r="F23" i="2"/>
  <c r="G23" i="2"/>
  <c r="E22" i="2"/>
  <c r="F22" i="2"/>
  <c r="G22" i="2"/>
  <c r="E21" i="2"/>
  <c r="F21" i="2"/>
  <c r="G21" i="2"/>
  <c r="E20" i="2"/>
  <c r="F20" i="2"/>
  <c r="G20" i="2"/>
  <c r="E19" i="2"/>
  <c r="F19" i="2"/>
  <c r="G19" i="2"/>
  <c r="E18" i="2"/>
  <c r="F18" i="2"/>
  <c r="G18" i="2"/>
  <c r="E17" i="2"/>
  <c r="F17" i="2"/>
  <c r="G17" i="2"/>
  <c r="E16" i="2"/>
  <c r="F16" i="2"/>
  <c r="G16" i="2"/>
  <c r="E15" i="2"/>
  <c r="F15" i="2"/>
  <c r="G15" i="2"/>
  <c r="E14" i="2"/>
  <c r="F14" i="2"/>
  <c r="G14" i="2"/>
  <c r="E13" i="2"/>
  <c r="F13" i="2"/>
  <c r="G13" i="2"/>
  <c r="E12" i="2"/>
  <c r="F12" i="2"/>
  <c r="G12" i="2"/>
  <c r="E11" i="2"/>
  <c r="F11" i="2"/>
  <c r="G11" i="2"/>
  <c r="E10" i="2"/>
  <c r="F10" i="2"/>
  <c r="G10" i="2"/>
  <c r="E9" i="2"/>
  <c r="F9" i="2"/>
  <c r="G9" i="2"/>
  <c r="E8" i="2"/>
  <c r="F8" i="2"/>
  <c r="G8" i="2"/>
  <c r="E7" i="2"/>
  <c r="F7" i="2"/>
  <c r="G7" i="2"/>
  <c r="E6" i="2"/>
  <c r="F6" i="2"/>
  <c r="G6" i="2"/>
  <c r="E5" i="2"/>
  <c r="F5" i="2"/>
  <c r="G5" i="2"/>
  <c r="E4" i="2"/>
  <c r="F4" i="2"/>
  <c r="G4" i="2"/>
  <c r="E3" i="2"/>
  <c r="G3" i="2"/>
  <c r="E2" i="2"/>
  <c r="F2" i="2"/>
  <c r="G2" i="2"/>
  <c r="D55" i="2"/>
  <c r="D48" i="2"/>
  <c r="D47" i="2"/>
  <c r="D46" i="2"/>
  <c r="D43" i="2"/>
  <c r="D41" i="2"/>
  <c r="D38" i="2"/>
  <c r="D72" i="2"/>
  <c r="D70" i="2"/>
  <c r="D69" i="2"/>
  <c r="D23" i="2"/>
  <c r="D12" i="2"/>
  <c r="D5" i="2"/>
  <c r="D73" i="2"/>
  <c r="D71" i="2"/>
  <c r="D68" i="2"/>
  <c r="D67" i="2"/>
  <c r="D66" i="2"/>
  <c r="D65" i="2"/>
  <c r="D64" i="2"/>
  <c r="D62" i="2"/>
  <c r="D61" i="2"/>
  <c r="D60" i="2"/>
  <c r="D59" i="2"/>
  <c r="D58" i="2"/>
  <c r="D57" i="2"/>
  <c r="D54" i="2"/>
  <c r="D53" i="2"/>
  <c r="D52" i="2"/>
  <c r="D51" i="2"/>
  <c r="D50" i="2"/>
  <c r="D49" i="2"/>
  <c r="D45" i="2"/>
  <c r="D44" i="2"/>
  <c r="D42" i="2"/>
  <c r="D40" i="2"/>
  <c r="D39" i="2"/>
  <c r="D37" i="2"/>
  <c r="D35" i="2"/>
  <c r="D34" i="2"/>
  <c r="D33" i="2"/>
  <c r="D31" i="2"/>
  <c r="D30" i="2"/>
  <c r="D29" i="2"/>
  <c r="D28" i="2"/>
  <c r="D27" i="2"/>
  <c r="D26" i="2"/>
  <c r="D25" i="2"/>
  <c r="D24" i="2"/>
  <c r="D21" i="2"/>
  <c r="D20" i="2"/>
  <c r="D19" i="2"/>
  <c r="D18" i="2"/>
  <c r="D17" i="2"/>
  <c r="D15" i="2"/>
  <c r="D14" i="2"/>
  <c r="D13" i="2"/>
  <c r="D11" i="2"/>
  <c r="D10" i="2"/>
  <c r="D9" i="2"/>
  <c r="D8" i="2"/>
  <c r="D7" i="2"/>
  <c r="D6" i="2"/>
  <c r="D4" i="2"/>
  <c r="D3" i="2"/>
  <c r="D2" i="2"/>
</calcChain>
</file>

<file path=xl/sharedStrings.xml><?xml version="1.0" encoding="utf-8"?>
<sst xmlns="http://schemas.openxmlformats.org/spreadsheetml/2006/main" count="11831" uniqueCount="622">
  <si>
    <t>Plant</t>
  </si>
  <si>
    <t>Cost/Ton</t>
  </si>
  <si>
    <t>Mill</t>
  </si>
  <si>
    <t>GPI-PACIFIC,MO</t>
  </si>
  <si>
    <t>Middletown</t>
  </si>
  <si>
    <t>GPI-LUMBERTON,NC</t>
  </si>
  <si>
    <t>GPI-STONE MOUNTAIN,GA</t>
  </si>
  <si>
    <t>GPI-GORDONSVILLE,TN</t>
  </si>
  <si>
    <t>GPI-OAKS,PA</t>
  </si>
  <si>
    <t>GPI-CAROL STREAM,IL</t>
  </si>
  <si>
    <t>GPI-MISSISSAUGA,ON</t>
  </si>
  <si>
    <t>GPI-SOLON,OH</t>
  </si>
  <si>
    <t>GPI-CHARLOTTE,NC</t>
  </si>
  <si>
    <t>Kalamazoo</t>
  </si>
  <si>
    <t>GPI-KALAMAZOO,MI</t>
  </si>
  <si>
    <t>GPI-KENDALLVILLE,IN</t>
  </si>
  <si>
    <t>GPI-MITCHELL,SD</t>
  </si>
  <si>
    <t>GPI-MENASHA,WI</t>
  </si>
  <si>
    <t>GPI-ELK GROVE VILLAGE,IL</t>
  </si>
  <si>
    <t>Battle Creek</t>
  </si>
  <si>
    <t>GPI-IRVINE,CA</t>
  </si>
  <si>
    <t>Santa Cara</t>
  </si>
  <si>
    <t>GPI-COBOURG</t>
  </si>
  <si>
    <t>GPI-CENTRALIA,IL</t>
  </si>
  <si>
    <t>GPI-OROVILLE,CA</t>
  </si>
  <si>
    <t>GPI-WINNIPEG</t>
  </si>
  <si>
    <t>GPI-TUSCALOOSA,AL</t>
  </si>
  <si>
    <t>GPI-VANCOUVER,WA</t>
  </si>
  <si>
    <t>GPI-GRESHAM,OR</t>
  </si>
  <si>
    <t>GPI-LAWRENCEBURG,TN</t>
  </si>
  <si>
    <t>GPI-MARION,OH</t>
  </si>
  <si>
    <t>GPI-FORT SMITH,AR</t>
  </si>
  <si>
    <t>GPI-WAUSAU,WI</t>
  </si>
  <si>
    <t>GPI-PORTLAND,OR</t>
  </si>
  <si>
    <t>GPI-STAUNTON,VA</t>
  </si>
  <si>
    <t>GPI-HAMEL, MN</t>
  </si>
  <si>
    <t>GPI-WAYNE,NJ</t>
  </si>
  <si>
    <t>IB</t>
  </si>
  <si>
    <t>Inbound Board</t>
  </si>
  <si>
    <t>Return Scrap</t>
  </si>
  <si>
    <t>Origin ID</t>
  </si>
  <si>
    <t>Origin City</t>
  </si>
  <si>
    <t>Origin State</t>
  </si>
  <si>
    <t>Dest ID</t>
  </si>
  <si>
    <t>Dest City</t>
  </si>
  <si>
    <t>Dest State</t>
  </si>
  <si>
    <t>Mode</t>
  </si>
  <si>
    <t>TMS Ship to Name</t>
  </si>
  <si>
    <t>Avg Rate</t>
  </si>
  <si>
    <t>Shipments</t>
  </si>
  <si>
    <t>Landed Cost</t>
  </si>
  <si>
    <t>Avg Tons/Load</t>
  </si>
  <si>
    <t>Tons</t>
  </si>
  <si>
    <t>Miles</t>
  </si>
  <si>
    <t>Cost/Mile</t>
  </si>
  <si>
    <t>PLT00003</t>
  </si>
  <si>
    <t>IRVINE</t>
  </si>
  <si>
    <t>CA</t>
  </si>
  <si>
    <t>PLT00667</t>
  </si>
  <si>
    <t>FULLERTON</t>
  </si>
  <si>
    <t>STD</t>
  </si>
  <si>
    <t>GPI 3PL WHSE</t>
  </si>
  <si>
    <t>PLT00009</t>
  </si>
  <si>
    <t>ELK GROVE VILLAGE</t>
  </si>
  <si>
    <t>IL</t>
  </si>
  <si>
    <t>GPI ELK GROVE VILLAGE PLANT</t>
  </si>
  <si>
    <t>PLT00017</t>
  </si>
  <si>
    <t>PACIFIC</t>
  </si>
  <si>
    <t>MO</t>
  </si>
  <si>
    <t>GPI PACIFIC PLANT</t>
  </si>
  <si>
    <t>PLT00042</t>
  </si>
  <si>
    <t>FORT SMITH</t>
  </si>
  <si>
    <t>AR</t>
  </si>
  <si>
    <t>EXP</t>
  </si>
  <si>
    <t>GPI FORT SMITH PLANT</t>
  </si>
  <si>
    <t>PLT00640</t>
  </si>
  <si>
    <t>CHICO</t>
  </si>
  <si>
    <t>GRAPHIC PACKAGING</t>
  </si>
  <si>
    <t>PLT00668</t>
  </si>
  <si>
    <t>FRESNO</t>
  </si>
  <si>
    <t>GPI GROUP WHSE</t>
  </si>
  <si>
    <t>GROUP WAREHOUSES INC</t>
  </si>
  <si>
    <t>PLT00650</t>
  </si>
  <si>
    <t>GOLDEN</t>
  </si>
  <si>
    <t>CO</t>
  </si>
  <si>
    <t>GPI TMSI WHSE</t>
  </si>
  <si>
    <t>PLT00681</t>
  </si>
  <si>
    <t>PORTLAND</t>
  </si>
  <si>
    <t>OR</t>
  </si>
  <si>
    <t>GPI NORTH PORTLAND WHSE</t>
  </si>
  <si>
    <t>PLT00036</t>
  </si>
  <si>
    <t>SANTA CLARA</t>
  </si>
  <si>
    <t>GPI SANTA CLARA MILL</t>
  </si>
  <si>
    <t>PLT00604</t>
  </si>
  <si>
    <t>SACRAMENTO</t>
  </si>
  <si>
    <t>GPI HYDRA WHSE</t>
  </si>
  <si>
    <t>PLT00661</t>
  </si>
  <si>
    <t>PHARR</t>
  </si>
  <si>
    <t>TX</t>
  </si>
  <si>
    <t>GPI PARKER WHSE</t>
  </si>
  <si>
    <t>PLT09016</t>
  </si>
  <si>
    <t>CINCINNATI</t>
  </si>
  <si>
    <t>OH</t>
  </si>
  <si>
    <t>VOGT WHSE</t>
  </si>
  <si>
    <t>PLT00006</t>
  </si>
  <si>
    <t>LELAND</t>
  </si>
  <si>
    <t>NC</t>
  </si>
  <si>
    <t>STONE MOUNTAIN</t>
  </si>
  <si>
    <t>GA</t>
  </si>
  <si>
    <t>GPI STONE MOUNTAIN PLANT</t>
  </si>
  <si>
    <t>PLT00053</t>
  </si>
  <si>
    <t>LAWRENCEBURG</t>
  </si>
  <si>
    <t>TN</t>
  </si>
  <si>
    <t>GPI LAWRENCEBURG PLANT</t>
  </si>
  <si>
    <t>PLT00008</t>
  </si>
  <si>
    <t>CAROL STREAM</t>
  </si>
  <si>
    <t>GPI CAROL STREAM PLANT</t>
  </si>
  <si>
    <t>PLT00041</t>
  </si>
  <si>
    <t>LUMBERTON</t>
  </si>
  <si>
    <t>GPI LUMBERTON PLANT</t>
  </si>
  <si>
    <t>PLT00015</t>
  </si>
  <si>
    <t>WEST MONROE</t>
  </si>
  <si>
    <t>LA</t>
  </si>
  <si>
    <t>GPI WEST MONROE PLANT</t>
  </si>
  <si>
    <t>PLT00020</t>
  </si>
  <si>
    <t>MARION</t>
  </si>
  <si>
    <t>GPI MARION PLANT</t>
  </si>
  <si>
    <t>PLT00043</t>
  </si>
  <si>
    <t>CENTRALIA</t>
  </si>
  <si>
    <t>GPI CENTRALIA PLANT</t>
  </si>
  <si>
    <t>PLT00068</t>
  </si>
  <si>
    <t>PERRY</t>
  </si>
  <si>
    <t>GPI PERRY PLANT</t>
  </si>
  <si>
    <t>PLT00051</t>
  </si>
  <si>
    <t>CHARLOTTE</t>
  </si>
  <si>
    <t>GPI CHARLOTTE PLANT</t>
  </si>
  <si>
    <t>PLT00070</t>
  </si>
  <si>
    <t>PLT00033</t>
  </si>
  <si>
    <t>MACON</t>
  </si>
  <si>
    <t>GPI MACON MILL</t>
  </si>
  <si>
    <t>PLT00023</t>
  </si>
  <si>
    <t>OAKS</t>
  </si>
  <si>
    <t>PA</t>
  </si>
  <si>
    <t>GPI OAKS PLANT</t>
  </si>
  <si>
    <t>PLT00052</t>
  </si>
  <si>
    <t>LOUISVILLE</t>
  </si>
  <si>
    <t>GPI GLOBAL RESARCH &amp; DEVELOPMENT CT</t>
  </si>
  <si>
    <t>PLT00622</t>
  </si>
  <si>
    <t>MAPLE HEIGHTS</t>
  </si>
  <si>
    <t>GPI GRAND WHSE</t>
  </si>
  <si>
    <t>PLT00032</t>
  </si>
  <si>
    <t>KALAMAZOO</t>
  </si>
  <si>
    <t>MI</t>
  </si>
  <si>
    <t>GPI KALAMAZOO MILL</t>
  </si>
  <si>
    <t>PLT00606</t>
  </si>
  <si>
    <t>GPI KENCO WHSE</t>
  </si>
  <si>
    <t>IM</t>
  </si>
  <si>
    <t>PLT00022</t>
  </si>
  <si>
    <t>SOLON</t>
  </si>
  <si>
    <t>GPI SOLON PLANT</t>
  </si>
  <si>
    <t>PLT00220</t>
  </si>
  <si>
    <t>GPI GILMER WHSE</t>
  </si>
  <si>
    <t>PLT00031</t>
  </si>
  <si>
    <t>GPI WEST MONROE MILL</t>
  </si>
  <si>
    <t>PLT00045</t>
  </si>
  <si>
    <t>MENASHA</t>
  </si>
  <si>
    <t>WI</t>
  </si>
  <si>
    <t>GPI MENASHA PLANT</t>
  </si>
  <si>
    <t>PLT00672</t>
  </si>
  <si>
    <t>GPI IRVINE PLANT</t>
  </si>
  <si>
    <t>PLT00054</t>
  </si>
  <si>
    <t>THOMASVILLE</t>
  </si>
  <si>
    <t>GPI POLYPRIME WHSE</t>
  </si>
  <si>
    <t>WAUSAU</t>
  </si>
  <si>
    <t>GPI WAUSAU PLANT</t>
  </si>
  <si>
    <t>PLT00049</t>
  </si>
  <si>
    <t>GPI KALAMAZOO PLANT</t>
  </si>
  <si>
    <t>PLT00010</t>
  </si>
  <si>
    <t>PLT00560</t>
  </si>
  <si>
    <t>NEW BERLIN</t>
  </si>
  <si>
    <t>LETTERHEAD PRESS</t>
  </si>
  <si>
    <t>PLT00350</t>
  </si>
  <si>
    <t>GPI OZARK WHSE</t>
  </si>
  <si>
    <t>PLT00019</t>
  </si>
  <si>
    <t>PISCATAWAY</t>
  </si>
  <si>
    <t>NJ</t>
  </si>
  <si>
    <t>GPI PISCATAWAY CPD PL0019</t>
  </si>
  <si>
    <t>PLT00603</t>
  </si>
  <si>
    <t>CHICAGO</t>
  </si>
  <si>
    <t>PLT0048A</t>
  </si>
  <si>
    <t>GORDONSVILLE</t>
  </si>
  <si>
    <t>GPI GORDONSVILLE PLANT</t>
  </si>
  <si>
    <t>PLT09003</t>
  </si>
  <si>
    <t>BATTLE CREEK</t>
  </si>
  <si>
    <t>GPI BEHNKE WHSE</t>
  </si>
  <si>
    <t>PLT00040</t>
  </si>
  <si>
    <t>CONCORD</t>
  </si>
  <si>
    <t>NH</t>
  </si>
  <si>
    <t>BOW I&amp;D MTO</t>
  </si>
  <si>
    <t>PLT00038</t>
  </si>
  <si>
    <t>GPI BATTLE CREEK MILL</t>
  </si>
  <si>
    <t>PHOENIXVILLE</t>
  </si>
  <si>
    <t>GPI VALLEY FORGE</t>
  </si>
  <si>
    <t>PLT00504</t>
  </si>
  <si>
    <t>BASTROP</t>
  </si>
  <si>
    <t>GPI BORDELON WHSE</t>
  </si>
  <si>
    <t>PLT00055</t>
  </si>
  <si>
    <t>OROVILLE</t>
  </si>
  <si>
    <t>GPI OROVILLE 55GN</t>
  </si>
  <si>
    <t>PLT09023</t>
  </si>
  <si>
    <t>SPRINGFIELD</t>
  </si>
  <si>
    <t>BEHNKE WAREHOUSING INC</t>
  </si>
  <si>
    <t>PLT00034</t>
  </si>
  <si>
    <t>MIDDLETOWN</t>
  </si>
  <si>
    <t>GPI MIDDLETOWN MILL</t>
  </si>
  <si>
    <t>PLT0048B</t>
  </si>
  <si>
    <t>PLT08001</t>
  </si>
  <si>
    <t>GPI NORTH PORTLAND PLANT</t>
  </si>
  <si>
    <t>PLT00047</t>
  </si>
  <si>
    <t>KENDALLVILLE</t>
  </si>
  <si>
    <t>IN</t>
  </si>
  <si>
    <t>GPI KENDALLVILLE PLANT</t>
  </si>
  <si>
    <t>PLT00099</t>
  </si>
  <si>
    <t>PORTAGE</t>
  </si>
  <si>
    <t>MANUFACTURING SOLUTIONS INTL LLC</t>
  </si>
  <si>
    <t>PLT00088</t>
  </si>
  <si>
    <t>GPI LOUISVILLE</t>
  </si>
  <si>
    <t>PLT00025</t>
  </si>
  <si>
    <t>RENTON</t>
  </si>
  <si>
    <t>WA</t>
  </si>
  <si>
    <t>3PL GLOBAL</t>
  </si>
  <si>
    <t>GPI NORTH PORTLAND</t>
  </si>
  <si>
    <t>GPI KORET WHSE</t>
  </si>
  <si>
    <t>PLT09002</t>
  </si>
  <si>
    <t>SAN JOSE</t>
  </si>
  <si>
    <t>GPI SJD WHSE</t>
  </si>
  <si>
    <t>PLT08005</t>
  </si>
  <si>
    <t>VANCOUVER</t>
  </si>
  <si>
    <t>GPI  ROSE CITY VANCOUVER</t>
  </si>
  <si>
    <t>PLT00675</t>
  </si>
  <si>
    <t>GPI WHSE</t>
  </si>
  <si>
    <t>-</t>
  </si>
  <si>
    <t>RAIL</t>
  </si>
  <si>
    <t>GRAPHIC PACKAGING INTL</t>
  </si>
  <si>
    <t>PLT08103</t>
  </si>
  <si>
    <t>WINNIPEG</t>
  </si>
  <si>
    <t>MB</t>
  </si>
  <si>
    <t>GPI WINNIPEG</t>
  </si>
  <si>
    <t>PLT00607</t>
  </si>
  <si>
    <t>MENDON</t>
  </si>
  <si>
    <t>GPI MANCHESTER WHSE</t>
  </si>
  <si>
    <t>MANCHESTER IND</t>
  </si>
  <si>
    <t>PLT00060</t>
  </si>
  <si>
    <t>TUSCALOOSA</t>
  </si>
  <si>
    <t>AL</t>
  </si>
  <si>
    <t>GRAPHIC PKG LAMINATIONS -TUSCALOOSA</t>
  </si>
  <si>
    <t>PLT08102</t>
  </si>
  <si>
    <t>MISSISSAUGA</t>
  </si>
  <si>
    <t>ON</t>
  </si>
  <si>
    <t>GPI MISSISSAUGA PL8102</t>
  </si>
  <si>
    <t>PLT00250</t>
  </si>
  <si>
    <t>PLT00207</t>
  </si>
  <si>
    <t>MONROE</t>
  </si>
  <si>
    <t>MONROE - JACKSON ST. WAREHOUSE</t>
  </si>
  <si>
    <t>PLT00653</t>
  </si>
  <si>
    <t>GPI LIVING STONE WHSE</t>
  </si>
  <si>
    <t>GRAND WORLDWIDE LOGISTICS</t>
  </si>
  <si>
    <t>PLT00044</t>
  </si>
  <si>
    <t>MITCHELL</t>
  </si>
  <si>
    <t>SD</t>
  </si>
  <si>
    <t>GPI MITCHELL PLANT</t>
  </si>
  <si>
    <t>PLT08006</t>
  </si>
  <si>
    <t>GPI ROSE CITY GRESHAM</t>
  </si>
  <si>
    <t>PLT00570</t>
  </si>
  <si>
    <t>BEAVER DAM</t>
  </si>
  <si>
    <t>NORTHWOODS PAPER CONVERTING WI</t>
  </si>
  <si>
    <t>PLT00408</t>
  </si>
  <si>
    <t>GARDEN CITY</t>
  </si>
  <si>
    <t>GPI JUDGE WHSE</t>
  </si>
  <si>
    <t>PLT00702</t>
  </si>
  <si>
    <t>DISTRIBUTION SERVICES INTL INC</t>
  </si>
  <si>
    <t>PLT00508</t>
  </si>
  <si>
    <t>WALTON</t>
  </si>
  <si>
    <t>KY</t>
  </si>
  <si>
    <t>VERST GROUP LOGISTICS</t>
  </si>
  <si>
    <t>GPI VERST WHSE</t>
  </si>
  <si>
    <t>PLT00610</t>
  </si>
  <si>
    <t>PLT00705</t>
  </si>
  <si>
    <t>WILMINGTON</t>
  </si>
  <si>
    <t>MCO WAREHOUSE</t>
  </si>
  <si>
    <t>PLT00701</t>
  </si>
  <si>
    <t>BRUNSWICK</t>
  </si>
  <si>
    <t>GA PORTS AUTHORITY</t>
  </si>
  <si>
    <t>GPI WINNIPEG PLANT</t>
  </si>
  <si>
    <t>GPI TUSCALOOSA PLANT</t>
  </si>
  <si>
    <t>GPI MISSISSAUGA PLANT</t>
  </si>
  <si>
    <t>PLT08101</t>
  </si>
  <si>
    <t>COBOURG</t>
  </si>
  <si>
    <t>GPI COBOURG PLANT</t>
  </si>
  <si>
    <t>PLT08010</t>
  </si>
  <si>
    <t>WAYNE</t>
  </si>
  <si>
    <t>GPI WAYNE</t>
  </si>
  <si>
    <t>PLT08007</t>
  </si>
  <si>
    <t>STAUNTON</t>
  </si>
  <si>
    <t>VA</t>
  </si>
  <si>
    <t>GPI STAUNTON</t>
  </si>
  <si>
    <t>PLT08009</t>
  </si>
  <si>
    <t>NEWTON</t>
  </si>
  <si>
    <t>IA</t>
  </si>
  <si>
    <t>GPI NEWTON PATRIOT X HAM</t>
  </si>
  <si>
    <t>PLT08008</t>
  </si>
  <si>
    <t>HAMEL</t>
  </si>
  <si>
    <t>MN</t>
  </si>
  <si>
    <t>GPI HAMEL WHSE</t>
  </si>
  <si>
    <t>HEBRON</t>
  </si>
  <si>
    <t>GPI ELK GROVE CARTON</t>
  </si>
  <si>
    <t>GRANDWXDOR</t>
  </si>
  <si>
    <t>GPI BROYLES WHSE</t>
  </si>
  <si>
    <t>MCPLT00048</t>
  </si>
  <si>
    <t>GORDONSVILLE CARTON</t>
  </si>
  <si>
    <t>PLT00255</t>
  </si>
  <si>
    <t>GPI PISCATAWAY PLANT</t>
  </si>
  <si>
    <t>GRAND WHS X CST</t>
  </si>
  <si>
    <t>GPI OROVILLE PLANT</t>
  </si>
  <si>
    <t>GPI VANCOUVER-PORTLAND</t>
  </si>
  <si>
    <t>GRESHAM</t>
  </si>
  <si>
    <t>GPI GRESHAM PLANT</t>
  </si>
  <si>
    <t>GPI ROSE CITY PAPER - VANPORT WHS</t>
  </si>
  <si>
    <t>GPI VANCOUVER PLANT</t>
  </si>
  <si>
    <t>PLT00571</t>
  </si>
  <si>
    <t>EAST STROUDSBOURG</t>
  </si>
  <si>
    <t>NORTHWOODS PAPER CONVERTING PA</t>
  </si>
  <si>
    <t>EAST STROUSBOURG</t>
  </si>
  <si>
    <t>PLT09011</t>
  </si>
  <si>
    <t>GPI LC HOWARD WHSE</t>
  </si>
  <si>
    <t>LC HOWARD -SHUTTLE</t>
  </si>
  <si>
    <t>LC HOWARD X  DIXIE</t>
  </si>
  <si>
    <t>PLT09012</t>
  </si>
  <si>
    <t>LC HOWARD - KALAMAZOO</t>
  </si>
  <si>
    <t>LC HOWARD - KENDALLV</t>
  </si>
  <si>
    <t>LC HOWARD - SHUTTLE</t>
  </si>
  <si>
    <t>LC HOWARD - STURGIS</t>
  </si>
  <si>
    <t>PLT00290</t>
  </si>
  <si>
    <t>JACKSON</t>
  </si>
  <si>
    <t>GPI MIDCONTINENT WHSE</t>
  </si>
  <si>
    <t>GRAPHIC PACKAGING INTERNATIONAL</t>
  </si>
  <si>
    <t>PLT00663</t>
  </si>
  <si>
    <t>GPI ARKANSAS WHSE</t>
  </si>
  <si>
    <t>PLT00205</t>
  </si>
  <si>
    <t>GPI RIVERBARGE WHSE</t>
  </si>
  <si>
    <t>PLT00609</t>
  </si>
  <si>
    <t>MINNEAPOLIS</t>
  </si>
  <si>
    <t>GPI DLI WHSE</t>
  </si>
  <si>
    <t>PLT00651</t>
  </si>
  <si>
    <t>HOUSTON</t>
  </si>
  <si>
    <t>GPI PALMER WHSE</t>
  </si>
  <si>
    <t>PLT00240</t>
  </si>
  <si>
    <t>GPI RIVERWOOD WHSE</t>
  </si>
  <si>
    <t>PLT00410</t>
  </si>
  <si>
    <t>GPI CHAUVIN WHSE</t>
  </si>
  <si>
    <t>GPI VOGT WHSE</t>
  </si>
  <si>
    <t>PLT00707</t>
  </si>
  <si>
    <t>SIOUX FALLS</t>
  </si>
  <si>
    <t>LOGISTICS BUDDY WHSE SIOUX FALLS</t>
  </si>
  <si>
    <t>PLT00280</t>
  </si>
  <si>
    <t>GPI NORDICA WHSE</t>
  </si>
  <si>
    <t>PLT00644</t>
  </si>
  <si>
    <t>GPI WINWALKER WHSE</t>
  </si>
  <si>
    <t>PLT00706</t>
  </si>
  <si>
    <t>PLT00703</t>
  </si>
  <si>
    <t>PIPESTONE</t>
  </si>
  <si>
    <t>LOGISTICS BUDDY PIPESTONE</t>
  </si>
  <si>
    <t>LOGISTICS BUDDY WHSE PIPESTONE</t>
  </si>
  <si>
    <t>PLT00660</t>
  </si>
  <si>
    <t>FLORENCE</t>
  </si>
  <si>
    <t>GPI PRIME WHSE</t>
  </si>
  <si>
    <t>PLT00512</t>
  </si>
  <si>
    <t>DE FOREST</t>
  </si>
  <si>
    <t>GPI EVCO PLASTICS WHSE</t>
  </si>
  <si>
    <t>PLT00615</t>
  </si>
  <si>
    <t>GPI WAGNER LOGISTICS</t>
  </si>
  <si>
    <t>GPI CAHILL WHSE</t>
  </si>
  <si>
    <t>GPI TUSCALOOSA LAMINATION 60GN</t>
  </si>
  <si>
    <t>GPI LETTERHEAD PRESS WHSE</t>
  </si>
  <si>
    <t>COL</t>
  </si>
  <si>
    <t>LOUSIVILLE</t>
  </si>
  <si>
    <t>PLT00509</t>
  </si>
  <si>
    <t>DECO PAPER</t>
  </si>
  <si>
    <t>PLT09017</t>
  </si>
  <si>
    <t>LAPORTE</t>
  </si>
  <si>
    <t>DAYTON</t>
  </si>
  <si>
    <t>HERMANN WAREHOUSE CORP.</t>
  </si>
  <si>
    <t>WAUSAU CONTAINERT</t>
  </si>
  <si>
    <t>VALLEY FORGE</t>
  </si>
  <si>
    <t>DECO PAPER PRODUCTS</t>
  </si>
  <si>
    <t>PLT09008</t>
  </si>
  <si>
    <t>GRAPHIIC PKG INT</t>
  </si>
  <si>
    <t>PLT00300</t>
  </si>
  <si>
    <t>ATLANTA</t>
  </si>
  <si>
    <t>GPI PDC ATLANTA</t>
  </si>
  <si>
    <t>PLT00077</t>
  </si>
  <si>
    <t>CROSBY</t>
  </si>
  <si>
    <t>GPI CROSBY PLANT</t>
  </si>
  <si>
    <t>BORDELON PAPERBOARD CONVERTING LLC</t>
  </si>
  <si>
    <t>GRAPHIC PKG</t>
  </si>
  <si>
    <t>GRAPHIC PACKAGING CONCORD</t>
  </si>
  <si>
    <t>GPI</t>
  </si>
  <si>
    <t>PLT00602</t>
  </si>
  <si>
    <t>GRAPHIC PACKAGING PERRY</t>
  </si>
  <si>
    <t>PLT00260</t>
  </si>
  <si>
    <t>GPI KALAMAZOO MILL 32GN</t>
  </si>
  <si>
    <t>GPI IRVINE</t>
  </si>
  <si>
    <t>GRAND WORLDWIDE LOGISTICS CORP</t>
  </si>
  <si>
    <t>ELK GROVE</t>
  </si>
  <si>
    <t>PLT09021</t>
  </si>
  <si>
    <t>CITY OF INDUSTRY</t>
  </si>
  <si>
    <t>PLT09022</t>
  </si>
  <si>
    <t>Source: QV Delivery</t>
  </si>
  <si>
    <t>All modes but LTL averaged</t>
  </si>
  <si>
    <t>YTD 8/19/2016</t>
  </si>
  <si>
    <t>RS</t>
  </si>
  <si>
    <t>Total Cost</t>
  </si>
  <si>
    <t>BC</t>
  </si>
  <si>
    <t>SC</t>
  </si>
  <si>
    <t>MT</t>
  </si>
  <si>
    <t>KZ</t>
  </si>
  <si>
    <t>WM</t>
  </si>
  <si>
    <t>MC</t>
  </si>
  <si>
    <t>PLT00048</t>
  </si>
  <si>
    <t>WGA</t>
  </si>
  <si>
    <t>Hamel</t>
  </si>
  <si>
    <t>Newton</t>
  </si>
  <si>
    <t>PLT00EUR</t>
  </si>
  <si>
    <t>Division</t>
  </si>
  <si>
    <t>Origin Zip</t>
  </si>
  <si>
    <t>Dest Zip</t>
  </si>
  <si>
    <t>Beverage</t>
  </si>
  <si>
    <t>72903</t>
  </si>
  <si>
    <t>71292</t>
  </si>
  <si>
    <t>CPD</t>
  </si>
  <si>
    <t>30083</t>
  </si>
  <si>
    <t>49007</t>
  </si>
  <si>
    <t>60007</t>
  </si>
  <si>
    <t>63069</t>
  </si>
  <si>
    <t>44139</t>
  </si>
  <si>
    <t>28358</t>
  </si>
  <si>
    <t>62801</t>
  </si>
  <si>
    <t>57301</t>
  </si>
  <si>
    <t>38563</t>
  </si>
  <si>
    <t>Paperboard</t>
  </si>
  <si>
    <t>31206</t>
  </si>
  <si>
    <t>49017</t>
  </si>
  <si>
    <t>95050</t>
  </si>
  <si>
    <t>LTL</t>
  </si>
  <si>
    <t>45042</t>
  </si>
  <si>
    <t>38464</t>
  </si>
  <si>
    <t>31069</t>
  </si>
  <si>
    <t>71294</t>
  </si>
  <si>
    <t>72901</t>
  </si>
  <si>
    <t>71202</t>
  </si>
  <si>
    <t>Lane</t>
  </si>
  <si>
    <t>Source: QV Freight Analytics</t>
  </si>
  <si>
    <t xml:space="preserve">Date: YTD 11/2/2016 </t>
  </si>
  <si>
    <t>71202-2533</t>
  </si>
  <si>
    <t>71292-5925</t>
  </si>
  <si>
    <t>80027</t>
  </si>
  <si>
    <t>GPI R&amp;D LOUISVILLE</t>
  </si>
  <si>
    <t>Cascades</t>
  </si>
  <si>
    <t>K9A 4L1</t>
  </si>
  <si>
    <t>Corporate</t>
  </si>
  <si>
    <t>31408</t>
  </si>
  <si>
    <t>HASTINGS</t>
  </si>
  <si>
    <t>NE</t>
  </si>
  <si>
    <t>68901</t>
  </si>
  <si>
    <t>41048</t>
  </si>
  <si>
    <t>57301-3165</t>
  </si>
  <si>
    <t>44137-3972</t>
  </si>
  <si>
    <t>44137</t>
  </si>
  <si>
    <t>54952</t>
  </si>
  <si>
    <t>60188</t>
  </si>
  <si>
    <t>60628-1727</t>
  </si>
  <si>
    <t>60628</t>
  </si>
  <si>
    <t>53916</t>
  </si>
  <si>
    <t>95973-9038</t>
  </si>
  <si>
    <t>35401-0402</t>
  </si>
  <si>
    <t>35401</t>
  </si>
  <si>
    <t>28273</t>
  </si>
  <si>
    <t>19456</t>
  </si>
  <si>
    <t>92606</t>
  </si>
  <si>
    <t>50208</t>
  </si>
  <si>
    <t>08854-3424</t>
  </si>
  <si>
    <t>46755</t>
  </si>
  <si>
    <t>43302</t>
  </si>
  <si>
    <t>38464-2244</t>
  </si>
  <si>
    <t>54401</t>
  </si>
  <si>
    <t>PLT00685</t>
  </si>
  <si>
    <t>24401</t>
  </si>
  <si>
    <t>LIVIA - STAUNTON</t>
  </si>
  <si>
    <t>07470</t>
  </si>
  <si>
    <t>55340</t>
  </si>
  <si>
    <t>62801-6187</t>
  </si>
  <si>
    <t>60007-5516</t>
  </si>
  <si>
    <t>71220</t>
  </si>
  <si>
    <t>08854</t>
  </si>
  <si>
    <t>95973</t>
  </si>
  <si>
    <t>95965</t>
  </si>
  <si>
    <t>49001</t>
  </si>
  <si>
    <t>Inactive</t>
  </si>
  <si>
    <t>PLT00505</t>
  </si>
  <si>
    <t>SAINT MARYS</t>
  </si>
  <si>
    <t>31558-9182</t>
  </si>
  <si>
    <t>SEAPAC ST. MARY'S</t>
  </si>
  <si>
    <t>49072-9654</t>
  </si>
  <si>
    <t>49072</t>
  </si>
  <si>
    <t>R2K 2T9</t>
  </si>
  <si>
    <t>31408-2205</t>
  </si>
  <si>
    <t>41094</t>
  </si>
  <si>
    <t>31206-2025</t>
  </si>
  <si>
    <t>71201</t>
  </si>
  <si>
    <t>31408-8080</t>
  </si>
  <si>
    <t>L5S 1L9</t>
  </si>
  <si>
    <t>98683-5515</t>
  </si>
  <si>
    <t>28402</t>
  </si>
  <si>
    <t>31520-7503</t>
  </si>
  <si>
    <t>PLT09029</t>
  </si>
  <si>
    <t>GPI NEWTON PLANT</t>
  </si>
  <si>
    <t>GPI HAMEL PATRIOT</t>
  </si>
  <si>
    <t>GPI NEWTON PATRIOT</t>
  </si>
  <si>
    <t>97217</t>
  </si>
  <si>
    <t>18301</t>
  </si>
  <si>
    <t>Portland</t>
  </si>
  <si>
    <t>Rose City</t>
  </si>
  <si>
    <t>97217-7746</t>
  </si>
  <si>
    <t>97230-6807</t>
  </si>
  <si>
    <t>97230</t>
  </si>
  <si>
    <t>98661</t>
  </si>
  <si>
    <t>98683</t>
  </si>
  <si>
    <t>Model Cost</t>
  </si>
  <si>
    <t xml:space="preserve">Paper Sale </t>
  </si>
  <si>
    <t>UK</t>
  </si>
  <si>
    <t>Mainland</t>
  </si>
  <si>
    <t>TP Cost</t>
  </si>
  <si>
    <t>0 Incremental on containers</t>
  </si>
  <si>
    <t>€144 per tonne</t>
  </si>
  <si>
    <t>Base</t>
  </si>
  <si>
    <t>per Ton</t>
  </si>
  <si>
    <t>FX Rate</t>
  </si>
  <si>
    <t>$/Ton</t>
  </si>
  <si>
    <t>Margin</t>
  </si>
  <si>
    <t xml:space="preserve">£90-15 per tonne </t>
  </si>
  <si>
    <t>Percent of Total</t>
  </si>
  <si>
    <t>Weighted Avg. Price</t>
  </si>
  <si>
    <t>PLT00017FALSE</t>
  </si>
  <si>
    <t>PLT00022WM</t>
  </si>
  <si>
    <t>PLT00044FALSE</t>
  </si>
  <si>
    <t>WMPLT00207</t>
  </si>
  <si>
    <t>WMPLT00070</t>
  </si>
  <si>
    <t>MCPLT00207</t>
  </si>
  <si>
    <t>WMPLT00044</t>
  </si>
  <si>
    <t>WMPLT00350</t>
  </si>
  <si>
    <t>WMPLT00043</t>
  </si>
  <si>
    <t>WMPLT00009</t>
  </si>
  <si>
    <t>WMPLT00008</t>
  </si>
  <si>
    <t>WMPLT00010</t>
  </si>
  <si>
    <t>WMPLT00603</t>
  </si>
  <si>
    <t>WMPLT00640</t>
  </si>
  <si>
    <t>WMPLT00023</t>
  </si>
  <si>
    <t>WMPLT00003</t>
  </si>
  <si>
    <t>WMPLT00653</t>
  </si>
  <si>
    <t>FALSEPLT00053</t>
  </si>
  <si>
    <t>FALSEPLT00017</t>
  </si>
  <si>
    <t>FALSEPLT00006</t>
  </si>
  <si>
    <t>FALSEPLT00051</t>
  </si>
  <si>
    <t>MCPLT00053</t>
  </si>
  <si>
    <t>MCPLT00044</t>
  </si>
  <si>
    <t>MCPLT00350</t>
  </si>
  <si>
    <t>MCPLT00043</t>
  </si>
  <si>
    <t>MCPLT00045</t>
  </si>
  <si>
    <t>MCPLT00009</t>
  </si>
  <si>
    <t>MCPLT00008</t>
  </si>
  <si>
    <t>MCPLT00603</t>
  </si>
  <si>
    <t>MCPLT00640</t>
  </si>
  <si>
    <t>MCPLT00060</t>
  </si>
  <si>
    <t>MCPLT00023</t>
  </si>
  <si>
    <t>MCPLT00003</t>
  </si>
  <si>
    <t>MCPLT0048A</t>
  </si>
  <si>
    <t>MCPLT00504</t>
  </si>
  <si>
    <t>FALSEPLT00041</t>
  </si>
  <si>
    <t>FALSEPLT00008</t>
  </si>
  <si>
    <t>FALSEPLT00019</t>
  </si>
  <si>
    <t>FALSEPLT00047</t>
  </si>
  <si>
    <t>FALSEPLT00060</t>
  </si>
  <si>
    <t>FALSEPLT00023</t>
  </si>
  <si>
    <t>FALSEPLT00042</t>
  </si>
  <si>
    <t>WMPLT00702</t>
  </si>
  <si>
    <t>WMPLT00508</t>
  </si>
  <si>
    <t>WMPLT00250</t>
  </si>
  <si>
    <t>WMPLT00408</t>
  </si>
  <si>
    <t>WMPLT08005</t>
  </si>
  <si>
    <t>WMPLT00705</t>
  </si>
  <si>
    <t>WMPLT00701</t>
  </si>
  <si>
    <t>FALSEPLT08103</t>
  </si>
  <si>
    <t>FALSEPLT08102</t>
  </si>
  <si>
    <t>MCPLT08103</t>
  </si>
  <si>
    <t>MCPLT00702</t>
  </si>
  <si>
    <t>MCPLT00508</t>
  </si>
  <si>
    <t>MCPLT00250</t>
  </si>
  <si>
    <t>MCPLT00408</t>
  </si>
  <si>
    <t>MCPLT00701</t>
  </si>
  <si>
    <t>FALSEPLT00052</t>
  </si>
  <si>
    <t>WMPLT08001</t>
  </si>
  <si>
    <t>WMPLT08006</t>
  </si>
  <si>
    <t>MCPLT08001</t>
  </si>
  <si>
    <t>MCPLT08006</t>
  </si>
  <si>
    <t>Origin or Dest as PLT0003*</t>
  </si>
  <si>
    <t>Origin or Dest as PLT0*</t>
  </si>
  <si>
    <t>Truck Tons</t>
  </si>
  <si>
    <t>Rail Ratio</t>
  </si>
  <si>
    <t>M1</t>
  </si>
  <si>
    <t>M2</t>
  </si>
  <si>
    <t>W6</t>
  </si>
  <si>
    <t>W7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</si>
</sst>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quot;$&quot;#,##0.00;\(&quot;$&quot;#,##0.00\)"/>
    <numFmt numFmtId="165" formatCode="#,##0.0"/>
    <numFmt numFmtId="166" formatCode="0.0%"/>
  </numFmts>
  <fonts count="8" x14ac:knownFonts="1">
    <font>
      <sz val="10"/>
      <name val="Arial"/>
    </font>
    <font>
      <sz val="10"/>
      <name val="Arial"/>
      <family val="2"/>
    </font>
    <font>
      <b/>
      <sz val="8"/>
      <color indexed="63"/>
      <name val="Tahoma"/>
      <family val="2"/>
    </font>
    <font>
      <sz val="8"/>
      <color indexed="63"/>
      <name val="Tahoma"/>
      <family val="2"/>
    </font>
    <font>
      <sz val="10"/>
      <name val="Arial"/>
      <family val="2"/>
    </font>
    <font>
      <b/>
      <sz val="8"/>
      <color indexed="63"/>
      <name val="Tahoma"/>
    </font>
    <font>
      <sz val="8"/>
      <color indexed="63"/>
      <name val="Tahoma"/>
    </font>
    <font>
      <sz val="10"/>
      <name val="Arial"/>
    </font>
  </fonts>
  <fills count="4">
    <fill>
      <patternFill patternType="none"/>
    </fill>
    <fill>
      <patternFill patternType="gray125"/>
    </fill>
    <fill>
      <patternFill patternType="solid">
        <fgColor indexed="9"/>
        <bgColor indexed="64"/>
      </patternFill>
    </fill>
    <fill>
      <patternFill patternType="solid">
        <fgColor indexed="41"/>
        <bgColor indexed="64"/>
      </patternFill>
    </fill>
  </fills>
  <borders count="4">
    <border>
      <left/>
      <right/>
      <top/>
      <bottom/>
      <diagonal/>
    </border>
    <border>
      <left style="thin">
        <color indexed="42"/>
      </left>
      <right style="thin">
        <color indexed="42"/>
      </right>
      <top style="thin">
        <color indexed="42"/>
      </top>
      <bottom style="thin">
        <color indexed="42"/>
      </bottom>
      <diagonal/>
    </border>
    <border>
      <left style="thin">
        <color indexed="42"/>
      </left>
      <right/>
      <top/>
      <bottom/>
      <diagonal/>
    </border>
    <border>
      <left style="thin">
        <color indexed="42"/>
      </left>
      <right style="thin">
        <color indexed="42"/>
      </right>
      <top/>
      <bottom/>
      <diagonal/>
    </border>
  </borders>
  <cellStyleXfs count="4">
    <xf numFmtId="0" fontId="0" fillId="0" borderId="0"/>
    <xf numFmtId="0" fontId="1" fillId="0" borderId="0"/>
    <xf numFmtId="44" fontId="4" fillId="0" borderId="0" applyFont="0" applyFill="0" applyBorder="0" applyAlignment="0" applyProtection="0"/>
    <xf numFmtId="9" fontId="7" fillId="0" borderId="0" applyFont="0" applyFill="0" applyBorder="0" applyAlignment="0" applyProtection="0"/>
  </cellStyleXfs>
  <cellXfs count="41">
    <xf numFmtId="0" fontId="0" fillId="0" borderId="0" xfId="0"/>
    <xf numFmtId="0" fontId="1" fillId="0" borderId="0" xfId="0" applyFont="1"/>
    <xf numFmtId="2" fontId="0" fillId="0" borderId="0" xfId="0" applyNumberFormat="1"/>
    <xf numFmtId="14" fontId="0" fillId="0" borderId="0" xfId="0" applyNumberFormat="1"/>
    <xf numFmtId="49" fontId="2" fillId="2" borderId="1" xfId="1" applyNumberFormat="1" applyFont="1" applyFill="1" applyBorder="1"/>
    <xf numFmtId="49" fontId="3" fillId="3" borderId="1" xfId="1" applyNumberFormat="1" applyFont="1" applyFill="1" applyBorder="1"/>
    <xf numFmtId="164" fontId="3" fillId="3" borderId="1" xfId="1" applyNumberFormat="1" applyFont="1" applyFill="1" applyBorder="1"/>
    <xf numFmtId="3" fontId="3" fillId="3" borderId="1" xfId="1" applyNumberFormat="1" applyFont="1" applyFill="1" applyBorder="1"/>
    <xf numFmtId="165" fontId="3" fillId="3" borderId="1" xfId="1" applyNumberFormat="1" applyFont="1" applyFill="1" applyBorder="1"/>
    <xf numFmtId="0" fontId="3" fillId="3" borderId="1" xfId="1" applyFont="1" applyFill="1" applyBorder="1"/>
    <xf numFmtId="49" fontId="2" fillId="2" borderId="2" xfId="1" applyNumberFormat="1" applyFont="1" applyFill="1" applyBorder="1"/>
    <xf numFmtId="14" fontId="1" fillId="0" borderId="0" xfId="0" applyNumberFormat="1" applyFont="1"/>
    <xf numFmtId="49" fontId="2" fillId="2" borderId="0" xfId="1" applyNumberFormat="1" applyFont="1" applyFill="1" applyBorder="1"/>
    <xf numFmtId="164" fontId="3" fillId="3" borderId="0" xfId="1" applyNumberFormat="1" applyFont="1" applyFill="1" applyBorder="1"/>
    <xf numFmtId="1" fontId="0" fillId="0" borderId="0" xfId="0" applyNumberFormat="1"/>
    <xf numFmtId="1" fontId="1" fillId="0" borderId="0" xfId="0" applyNumberFormat="1" applyFont="1"/>
    <xf numFmtId="49" fontId="5" fillId="2" borderId="3" xfId="0" applyNumberFormat="1" applyFont="1" applyFill="1" applyBorder="1"/>
    <xf numFmtId="0" fontId="0" fillId="0" borderId="0" xfId="0"/>
    <xf numFmtId="49" fontId="5" fillId="2" borderId="1" xfId="0" applyNumberFormat="1" applyFont="1" applyFill="1" applyBorder="1"/>
    <xf numFmtId="49" fontId="6" fillId="3" borderId="1" xfId="0" applyNumberFormat="1" applyFont="1" applyFill="1" applyBorder="1"/>
    <xf numFmtId="3" fontId="6" fillId="3" borderId="1" xfId="0" applyNumberFormat="1" applyFont="1" applyFill="1" applyBorder="1"/>
    <xf numFmtId="164" fontId="6" fillId="3" borderId="1" xfId="0" applyNumberFormat="1" applyFont="1" applyFill="1" applyBorder="1"/>
    <xf numFmtId="165" fontId="6" fillId="3" borderId="1" xfId="0" applyNumberFormat="1" applyFont="1" applyFill="1" applyBorder="1"/>
    <xf numFmtId="49" fontId="5" fillId="2" borderId="2" xfId="0" applyNumberFormat="1" applyFont="1" applyFill="1" applyBorder="1"/>
    <xf numFmtId="0" fontId="0" fillId="0" borderId="0" xfId="0"/>
    <xf numFmtId="49" fontId="5" fillId="2" borderId="1" xfId="0" applyNumberFormat="1" applyFont="1" applyFill="1" applyBorder="1"/>
    <xf numFmtId="49" fontId="6" fillId="3" borderId="1" xfId="0" applyNumberFormat="1" applyFont="1" applyFill="1" applyBorder="1"/>
    <xf numFmtId="3" fontId="6" fillId="3" borderId="1" xfId="0" applyNumberFormat="1" applyFont="1" applyFill="1" applyBorder="1"/>
    <xf numFmtId="164" fontId="6" fillId="3" borderId="1" xfId="0" applyNumberFormat="1" applyFont="1" applyFill="1" applyBorder="1"/>
    <xf numFmtId="165" fontId="6" fillId="3" borderId="1" xfId="0" applyNumberFormat="1" applyFont="1" applyFill="1" applyBorder="1"/>
    <xf numFmtId="0" fontId="6" fillId="3" borderId="1" xfId="0" applyFont="1" applyFill="1" applyBorder="1"/>
    <xf numFmtId="18" fontId="0" fillId="0" borderId="0" xfId="0" applyNumberFormat="1"/>
    <xf numFmtId="49" fontId="2" fillId="2" borderId="1" xfId="1" applyNumberFormat="1" applyFont="1" applyFill="1" applyBorder="1"/>
    <xf numFmtId="49" fontId="3" fillId="3" borderId="1" xfId="1" applyNumberFormat="1" applyFont="1" applyFill="1" applyBorder="1"/>
    <xf numFmtId="3" fontId="3" fillId="3" borderId="1" xfId="1" applyNumberFormat="1" applyFont="1" applyFill="1" applyBorder="1"/>
    <xf numFmtId="164" fontId="3" fillId="3" borderId="1" xfId="1" applyNumberFormat="1" applyFont="1" applyFill="1" applyBorder="1"/>
    <xf numFmtId="165" fontId="3" fillId="3" borderId="1" xfId="1" applyNumberFormat="1" applyFont="1" applyFill="1" applyBorder="1"/>
    <xf numFmtId="9" fontId="0" fillId="0" borderId="0" xfId="0" applyNumberFormat="1"/>
    <xf numFmtId="9" fontId="1" fillId="0" borderId="0" xfId="0" applyNumberFormat="1" applyFont="1"/>
    <xf numFmtId="44" fontId="0" fillId="0" borderId="0" xfId="2" applyFont="1"/>
    <xf numFmtId="166" fontId="0" fillId="0" borderId="0" xfId="3" applyNumberFormat="1" applyFont="1"/>
  </cellXfs>
  <cellStyles count="4">
    <cellStyle name="Currency" xfId="2" builtinId="4"/>
    <cellStyle name="Normal" xfId="0" builtinId="0"/>
    <cellStyle name="Normal 2" xfId="1"/>
    <cellStyle name="Percent" xfId="3"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5F5F5"/>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FFFFF"/>
      <rgbColor rgb="00DCDCD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11</xdr:col>
      <xdr:colOff>553915</xdr:colOff>
      <xdr:row>1</xdr:row>
      <xdr:rowOff>140677</xdr:rowOff>
    </xdr:from>
    <xdr:ext cx="4999292" cy="5775812"/>
    <xdr:sp macro="" textlink="">
      <xdr:nvSpPr>
        <xdr:cNvPr id="2" name="TextBox 1"/>
        <xdr:cNvSpPr txBox="1"/>
      </xdr:nvSpPr>
      <xdr:spPr>
        <a:xfrm>
          <a:off x="7886700" y="298939"/>
          <a:ext cx="4999292" cy="5775812"/>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tx1"/>
              </a:solidFill>
              <a:effectLst/>
              <a:latin typeface="+mn-lt"/>
              <a:ea typeface="+mn-ea"/>
              <a:cs typeface="+mn-cs"/>
            </a:rPr>
            <a:t>From:</a:t>
          </a:r>
          <a:r>
            <a:rPr lang="en-US" sz="1100">
              <a:solidFill>
                <a:schemeClr val="tx1"/>
              </a:solidFill>
              <a:effectLst/>
              <a:latin typeface="+mn-lt"/>
              <a:ea typeface="+mn-ea"/>
              <a:cs typeface="+mn-cs"/>
            </a:rPr>
            <a:t> Bridge, Adam </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Sent:</a:t>
          </a:r>
          <a:r>
            <a:rPr lang="en-US" sz="1100">
              <a:solidFill>
                <a:schemeClr val="tx1"/>
              </a:solidFill>
              <a:effectLst/>
              <a:latin typeface="+mn-lt"/>
              <a:ea typeface="+mn-ea"/>
              <a:cs typeface="+mn-cs"/>
            </a:rPr>
            <a:t> Wednesday, November 02, 2016 10:02 AM</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To:</a:t>
          </a:r>
          <a:r>
            <a:rPr lang="en-US" sz="1100">
              <a:solidFill>
                <a:schemeClr val="tx1"/>
              </a:solidFill>
              <a:effectLst/>
              <a:latin typeface="+mn-lt"/>
              <a:ea typeface="+mn-ea"/>
              <a:cs typeface="+mn-cs"/>
            </a:rPr>
            <a:t> Maurer, Spencer</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Subject:</a:t>
          </a:r>
          <a:r>
            <a:rPr lang="en-US" sz="1100">
              <a:solidFill>
                <a:schemeClr val="tx1"/>
              </a:solidFill>
              <a:effectLst/>
              <a:latin typeface="+mn-lt"/>
              <a:ea typeface="+mn-ea"/>
              <a:cs typeface="+mn-cs"/>
            </a:rPr>
            <a:t> Kraft Waste</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Spence,</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The only sites were we have 100% Kraft separation are Bristol and Sneek.</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Bristol we currently get £90 per tonne - but I expect to loose £15 in the current contract negotiation.</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Sneek we get €144 per tonne - but I think this is over market rate by €15 - to get it to this level I threw in some contract extensions in other sites.</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The difference in pricing is due to the Dutch market being more competitive (Bristol we are stuck with one local service provider for the compactors) plus the ease of export directly to Asia from Rotterdam.</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Regards</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Adam</a:t>
          </a:r>
        </a:p>
        <a:p>
          <a:r>
            <a:rPr lang="en-US" sz="1100">
              <a:solidFill>
                <a:schemeClr val="tx1"/>
              </a:solidFill>
              <a:effectLst/>
              <a:latin typeface="+mn-lt"/>
              <a:ea typeface="+mn-ea"/>
              <a:cs typeface="+mn-cs"/>
            </a:rPr>
            <a:t> </a:t>
          </a:r>
        </a:p>
        <a:p>
          <a:r>
            <a:rPr lang="en-US" sz="1100" b="1">
              <a:solidFill>
                <a:schemeClr val="tx1"/>
              </a:solidFill>
              <a:effectLst/>
              <a:latin typeface="+mn-lt"/>
              <a:ea typeface="+mn-ea"/>
              <a:cs typeface="+mn-cs"/>
            </a:rPr>
            <a:t>Adam Bridge</a:t>
          </a:r>
          <a:r>
            <a:rPr lang="en-US" sz="1100">
              <a:solidFill>
                <a:schemeClr val="tx1"/>
              </a:solidFill>
              <a:effectLst/>
              <a:latin typeface="+mn-lt"/>
              <a:ea typeface="+mn-ea"/>
              <a:cs typeface="+mn-cs"/>
            </a:rPr>
            <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Director of Procurement (Europe)</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Graphic Packaging International     </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Cockburn Fields                                            </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Middleton Grove</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Leeds</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LS11 5LX</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United Kingdom</a:t>
          </a:r>
          <a:br>
            <a:rPr lang="en-US" sz="1100">
              <a:solidFill>
                <a:schemeClr val="tx1"/>
              </a:solidFill>
              <a:effectLst/>
              <a:latin typeface="+mn-lt"/>
              <a:ea typeface="+mn-ea"/>
              <a:cs typeface="+mn-cs"/>
            </a:rPr>
          </a:b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222"/>
  <sheetViews>
    <sheetView tabSelected="1" workbookViewId="0">
      <selection activeCell="D167" sqref="D167"/>
    </sheetView>
  </sheetViews>
  <sheetFormatPr defaultRowHeight="12.5" x14ac:dyDescent="0.2"/>
  <cols>
    <col min="1" max="1" width="10.625" bestFit="1" customWidth="1"/>
    <col min="2" max="2" width="24.25" bestFit="1" customWidth="1"/>
    <col min="3" max="3" width="11.875" bestFit="1" customWidth="1"/>
  </cols>
  <sheetData>
    <row r="1" spans="1:3" x14ac:dyDescent="0.2">
      <c r="A1" t="s">
        <v>2</v>
      </c>
      <c r="B1" s="1" t="s">
        <v>0</v>
      </c>
      <c r="C1" s="1" t="s">
        <v>1</v>
      </c>
    </row>
    <row r="2" spans="1:3" hidden="1" x14ac:dyDescent="0.2">
      <c r="A2" s="3" t="s">
        <v>422</v>
      </c>
      <c r="B2" s="3" t="s">
        <v>8</v>
      </c>
      <c r="C2" s="2">
        <v>137.05000000000001</v>
      </c>
    </row>
    <row r="3" spans="1:3" hidden="1" x14ac:dyDescent="0.2">
      <c r="A3" s="3" t="s">
        <v>422</v>
      </c>
      <c r="B3" s="3" t="s">
        <v>12</v>
      </c>
      <c r="C3">
        <v>125.17</v>
      </c>
    </row>
    <row r="4" spans="1:3" hidden="1" x14ac:dyDescent="0.2">
      <c r="A4" s="3" t="s">
        <v>422</v>
      </c>
      <c r="B4" s="3" t="s">
        <v>18</v>
      </c>
      <c r="C4">
        <v>48.99</v>
      </c>
    </row>
    <row r="5" spans="1:3" hidden="1" x14ac:dyDescent="0.2">
      <c r="A5" s="3" t="s">
        <v>422</v>
      </c>
      <c r="B5" s="3" t="s">
        <v>26</v>
      </c>
      <c r="C5">
        <v>126.35</v>
      </c>
    </row>
    <row r="6" spans="1:3" hidden="1" x14ac:dyDescent="0.2">
      <c r="A6" s="3" t="s">
        <v>422</v>
      </c>
      <c r="B6" s="3" t="s">
        <v>16</v>
      </c>
      <c r="C6">
        <v>129.80000000000001</v>
      </c>
    </row>
    <row r="7" spans="1:3" hidden="1" x14ac:dyDescent="0.2">
      <c r="A7" s="3" t="s">
        <v>422</v>
      </c>
      <c r="B7" s="3" t="s">
        <v>30</v>
      </c>
      <c r="C7">
        <v>46.23</v>
      </c>
    </row>
    <row r="8" spans="1:3" hidden="1" x14ac:dyDescent="0.2">
      <c r="A8" s="3" t="s">
        <v>422</v>
      </c>
      <c r="B8" s="3" t="s">
        <v>14</v>
      </c>
      <c r="C8">
        <v>62.51</v>
      </c>
    </row>
    <row r="9" spans="1:3" hidden="1" x14ac:dyDescent="0.2">
      <c r="A9" s="3" t="s">
        <v>422</v>
      </c>
      <c r="B9" s="3" t="s">
        <v>15</v>
      </c>
      <c r="C9">
        <v>35.56</v>
      </c>
    </row>
    <row r="10" spans="1:3" hidden="1" x14ac:dyDescent="0.2">
      <c r="A10" s="3" t="s">
        <v>422</v>
      </c>
      <c r="B10" s="3" t="s">
        <v>6</v>
      </c>
      <c r="C10">
        <v>109.07</v>
      </c>
    </row>
    <row r="11" spans="1:3" hidden="1" x14ac:dyDescent="0.2">
      <c r="A11" s="3" t="s">
        <v>422</v>
      </c>
      <c r="B11" s="3" t="s">
        <v>5</v>
      </c>
      <c r="C11">
        <v>95.4</v>
      </c>
    </row>
    <row r="12" spans="1:3" hidden="1" x14ac:dyDescent="0.2">
      <c r="A12" s="3" t="s">
        <v>422</v>
      </c>
      <c r="B12" s="3" t="s">
        <v>10</v>
      </c>
      <c r="C12">
        <v>75.41</v>
      </c>
    </row>
    <row r="13" spans="1:3" hidden="1" x14ac:dyDescent="0.2">
      <c r="A13" s="3" t="s">
        <v>422</v>
      </c>
      <c r="B13" s="3" t="s">
        <v>23</v>
      </c>
      <c r="C13">
        <v>49.45</v>
      </c>
    </row>
    <row r="14" spans="1:3" hidden="1" x14ac:dyDescent="0.2">
      <c r="A14" s="3" t="s">
        <v>422</v>
      </c>
      <c r="B14" s="3" t="s">
        <v>17</v>
      </c>
      <c r="C14">
        <v>26.61</v>
      </c>
    </row>
    <row r="15" spans="1:3" hidden="1" x14ac:dyDescent="0.2">
      <c r="A15" s="3" t="s">
        <v>422</v>
      </c>
      <c r="B15" s="3" t="s">
        <v>3</v>
      </c>
      <c r="C15">
        <v>77.849999999999994</v>
      </c>
    </row>
    <row r="16" spans="1:3" hidden="1" x14ac:dyDescent="0.2">
      <c r="A16" s="3" t="s">
        <v>422</v>
      </c>
      <c r="B16" s="3" t="s">
        <v>22</v>
      </c>
      <c r="C16">
        <v>103.11</v>
      </c>
    </row>
    <row r="17" spans="1:3" hidden="1" x14ac:dyDescent="0.2">
      <c r="A17" s="3" t="s">
        <v>422</v>
      </c>
      <c r="B17" s="3" t="s">
        <v>9</v>
      </c>
      <c r="C17">
        <v>22.44</v>
      </c>
    </row>
    <row r="18" spans="1:3" hidden="1" x14ac:dyDescent="0.2">
      <c r="A18" s="3" t="s">
        <v>422</v>
      </c>
      <c r="B18" s="3" t="s">
        <v>29</v>
      </c>
      <c r="C18">
        <v>79.08</v>
      </c>
    </row>
    <row r="19" spans="1:3" hidden="1" x14ac:dyDescent="0.2">
      <c r="A19" s="3" t="s">
        <v>422</v>
      </c>
      <c r="B19" s="3" t="s">
        <v>11</v>
      </c>
      <c r="C19">
        <v>59.39</v>
      </c>
    </row>
    <row r="20" spans="1:3" hidden="1" x14ac:dyDescent="0.2">
      <c r="A20" s="3" t="s">
        <v>422</v>
      </c>
      <c r="B20" s="3" t="s">
        <v>31</v>
      </c>
      <c r="C20">
        <v>112.19</v>
      </c>
    </row>
    <row r="21" spans="1:3" hidden="1" x14ac:dyDescent="0.2">
      <c r="A21" s="3" t="s">
        <v>422</v>
      </c>
      <c r="B21" s="3" t="s">
        <v>7</v>
      </c>
      <c r="C21">
        <v>72.989999999999995</v>
      </c>
    </row>
    <row r="22" spans="1:3" hidden="1" x14ac:dyDescent="0.2">
      <c r="A22" s="3" t="s">
        <v>422</v>
      </c>
      <c r="B22" s="3" t="s">
        <v>25</v>
      </c>
      <c r="C22">
        <v>171.52</v>
      </c>
    </row>
    <row r="23" spans="1:3" hidden="1" x14ac:dyDescent="0.2">
      <c r="A23" s="3" t="s">
        <v>422</v>
      </c>
      <c r="B23" s="3" t="s">
        <v>36</v>
      </c>
      <c r="C23">
        <v>133.30000000000001</v>
      </c>
    </row>
    <row r="24" spans="1:3" hidden="1" x14ac:dyDescent="0.2">
      <c r="A24" s="3" t="s">
        <v>425</v>
      </c>
      <c r="B24" s="3" t="s">
        <v>12</v>
      </c>
      <c r="C24">
        <v>128.66999999999999</v>
      </c>
    </row>
    <row r="25" spans="1:3" hidden="1" x14ac:dyDescent="0.2">
      <c r="A25" s="3" t="s">
        <v>425</v>
      </c>
      <c r="B25" s="3" t="s">
        <v>14</v>
      </c>
      <c r="C25">
        <v>53.59</v>
      </c>
    </row>
    <row r="26" spans="1:3" hidden="1" x14ac:dyDescent="0.2">
      <c r="A26" s="3" t="s">
        <v>425</v>
      </c>
      <c r="B26" s="3" t="s">
        <v>15</v>
      </c>
      <c r="C26">
        <v>35.119999999999997</v>
      </c>
    </row>
    <row r="27" spans="1:3" hidden="1" x14ac:dyDescent="0.2">
      <c r="A27" s="3" t="s">
        <v>425</v>
      </c>
      <c r="B27" s="3" t="s">
        <v>9</v>
      </c>
      <c r="C27">
        <v>8.19</v>
      </c>
    </row>
    <row r="28" spans="1:3" hidden="1" x14ac:dyDescent="0.2">
      <c r="A28" s="3" t="s">
        <v>425</v>
      </c>
      <c r="B28" s="3" t="s">
        <v>16</v>
      </c>
      <c r="C28">
        <v>127.91</v>
      </c>
    </row>
    <row r="29" spans="1:3" hidden="1" x14ac:dyDescent="0.2">
      <c r="A29" s="3" t="s">
        <v>425</v>
      </c>
      <c r="B29" s="3" t="s">
        <v>3</v>
      </c>
      <c r="C29">
        <v>79.88</v>
      </c>
    </row>
    <row r="30" spans="1:3" hidden="1" x14ac:dyDescent="0.2">
      <c r="A30" s="3" t="s">
        <v>425</v>
      </c>
      <c r="B30" s="3" t="s">
        <v>17</v>
      </c>
      <c r="C30">
        <v>29.04</v>
      </c>
    </row>
    <row r="31" spans="1:3" hidden="1" x14ac:dyDescent="0.2">
      <c r="A31" s="3" t="s">
        <v>425</v>
      </c>
      <c r="B31" s="3" t="s">
        <v>18</v>
      </c>
      <c r="C31">
        <v>40.98</v>
      </c>
    </row>
    <row r="32" spans="1:3" hidden="1" x14ac:dyDescent="0.2">
      <c r="A32" s="3" t="s">
        <v>425</v>
      </c>
      <c r="B32" s="3" t="s">
        <v>22</v>
      </c>
      <c r="C32">
        <v>113.65</v>
      </c>
    </row>
    <row r="33" spans="1:3" hidden="1" x14ac:dyDescent="0.2">
      <c r="A33" s="3" t="s">
        <v>425</v>
      </c>
      <c r="B33" s="3" t="s">
        <v>23</v>
      </c>
      <c r="C33">
        <v>32.79</v>
      </c>
    </row>
    <row r="34" spans="1:3" hidden="1" x14ac:dyDescent="0.2">
      <c r="A34" s="3" t="s">
        <v>425</v>
      </c>
      <c r="B34" s="3" t="s">
        <v>6</v>
      </c>
      <c r="C34">
        <v>107.5</v>
      </c>
    </row>
    <row r="35" spans="1:3" hidden="1" x14ac:dyDescent="0.2">
      <c r="A35" s="3" t="s">
        <v>425</v>
      </c>
      <c r="B35" s="3" t="s">
        <v>8</v>
      </c>
      <c r="C35">
        <v>138.91999999999999</v>
      </c>
    </row>
    <row r="36" spans="1:3" hidden="1" x14ac:dyDescent="0.2">
      <c r="A36" s="3" t="s">
        <v>425</v>
      </c>
      <c r="B36" s="3" t="s">
        <v>25</v>
      </c>
      <c r="C36">
        <v>180.08</v>
      </c>
    </row>
    <row r="37" spans="1:3" hidden="1" x14ac:dyDescent="0.2">
      <c r="A37" s="3" t="s">
        <v>425</v>
      </c>
      <c r="B37" s="3" t="s">
        <v>7</v>
      </c>
      <c r="C37">
        <v>70.58</v>
      </c>
    </row>
    <row r="38" spans="1:3" hidden="1" x14ac:dyDescent="0.2">
      <c r="A38" s="3" t="s">
        <v>425</v>
      </c>
      <c r="B38" s="3" t="s">
        <v>26</v>
      </c>
      <c r="C38">
        <v>116.3</v>
      </c>
    </row>
    <row r="39" spans="1:3" hidden="1" x14ac:dyDescent="0.2">
      <c r="A39" s="3" t="s">
        <v>425</v>
      </c>
      <c r="B39" s="3" t="s">
        <v>11</v>
      </c>
      <c r="C39">
        <v>59.39</v>
      </c>
    </row>
    <row r="40" spans="1:3" hidden="1" x14ac:dyDescent="0.2">
      <c r="A40" s="3" t="s">
        <v>425</v>
      </c>
      <c r="B40" s="3" t="s">
        <v>29</v>
      </c>
      <c r="C40">
        <v>80.48</v>
      </c>
    </row>
    <row r="41" spans="1:3" hidden="1" x14ac:dyDescent="0.2">
      <c r="A41" s="3" t="s">
        <v>425</v>
      </c>
      <c r="B41" s="3" t="s">
        <v>10</v>
      </c>
      <c r="C41">
        <v>90.32</v>
      </c>
    </row>
    <row r="42" spans="1:3" hidden="1" x14ac:dyDescent="0.2">
      <c r="A42" s="3" t="s">
        <v>425</v>
      </c>
      <c r="B42" s="3" t="s">
        <v>5</v>
      </c>
      <c r="C42">
        <v>100.13</v>
      </c>
    </row>
    <row r="43" spans="1:3" hidden="1" x14ac:dyDescent="0.2">
      <c r="A43" s="3" t="s">
        <v>425</v>
      </c>
      <c r="B43" s="3" t="s">
        <v>32</v>
      </c>
      <c r="C43">
        <v>67.040000000000006</v>
      </c>
    </row>
    <row r="44" spans="1:3" hidden="1" x14ac:dyDescent="0.2">
      <c r="A44" s="3" t="s">
        <v>425</v>
      </c>
      <c r="B44" s="3" t="s">
        <v>31</v>
      </c>
      <c r="C44">
        <v>112.6</v>
      </c>
    </row>
    <row r="45" spans="1:3" hidden="1" x14ac:dyDescent="0.2">
      <c r="A45" s="3" t="s">
        <v>425</v>
      </c>
      <c r="B45" s="3" t="s">
        <v>30</v>
      </c>
      <c r="C45">
        <v>51.87</v>
      </c>
    </row>
    <row r="46" spans="1:3" hidden="1" x14ac:dyDescent="0.2">
      <c r="A46" s="3" t="s">
        <v>425</v>
      </c>
      <c r="B46" s="3" t="s">
        <v>34</v>
      </c>
      <c r="C46">
        <v>126.86</v>
      </c>
    </row>
    <row r="47" spans="1:3" hidden="1" x14ac:dyDescent="0.2">
      <c r="A47" s="3" t="s">
        <v>425</v>
      </c>
      <c r="B47" s="3" t="s">
        <v>35</v>
      </c>
      <c r="C47">
        <v>105.56</v>
      </c>
    </row>
    <row r="48" spans="1:3" hidden="1" x14ac:dyDescent="0.2">
      <c r="A48" s="3" t="s">
        <v>425</v>
      </c>
      <c r="B48" s="3" t="s">
        <v>36</v>
      </c>
      <c r="C48">
        <v>172.63</v>
      </c>
    </row>
    <row r="49" spans="1:3" hidden="1" x14ac:dyDescent="0.2">
      <c r="A49" s="3" t="s">
        <v>424</v>
      </c>
      <c r="B49" s="3" t="s">
        <v>3</v>
      </c>
      <c r="C49">
        <v>72.819999999999993</v>
      </c>
    </row>
    <row r="50" spans="1:3" hidden="1" x14ac:dyDescent="0.2">
      <c r="A50" s="3" t="s">
        <v>424</v>
      </c>
      <c r="B50" s="3" t="s">
        <v>5</v>
      </c>
      <c r="C50">
        <v>83.01</v>
      </c>
    </row>
    <row r="51" spans="1:3" hidden="1" x14ac:dyDescent="0.2">
      <c r="A51" s="3" t="s">
        <v>424</v>
      </c>
      <c r="B51" s="3" t="s">
        <v>6</v>
      </c>
      <c r="C51">
        <v>86.55</v>
      </c>
    </row>
    <row r="52" spans="1:3" hidden="1" x14ac:dyDescent="0.2">
      <c r="A52" s="3" t="s">
        <v>424</v>
      </c>
      <c r="B52" s="3" t="s">
        <v>7</v>
      </c>
      <c r="C52">
        <v>61.19</v>
      </c>
    </row>
    <row r="53" spans="1:3" hidden="1" x14ac:dyDescent="0.2">
      <c r="A53" s="3" t="s">
        <v>424</v>
      </c>
      <c r="B53" s="3" t="s">
        <v>8</v>
      </c>
      <c r="C53">
        <v>126.01</v>
      </c>
    </row>
    <row r="54" spans="1:3" hidden="1" x14ac:dyDescent="0.2">
      <c r="A54" s="3" t="s">
        <v>424</v>
      </c>
      <c r="B54" s="3" t="s">
        <v>9</v>
      </c>
      <c r="C54">
        <v>27.1</v>
      </c>
    </row>
    <row r="55" spans="1:3" hidden="1" x14ac:dyDescent="0.2">
      <c r="A55" s="3" t="s">
        <v>424</v>
      </c>
      <c r="B55" s="3" t="s">
        <v>10</v>
      </c>
      <c r="C55">
        <v>118.67</v>
      </c>
    </row>
    <row r="56" spans="1:3" hidden="1" x14ac:dyDescent="0.2">
      <c r="A56" s="3" t="s">
        <v>424</v>
      </c>
      <c r="B56" s="3" t="s">
        <v>11</v>
      </c>
      <c r="C56">
        <v>48.48</v>
      </c>
    </row>
    <row r="57" spans="1:3" hidden="1" x14ac:dyDescent="0.2">
      <c r="A57" s="3" t="s">
        <v>424</v>
      </c>
      <c r="B57" s="3" t="s">
        <v>18</v>
      </c>
      <c r="C57">
        <v>54.19</v>
      </c>
    </row>
    <row r="58" spans="1:3" hidden="1" x14ac:dyDescent="0.2">
      <c r="A58" s="3" t="s">
        <v>424</v>
      </c>
      <c r="B58" s="3" t="s">
        <v>16</v>
      </c>
      <c r="C58">
        <v>142.94</v>
      </c>
    </row>
    <row r="59" spans="1:3" hidden="1" x14ac:dyDescent="0.2">
      <c r="A59" s="3" t="s">
        <v>424</v>
      </c>
      <c r="B59" s="3" t="s">
        <v>31</v>
      </c>
      <c r="C59">
        <v>105.96</v>
      </c>
    </row>
    <row r="60" spans="1:3" hidden="1" x14ac:dyDescent="0.2">
      <c r="A60" s="3" t="s">
        <v>424</v>
      </c>
      <c r="B60" s="3" t="s">
        <v>15</v>
      </c>
      <c r="C60">
        <v>41.67</v>
      </c>
    </row>
    <row r="61" spans="1:3" hidden="1" x14ac:dyDescent="0.2">
      <c r="A61" s="3" t="s">
        <v>424</v>
      </c>
      <c r="B61" s="3" t="s">
        <v>12</v>
      </c>
      <c r="C61">
        <v>107.44</v>
      </c>
    </row>
    <row r="62" spans="1:3" hidden="1" x14ac:dyDescent="0.2">
      <c r="A62" s="3" t="s">
        <v>424</v>
      </c>
      <c r="B62" s="3" t="s">
        <v>23</v>
      </c>
      <c r="C62">
        <v>40.79</v>
      </c>
    </row>
    <row r="63" spans="1:3" hidden="1" x14ac:dyDescent="0.2">
      <c r="A63" s="3" t="s">
        <v>424</v>
      </c>
      <c r="B63" s="3" t="s">
        <v>25</v>
      </c>
      <c r="C63">
        <v>256.48</v>
      </c>
    </row>
    <row r="64" spans="1:3" hidden="1" x14ac:dyDescent="0.2">
      <c r="A64" s="3" t="s">
        <v>424</v>
      </c>
      <c r="B64" s="3" t="s">
        <v>17</v>
      </c>
      <c r="C64">
        <v>34.56</v>
      </c>
    </row>
    <row r="65" spans="1:3" hidden="1" x14ac:dyDescent="0.2">
      <c r="A65" s="3" t="s">
        <v>424</v>
      </c>
      <c r="B65" s="3" t="s">
        <v>20</v>
      </c>
      <c r="C65">
        <v>156.58000000000001</v>
      </c>
    </row>
    <row r="66" spans="1:3" hidden="1" x14ac:dyDescent="0.2">
      <c r="A66" s="3" t="s">
        <v>424</v>
      </c>
      <c r="B66" s="3" t="s">
        <v>14</v>
      </c>
      <c r="C66">
        <v>83.81</v>
      </c>
    </row>
    <row r="67" spans="1:3" hidden="1" x14ac:dyDescent="0.2">
      <c r="A67" s="3" t="s">
        <v>423</v>
      </c>
      <c r="B67" s="3" t="s">
        <v>20</v>
      </c>
      <c r="C67">
        <v>74.25</v>
      </c>
    </row>
    <row r="68" spans="1:3" hidden="1" x14ac:dyDescent="0.2">
      <c r="A68" s="3" t="s">
        <v>423</v>
      </c>
      <c r="B68" s="3" t="s">
        <v>24</v>
      </c>
      <c r="C68">
        <v>63.33</v>
      </c>
    </row>
    <row r="69" spans="1:3" hidden="1" x14ac:dyDescent="0.2">
      <c r="A69" s="3" t="s">
        <v>423</v>
      </c>
      <c r="B69" s="3" t="s">
        <v>27</v>
      </c>
      <c r="C69">
        <v>158.96</v>
      </c>
    </row>
    <row r="70" spans="1:3" hidden="1" x14ac:dyDescent="0.2">
      <c r="A70" s="3" t="s">
        <v>423</v>
      </c>
      <c r="B70" s="3" t="s">
        <v>28</v>
      </c>
      <c r="C70">
        <v>159.78</v>
      </c>
    </row>
    <row r="71" spans="1:3" hidden="1" x14ac:dyDescent="0.2">
      <c r="A71" s="3" t="s">
        <v>423</v>
      </c>
      <c r="B71" s="3" t="s">
        <v>3</v>
      </c>
      <c r="C71">
        <v>130.22</v>
      </c>
    </row>
    <row r="72" spans="1:3" hidden="1" x14ac:dyDescent="0.2">
      <c r="A72" s="3" t="s">
        <v>423</v>
      </c>
      <c r="B72" s="3" t="s">
        <v>26</v>
      </c>
      <c r="C72">
        <v>239.42</v>
      </c>
    </row>
    <row r="73" spans="1:3" hidden="1" x14ac:dyDescent="0.2">
      <c r="A73" s="3" t="s">
        <v>423</v>
      </c>
      <c r="B73" s="3" t="s">
        <v>33</v>
      </c>
      <c r="C73">
        <v>131.79</v>
      </c>
    </row>
    <row r="74" spans="1:3" hidden="1" x14ac:dyDescent="0.2">
      <c r="A74" t="s">
        <v>426</v>
      </c>
      <c r="B74" t="s">
        <v>55</v>
      </c>
      <c r="C74" s="24">
        <v>293.40017050062033</v>
      </c>
    </row>
    <row r="75" spans="1:3" hidden="1" x14ac:dyDescent="0.2">
      <c r="A75" t="s">
        <v>426</v>
      </c>
      <c r="B75" t="s">
        <v>104</v>
      </c>
      <c r="C75" s="24">
        <v>194.91106547619049</v>
      </c>
    </row>
    <row r="76" spans="1:3" hidden="1" x14ac:dyDescent="0.2">
      <c r="A76" t="s">
        <v>426</v>
      </c>
      <c r="B76" t="s">
        <v>114</v>
      </c>
      <c r="C76" s="24">
        <v>222.13903547814169</v>
      </c>
    </row>
    <row r="77" spans="1:3" hidden="1" x14ac:dyDescent="0.2">
      <c r="A77" t="s">
        <v>426</v>
      </c>
      <c r="B77" t="s">
        <v>62</v>
      </c>
      <c r="C77" s="24">
        <v>220.62768345323747</v>
      </c>
    </row>
    <row r="78" spans="1:3" hidden="1" x14ac:dyDescent="0.2">
      <c r="A78" t="s">
        <v>426</v>
      </c>
      <c r="B78" t="s">
        <v>120</v>
      </c>
      <c r="C78" s="24">
        <v>160</v>
      </c>
    </row>
    <row r="79" spans="1:3" hidden="1" x14ac:dyDescent="0.2">
      <c r="A79" t="s">
        <v>426</v>
      </c>
      <c r="B79" t="s">
        <v>66</v>
      </c>
      <c r="C79" s="24">
        <v>205.39977777777779</v>
      </c>
    </row>
    <row r="80" spans="1:3" hidden="1" x14ac:dyDescent="0.2">
      <c r="A80" t="s">
        <v>426</v>
      </c>
      <c r="B80" t="s">
        <v>124</v>
      </c>
      <c r="C80" s="24">
        <v>239.42127462430145</v>
      </c>
    </row>
    <row r="81" spans="1:3" hidden="1" x14ac:dyDescent="0.2">
      <c r="A81" t="s">
        <v>426</v>
      </c>
      <c r="B81" t="s">
        <v>157</v>
      </c>
      <c r="C81" s="24">
        <v>229.80817309877722</v>
      </c>
    </row>
    <row r="82" spans="1:3" hidden="1" x14ac:dyDescent="0.2">
      <c r="A82" t="s">
        <v>426</v>
      </c>
      <c r="B82" t="s">
        <v>140</v>
      </c>
      <c r="C82" s="24">
        <v>295.00184456985647</v>
      </c>
    </row>
    <row r="83" spans="1:3" hidden="1" x14ac:dyDescent="0.2">
      <c r="A83" t="s">
        <v>426</v>
      </c>
      <c r="B83" t="s">
        <v>117</v>
      </c>
      <c r="C83" s="24">
        <v>228.72505324074086</v>
      </c>
    </row>
    <row r="84" spans="1:3" hidden="1" x14ac:dyDescent="0.2">
      <c r="A84" t="s">
        <v>426</v>
      </c>
      <c r="B84" t="s">
        <v>70</v>
      </c>
      <c r="C84" s="24">
        <v>184.84</v>
      </c>
    </row>
    <row r="85" spans="1:3" hidden="1" x14ac:dyDescent="0.2">
      <c r="A85" t="s">
        <v>426</v>
      </c>
      <c r="B85" t="s">
        <v>127</v>
      </c>
      <c r="C85" s="24">
        <v>201.73649074074075</v>
      </c>
    </row>
    <row r="86" spans="1:3" hidden="1" x14ac:dyDescent="0.2">
      <c r="A86" t="s">
        <v>426</v>
      </c>
      <c r="B86" t="s">
        <v>267</v>
      </c>
      <c r="C86" s="24">
        <v>232.69356343283584</v>
      </c>
    </row>
    <row r="87" spans="1:3" hidden="1" x14ac:dyDescent="0.2">
      <c r="A87" t="s">
        <v>426</v>
      </c>
      <c r="B87" t="s">
        <v>164</v>
      </c>
      <c r="C87" s="24">
        <v>236.68688086839231</v>
      </c>
    </row>
    <row r="88" spans="1:3" hidden="1" x14ac:dyDescent="0.2">
      <c r="A88" t="s">
        <v>426</v>
      </c>
      <c r="B88" t="s">
        <v>218</v>
      </c>
      <c r="C88" s="24">
        <v>228.0957941289289</v>
      </c>
    </row>
    <row r="89" spans="1:3" hidden="1" x14ac:dyDescent="0.2">
      <c r="A89" t="s">
        <v>426</v>
      </c>
      <c r="B89" t="s">
        <v>133</v>
      </c>
      <c r="C89" s="24">
        <v>225.89545506344359</v>
      </c>
    </row>
    <row r="90" spans="1:3" hidden="1" x14ac:dyDescent="0.2">
      <c r="A90" t="s">
        <v>426</v>
      </c>
      <c r="B90" t="s">
        <v>110</v>
      </c>
      <c r="C90" s="24">
        <v>185.35497435897435</v>
      </c>
    </row>
    <row r="91" spans="1:3" hidden="1" x14ac:dyDescent="0.2">
      <c r="A91" t="s">
        <v>426</v>
      </c>
      <c r="B91" t="s">
        <v>170</v>
      </c>
      <c r="C91" s="24">
        <v>150</v>
      </c>
    </row>
    <row r="92" spans="1:3" hidden="1" x14ac:dyDescent="0.2">
      <c r="A92" t="s">
        <v>426</v>
      </c>
      <c r="B92" t="s">
        <v>130</v>
      </c>
      <c r="C92" s="24">
        <v>199.58514285714287</v>
      </c>
    </row>
    <row r="93" spans="1:3" hidden="1" x14ac:dyDescent="0.2">
      <c r="A93" t="s">
        <v>426</v>
      </c>
      <c r="B93" t="s">
        <v>136</v>
      </c>
      <c r="C93" s="24">
        <v>160</v>
      </c>
    </row>
    <row r="94" spans="1:3" hidden="1" x14ac:dyDescent="0.2">
      <c r="A94" t="s">
        <v>426</v>
      </c>
      <c r="B94" t="s">
        <v>432</v>
      </c>
      <c r="C94" s="24">
        <v>21</v>
      </c>
    </row>
    <row r="95" spans="1:3" hidden="1" x14ac:dyDescent="0.2">
      <c r="A95" t="s">
        <v>427</v>
      </c>
      <c r="B95" t="s">
        <v>55</v>
      </c>
      <c r="C95" s="24">
        <v>293.40017050062033</v>
      </c>
    </row>
    <row r="96" spans="1:3" hidden="1" x14ac:dyDescent="0.2">
      <c r="A96" t="s">
        <v>427</v>
      </c>
      <c r="B96" t="s">
        <v>104</v>
      </c>
      <c r="C96" s="24">
        <v>170.50210526315789</v>
      </c>
    </row>
    <row r="97" spans="1:3" hidden="1" x14ac:dyDescent="0.2">
      <c r="A97" t="s">
        <v>427</v>
      </c>
      <c r="B97" t="s">
        <v>114</v>
      </c>
      <c r="C97" s="24">
        <v>212.14942805776252</v>
      </c>
    </row>
    <row r="98" spans="1:3" hidden="1" x14ac:dyDescent="0.2">
      <c r="A98" t="s">
        <v>427</v>
      </c>
      <c r="B98" t="s">
        <v>62</v>
      </c>
      <c r="C98" s="24">
        <v>220.11525713382741</v>
      </c>
    </row>
    <row r="99" spans="1:3" hidden="1" x14ac:dyDescent="0.2">
      <c r="A99" t="s">
        <v>427</v>
      </c>
      <c r="B99" t="s">
        <v>120</v>
      </c>
      <c r="C99" s="24">
        <v>194.44906991395578</v>
      </c>
    </row>
    <row r="100" spans="1:3" hidden="1" x14ac:dyDescent="0.2">
      <c r="A100" t="s">
        <v>427</v>
      </c>
      <c r="B100" t="s">
        <v>66</v>
      </c>
      <c r="C100" s="24">
        <v>203.8932530965742</v>
      </c>
    </row>
    <row r="101" spans="1:3" hidden="1" x14ac:dyDescent="0.2">
      <c r="A101" t="s">
        <v>427</v>
      </c>
      <c r="B101" t="s">
        <v>124</v>
      </c>
      <c r="C101" s="24">
        <v>203.36795353384457</v>
      </c>
    </row>
    <row r="102" spans="1:3" hidden="1" x14ac:dyDescent="0.2">
      <c r="A102" t="s">
        <v>427</v>
      </c>
      <c r="B102" t="s">
        <v>157</v>
      </c>
      <c r="C102" s="24">
        <v>211.18083336686018</v>
      </c>
    </row>
    <row r="103" spans="1:3" hidden="1" x14ac:dyDescent="0.2">
      <c r="A103" t="s">
        <v>427</v>
      </c>
      <c r="B103" t="s">
        <v>140</v>
      </c>
      <c r="C103" s="24">
        <v>269.89542877748022</v>
      </c>
    </row>
    <row r="104" spans="1:3" hidden="1" x14ac:dyDescent="0.2">
      <c r="A104" t="s">
        <v>427</v>
      </c>
      <c r="B104" t="s">
        <v>117</v>
      </c>
      <c r="C104" s="24">
        <v>183.77867241379309</v>
      </c>
    </row>
    <row r="105" spans="1:3" hidden="1" x14ac:dyDescent="0.2">
      <c r="A105" t="s">
        <v>427</v>
      </c>
      <c r="B105" t="s">
        <v>70</v>
      </c>
      <c r="C105" s="24">
        <v>218.91288437377989</v>
      </c>
    </row>
    <row r="106" spans="1:3" hidden="1" x14ac:dyDescent="0.2">
      <c r="A106" t="s">
        <v>427</v>
      </c>
      <c r="B106" t="s">
        <v>127</v>
      </c>
      <c r="C106" s="24">
        <v>209.31367968749998</v>
      </c>
    </row>
    <row r="107" spans="1:3" hidden="1" x14ac:dyDescent="0.2">
      <c r="A107" t="s">
        <v>427</v>
      </c>
      <c r="B107" t="s">
        <v>267</v>
      </c>
      <c r="C107" s="24">
        <v>278.01180949841614</v>
      </c>
    </row>
    <row r="108" spans="1:3" hidden="1" x14ac:dyDescent="0.2">
      <c r="A108" t="s">
        <v>427</v>
      </c>
      <c r="B108" t="s">
        <v>164</v>
      </c>
      <c r="C108" s="24">
        <v>225.42552145007971</v>
      </c>
    </row>
    <row r="109" spans="1:3" hidden="1" x14ac:dyDescent="0.2">
      <c r="A109" t="s">
        <v>427</v>
      </c>
      <c r="B109" t="s">
        <v>218</v>
      </c>
      <c r="C109" s="24">
        <v>208.61726567212426</v>
      </c>
    </row>
    <row r="110" spans="1:3" hidden="1" x14ac:dyDescent="0.2">
      <c r="A110" t="s">
        <v>427</v>
      </c>
      <c r="B110" t="s">
        <v>428</v>
      </c>
      <c r="C110" s="24">
        <v>181.9</v>
      </c>
    </row>
    <row r="111" spans="1:3" hidden="1" x14ac:dyDescent="0.2">
      <c r="A111" t="s">
        <v>427</v>
      </c>
      <c r="B111" t="s">
        <v>133</v>
      </c>
      <c r="C111" s="24">
        <v>179.61128131976955</v>
      </c>
    </row>
    <row r="112" spans="1:3" hidden="1" x14ac:dyDescent="0.2">
      <c r="A112" t="s">
        <v>427</v>
      </c>
      <c r="B112" t="s">
        <v>110</v>
      </c>
      <c r="C112" s="24">
        <v>183.2475</v>
      </c>
    </row>
    <row r="113" spans="1:3" hidden="1" x14ac:dyDescent="0.2">
      <c r="A113" t="s">
        <v>427</v>
      </c>
      <c r="B113" t="s">
        <v>170</v>
      </c>
      <c r="C113" s="24">
        <v>227.8683085296762</v>
      </c>
    </row>
    <row r="114" spans="1:3" hidden="1" x14ac:dyDescent="0.2">
      <c r="A114" t="s">
        <v>427</v>
      </c>
      <c r="B114" t="s">
        <v>130</v>
      </c>
      <c r="C114" s="24">
        <v>155.87529461756372</v>
      </c>
    </row>
    <row r="115" spans="1:3" hidden="1" x14ac:dyDescent="0.2">
      <c r="A115" t="s">
        <v>427</v>
      </c>
      <c r="B115" t="s">
        <v>136</v>
      </c>
      <c r="C115" s="24">
        <v>192.98887964955975</v>
      </c>
    </row>
    <row r="116" spans="1:3" hidden="1" x14ac:dyDescent="0.2">
      <c r="A116" t="s">
        <v>427</v>
      </c>
      <c r="B116" t="s">
        <v>432</v>
      </c>
      <c r="C116" s="24">
        <v>21</v>
      </c>
    </row>
    <row r="117" spans="1:3" hidden="1" x14ac:dyDescent="0.2">
      <c r="A117" t="s">
        <v>429</v>
      </c>
      <c r="B117" t="s">
        <v>430</v>
      </c>
      <c r="C117" s="2">
        <v>605</v>
      </c>
    </row>
    <row r="118" spans="1:3" hidden="1" x14ac:dyDescent="0.2">
      <c r="A118" t="s">
        <v>429</v>
      </c>
      <c r="B118" t="s">
        <v>431</v>
      </c>
      <c r="C118" s="2">
        <v>605</v>
      </c>
    </row>
    <row r="119" spans="1:3" hidden="1" x14ac:dyDescent="0.2">
      <c r="A119" t="s">
        <v>427</v>
      </c>
      <c r="B119" t="s">
        <v>195</v>
      </c>
      <c r="C119" s="2">
        <v>0</v>
      </c>
    </row>
    <row r="120" spans="1:3" hidden="1" x14ac:dyDescent="0.2">
      <c r="A120" t="s">
        <v>426</v>
      </c>
      <c r="B120" t="s">
        <v>195</v>
      </c>
      <c r="C120" s="2">
        <v>0</v>
      </c>
    </row>
    <row r="121" spans="1:3" hidden="1" x14ac:dyDescent="0.2">
      <c r="A121" t="s">
        <v>618</v>
      </c>
      <c r="B121" t="s">
        <v>55</v>
      </c>
      <c r="C121">
        <v>293.40017050062033</v>
      </c>
    </row>
    <row r="122" spans="1:3" hidden="1" x14ac:dyDescent="0.2">
      <c r="A122" s="24" t="s">
        <v>618</v>
      </c>
      <c r="B122" t="s">
        <v>104</v>
      </c>
      <c r="C122">
        <v>170.50210526315789</v>
      </c>
    </row>
    <row r="123" spans="1:3" hidden="1" x14ac:dyDescent="0.2">
      <c r="A123" s="24" t="s">
        <v>618</v>
      </c>
      <c r="B123" t="s">
        <v>114</v>
      </c>
      <c r="C123">
        <v>212.14942805776252</v>
      </c>
    </row>
    <row r="124" spans="1:3" hidden="1" x14ac:dyDescent="0.2">
      <c r="A124" s="24" t="s">
        <v>618</v>
      </c>
      <c r="B124" t="s">
        <v>62</v>
      </c>
      <c r="C124">
        <v>220.11525713382741</v>
      </c>
    </row>
    <row r="125" spans="1:3" hidden="1" x14ac:dyDescent="0.2">
      <c r="A125" s="24" t="s">
        <v>618</v>
      </c>
      <c r="B125" t="s">
        <v>120</v>
      </c>
      <c r="C125">
        <v>194.44906991395578</v>
      </c>
    </row>
    <row r="126" spans="1:3" hidden="1" x14ac:dyDescent="0.2">
      <c r="A126" s="24" t="s">
        <v>618</v>
      </c>
      <c r="B126" t="s">
        <v>66</v>
      </c>
      <c r="C126">
        <v>203.8932530965742</v>
      </c>
    </row>
    <row r="127" spans="1:3" hidden="1" x14ac:dyDescent="0.2">
      <c r="A127" s="24" t="s">
        <v>618</v>
      </c>
      <c r="B127" t="s">
        <v>124</v>
      </c>
      <c r="C127">
        <v>203.36795353384457</v>
      </c>
    </row>
    <row r="128" spans="1:3" hidden="1" x14ac:dyDescent="0.2">
      <c r="A128" s="24" t="s">
        <v>618</v>
      </c>
      <c r="B128" t="s">
        <v>157</v>
      </c>
      <c r="C128">
        <v>211.18083336686018</v>
      </c>
    </row>
    <row r="129" spans="1:3" hidden="1" x14ac:dyDescent="0.2">
      <c r="A129" s="24" t="s">
        <v>618</v>
      </c>
      <c r="B129" t="s">
        <v>140</v>
      </c>
      <c r="C129">
        <v>269.89542877748022</v>
      </c>
    </row>
    <row r="130" spans="1:3" hidden="1" x14ac:dyDescent="0.2">
      <c r="A130" s="24" t="s">
        <v>618</v>
      </c>
      <c r="B130" t="s">
        <v>117</v>
      </c>
      <c r="C130">
        <v>183.77867241379309</v>
      </c>
    </row>
    <row r="131" spans="1:3" hidden="1" x14ac:dyDescent="0.2">
      <c r="A131" s="24" t="s">
        <v>618</v>
      </c>
      <c r="B131" t="s">
        <v>70</v>
      </c>
      <c r="C131">
        <v>218.91288437377989</v>
      </c>
    </row>
    <row r="132" spans="1:3" hidden="1" x14ac:dyDescent="0.2">
      <c r="A132" s="24" t="s">
        <v>618</v>
      </c>
      <c r="B132" t="s">
        <v>127</v>
      </c>
      <c r="C132">
        <v>209.31367968749998</v>
      </c>
    </row>
    <row r="133" spans="1:3" hidden="1" x14ac:dyDescent="0.2">
      <c r="A133" s="24" t="s">
        <v>618</v>
      </c>
      <c r="B133" t="s">
        <v>267</v>
      </c>
      <c r="C133">
        <v>278.01180949841614</v>
      </c>
    </row>
    <row r="134" spans="1:3" hidden="1" x14ac:dyDescent="0.2">
      <c r="A134" s="24" t="s">
        <v>618</v>
      </c>
      <c r="B134" t="s">
        <v>164</v>
      </c>
      <c r="C134">
        <v>225.42552145007971</v>
      </c>
    </row>
    <row r="135" spans="1:3" hidden="1" x14ac:dyDescent="0.2">
      <c r="A135" s="24" t="s">
        <v>618</v>
      </c>
      <c r="B135" t="s">
        <v>218</v>
      </c>
      <c r="C135">
        <v>208.61726567212426</v>
      </c>
    </row>
    <row r="136" spans="1:3" hidden="1" x14ac:dyDescent="0.2">
      <c r="A136" s="24" t="s">
        <v>618</v>
      </c>
      <c r="B136" t="s">
        <v>428</v>
      </c>
      <c r="C136">
        <v>181.9</v>
      </c>
    </row>
    <row r="137" spans="1:3" hidden="1" x14ac:dyDescent="0.2">
      <c r="A137" s="24" t="s">
        <v>618</v>
      </c>
      <c r="B137" t="s">
        <v>133</v>
      </c>
      <c r="C137">
        <v>179.61128131976955</v>
      </c>
    </row>
    <row r="138" spans="1:3" hidden="1" x14ac:dyDescent="0.2">
      <c r="A138" s="24" t="s">
        <v>618</v>
      </c>
      <c r="B138" t="s">
        <v>110</v>
      </c>
      <c r="C138">
        <v>183.2475</v>
      </c>
    </row>
    <row r="139" spans="1:3" hidden="1" x14ac:dyDescent="0.2">
      <c r="A139" s="24" t="s">
        <v>618</v>
      </c>
      <c r="B139" t="s">
        <v>170</v>
      </c>
      <c r="C139">
        <v>227.8683085296762</v>
      </c>
    </row>
    <row r="140" spans="1:3" hidden="1" x14ac:dyDescent="0.2">
      <c r="A140" s="24" t="s">
        <v>618</v>
      </c>
      <c r="B140" t="s">
        <v>130</v>
      </c>
      <c r="C140">
        <v>155.87529461756372</v>
      </c>
    </row>
    <row r="141" spans="1:3" hidden="1" x14ac:dyDescent="0.2">
      <c r="A141" s="24" t="s">
        <v>618</v>
      </c>
      <c r="B141" t="s">
        <v>136</v>
      </c>
      <c r="C141">
        <v>192.98887964955975</v>
      </c>
    </row>
    <row r="142" spans="1:3" hidden="1" x14ac:dyDescent="0.2">
      <c r="A142" s="24" t="s">
        <v>618</v>
      </c>
      <c r="B142" t="s">
        <v>432</v>
      </c>
      <c r="C142">
        <v>21</v>
      </c>
    </row>
    <row r="143" spans="1:3" hidden="1" x14ac:dyDescent="0.2">
      <c r="A143" s="24" t="s">
        <v>618</v>
      </c>
      <c r="B143" t="s">
        <v>195</v>
      </c>
      <c r="C143">
        <v>0</v>
      </c>
    </row>
    <row r="144" spans="1:3" hidden="1" x14ac:dyDescent="0.2">
      <c r="A144" s="24" t="s">
        <v>619</v>
      </c>
      <c r="B144" s="24" t="s">
        <v>55</v>
      </c>
      <c r="C144" s="24">
        <v>293.40017050062033</v>
      </c>
    </row>
    <row r="145" spans="1:3" hidden="1" x14ac:dyDescent="0.2">
      <c r="A145" s="24" t="s">
        <v>619</v>
      </c>
      <c r="B145" s="24" t="s">
        <v>104</v>
      </c>
      <c r="C145" s="24">
        <v>170.50210526315789</v>
      </c>
    </row>
    <row r="146" spans="1:3" hidden="1" x14ac:dyDescent="0.2">
      <c r="A146" s="24" t="s">
        <v>619</v>
      </c>
      <c r="B146" s="24" t="s">
        <v>114</v>
      </c>
      <c r="C146" s="24">
        <v>212.14942805776252</v>
      </c>
    </row>
    <row r="147" spans="1:3" hidden="1" x14ac:dyDescent="0.2">
      <c r="A147" s="24" t="s">
        <v>619</v>
      </c>
      <c r="B147" s="24" t="s">
        <v>62</v>
      </c>
      <c r="C147" s="24">
        <v>220.11525713382741</v>
      </c>
    </row>
    <row r="148" spans="1:3" hidden="1" x14ac:dyDescent="0.2">
      <c r="A148" s="24" t="s">
        <v>619</v>
      </c>
      <c r="B148" s="24" t="s">
        <v>120</v>
      </c>
      <c r="C148" s="24">
        <v>194.44906991395578</v>
      </c>
    </row>
    <row r="149" spans="1:3" hidden="1" x14ac:dyDescent="0.2">
      <c r="A149" s="24" t="s">
        <v>619</v>
      </c>
      <c r="B149" s="24" t="s">
        <v>66</v>
      </c>
      <c r="C149" s="24">
        <v>203.8932530965742</v>
      </c>
    </row>
    <row r="150" spans="1:3" hidden="1" x14ac:dyDescent="0.2">
      <c r="A150" s="24" t="s">
        <v>619</v>
      </c>
      <c r="B150" s="24" t="s">
        <v>124</v>
      </c>
      <c r="C150" s="24">
        <v>203.36795353384457</v>
      </c>
    </row>
    <row r="151" spans="1:3" hidden="1" x14ac:dyDescent="0.2">
      <c r="A151" s="24" t="s">
        <v>619</v>
      </c>
      <c r="B151" s="24" t="s">
        <v>157</v>
      </c>
      <c r="C151" s="24">
        <v>211.18083336686018</v>
      </c>
    </row>
    <row r="152" spans="1:3" hidden="1" x14ac:dyDescent="0.2">
      <c r="A152" s="24" t="s">
        <v>619</v>
      </c>
      <c r="B152" s="24" t="s">
        <v>140</v>
      </c>
      <c r="C152" s="24">
        <v>269.89542877748022</v>
      </c>
    </row>
    <row r="153" spans="1:3" hidden="1" x14ac:dyDescent="0.2">
      <c r="A153" s="24" t="s">
        <v>619</v>
      </c>
      <c r="B153" s="24" t="s">
        <v>117</v>
      </c>
      <c r="C153" s="24">
        <v>183.77867241379309</v>
      </c>
    </row>
    <row r="154" spans="1:3" hidden="1" x14ac:dyDescent="0.2">
      <c r="A154" s="24" t="s">
        <v>619</v>
      </c>
      <c r="B154" s="24" t="s">
        <v>70</v>
      </c>
      <c r="C154" s="24">
        <v>218.91288437377989</v>
      </c>
    </row>
    <row r="155" spans="1:3" hidden="1" x14ac:dyDescent="0.2">
      <c r="A155" s="24" t="s">
        <v>619</v>
      </c>
      <c r="B155" s="24" t="s">
        <v>127</v>
      </c>
      <c r="C155" s="24">
        <v>209.31367968749998</v>
      </c>
    </row>
    <row r="156" spans="1:3" hidden="1" x14ac:dyDescent="0.2">
      <c r="A156" s="24" t="s">
        <v>619</v>
      </c>
      <c r="B156" s="24" t="s">
        <v>267</v>
      </c>
      <c r="C156" s="24">
        <v>278.01180949841614</v>
      </c>
    </row>
    <row r="157" spans="1:3" hidden="1" x14ac:dyDescent="0.2">
      <c r="A157" s="24" t="s">
        <v>619</v>
      </c>
      <c r="B157" s="24" t="s">
        <v>164</v>
      </c>
      <c r="C157" s="24">
        <v>225.42552145007971</v>
      </c>
    </row>
    <row r="158" spans="1:3" hidden="1" x14ac:dyDescent="0.2">
      <c r="A158" s="24" t="s">
        <v>619</v>
      </c>
      <c r="B158" s="24" t="s">
        <v>218</v>
      </c>
      <c r="C158" s="24">
        <v>208.61726567212426</v>
      </c>
    </row>
    <row r="159" spans="1:3" hidden="1" x14ac:dyDescent="0.2">
      <c r="A159" s="24" t="s">
        <v>619</v>
      </c>
      <c r="B159" s="24" t="s">
        <v>428</v>
      </c>
      <c r="C159" s="24">
        <v>181.9</v>
      </c>
    </row>
    <row r="160" spans="1:3" hidden="1" x14ac:dyDescent="0.2">
      <c r="A160" s="24" t="s">
        <v>619</v>
      </c>
      <c r="B160" s="24" t="s">
        <v>133</v>
      </c>
      <c r="C160" s="24">
        <v>179.61128131976955</v>
      </c>
    </row>
    <row r="161" spans="1:3" hidden="1" x14ac:dyDescent="0.2">
      <c r="A161" s="24" t="s">
        <v>619</v>
      </c>
      <c r="B161" s="24" t="s">
        <v>110</v>
      </c>
      <c r="C161" s="24">
        <v>183.2475</v>
      </c>
    </row>
    <row r="162" spans="1:3" hidden="1" x14ac:dyDescent="0.2">
      <c r="A162" s="24" t="s">
        <v>619</v>
      </c>
      <c r="B162" s="24" t="s">
        <v>170</v>
      </c>
      <c r="C162" s="24">
        <v>227.8683085296762</v>
      </c>
    </row>
    <row r="163" spans="1:3" hidden="1" x14ac:dyDescent="0.2">
      <c r="A163" s="24" t="s">
        <v>619</v>
      </c>
      <c r="B163" s="24" t="s">
        <v>130</v>
      </c>
      <c r="C163" s="24">
        <v>155.87529461756372</v>
      </c>
    </row>
    <row r="164" spans="1:3" hidden="1" x14ac:dyDescent="0.2">
      <c r="A164" s="24" t="s">
        <v>619</v>
      </c>
      <c r="B164" s="24" t="s">
        <v>136</v>
      </c>
      <c r="C164" s="24">
        <v>192.98887964955975</v>
      </c>
    </row>
    <row r="165" spans="1:3" hidden="1" x14ac:dyDescent="0.2">
      <c r="A165" s="24" t="s">
        <v>619</v>
      </c>
      <c r="B165" s="24" t="s">
        <v>432</v>
      </c>
      <c r="C165" s="24">
        <v>21</v>
      </c>
    </row>
    <row r="166" spans="1:3" hidden="1" x14ac:dyDescent="0.2">
      <c r="A166" s="24" t="s">
        <v>619</v>
      </c>
      <c r="B166" s="24" t="s">
        <v>195</v>
      </c>
      <c r="C166" s="24">
        <v>0</v>
      </c>
    </row>
    <row r="167" spans="1:3" x14ac:dyDescent="0.2">
      <c r="A167" s="24" t="s">
        <v>620</v>
      </c>
      <c r="B167" s="24" t="s">
        <v>55</v>
      </c>
      <c r="C167" s="24">
        <v>293.40017050062033</v>
      </c>
    </row>
    <row r="168" spans="1:3" x14ac:dyDescent="0.2">
      <c r="A168" s="24" t="s">
        <v>620</v>
      </c>
      <c r="B168" s="24" t="s">
        <v>104</v>
      </c>
      <c r="C168" s="24">
        <v>194.91106547619049</v>
      </c>
    </row>
    <row r="169" spans="1:3" x14ac:dyDescent="0.2">
      <c r="A169" s="24" t="s">
        <v>620</v>
      </c>
      <c r="B169" s="24" t="s">
        <v>114</v>
      </c>
      <c r="C169" s="24">
        <v>222.13903547814169</v>
      </c>
    </row>
    <row r="170" spans="1:3" x14ac:dyDescent="0.2">
      <c r="A170" s="24" t="s">
        <v>620</v>
      </c>
      <c r="B170" s="24" t="s">
        <v>62</v>
      </c>
      <c r="C170" s="24">
        <v>220.62768345323747</v>
      </c>
    </row>
    <row r="171" spans="1:3" x14ac:dyDescent="0.2">
      <c r="A171" s="24" t="s">
        <v>620</v>
      </c>
      <c r="B171" s="24" t="s">
        <v>120</v>
      </c>
      <c r="C171" s="24">
        <v>160</v>
      </c>
    </row>
    <row r="172" spans="1:3" x14ac:dyDescent="0.2">
      <c r="A172" s="24" t="s">
        <v>620</v>
      </c>
      <c r="B172" s="24" t="s">
        <v>66</v>
      </c>
      <c r="C172" s="24">
        <v>205.39977777777779</v>
      </c>
    </row>
    <row r="173" spans="1:3" x14ac:dyDescent="0.2">
      <c r="A173" s="24" t="s">
        <v>620</v>
      </c>
      <c r="B173" s="24" t="s">
        <v>124</v>
      </c>
      <c r="C173" s="24">
        <v>239.42127462430145</v>
      </c>
    </row>
    <row r="174" spans="1:3" x14ac:dyDescent="0.2">
      <c r="A174" s="24" t="s">
        <v>620</v>
      </c>
      <c r="B174" s="24" t="s">
        <v>157</v>
      </c>
      <c r="C174" s="24">
        <v>229.80817309877722</v>
      </c>
    </row>
    <row r="175" spans="1:3" x14ac:dyDescent="0.2">
      <c r="A175" s="24" t="s">
        <v>620</v>
      </c>
      <c r="B175" s="24" t="s">
        <v>140</v>
      </c>
      <c r="C175" s="24">
        <v>295.00184456985647</v>
      </c>
    </row>
    <row r="176" spans="1:3" x14ac:dyDescent="0.2">
      <c r="A176" s="24" t="s">
        <v>620</v>
      </c>
      <c r="B176" s="24" t="s">
        <v>117</v>
      </c>
      <c r="C176" s="24">
        <v>228.72505324074086</v>
      </c>
    </row>
    <row r="177" spans="1:3" x14ac:dyDescent="0.2">
      <c r="A177" s="24" t="s">
        <v>620</v>
      </c>
      <c r="B177" s="24" t="s">
        <v>70</v>
      </c>
      <c r="C177" s="24">
        <v>184.84</v>
      </c>
    </row>
    <row r="178" spans="1:3" x14ac:dyDescent="0.2">
      <c r="A178" s="24" t="s">
        <v>620</v>
      </c>
      <c r="B178" s="24" t="s">
        <v>127</v>
      </c>
      <c r="C178" s="24">
        <v>201.73649074074075</v>
      </c>
    </row>
    <row r="179" spans="1:3" x14ac:dyDescent="0.2">
      <c r="A179" s="24" t="s">
        <v>620</v>
      </c>
      <c r="B179" s="24" t="s">
        <v>267</v>
      </c>
      <c r="C179" s="24">
        <v>232.69356343283584</v>
      </c>
    </row>
    <row r="180" spans="1:3" x14ac:dyDescent="0.2">
      <c r="A180" s="24" t="s">
        <v>620</v>
      </c>
      <c r="B180" s="24" t="s">
        <v>164</v>
      </c>
      <c r="C180" s="24">
        <v>236.68688086839231</v>
      </c>
    </row>
    <row r="181" spans="1:3" x14ac:dyDescent="0.2">
      <c r="A181" s="24" t="s">
        <v>620</v>
      </c>
      <c r="B181" s="24" t="s">
        <v>218</v>
      </c>
      <c r="C181" s="24">
        <v>228.0957941289289</v>
      </c>
    </row>
    <row r="182" spans="1:3" x14ac:dyDescent="0.2">
      <c r="A182" s="24" t="s">
        <v>620</v>
      </c>
      <c r="B182" s="24" t="s">
        <v>133</v>
      </c>
      <c r="C182" s="24">
        <v>225.89545506344359</v>
      </c>
    </row>
    <row r="183" spans="1:3" x14ac:dyDescent="0.2">
      <c r="A183" s="24" t="s">
        <v>620</v>
      </c>
      <c r="B183" s="24" t="s">
        <v>110</v>
      </c>
      <c r="C183" s="24">
        <v>185.35497435897435</v>
      </c>
    </row>
    <row r="184" spans="1:3" x14ac:dyDescent="0.2">
      <c r="A184" s="24" t="s">
        <v>620</v>
      </c>
      <c r="B184" s="24" t="s">
        <v>170</v>
      </c>
      <c r="C184" s="24">
        <v>150</v>
      </c>
    </row>
    <row r="185" spans="1:3" x14ac:dyDescent="0.2">
      <c r="A185" s="24" t="s">
        <v>620</v>
      </c>
      <c r="B185" s="24" t="s">
        <v>130</v>
      </c>
      <c r="C185" s="24">
        <v>199.58514285714287</v>
      </c>
    </row>
    <row r="186" spans="1:3" x14ac:dyDescent="0.2">
      <c r="A186" s="24" t="s">
        <v>620</v>
      </c>
      <c r="B186" s="24" t="s">
        <v>136</v>
      </c>
      <c r="C186" s="24">
        <v>160</v>
      </c>
    </row>
    <row r="187" spans="1:3" x14ac:dyDescent="0.2">
      <c r="A187" s="24" t="s">
        <v>620</v>
      </c>
      <c r="B187" s="24" t="s">
        <v>432</v>
      </c>
      <c r="C187" s="24">
        <v>21</v>
      </c>
    </row>
    <row r="188" spans="1:3" x14ac:dyDescent="0.2">
      <c r="A188" s="24" t="s">
        <v>620</v>
      </c>
      <c r="B188" s="24" t="s">
        <v>195</v>
      </c>
      <c r="C188" s="2">
        <v>0</v>
      </c>
    </row>
    <row r="189" spans="1:3" hidden="1" x14ac:dyDescent="0.2">
      <c r="A189" s="24" t="s">
        <v>621</v>
      </c>
      <c r="B189" s="24" t="s">
        <v>55</v>
      </c>
      <c r="C189" s="24">
        <v>293.40017050062033</v>
      </c>
    </row>
    <row r="190" spans="1:3" hidden="1" x14ac:dyDescent="0.2">
      <c r="A190" s="24" t="s">
        <v>621</v>
      </c>
      <c r="B190" s="24" t="s">
        <v>104</v>
      </c>
      <c r="C190" s="24">
        <v>194.91106547619049</v>
      </c>
    </row>
    <row r="191" spans="1:3" hidden="1" x14ac:dyDescent="0.2">
      <c r="A191" s="24" t="s">
        <v>621</v>
      </c>
      <c r="B191" s="24" t="s">
        <v>114</v>
      </c>
      <c r="C191" s="24">
        <v>222.13903547814169</v>
      </c>
    </row>
    <row r="192" spans="1:3" hidden="1" x14ac:dyDescent="0.2">
      <c r="A192" s="24" t="s">
        <v>621</v>
      </c>
      <c r="B192" s="24" t="s">
        <v>62</v>
      </c>
      <c r="C192" s="24">
        <v>220.62768345323747</v>
      </c>
    </row>
    <row r="193" spans="1:3" hidden="1" x14ac:dyDescent="0.2">
      <c r="A193" s="24" t="s">
        <v>621</v>
      </c>
      <c r="B193" s="24" t="s">
        <v>120</v>
      </c>
      <c r="C193" s="24">
        <v>160</v>
      </c>
    </row>
    <row r="194" spans="1:3" hidden="1" x14ac:dyDescent="0.2">
      <c r="A194" s="24" t="s">
        <v>621</v>
      </c>
      <c r="B194" s="24" t="s">
        <v>66</v>
      </c>
      <c r="C194" s="24">
        <v>205.39977777777779</v>
      </c>
    </row>
    <row r="195" spans="1:3" hidden="1" x14ac:dyDescent="0.2">
      <c r="A195" s="24" t="s">
        <v>621</v>
      </c>
      <c r="B195" s="24" t="s">
        <v>124</v>
      </c>
      <c r="C195" s="24">
        <v>239.42127462430145</v>
      </c>
    </row>
    <row r="196" spans="1:3" hidden="1" x14ac:dyDescent="0.2">
      <c r="A196" s="24" t="s">
        <v>621</v>
      </c>
      <c r="B196" s="24" t="s">
        <v>157</v>
      </c>
      <c r="C196" s="24">
        <v>229.80817309877722</v>
      </c>
    </row>
    <row r="197" spans="1:3" hidden="1" x14ac:dyDescent="0.2">
      <c r="A197" s="24" t="s">
        <v>621</v>
      </c>
      <c r="B197" s="24" t="s">
        <v>140</v>
      </c>
      <c r="C197" s="24">
        <v>295.00184456985647</v>
      </c>
    </row>
    <row r="198" spans="1:3" hidden="1" x14ac:dyDescent="0.2">
      <c r="A198" s="24" t="s">
        <v>621</v>
      </c>
      <c r="B198" s="24" t="s">
        <v>117</v>
      </c>
      <c r="C198" s="24">
        <v>228.72505324074086</v>
      </c>
    </row>
    <row r="199" spans="1:3" hidden="1" x14ac:dyDescent="0.2">
      <c r="A199" s="24" t="s">
        <v>621</v>
      </c>
      <c r="B199" s="24" t="s">
        <v>70</v>
      </c>
      <c r="C199" s="24">
        <v>184.84</v>
      </c>
    </row>
    <row r="200" spans="1:3" hidden="1" x14ac:dyDescent="0.2">
      <c r="A200" s="24" t="s">
        <v>621</v>
      </c>
      <c r="B200" s="24" t="s">
        <v>127</v>
      </c>
      <c r="C200" s="24">
        <v>201.73649074074075</v>
      </c>
    </row>
    <row r="201" spans="1:3" hidden="1" x14ac:dyDescent="0.2">
      <c r="A201" s="24" t="s">
        <v>621</v>
      </c>
      <c r="B201" s="24" t="s">
        <v>267</v>
      </c>
      <c r="C201" s="24">
        <v>232.69356343283584</v>
      </c>
    </row>
    <row r="202" spans="1:3" hidden="1" x14ac:dyDescent="0.2">
      <c r="A202" s="24" t="s">
        <v>621</v>
      </c>
      <c r="B202" s="24" t="s">
        <v>164</v>
      </c>
      <c r="C202" s="24">
        <v>236.68688086839231</v>
      </c>
    </row>
    <row r="203" spans="1:3" hidden="1" x14ac:dyDescent="0.2">
      <c r="A203" s="24" t="s">
        <v>621</v>
      </c>
      <c r="B203" s="24" t="s">
        <v>218</v>
      </c>
      <c r="C203" s="24">
        <v>228.0957941289289</v>
      </c>
    </row>
    <row r="204" spans="1:3" hidden="1" x14ac:dyDescent="0.2">
      <c r="A204" s="24" t="s">
        <v>621</v>
      </c>
      <c r="B204" s="24" t="s">
        <v>133</v>
      </c>
      <c r="C204" s="24">
        <v>225.89545506344359</v>
      </c>
    </row>
    <row r="205" spans="1:3" hidden="1" x14ac:dyDescent="0.2">
      <c r="A205" s="24" t="s">
        <v>621</v>
      </c>
      <c r="B205" s="24" t="s">
        <v>110</v>
      </c>
      <c r="C205" s="24">
        <v>185.35497435897435</v>
      </c>
    </row>
    <row r="206" spans="1:3" hidden="1" x14ac:dyDescent="0.2">
      <c r="A206" s="24" t="s">
        <v>621</v>
      </c>
      <c r="B206" s="24" t="s">
        <v>170</v>
      </c>
      <c r="C206" s="24">
        <v>150</v>
      </c>
    </row>
    <row r="207" spans="1:3" hidden="1" x14ac:dyDescent="0.2">
      <c r="A207" s="24" t="s">
        <v>621</v>
      </c>
      <c r="B207" s="24" t="s">
        <v>130</v>
      </c>
      <c r="C207" s="24">
        <v>199.58514285714287</v>
      </c>
    </row>
    <row r="208" spans="1:3" hidden="1" x14ac:dyDescent="0.2">
      <c r="A208" s="24" t="s">
        <v>621</v>
      </c>
      <c r="B208" s="24" t="s">
        <v>136</v>
      </c>
      <c r="C208" s="24">
        <v>160</v>
      </c>
    </row>
    <row r="209" spans="1:3" hidden="1" x14ac:dyDescent="0.2">
      <c r="A209" s="24" t="s">
        <v>621</v>
      </c>
      <c r="B209" s="24" t="s">
        <v>432</v>
      </c>
      <c r="C209" s="24">
        <v>21</v>
      </c>
    </row>
    <row r="210" spans="1:3" hidden="1" x14ac:dyDescent="0.2">
      <c r="A210" s="24" t="s">
        <v>621</v>
      </c>
      <c r="B210" s="24" t="s">
        <v>195</v>
      </c>
      <c r="C210" s="2">
        <v>0</v>
      </c>
    </row>
    <row r="211" spans="1:3" hidden="1" x14ac:dyDescent="0.2">
      <c r="A211" t="s">
        <v>618</v>
      </c>
      <c r="B211" t="s">
        <v>206</v>
      </c>
      <c r="C211" s="24">
        <v>293.40017050062033</v>
      </c>
    </row>
    <row r="212" spans="1:3" hidden="1" x14ac:dyDescent="0.2">
      <c r="A212" t="s">
        <v>619</v>
      </c>
      <c r="B212" s="24" t="s">
        <v>206</v>
      </c>
      <c r="C212" s="24">
        <v>293.40017050062033</v>
      </c>
    </row>
    <row r="213" spans="1:3" x14ac:dyDescent="0.2">
      <c r="A213" t="s">
        <v>620</v>
      </c>
      <c r="B213" s="24" t="s">
        <v>206</v>
      </c>
      <c r="C213" s="24">
        <v>293.40017050062033</v>
      </c>
    </row>
    <row r="214" spans="1:3" hidden="1" x14ac:dyDescent="0.2">
      <c r="A214" t="s">
        <v>621</v>
      </c>
      <c r="B214" s="24" t="s">
        <v>206</v>
      </c>
      <c r="C214" s="24">
        <v>293.40017050062033</v>
      </c>
    </row>
    <row r="215" spans="1:3" hidden="1" x14ac:dyDescent="0.2">
      <c r="A215" s="24" t="s">
        <v>618</v>
      </c>
      <c r="B215" t="s">
        <v>252</v>
      </c>
      <c r="C215">
        <v>194</v>
      </c>
    </row>
    <row r="216" spans="1:3" hidden="1" x14ac:dyDescent="0.2">
      <c r="A216" s="24" t="s">
        <v>619</v>
      </c>
      <c r="B216" s="24" t="s">
        <v>252</v>
      </c>
      <c r="C216" s="24">
        <v>194</v>
      </c>
    </row>
    <row r="217" spans="1:3" x14ac:dyDescent="0.2">
      <c r="A217" s="24" t="s">
        <v>620</v>
      </c>
      <c r="B217" s="24" t="s">
        <v>252</v>
      </c>
      <c r="C217" s="24">
        <v>194</v>
      </c>
    </row>
    <row r="218" spans="1:3" hidden="1" x14ac:dyDescent="0.2">
      <c r="A218" s="24" t="s">
        <v>621</v>
      </c>
      <c r="B218" s="24" t="s">
        <v>252</v>
      </c>
      <c r="C218" s="24">
        <v>194</v>
      </c>
    </row>
    <row r="219" spans="1:3" hidden="1" x14ac:dyDescent="0.2">
      <c r="A219" s="24" t="s">
        <v>618</v>
      </c>
      <c r="B219" t="s">
        <v>216</v>
      </c>
      <c r="C219" s="24">
        <v>300</v>
      </c>
    </row>
    <row r="220" spans="1:3" hidden="1" x14ac:dyDescent="0.2">
      <c r="A220" s="24" t="s">
        <v>619</v>
      </c>
      <c r="B220" s="24" t="s">
        <v>216</v>
      </c>
      <c r="C220" s="24">
        <v>300</v>
      </c>
    </row>
    <row r="221" spans="1:3" x14ac:dyDescent="0.2">
      <c r="A221" s="24" t="s">
        <v>620</v>
      </c>
      <c r="B221" s="24" t="s">
        <v>216</v>
      </c>
      <c r="C221" s="24">
        <v>300</v>
      </c>
    </row>
    <row r="222" spans="1:3" hidden="1" x14ac:dyDescent="0.2">
      <c r="A222" s="24" t="s">
        <v>621</v>
      </c>
      <c r="B222" s="24" t="s">
        <v>216</v>
      </c>
      <c r="C222" s="24">
        <v>300</v>
      </c>
    </row>
  </sheetData>
  <autoFilter ref="A1:C222">
    <filterColumn colId="0">
      <filters>
        <filter val="W6"/>
      </filters>
    </filterColumn>
  </autoFilter>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workbookViewId="0">
      <selection activeCell="A24" sqref="A24"/>
    </sheetView>
  </sheetViews>
  <sheetFormatPr defaultRowHeight="12.5" x14ac:dyDescent="0.2"/>
  <cols>
    <col min="3" max="3" width="11.75" customWidth="1"/>
    <col min="4" max="4" width="2.25" style="24" customWidth="1"/>
    <col min="5" max="5" width="13.5" customWidth="1"/>
    <col min="6" max="6" width="2.625" style="24" customWidth="1"/>
    <col min="7" max="7" width="13.5" style="24" customWidth="1"/>
    <col min="8" max="8" width="2.625" style="24" customWidth="1"/>
  </cols>
  <sheetData>
    <row r="1" spans="1:9" x14ac:dyDescent="0.2">
      <c r="A1" t="s">
        <v>2</v>
      </c>
      <c r="B1" t="s">
        <v>0</v>
      </c>
      <c r="C1" s="1" t="s">
        <v>38</v>
      </c>
      <c r="D1" s="1"/>
      <c r="E1" s="1" t="s">
        <v>39</v>
      </c>
      <c r="F1" s="1"/>
      <c r="G1" s="1" t="s">
        <v>548</v>
      </c>
      <c r="H1" s="1"/>
      <c r="I1" s="1" t="s">
        <v>537</v>
      </c>
    </row>
    <row r="2" spans="1:9" x14ac:dyDescent="0.2">
      <c r="A2" t="s">
        <v>426</v>
      </c>
      <c r="B2" t="s">
        <v>55</v>
      </c>
      <c r="C2" s="14">
        <f>INDEX(QVDataUpdate!S:S,MATCH(Sheet3!A2&amp;Sheet3!B2,QVDataUpdate!T:T,0))</f>
        <v>143.40017050062031</v>
      </c>
      <c r="D2" s="14"/>
      <c r="E2" s="14" t="e">
        <f>INDEX(QVDataUpdate!S:S,MATCH(Sheet3!B2&amp;Sheet3!A2,QVDataUpdate!T:T,0))</f>
        <v>#N/A</v>
      </c>
      <c r="F2" s="14"/>
      <c r="G2" s="14">
        <v>150</v>
      </c>
      <c r="H2" s="14"/>
      <c r="I2" s="14">
        <f>G2+C2</f>
        <v>293.40017050062033</v>
      </c>
    </row>
    <row r="3" spans="1:9" x14ac:dyDescent="0.2">
      <c r="A3" t="s">
        <v>426</v>
      </c>
      <c r="B3" t="s">
        <v>104</v>
      </c>
      <c r="C3" s="14">
        <f>INDEX(QVDataUpdate!S:S,MATCH(Sheet3!A3&amp;Sheet3!B3,QVDataUpdate!T:T,0))</f>
        <v>53.691678012751467</v>
      </c>
      <c r="D3" s="14"/>
      <c r="E3" s="14">
        <f>INDEX(QVDataUpdate!S:S,MATCH(Sheet3!B3&amp;Sheet3!A3,QVDataUpdate!T:T,0))</f>
        <v>44.911065476190494</v>
      </c>
      <c r="F3" s="14"/>
      <c r="G3" s="14">
        <v>150</v>
      </c>
      <c r="H3" s="14"/>
      <c r="I3" s="14">
        <f t="shared" ref="I3:I42" si="0">G3+E3</f>
        <v>194.91106547619049</v>
      </c>
    </row>
    <row r="4" spans="1:9" x14ac:dyDescent="0.2">
      <c r="A4" t="s">
        <v>426</v>
      </c>
      <c r="B4" t="s">
        <v>114</v>
      </c>
      <c r="C4" s="14">
        <f>INDEX(QVDataUpdate!S:S,MATCH(Sheet3!A4&amp;Sheet3!B4,QVDataUpdate!T:T,0))</f>
        <v>72.139035478141679</v>
      </c>
      <c r="D4" s="14"/>
      <c r="E4" s="14" t="e">
        <f>INDEX(QVDataUpdate!S:S,MATCH(Sheet3!B4&amp;Sheet3!A4,QVDataUpdate!T:T,0))</f>
        <v>#N/A</v>
      </c>
      <c r="F4" s="14"/>
      <c r="G4" s="14">
        <v>150</v>
      </c>
      <c r="H4" s="14"/>
      <c r="I4" s="14">
        <f>G4+C4</f>
        <v>222.13903547814169</v>
      </c>
    </row>
    <row r="5" spans="1:9" x14ac:dyDescent="0.2">
      <c r="A5" t="s">
        <v>426</v>
      </c>
      <c r="B5" t="s">
        <v>62</v>
      </c>
      <c r="C5" s="14">
        <f>INDEX(QVDataUpdate!S:S,MATCH(Sheet3!A5&amp;Sheet3!B5,QVDataUpdate!T:T,0))</f>
        <v>72.868365104254806</v>
      </c>
      <c r="D5" s="14"/>
      <c r="E5" s="14">
        <f>INDEX(QVDataUpdate!S:S,MATCH(Sheet3!B5&amp;Sheet3!A5,QVDataUpdate!T:T,0))</f>
        <v>70.627683453237452</v>
      </c>
      <c r="F5" s="14"/>
      <c r="G5" s="14">
        <v>150</v>
      </c>
      <c r="H5" s="14"/>
      <c r="I5" s="14">
        <f t="shared" si="0"/>
        <v>220.62768345323747</v>
      </c>
    </row>
    <row r="6" spans="1:9" x14ac:dyDescent="0.2">
      <c r="A6" t="s">
        <v>426</v>
      </c>
      <c r="B6" t="s">
        <v>120</v>
      </c>
      <c r="C6" s="14">
        <v>10</v>
      </c>
      <c r="D6" s="14"/>
      <c r="E6" s="14">
        <v>10</v>
      </c>
      <c r="F6" s="14"/>
      <c r="G6" s="14">
        <v>150</v>
      </c>
      <c r="H6" s="14"/>
      <c r="I6" s="14">
        <f>G6+C6</f>
        <v>160</v>
      </c>
    </row>
    <row r="7" spans="1:9" x14ac:dyDescent="0.2">
      <c r="A7" t="s">
        <v>426</v>
      </c>
      <c r="B7" t="s">
        <v>66</v>
      </c>
      <c r="C7" s="14">
        <f>INDEX(QVDataUpdate!S:S,MATCH(Sheet3!A7&amp;Sheet3!B7,QVDataUpdate!T:T,0))</f>
        <v>57.244482663935258</v>
      </c>
      <c r="D7" s="14"/>
      <c r="E7" s="14">
        <f>INDEX(QVDataUpdate!S:S,MATCH(Sheet3!B7&amp;Sheet3!A7,QVDataUpdate!T:T,0))</f>
        <v>55.399777777777771</v>
      </c>
      <c r="F7" s="14"/>
      <c r="G7" s="14">
        <v>150</v>
      </c>
      <c r="H7" s="14"/>
      <c r="I7" s="14">
        <f t="shared" si="0"/>
        <v>205.39977777777779</v>
      </c>
    </row>
    <row r="8" spans="1:9" x14ac:dyDescent="0.2">
      <c r="A8" t="s">
        <v>426</v>
      </c>
      <c r="B8" t="s">
        <v>124</v>
      </c>
      <c r="C8" s="14">
        <f>INDEX(QVDataUpdate!S:S,MATCH(Sheet3!A8&amp;Sheet3!B8,QVDataUpdate!T:T,0))</f>
        <v>89.421274624301446</v>
      </c>
      <c r="D8" s="14"/>
      <c r="E8" s="14" t="e">
        <f>INDEX(QVDataUpdate!S:S,MATCH(Sheet3!B8&amp;Sheet3!A8,QVDataUpdate!T:T,0))</f>
        <v>#N/A</v>
      </c>
      <c r="F8" s="14"/>
      <c r="G8" s="14">
        <v>150</v>
      </c>
      <c r="H8" s="14"/>
      <c r="I8" s="14">
        <f>G8+C8</f>
        <v>239.42127462430145</v>
      </c>
    </row>
    <row r="9" spans="1:9" x14ac:dyDescent="0.2">
      <c r="A9" t="s">
        <v>426</v>
      </c>
      <c r="B9" t="s">
        <v>157</v>
      </c>
      <c r="C9" s="14">
        <f>INDEX(QVDataUpdate!S:S,MATCH(Sheet3!A9&amp;Sheet3!B9,QVDataUpdate!T:T,0))</f>
        <v>79.808173098777218</v>
      </c>
      <c r="D9" s="14"/>
      <c r="E9" s="14" t="e">
        <f>INDEX(QVDataUpdate!S:S,MATCH(Sheet3!B9&amp;Sheet3!A9,QVDataUpdate!T:T,0))</f>
        <v>#N/A</v>
      </c>
      <c r="F9" s="14"/>
      <c r="G9" s="14">
        <v>150</v>
      </c>
      <c r="H9" s="14"/>
      <c r="I9" s="14">
        <f>G9+C9</f>
        <v>229.80817309877722</v>
      </c>
    </row>
    <row r="10" spans="1:9" x14ac:dyDescent="0.2">
      <c r="A10" t="s">
        <v>426</v>
      </c>
      <c r="B10" t="s">
        <v>140</v>
      </c>
      <c r="C10" s="14">
        <f>INDEX(QVDataUpdate!S:S,MATCH(Sheet3!A10&amp;Sheet3!B10,QVDataUpdate!T:T,0))</f>
        <v>145.00184456985647</v>
      </c>
      <c r="D10" s="14"/>
      <c r="E10" s="14" t="e">
        <f>INDEX(QVDataUpdate!S:S,MATCH(Sheet3!B10&amp;Sheet3!A10,QVDataUpdate!T:T,0))</f>
        <v>#N/A</v>
      </c>
      <c r="F10" s="14"/>
      <c r="G10" s="14">
        <v>150</v>
      </c>
      <c r="H10" s="14"/>
      <c r="I10" s="14">
        <f>G10+C10</f>
        <v>295.00184456985647</v>
      </c>
    </row>
    <row r="11" spans="1:9" x14ac:dyDescent="0.2">
      <c r="A11" t="s">
        <v>426</v>
      </c>
      <c r="B11" t="s">
        <v>117</v>
      </c>
      <c r="C11" s="14">
        <f>INDEX(QVDataUpdate!S:S,MATCH(Sheet3!A11&amp;Sheet3!B11,QVDataUpdate!T:T,0))</f>
        <v>80.180245369217744</v>
      </c>
      <c r="D11" s="14"/>
      <c r="E11" s="14">
        <f>INDEX(QVDataUpdate!S:S,MATCH(Sheet3!B11&amp;Sheet3!A11,QVDataUpdate!T:T,0))</f>
        <v>78.725053240740849</v>
      </c>
      <c r="F11" s="14"/>
      <c r="G11" s="14">
        <v>150</v>
      </c>
      <c r="H11" s="14"/>
      <c r="I11" s="14">
        <f t="shared" si="0"/>
        <v>228.72505324074086</v>
      </c>
    </row>
    <row r="12" spans="1:9" x14ac:dyDescent="0.2">
      <c r="A12" t="s">
        <v>426</v>
      </c>
      <c r="B12" t="s">
        <v>70</v>
      </c>
      <c r="C12" s="14">
        <f>INDEX(QVDataUpdate!S:S,MATCH(Sheet3!A12&amp;Sheet3!B12,QVDataUpdate!T:T,0))</f>
        <v>49.075430962149248</v>
      </c>
      <c r="D12" s="14"/>
      <c r="E12" s="14">
        <f>INDEX(QVDataUpdate!S:S,MATCH(Sheet3!B12&amp;Sheet3!A12,QVDataUpdate!T:T,0))</f>
        <v>34.839999999999996</v>
      </c>
      <c r="F12" s="14"/>
      <c r="G12" s="14">
        <v>150</v>
      </c>
      <c r="H12" s="14"/>
      <c r="I12" s="14">
        <f t="shared" si="0"/>
        <v>184.84</v>
      </c>
    </row>
    <row r="13" spans="1:9" x14ac:dyDescent="0.2">
      <c r="A13" t="s">
        <v>426</v>
      </c>
      <c r="B13" t="s">
        <v>127</v>
      </c>
      <c r="C13" s="14">
        <f>INDEX(QVDataUpdate!S:S,MATCH(Sheet3!A13&amp;Sheet3!B13,QVDataUpdate!T:T,0))</f>
        <v>53.600013416086163</v>
      </c>
      <c r="D13" s="14"/>
      <c r="E13" s="14">
        <f>INDEX(QVDataUpdate!S:S,MATCH(Sheet3!B13&amp;Sheet3!A13,QVDataUpdate!T:T,0))</f>
        <v>51.736490740740749</v>
      </c>
      <c r="F13" s="14"/>
      <c r="G13" s="14">
        <v>150</v>
      </c>
      <c r="H13" s="14"/>
      <c r="I13" s="14">
        <f t="shared" si="0"/>
        <v>201.73649074074075</v>
      </c>
    </row>
    <row r="14" spans="1:9" x14ac:dyDescent="0.2">
      <c r="A14" t="s">
        <v>426</v>
      </c>
      <c r="B14" t="s">
        <v>267</v>
      </c>
      <c r="C14" s="14">
        <f>INDEX(QVDataUpdate!S:S,MATCH(Sheet3!A14&amp;Sheet3!B14,QVDataUpdate!T:T,0))</f>
        <v>80.103641074594307</v>
      </c>
      <c r="D14" s="14"/>
      <c r="E14" s="14">
        <f>INDEX(QVDataUpdate!S:S,MATCH(Sheet3!B14&amp;Sheet3!A14,QVDataUpdate!T:T,0))</f>
        <v>82.693563432835859</v>
      </c>
      <c r="F14" s="14"/>
      <c r="G14" s="14">
        <v>150</v>
      </c>
      <c r="H14" s="14"/>
      <c r="I14" s="14">
        <f t="shared" si="0"/>
        <v>232.69356343283584</v>
      </c>
    </row>
    <row r="15" spans="1:9" x14ac:dyDescent="0.2">
      <c r="A15" t="s">
        <v>426</v>
      </c>
      <c r="B15" t="s">
        <v>164</v>
      </c>
      <c r="C15" s="14">
        <f>INDEX(QVDataUpdate!S:S,MATCH(Sheet3!A15&amp;Sheet3!B15,QVDataUpdate!T:T,0))</f>
        <v>86.686880868392308</v>
      </c>
      <c r="D15" s="14"/>
      <c r="E15" s="14" t="e">
        <f>INDEX(QVDataUpdate!S:S,MATCH(Sheet3!B15&amp;Sheet3!A15,QVDataUpdate!T:T,0))</f>
        <v>#N/A</v>
      </c>
      <c r="F15" s="14"/>
      <c r="G15" s="14">
        <v>150</v>
      </c>
      <c r="H15" s="14"/>
      <c r="I15" s="14">
        <f t="shared" ref="I15:I17" si="1">G15+C15</f>
        <v>236.68688086839231</v>
      </c>
    </row>
    <row r="16" spans="1:9" x14ac:dyDescent="0.2">
      <c r="A16" t="s">
        <v>426</v>
      </c>
      <c r="B16" t="s">
        <v>218</v>
      </c>
      <c r="C16" s="14">
        <f>INDEX(QVDataUpdate!S:S,MATCH(Sheet3!A16&amp;Sheet3!B16,QVDataUpdate!T:T,0))</f>
        <v>78.095794128928901</v>
      </c>
      <c r="D16" s="14"/>
      <c r="E16" s="14" t="e">
        <f>INDEX(QVDataUpdate!S:S,MATCH(Sheet3!B16&amp;Sheet3!A16,QVDataUpdate!T:T,0))</f>
        <v>#N/A</v>
      </c>
      <c r="F16" s="14"/>
      <c r="G16" s="14">
        <v>150</v>
      </c>
      <c r="H16" s="14"/>
      <c r="I16" s="14">
        <f t="shared" si="1"/>
        <v>228.0957941289289</v>
      </c>
    </row>
    <row r="17" spans="1:9" x14ac:dyDescent="0.2">
      <c r="A17" t="s">
        <v>426</v>
      </c>
      <c r="B17" t="s">
        <v>133</v>
      </c>
      <c r="C17" s="14">
        <f>INDEX(QVDataUpdate!S:S,MATCH(Sheet3!A17&amp;Sheet3!B17,QVDataUpdate!T:T,0))</f>
        <v>75.895455063443592</v>
      </c>
      <c r="D17" s="14"/>
      <c r="E17" s="14" t="e">
        <f>INDEX(QVDataUpdate!S:S,MATCH(Sheet3!B17&amp;Sheet3!A17,QVDataUpdate!T:T,0))</f>
        <v>#N/A</v>
      </c>
      <c r="F17" s="14"/>
      <c r="G17" s="14">
        <v>150</v>
      </c>
      <c r="H17" s="14"/>
      <c r="I17" s="14">
        <f t="shared" si="1"/>
        <v>225.89545506344359</v>
      </c>
    </row>
    <row r="18" spans="1:9" x14ac:dyDescent="0.2">
      <c r="A18" t="s">
        <v>426</v>
      </c>
      <c r="B18" t="s">
        <v>110</v>
      </c>
      <c r="C18" s="14">
        <f>INDEX(QVDataUpdate!S:S,MATCH(Sheet3!A18&amp;Sheet3!B18,QVDataUpdate!T:T,0))</f>
        <v>42.51993397956096</v>
      </c>
      <c r="D18" s="14"/>
      <c r="E18" s="14">
        <f>INDEX(QVDataUpdate!S:S,MATCH(Sheet3!B18&amp;Sheet3!A18,QVDataUpdate!T:T,0))</f>
        <v>35.354974358974353</v>
      </c>
      <c r="F18" s="14"/>
      <c r="G18" s="14">
        <v>150</v>
      </c>
      <c r="H18" s="14"/>
      <c r="I18" s="14">
        <f t="shared" si="0"/>
        <v>185.35497435897435</v>
      </c>
    </row>
    <row r="19" spans="1:9" x14ac:dyDescent="0.2">
      <c r="A19" t="s">
        <v>426</v>
      </c>
      <c r="B19" t="s">
        <v>170</v>
      </c>
      <c r="C19" s="14" t="e">
        <f>INDEX(QVDataUpdate!S:S,MATCH(Sheet3!A19&amp;Sheet3!B19,QVDataUpdate!T:T,0))</f>
        <v>#N/A</v>
      </c>
      <c r="D19" s="14"/>
      <c r="E19" s="14" t="e">
        <f>INDEX(QVDataUpdate!S:S,MATCH(Sheet3!B19&amp;Sheet3!A19,QVDataUpdate!T:T,0))</f>
        <v>#N/A</v>
      </c>
      <c r="F19" s="14"/>
      <c r="G19" s="14">
        <v>150</v>
      </c>
      <c r="H19" s="14"/>
      <c r="I19" s="14">
        <v>150</v>
      </c>
    </row>
    <row r="20" spans="1:9" x14ac:dyDescent="0.2">
      <c r="A20" t="s">
        <v>426</v>
      </c>
      <c r="B20" t="s">
        <v>130</v>
      </c>
      <c r="C20" s="14">
        <f>INDEX(QVDataUpdate!S:S,MATCH(Sheet3!A20&amp;Sheet3!B20,QVDataUpdate!T:T,0))</f>
        <v>58.137060374185445</v>
      </c>
      <c r="D20" s="14"/>
      <c r="E20" s="14">
        <f>INDEX(QVDataUpdate!S:S,MATCH(Sheet3!B20&amp;Sheet3!A20,QVDataUpdate!T:T,0))</f>
        <v>49.58514285714287</v>
      </c>
      <c r="F20" s="14"/>
      <c r="G20" s="14">
        <v>150</v>
      </c>
      <c r="H20" s="14"/>
      <c r="I20" s="14">
        <f>I21</f>
        <v>160</v>
      </c>
    </row>
    <row r="21" spans="1:9" x14ac:dyDescent="0.2">
      <c r="A21" t="s">
        <v>426</v>
      </c>
      <c r="B21" t="s">
        <v>136</v>
      </c>
      <c r="C21" s="14" t="e">
        <f>INDEX(QVDataUpdate!S:S,MATCH(Sheet3!A21&amp;Sheet3!B21,QVDataUpdate!T:T,0))</f>
        <v>#N/A</v>
      </c>
      <c r="D21" s="14"/>
      <c r="E21" s="14">
        <v>10</v>
      </c>
      <c r="F21" s="14"/>
      <c r="G21" s="14">
        <v>150</v>
      </c>
      <c r="H21" s="14"/>
      <c r="I21" s="14">
        <f t="shared" si="0"/>
        <v>160</v>
      </c>
    </row>
    <row r="22" spans="1:9" x14ac:dyDescent="0.2">
      <c r="A22" t="s">
        <v>426</v>
      </c>
      <c r="B22" t="s">
        <v>432</v>
      </c>
      <c r="C22" s="14" t="e">
        <f>INDEX(QVDataUpdate!S:S,MATCH(Sheet3!A22&amp;Sheet3!B22,QVDataUpdate!T:T,0))</f>
        <v>#N/A</v>
      </c>
      <c r="D22" s="14"/>
      <c r="E22" s="14">
        <v>-129</v>
      </c>
      <c r="F22" s="14"/>
      <c r="G22" s="14">
        <v>150</v>
      </c>
      <c r="H22" s="14"/>
      <c r="I22" s="14">
        <f>G22+E22</f>
        <v>21</v>
      </c>
    </row>
    <row r="23" spans="1:9" x14ac:dyDescent="0.2">
      <c r="A23" t="s">
        <v>427</v>
      </c>
      <c r="B23" t="s">
        <v>55</v>
      </c>
      <c r="C23" s="14" t="e">
        <f>INDEX(QVDataUpdate!S:S,MATCH(Sheet3!A23&amp;Sheet3!B23,QVDataUpdate!T:T,0))</f>
        <v>#N/A</v>
      </c>
      <c r="D23" s="14"/>
      <c r="E23" s="14" t="e">
        <f>INDEX(QVDataUpdate!S:S,MATCH(Sheet3!B23&amp;Sheet3!A23,QVDataUpdate!T:T,0))</f>
        <v>#N/A</v>
      </c>
      <c r="F23" s="14"/>
      <c r="G23" s="14">
        <v>150</v>
      </c>
      <c r="H23" s="14"/>
      <c r="I23" s="14">
        <f>I2</f>
        <v>293.40017050062033</v>
      </c>
    </row>
    <row r="24" spans="1:9" x14ac:dyDescent="0.2">
      <c r="A24" t="s">
        <v>427</v>
      </c>
      <c r="B24" t="s">
        <v>104</v>
      </c>
      <c r="C24" s="14">
        <f>INDEX(QVDataUpdate!S:S,MATCH(Sheet3!A24&amp;Sheet3!B24,QVDataUpdate!T:T,0))</f>
        <v>20.349928238320029</v>
      </c>
      <c r="D24" s="14"/>
      <c r="E24" s="14">
        <f>INDEX(QVDataUpdate!S:S,MATCH(Sheet3!B24&amp;Sheet3!A24,QVDataUpdate!T:T,0))</f>
        <v>20.502105263157894</v>
      </c>
      <c r="F24" s="14"/>
      <c r="G24" s="14">
        <v>150</v>
      </c>
      <c r="H24" s="14"/>
      <c r="I24" s="14">
        <f t="shared" si="0"/>
        <v>170.50210526315789</v>
      </c>
    </row>
    <row r="25" spans="1:9" x14ac:dyDescent="0.2">
      <c r="A25" t="s">
        <v>427</v>
      </c>
      <c r="B25" t="s">
        <v>114</v>
      </c>
      <c r="C25" s="14">
        <f>INDEX(QVDataUpdate!S:S,MATCH(Sheet3!A25&amp;Sheet3!B25,QVDataUpdate!T:T,0))</f>
        <v>62.149428057762513</v>
      </c>
      <c r="D25" s="14"/>
      <c r="E25" s="14" t="e">
        <f>INDEX(QVDataUpdate!S:S,MATCH(Sheet3!B25&amp;Sheet3!A25,QVDataUpdate!T:T,0))</f>
        <v>#N/A</v>
      </c>
      <c r="F25" s="14"/>
      <c r="G25" s="14">
        <v>150</v>
      </c>
      <c r="H25" s="14"/>
      <c r="I25" s="14">
        <f t="shared" ref="I25:I31" si="2">G25+C25</f>
        <v>212.14942805776252</v>
      </c>
    </row>
    <row r="26" spans="1:9" x14ac:dyDescent="0.2">
      <c r="A26" t="s">
        <v>427</v>
      </c>
      <c r="B26" t="s">
        <v>62</v>
      </c>
      <c r="C26" s="14">
        <f>INDEX(QVDataUpdate!S:S,MATCH(Sheet3!A26&amp;Sheet3!B26,QVDataUpdate!T:T,0))</f>
        <v>70.115257133827427</v>
      </c>
      <c r="D26" s="14"/>
      <c r="E26" s="14" t="e">
        <f>INDEX(QVDataUpdate!S:S,MATCH(Sheet3!B26&amp;Sheet3!A26,QVDataUpdate!T:T,0))</f>
        <v>#N/A</v>
      </c>
      <c r="F26" s="14"/>
      <c r="G26" s="14">
        <v>150</v>
      </c>
      <c r="H26" s="14"/>
      <c r="I26" s="14">
        <f t="shared" si="2"/>
        <v>220.11525713382741</v>
      </c>
    </row>
    <row r="27" spans="1:9" x14ac:dyDescent="0.2">
      <c r="A27" t="s">
        <v>427</v>
      </c>
      <c r="B27" t="s">
        <v>120</v>
      </c>
      <c r="C27" s="14">
        <f>INDEX(QVDataUpdate!S:S,MATCH(Sheet3!A27&amp;Sheet3!B27,QVDataUpdate!T:T,0))</f>
        <v>44.449069913955789</v>
      </c>
      <c r="D27" s="14"/>
      <c r="E27" s="14" t="e">
        <f>INDEX(QVDataUpdate!S:S,MATCH(Sheet3!B27&amp;Sheet3!A27,QVDataUpdate!T:T,0))</f>
        <v>#N/A</v>
      </c>
      <c r="F27" s="14"/>
      <c r="G27" s="14">
        <v>150</v>
      </c>
      <c r="H27" s="14"/>
      <c r="I27" s="14">
        <f t="shared" si="2"/>
        <v>194.44906991395578</v>
      </c>
    </row>
    <row r="28" spans="1:9" x14ac:dyDescent="0.2">
      <c r="A28" t="s">
        <v>427</v>
      </c>
      <c r="B28" t="s">
        <v>66</v>
      </c>
      <c r="C28" s="14">
        <f>INDEX(QVDataUpdate!S:S,MATCH(Sheet3!A28&amp;Sheet3!B28,QVDataUpdate!T:T,0))</f>
        <v>53.893253096574185</v>
      </c>
      <c r="D28" s="14"/>
      <c r="E28" s="14" t="e">
        <f>INDEX(QVDataUpdate!S:S,MATCH(Sheet3!B28&amp;Sheet3!A28,QVDataUpdate!T:T,0))</f>
        <v>#N/A</v>
      </c>
      <c r="F28" s="14"/>
      <c r="G28" s="14">
        <v>150</v>
      </c>
      <c r="H28" s="14"/>
      <c r="I28" s="14">
        <f t="shared" si="2"/>
        <v>203.8932530965742</v>
      </c>
    </row>
    <row r="29" spans="1:9" x14ac:dyDescent="0.2">
      <c r="A29" t="s">
        <v>427</v>
      </c>
      <c r="B29" t="s">
        <v>124</v>
      </c>
      <c r="C29" s="14">
        <f>INDEX(QVDataUpdate!S:S,MATCH(Sheet3!A29&amp;Sheet3!B29,QVDataUpdate!T:T,0))</f>
        <v>53.367953533844556</v>
      </c>
      <c r="D29" s="14"/>
      <c r="E29" s="14" t="e">
        <f>INDEX(QVDataUpdate!S:S,MATCH(Sheet3!B29&amp;Sheet3!A29,QVDataUpdate!T:T,0))</f>
        <v>#N/A</v>
      </c>
      <c r="F29" s="14"/>
      <c r="G29" s="14">
        <v>150</v>
      </c>
      <c r="H29" s="14"/>
      <c r="I29" s="14">
        <f t="shared" si="2"/>
        <v>203.36795353384457</v>
      </c>
    </row>
    <row r="30" spans="1:9" x14ac:dyDescent="0.2">
      <c r="A30" t="s">
        <v>427</v>
      </c>
      <c r="B30" t="s">
        <v>157</v>
      </c>
      <c r="C30" s="14">
        <f>INDEX(QVDataUpdate!S:S,MATCH(Sheet3!A30&amp;"PLT00622",QVDataUpdate!T:T,0))</f>
        <v>61.180833366860192</v>
      </c>
      <c r="D30" s="14"/>
      <c r="E30" s="14" t="e">
        <f>INDEX(QVDataUpdate!S:S,MATCH("PLT00622"&amp;Sheet3!A30,QVDataUpdate!T:T,0))</f>
        <v>#N/A</v>
      </c>
      <c r="F30" s="14"/>
      <c r="G30" s="14">
        <v>150</v>
      </c>
      <c r="H30" s="14"/>
      <c r="I30" s="14">
        <f t="shared" si="2"/>
        <v>211.18083336686018</v>
      </c>
    </row>
    <row r="31" spans="1:9" x14ac:dyDescent="0.2">
      <c r="A31" t="s">
        <v>427</v>
      </c>
      <c r="B31" t="s">
        <v>140</v>
      </c>
      <c r="C31" s="14">
        <f>INDEX(QVDataUpdate!S:S,MATCH(Sheet3!A31&amp;Sheet3!B31,QVDataUpdate!T:T,0))</f>
        <v>119.89542877748023</v>
      </c>
      <c r="D31" s="14"/>
      <c r="E31" s="14" t="e">
        <f>INDEX(QVDataUpdate!S:S,MATCH(Sheet3!B31&amp;Sheet3!A31,QVDataUpdate!T:T,0))</f>
        <v>#N/A</v>
      </c>
      <c r="F31" s="14"/>
      <c r="G31" s="14">
        <v>150</v>
      </c>
      <c r="H31" s="14"/>
      <c r="I31" s="14">
        <f t="shared" si="2"/>
        <v>269.89542877748022</v>
      </c>
    </row>
    <row r="32" spans="1:9" x14ac:dyDescent="0.2">
      <c r="A32" t="s">
        <v>427</v>
      </c>
      <c r="B32" t="s">
        <v>117</v>
      </c>
      <c r="C32" s="14">
        <f>INDEX(QVDataUpdate!S:S,MATCH(Sheet3!A32&amp;Sheet3!B32,QVDataUpdate!T:T,0))</f>
        <v>33.03658111912781</v>
      </c>
      <c r="D32" s="14"/>
      <c r="E32" s="14">
        <f>INDEX(QVDataUpdate!S:S,MATCH(Sheet3!B32&amp;Sheet3!A32,QVDataUpdate!T:T,0))</f>
        <v>33.778672413793096</v>
      </c>
      <c r="F32" s="14"/>
      <c r="G32" s="14">
        <v>150</v>
      </c>
      <c r="H32" s="14"/>
      <c r="I32" s="14">
        <f t="shared" si="0"/>
        <v>183.77867241379309</v>
      </c>
    </row>
    <row r="33" spans="1:9" x14ac:dyDescent="0.2">
      <c r="A33" t="s">
        <v>427</v>
      </c>
      <c r="B33" t="s">
        <v>70</v>
      </c>
      <c r="C33" s="14">
        <f>INDEX(QVDataUpdate!S:S,MATCH(Sheet3!A33&amp;Sheet3!B33,QVDataUpdate!T:T,0))</f>
        <v>68.912884373779875</v>
      </c>
      <c r="D33" s="14"/>
      <c r="E33" s="14" t="e">
        <f>INDEX(QVDataUpdate!S:S,MATCH(Sheet3!B33&amp;Sheet3!A33,QVDataUpdate!T:T,0))</f>
        <v>#N/A</v>
      </c>
      <c r="F33" s="14"/>
      <c r="G33" s="14">
        <v>150</v>
      </c>
      <c r="H33" s="14"/>
      <c r="I33" s="14">
        <f>G33+C33</f>
        <v>218.91288437377989</v>
      </c>
    </row>
    <row r="34" spans="1:9" x14ac:dyDescent="0.2">
      <c r="A34" t="s">
        <v>427</v>
      </c>
      <c r="B34" t="s">
        <v>127</v>
      </c>
      <c r="C34" s="14">
        <f>INDEX(QVDataUpdate!S:S,MATCH(Sheet3!A34&amp;Sheet3!B34,QVDataUpdate!T:T,0))</f>
        <v>46.404445429421386</v>
      </c>
      <c r="D34" s="14"/>
      <c r="E34" s="14">
        <f>INDEX(QVDataUpdate!S:S,MATCH(Sheet3!B34&amp;Sheet3!A34,QVDataUpdate!T:T,0))</f>
        <v>59.313679687499985</v>
      </c>
      <c r="F34" s="14"/>
      <c r="G34" s="14">
        <v>150</v>
      </c>
      <c r="H34" s="14"/>
      <c r="I34" s="14">
        <f t="shared" si="0"/>
        <v>209.31367968749998</v>
      </c>
    </row>
    <row r="35" spans="1:9" x14ac:dyDescent="0.2">
      <c r="A35" t="s">
        <v>427</v>
      </c>
      <c r="B35" t="s">
        <v>267</v>
      </c>
      <c r="C35" s="14">
        <f>INDEX(QVDataUpdate!S:S,MATCH(Sheet3!A35&amp;Sheet3!B35,QVDataUpdate!T:T,0))</f>
        <v>128.01180949841611</v>
      </c>
      <c r="D35" s="14"/>
      <c r="E35" s="14" t="e">
        <f>INDEX(QVDataUpdate!S:S,MATCH(Sheet3!B35&amp;Sheet3!A35,QVDataUpdate!T:T,0))</f>
        <v>#N/A</v>
      </c>
      <c r="F35" s="14"/>
      <c r="G35" s="14">
        <v>150</v>
      </c>
      <c r="H35" s="14"/>
      <c r="I35" s="14">
        <f t="shared" ref="I35:I37" si="3">G35+C35</f>
        <v>278.01180949841614</v>
      </c>
    </row>
    <row r="36" spans="1:9" x14ac:dyDescent="0.2">
      <c r="A36" t="s">
        <v>427</v>
      </c>
      <c r="B36" t="s">
        <v>164</v>
      </c>
      <c r="C36" s="14">
        <f>INDEX(QVDataUpdate!S:S,MATCH(Sheet3!A36&amp;Sheet3!B36,QVDataUpdate!T:T,0))</f>
        <v>75.4255214500797</v>
      </c>
      <c r="D36" s="14"/>
      <c r="E36" s="14" t="e">
        <f>INDEX(QVDataUpdate!S:S,MATCH(Sheet3!B36&amp;Sheet3!A36,QVDataUpdate!T:T,0))</f>
        <v>#N/A</v>
      </c>
      <c r="F36" s="14"/>
      <c r="G36" s="14">
        <v>150</v>
      </c>
      <c r="H36" s="14"/>
      <c r="I36" s="14">
        <f t="shared" si="3"/>
        <v>225.42552145007971</v>
      </c>
    </row>
    <row r="37" spans="1:9" x14ac:dyDescent="0.2">
      <c r="A37" t="s">
        <v>427</v>
      </c>
      <c r="B37" t="s">
        <v>218</v>
      </c>
      <c r="C37" s="14">
        <f>INDEX(QVDataUpdate!S:S,MATCH(Sheet3!A37&amp;Sheet3!B37,QVDataUpdate!T:T,0))</f>
        <v>58.617265672124255</v>
      </c>
      <c r="D37" s="14"/>
      <c r="E37" s="14" t="e">
        <f>INDEX(QVDataUpdate!S:S,MATCH(Sheet3!B37&amp;Sheet3!A37,QVDataUpdate!T:T,0))</f>
        <v>#N/A</v>
      </c>
      <c r="F37" s="14"/>
      <c r="G37" s="14">
        <v>150</v>
      </c>
      <c r="H37" s="14"/>
      <c r="I37" s="14">
        <f t="shared" si="3"/>
        <v>208.61726567212426</v>
      </c>
    </row>
    <row r="38" spans="1:9" x14ac:dyDescent="0.2">
      <c r="A38" t="s">
        <v>427</v>
      </c>
      <c r="B38" t="s">
        <v>428</v>
      </c>
      <c r="C38" s="14">
        <v>29.48</v>
      </c>
      <c r="D38" s="14"/>
      <c r="E38" s="14">
        <v>31.9</v>
      </c>
      <c r="F38" s="14"/>
      <c r="G38" s="14">
        <v>150</v>
      </c>
      <c r="H38" s="14"/>
      <c r="I38" s="14">
        <f t="shared" si="0"/>
        <v>181.9</v>
      </c>
    </row>
    <row r="39" spans="1:9" x14ac:dyDescent="0.2">
      <c r="A39" t="s">
        <v>427</v>
      </c>
      <c r="B39" t="s">
        <v>133</v>
      </c>
      <c r="C39" s="14">
        <f>INDEX(QVDataUpdate!S:S,MATCH(Sheet3!A39&amp;Sheet3!B39,QVDataUpdate!T:T,0))</f>
        <v>29.61128131976956</v>
      </c>
      <c r="D39" s="14"/>
      <c r="E39" s="14" t="e">
        <f>INDEX(QVDataUpdate!S:S,MATCH(Sheet3!B39&amp;Sheet3!A39,QVDataUpdate!T:T,0))</f>
        <v>#N/A</v>
      </c>
      <c r="F39" s="14"/>
      <c r="G39" s="14">
        <v>150</v>
      </c>
      <c r="H39" s="14"/>
      <c r="I39" s="14">
        <f>G39+C39</f>
        <v>179.61128131976955</v>
      </c>
    </row>
    <row r="40" spans="1:9" x14ac:dyDescent="0.2">
      <c r="A40" t="s">
        <v>427</v>
      </c>
      <c r="B40" t="s">
        <v>110</v>
      </c>
      <c r="C40" s="14">
        <f>INDEX(QVDataUpdate!S:S,MATCH(Sheet3!A40&amp;Sheet3!B40,QVDataUpdate!T:T,0))</f>
        <v>30.05958445138749</v>
      </c>
      <c r="D40" s="14"/>
      <c r="E40" s="14">
        <f>INDEX(QVDataUpdate!S:S,MATCH(Sheet3!B40&amp;Sheet3!A40,QVDataUpdate!T:T,0))</f>
        <v>33.247500000000002</v>
      </c>
      <c r="F40" s="14"/>
      <c r="G40" s="14">
        <v>150</v>
      </c>
      <c r="H40" s="14"/>
      <c r="I40" s="14">
        <f t="shared" si="0"/>
        <v>183.2475</v>
      </c>
    </row>
    <row r="41" spans="1:9" x14ac:dyDescent="0.2">
      <c r="A41" t="s">
        <v>427</v>
      </c>
      <c r="B41" t="s">
        <v>170</v>
      </c>
      <c r="C41" s="14">
        <f>INDEX(QVDataUpdate!S:S,MATCH(Sheet3!A41&amp;Sheet3!B41,QVDataUpdate!T:T,0))</f>
        <v>77.868308529676199</v>
      </c>
      <c r="D41" s="14"/>
      <c r="E41" s="14" t="e">
        <f>INDEX(QVDataUpdate!S:S,MATCH(Sheet3!B41&amp;Sheet3!A41,QVDataUpdate!T:T,0))</f>
        <v>#N/A</v>
      </c>
      <c r="F41" s="14"/>
      <c r="G41" s="14">
        <v>150</v>
      </c>
      <c r="H41" s="14"/>
      <c r="I41" s="14">
        <f>G41+C41</f>
        <v>227.8683085296762</v>
      </c>
    </row>
    <row r="42" spans="1:9" x14ac:dyDescent="0.2">
      <c r="A42" t="s">
        <v>427</v>
      </c>
      <c r="B42" t="s">
        <v>130</v>
      </c>
      <c r="C42" s="14">
        <f>INDEX(QVDataUpdate!S:S,MATCH(Sheet3!A42&amp;Sheet3!B42,QVDataUpdate!T:T,0))</f>
        <v>5.5122895339248856</v>
      </c>
      <c r="D42" s="14"/>
      <c r="E42" s="14">
        <f>INDEX(QVDataUpdate!S:S,MATCH(Sheet3!B42&amp;Sheet3!A42,QVDataUpdate!T:T,0))</f>
        <v>5.875294617563724</v>
      </c>
      <c r="F42" s="14"/>
      <c r="G42" s="14">
        <v>150</v>
      </c>
      <c r="H42" s="14"/>
      <c r="I42" s="14">
        <f t="shared" si="0"/>
        <v>155.87529461756372</v>
      </c>
    </row>
    <row r="43" spans="1:9" x14ac:dyDescent="0.2">
      <c r="A43" t="s">
        <v>427</v>
      </c>
      <c r="B43" t="s">
        <v>136</v>
      </c>
      <c r="C43" s="14">
        <f>INDEX(QVDataUpdate!S:S,MATCH(Sheet3!A43&amp;Sheet3!B43,QVDataUpdate!T:T,0))</f>
        <v>42.988879649559763</v>
      </c>
      <c r="D43" s="14"/>
      <c r="E43" s="14" t="e">
        <f>INDEX(QVDataUpdate!S:S,MATCH(Sheet3!B43&amp;Sheet3!A43,QVDataUpdate!T:T,0))</f>
        <v>#N/A</v>
      </c>
      <c r="F43" s="14"/>
      <c r="G43" s="14">
        <v>150</v>
      </c>
      <c r="H43" s="14"/>
      <c r="I43" s="14">
        <f>I42</f>
        <v>155.87529461756372</v>
      </c>
    </row>
    <row r="44" spans="1:9" x14ac:dyDescent="0.2">
      <c r="A44" t="s">
        <v>427</v>
      </c>
      <c r="B44" t="s">
        <v>432</v>
      </c>
      <c r="C44" s="14" t="e">
        <f>INDEX(QVDataUpdate!S:S,MATCH(Sheet3!A44&amp;Sheet3!B44,QVDataUpdate!T:T,0))</f>
        <v>#N/A</v>
      </c>
      <c r="D44" s="14"/>
      <c r="E44" s="14">
        <v>-129</v>
      </c>
      <c r="F44" s="14"/>
      <c r="G44" s="14">
        <v>150</v>
      </c>
      <c r="H44" s="14"/>
      <c r="I44" s="14">
        <f>G44+E44</f>
        <v>21</v>
      </c>
    </row>
    <row r="45" spans="1:9" x14ac:dyDescent="0.2">
      <c r="C45" s="14"/>
      <c r="D45" s="14"/>
      <c r="E45" s="14"/>
      <c r="F45" s="14"/>
      <c r="G45" s="14"/>
      <c r="H45" s="14"/>
      <c r="I45" s="14"/>
    </row>
    <row r="46" spans="1:9" x14ac:dyDescent="0.2">
      <c r="C46" s="14"/>
      <c r="D46" s="14"/>
      <c r="E46" s="14"/>
      <c r="F46" s="14"/>
      <c r="G46" s="14"/>
      <c r="H46" s="14"/>
      <c r="I46" s="14"/>
    </row>
    <row r="47" spans="1:9" x14ac:dyDescent="0.2">
      <c r="C47" s="14"/>
      <c r="D47" s="14"/>
      <c r="E47" s="14"/>
      <c r="F47" s="14"/>
      <c r="G47" s="14"/>
      <c r="H47" s="14"/>
      <c r="I47" s="14"/>
    </row>
    <row r="48" spans="1:9" x14ac:dyDescent="0.2">
      <c r="C48" s="14"/>
      <c r="D48" s="14"/>
      <c r="E48" s="14"/>
      <c r="F48" s="14"/>
      <c r="G48" s="14"/>
      <c r="H48" s="14"/>
      <c r="I48" s="14"/>
    </row>
    <row r="49" spans="3:9" x14ac:dyDescent="0.2">
      <c r="C49" s="14"/>
      <c r="D49" s="14"/>
      <c r="E49" s="14"/>
      <c r="F49" s="14"/>
      <c r="G49" s="14"/>
      <c r="H49" s="14"/>
      <c r="I49" s="14"/>
    </row>
    <row r="50" spans="3:9" x14ac:dyDescent="0.2">
      <c r="C50" s="14"/>
      <c r="D50" s="14"/>
      <c r="E50" s="14"/>
      <c r="F50" s="14"/>
      <c r="G50" s="14"/>
      <c r="H50" s="14"/>
      <c r="I50" s="14"/>
    </row>
    <row r="51" spans="3:9" x14ac:dyDescent="0.2">
      <c r="C51" s="14"/>
      <c r="D51" s="14"/>
      <c r="E51" s="14"/>
      <c r="F51" s="14"/>
      <c r="G51" s="14"/>
      <c r="H51" s="14"/>
      <c r="I51" s="14"/>
    </row>
    <row r="52" spans="3:9" x14ac:dyDescent="0.2">
      <c r="C52" s="14"/>
      <c r="D52" s="14"/>
      <c r="E52" s="14"/>
      <c r="F52" s="14"/>
      <c r="G52" s="14"/>
      <c r="H52" s="14"/>
      <c r="I52" s="14"/>
    </row>
    <row r="53" spans="3:9" x14ac:dyDescent="0.2">
      <c r="C53" s="14"/>
      <c r="D53" s="14"/>
      <c r="E53" s="14"/>
      <c r="F53" s="14"/>
      <c r="G53" s="14"/>
      <c r="H53" s="14"/>
      <c r="I53" s="14"/>
    </row>
    <row r="54" spans="3:9" x14ac:dyDescent="0.2">
      <c r="C54" s="14"/>
      <c r="D54" s="14"/>
      <c r="E54" s="14"/>
      <c r="F54" s="14"/>
      <c r="G54" s="14"/>
      <c r="H54" s="14"/>
      <c r="I54" s="14"/>
    </row>
    <row r="55" spans="3:9" x14ac:dyDescent="0.2">
      <c r="C55" s="14"/>
      <c r="D55" s="14"/>
      <c r="E55" s="14"/>
      <c r="F55" s="14"/>
      <c r="G55" s="14"/>
      <c r="H55" s="14"/>
      <c r="I55" s="14"/>
    </row>
    <row r="56" spans="3:9" x14ac:dyDescent="0.2">
      <c r="C56" s="14"/>
      <c r="D56" s="14"/>
      <c r="E56" s="14"/>
      <c r="F56" s="14"/>
      <c r="G56" s="14"/>
      <c r="H56" s="14"/>
      <c r="I56" s="14"/>
    </row>
    <row r="57" spans="3:9" x14ac:dyDescent="0.2">
      <c r="C57" s="14"/>
      <c r="D57" s="14"/>
      <c r="E57" s="14"/>
      <c r="F57" s="14"/>
      <c r="G57" s="14"/>
      <c r="H57" s="14"/>
      <c r="I57" s="14"/>
    </row>
    <row r="58" spans="3:9" x14ac:dyDescent="0.2">
      <c r="C58" s="14"/>
      <c r="D58" s="14"/>
      <c r="E58" s="14"/>
      <c r="F58" s="14"/>
      <c r="G58" s="14"/>
      <c r="H58" s="14"/>
      <c r="I58" s="14"/>
    </row>
    <row r="59" spans="3:9" x14ac:dyDescent="0.2">
      <c r="C59" s="14"/>
      <c r="D59" s="14"/>
      <c r="E59" s="14"/>
      <c r="F59" s="14"/>
      <c r="G59" s="14"/>
      <c r="H59" s="14"/>
      <c r="I59" s="14"/>
    </row>
    <row r="60" spans="3:9" x14ac:dyDescent="0.2">
      <c r="C60" s="14"/>
      <c r="D60" s="14"/>
      <c r="E60" s="14"/>
      <c r="F60" s="14"/>
      <c r="G60" s="14"/>
      <c r="H60" s="14"/>
      <c r="I60" s="14"/>
    </row>
    <row r="61" spans="3:9" x14ac:dyDescent="0.2">
      <c r="C61" s="14"/>
      <c r="D61" s="14"/>
      <c r="E61" s="6"/>
      <c r="F61" s="13"/>
      <c r="G61" s="13"/>
      <c r="H61" s="13"/>
      <c r="I61" s="14"/>
    </row>
    <row r="62" spans="3:9" x14ac:dyDescent="0.2">
      <c r="C62" s="14"/>
      <c r="D62" s="14"/>
      <c r="E62" s="14"/>
      <c r="F62" s="14"/>
      <c r="G62" s="14"/>
      <c r="H62" s="14"/>
      <c r="I62" s="14"/>
    </row>
    <row r="63" spans="3:9" x14ac:dyDescent="0.2">
      <c r="C63" s="14"/>
      <c r="D63" s="14"/>
      <c r="E63" s="14"/>
      <c r="F63" s="14"/>
      <c r="G63" s="14"/>
      <c r="H63" s="14"/>
      <c r="I63" s="14"/>
    </row>
    <row r="64" spans="3:9" x14ac:dyDescent="0.2">
      <c r="C64" s="14"/>
      <c r="D64" s="14"/>
      <c r="E64" s="14"/>
      <c r="F64" s="14"/>
      <c r="G64" s="14"/>
      <c r="H64" s="14"/>
      <c r="I64" s="14"/>
    </row>
    <row r="65" spans="3:9" x14ac:dyDescent="0.2">
      <c r="C65" s="14"/>
      <c r="D65" s="14"/>
      <c r="E65" s="14"/>
      <c r="F65" s="14"/>
      <c r="G65" s="14"/>
      <c r="H65" s="14"/>
      <c r="I65" s="14"/>
    </row>
    <row r="66" spans="3:9" x14ac:dyDescent="0.2">
      <c r="C66" s="14"/>
      <c r="D66" s="14"/>
      <c r="E66" s="14"/>
      <c r="F66" s="14"/>
      <c r="G66" s="14"/>
      <c r="H66" s="14"/>
      <c r="I66" s="14"/>
    </row>
    <row r="67" spans="3:9" x14ac:dyDescent="0.2">
      <c r="C67" s="14"/>
      <c r="D67" s="14"/>
      <c r="E67" s="14"/>
      <c r="F67" s="14"/>
      <c r="G67" s="14"/>
      <c r="H67" s="14"/>
      <c r="I67" s="14"/>
    </row>
    <row r="68" spans="3:9" x14ac:dyDescent="0.2">
      <c r="C68" s="14"/>
      <c r="D68" s="14"/>
      <c r="E68" s="14"/>
      <c r="F68" s="14"/>
      <c r="G68" s="14"/>
      <c r="H68" s="14"/>
      <c r="I68" s="14"/>
    </row>
    <row r="69" spans="3:9" x14ac:dyDescent="0.2">
      <c r="C69" s="14"/>
      <c r="D69" s="14"/>
      <c r="E69" s="14"/>
      <c r="F69" s="14"/>
      <c r="G69" s="14"/>
      <c r="H69" s="14"/>
      <c r="I69" s="14"/>
    </row>
    <row r="70" spans="3:9" x14ac:dyDescent="0.2">
      <c r="C70" s="14"/>
      <c r="D70" s="14"/>
      <c r="E70" s="14"/>
      <c r="F70" s="14"/>
      <c r="G70" s="14"/>
      <c r="H70" s="14"/>
      <c r="I70" s="14"/>
    </row>
    <row r="71" spans="3:9" x14ac:dyDescent="0.2">
      <c r="C71" s="14"/>
      <c r="D71" s="14"/>
      <c r="E71" s="14"/>
      <c r="F71" s="14"/>
      <c r="G71" s="14"/>
      <c r="H71" s="14"/>
      <c r="I71" s="14"/>
    </row>
    <row r="72" spans="3:9" x14ac:dyDescent="0.2">
      <c r="C72" s="14"/>
      <c r="D72" s="14"/>
      <c r="E72" s="14"/>
      <c r="F72" s="14"/>
      <c r="G72" s="14"/>
      <c r="H72" s="14"/>
      <c r="I72" s="14"/>
    </row>
    <row r="73" spans="3:9" x14ac:dyDescent="0.2">
      <c r="C73" s="14"/>
      <c r="D73" s="14"/>
      <c r="E73" s="14"/>
      <c r="F73" s="14"/>
      <c r="G73" s="14"/>
      <c r="H73" s="14"/>
      <c r="I73" s="14"/>
    </row>
    <row r="74" spans="3:9" x14ac:dyDescent="0.2">
      <c r="C74" s="14"/>
      <c r="D74" s="14"/>
      <c r="E74" s="14"/>
      <c r="F74" s="14"/>
      <c r="G74" s="14"/>
      <c r="H74" s="14"/>
      <c r="I74" s="14"/>
    </row>
  </sheetData>
  <autoFilter ref="I1:I44"/>
  <conditionalFormatting sqref="C2:D74">
    <cfRule type="dataBar" priority="3">
      <dataBar>
        <cfvo type="min"/>
        <cfvo type="max"/>
        <color rgb="FF63C384"/>
      </dataBar>
      <extLst>
        <ext xmlns:x14="http://schemas.microsoft.com/office/spreadsheetml/2009/9/main" uri="{B025F937-C7B1-47D3-B67F-A62EFF666E3E}">
          <x14:id>{33A8CBDC-31D6-4844-8768-21D8768A1A8E}</x14:id>
        </ext>
      </extLst>
    </cfRule>
  </conditionalFormatting>
  <conditionalFormatting sqref="G2:H74 E2:E74">
    <cfRule type="dataBar" priority="4">
      <dataBar>
        <cfvo type="min"/>
        <cfvo type="max"/>
        <color rgb="FF63C384"/>
      </dataBar>
      <extLst>
        <ext xmlns:x14="http://schemas.microsoft.com/office/spreadsheetml/2009/9/main" uri="{B025F937-C7B1-47D3-B67F-A62EFF666E3E}">
          <x14:id>{1BF60670-F027-4FFD-BC62-4A4759711B24}</x14:id>
        </ext>
      </extLst>
    </cfRule>
  </conditionalFormatting>
  <conditionalFormatting sqref="I2:I44">
    <cfRule type="dataBar" priority="2">
      <dataBar>
        <cfvo type="min"/>
        <cfvo type="max"/>
        <color rgb="FF63C384"/>
      </dataBar>
      <extLst>
        <ext xmlns:x14="http://schemas.microsoft.com/office/spreadsheetml/2009/9/main" uri="{B025F937-C7B1-47D3-B67F-A62EFF666E3E}">
          <x14:id>{DA2CB4EA-398F-4A92-A802-D8F60CAE6D3C}</x14:id>
        </ext>
      </extLst>
    </cfRule>
  </conditionalFormatting>
  <conditionalFormatting sqref="F2:F74">
    <cfRule type="dataBar" priority="1">
      <dataBar>
        <cfvo type="min"/>
        <cfvo type="max"/>
        <color rgb="FF63C384"/>
      </dataBar>
      <extLst>
        <ext xmlns:x14="http://schemas.microsoft.com/office/spreadsheetml/2009/9/main" uri="{B025F937-C7B1-47D3-B67F-A62EFF666E3E}">
          <x14:id>{F105576E-ECF8-4282-8424-5E8DC6E359D3}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3A8CBDC-31D6-4844-8768-21D8768A1A8E}">
            <x14:dataBar minLength="0" maxLength="100" border="1" negativeBarBorderColorSameAsPositive="0">
              <x14:cfvo type="autoMin"/>
              <x14:cfvo type="autoMax"/>
              <x14:borderColor rgb="FF63C384"/>
              <x14:negativeFillColor rgb="FFFF0000"/>
              <x14:negativeBorderColor rgb="FFFF0000"/>
              <x14:axisColor rgb="FF000000"/>
            </x14:dataBar>
          </x14:cfRule>
          <xm:sqref>C2:D74</xm:sqref>
        </x14:conditionalFormatting>
        <x14:conditionalFormatting xmlns:xm="http://schemas.microsoft.com/office/excel/2006/main">
          <x14:cfRule type="dataBar" id="{1BF60670-F027-4FFD-BC62-4A4759711B24}">
            <x14:dataBar minLength="0" maxLength="100" border="1" negativeBarBorderColorSameAsPositive="0">
              <x14:cfvo type="autoMin"/>
              <x14:cfvo type="autoMax"/>
              <x14:borderColor rgb="FF63C384"/>
              <x14:negativeFillColor rgb="FFFF0000"/>
              <x14:negativeBorderColor rgb="FFFF0000"/>
              <x14:axisColor rgb="FF000000"/>
            </x14:dataBar>
          </x14:cfRule>
          <xm:sqref>G2:H74 E2:E74</xm:sqref>
        </x14:conditionalFormatting>
        <x14:conditionalFormatting xmlns:xm="http://schemas.microsoft.com/office/excel/2006/main">
          <x14:cfRule type="dataBar" id="{DA2CB4EA-398F-4A92-A802-D8F60CAE6D3C}">
            <x14:dataBar minLength="0" maxLength="100" border="1" negativeBarBorderColorSameAsPositive="0">
              <x14:cfvo type="autoMin"/>
              <x14:cfvo type="autoMax"/>
              <x14:borderColor rgb="FF63C384"/>
              <x14:negativeFillColor rgb="FFFF0000"/>
              <x14:negativeBorderColor rgb="FFFF0000"/>
              <x14:axisColor rgb="FF000000"/>
            </x14:dataBar>
          </x14:cfRule>
          <xm:sqref>I2:I44</xm:sqref>
        </x14:conditionalFormatting>
        <x14:conditionalFormatting xmlns:xm="http://schemas.microsoft.com/office/excel/2006/main">
          <x14:cfRule type="dataBar" id="{F105576E-ECF8-4282-8424-5E8DC6E359D3}">
            <x14:dataBar minLength="0" maxLength="100" border="1" negativeBarBorderColorSameAsPositive="0">
              <x14:cfvo type="autoMin"/>
              <x14:cfvo type="autoMax"/>
              <x14:borderColor rgb="FF63C384"/>
              <x14:negativeFillColor rgb="FFFF0000"/>
              <x14:negativeBorderColor rgb="FFFF0000"/>
              <x14:axisColor rgb="FF000000"/>
            </x14:dataBar>
          </x14:cfRule>
          <xm:sqref>F2:F74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R254"/>
  <sheetViews>
    <sheetView workbookViewId="0">
      <selection activeCell="D283" sqref="D283"/>
    </sheetView>
  </sheetViews>
  <sheetFormatPr defaultRowHeight="12.5" x14ac:dyDescent="0.2"/>
  <sheetData>
    <row r="1" spans="1:44" x14ac:dyDescent="0.2">
      <c r="A1" s="18" t="s">
        <v>433</v>
      </c>
      <c r="B1" s="18" t="s">
        <v>40</v>
      </c>
      <c r="C1" s="18" t="s">
        <v>41</v>
      </c>
      <c r="D1" s="18" t="s">
        <v>42</v>
      </c>
      <c r="E1" s="18" t="s">
        <v>49</v>
      </c>
      <c r="F1" s="18" t="s">
        <v>48</v>
      </c>
      <c r="G1" s="18" t="s">
        <v>434</v>
      </c>
      <c r="H1" s="18" t="s">
        <v>43</v>
      </c>
      <c r="I1" s="18" t="s">
        <v>44</v>
      </c>
      <c r="J1" s="18" t="s">
        <v>45</v>
      </c>
      <c r="K1" s="18" t="s">
        <v>435</v>
      </c>
      <c r="L1" s="18" t="s">
        <v>46</v>
      </c>
      <c r="M1" s="18" t="s">
        <v>47</v>
      </c>
      <c r="N1" s="18" t="s">
        <v>50</v>
      </c>
      <c r="O1" s="18" t="s">
        <v>51</v>
      </c>
      <c r="P1" s="18" t="s">
        <v>52</v>
      </c>
      <c r="Q1" s="18" t="s">
        <v>53</v>
      </c>
      <c r="R1" s="18" t="s">
        <v>54</v>
      </c>
      <c r="S1" s="18" t="s">
        <v>1</v>
      </c>
      <c r="T1" s="16" t="s">
        <v>460</v>
      </c>
      <c r="V1" s="23" t="s">
        <v>461</v>
      </c>
      <c r="Y1" s="25" t="s">
        <v>433</v>
      </c>
      <c r="Z1" s="25" t="s">
        <v>40</v>
      </c>
      <c r="AA1" s="25" t="s">
        <v>41</v>
      </c>
      <c r="AB1" s="25" t="s">
        <v>42</v>
      </c>
      <c r="AC1" s="25" t="s">
        <v>49</v>
      </c>
      <c r="AD1" s="25" t="s">
        <v>48</v>
      </c>
      <c r="AE1" s="25" t="s">
        <v>434</v>
      </c>
      <c r="AF1" s="25" t="s">
        <v>43</v>
      </c>
      <c r="AG1" s="25" t="s">
        <v>44</v>
      </c>
      <c r="AH1" s="25" t="s">
        <v>45</v>
      </c>
      <c r="AI1" s="25" t="s">
        <v>435</v>
      </c>
      <c r="AJ1" s="25" t="s">
        <v>46</v>
      </c>
      <c r="AK1" s="25" t="s">
        <v>47</v>
      </c>
      <c r="AL1" s="25" t="s">
        <v>50</v>
      </c>
      <c r="AM1" s="25" t="s">
        <v>51</v>
      </c>
      <c r="AN1" s="25" t="s">
        <v>52</v>
      </c>
      <c r="AO1" s="25" t="s">
        <v>53</v>
      </c>
      <c r="AP1" s="25" t="s">
        <v>54</v>
      </c>
      <c r="AQ1" s="25" t="s">
        <v>1</v>
      </c>
      <c r="AR1" s="16" t="s">
        <v>460</v>
      </c>
    </row>
    <row r="2" spans="1:44" hidden="1" x14ac:dyDescent="0.2">
      <c r="A2" s="19" t="s">
        <v>436</v>
      </c>
      <c r="B2" s="19" t="s">
        <v>70</v>
      </c>
      <c r="C2" s="19" t="s">
        <v>71</v>
      </c>
      <c r="D2" s="19" t="s">
        <v>72</v>
      </c>
      <c r="E2" s="20">
        <v>1</v>
      </c>
      <c r="F2" s="21">
        <v>650</v>
      </c>
      <c r="G2" s="19" t="s">
        <v>437</v>
      </c>
      <c r="H2" s="19" t="s">
        <v>162</v>
      </c>
      <c r="I2" s="19" t="s">
        <v>121</v>
      </c>
      <c r="J2" s="19" t="s">
        <v>122</v>
      </c>
      <c r="K2" s="19" t="s">
        <v>438</v>
      </c>
      <c r="L2" s="19" t="s">
        <v>60</v>
      </c>
      <c r="M2" s="19" t="s">
        <v>163</v>
      </c>
      <c r="N2" s="21">
        <v>696.8</v>
      </c>
      <c r="O2" s="22">
        <v>20</v>
      </c>
      <c r="P2" s="22">
        <v>20</v>
      </c>
      <c r="Q2" s="20">
        <v>312</v>
      </c>
      <c r="R2" s="21">
        <v>2.2333333333333334</v>
      </c>
      <c r="S2" s="21">
        <v>34.839999999999996</v>
      </c>
      <c r="T2" s="17" t="str">
        <f t="shared" ref="T2" si="0">B2&amp;IF(H2="PLT00031","WM",IF(H2="PLT00033","MC"))</f>
        <v>PLT00042WM</v>
      </c>
      <c r="V2" t="s">
        <v>462</v>
      </c>
      <c r="Y2" s="26" t="s">
        <v>449</v>
      </c>
      <c r="Z2" s="26" t="s">
        <v>66</v>
      </c>
      <c r="AA2" s="26" t="s">
        <v>67</v>
      </c>
      <c r="AB2" s="26" t="s">
        <v>68</v>
      </c>
      <c r="AC2" s="27">
        <v>21</v>
      </c>
      <c r="AD2" s="28">
        <v>266.14571428571423</v>
      </c>
      <c r="AE2" s="26" t="s">
        <v>443</v>
      </c>
      <c r="AF2" s="26" t="s">
        <v>90</v>
      </c>
      <c r="AG2" s="26" t="s">
        <v>91</v>
      </c>
      <c r="AH2" s="26" t="s">
        <v>57</v>
      </c>
      <c r="AI2" s="26" t="s">
        <v>452</v>
      </c>
      <c r="AJ2" s="26" t="s">
        <v>453</v>
      </c>
      <c r="AK2" s="26" t="s">
        <v>77</v>
      </c>
      <c r="AL2" s="28">
        <v>5900.74</v>
      </c>
      <c r="AM2" s="29">
        <v>0.56242857142857139</v>
      </c>
      <c r="AN2" s="29">
        <v>11.811</v>
      </c>
      <c r="AO2" s="27">
        <v>43113</v>
      </c>
      <c r="AP2" s="28">
        <v>0.13686683830863081</v>
      </c>
      <c r="AQ2" s="28">
        <v>499.59698586063837</v>
      </c>
      <c r="AR2" s="24" t="s">
        <v>552</v>
      </c>
    </row>
    <row r="3" spans="1:44" hidden="1" x14ac:dyDescent="0.2">
      <c r="A3" s="19" t="s">
        <v>439</v>
      </c>
      <c r="B3" s="19" t="s">
        <v>104</v>
      </c>
      <c r="C3" s="19" t="s">
        <v>107</v>
      </c>
      <c r="D3" s="19" t="s">
        <v>108</v>
      </c>
      <c r="E3" s="20">
        <v>4</v>
      </c>
      <c r="F3" s="21">
        <v>1065</v>
      </c>
      <c r="G3" s="19" t="s">
        <v>440</v>
      </c>
      <c r="H3" s="19" t="s">
        <v>150</v>
      </c>
      <c r="I3" s="19" t="s">
        <v>151</v>
      </c>
      <c r="J3" s="19" t="s">
        <v>152</v>
      </c>
      <c r="K3" s="19" t="s">
        <v>441</v>
      </c>
      <c r="L3" s="19" t="s">
        <v>60</v>
      </c>
      <c r="M3" s="19" t="s">
        <v>153</v>
      </c>
      <c r="N3" s="21">
        <v>4675.5</v>
      </c>
      <c r="O3" s="22">
        <v>20</v>
      </c>
      <c r="P3" s="22">
        <v>80</v>
      </c>
      <c r="Q3" s="20">
        <v>2840</v>
      </c>
      <c r="R3" s="21">
        <v>1.6463028169014085</v>
      </c>
      <c r="S3" s="21">
        <v>58.443750000000001</v>
      </c>
      <c r="T3" s="17" t="str">
        <f>B3&amp;IF(H3="PLT00031","WM",IF(H3="PLT00033","MC"))</f>
        <v>PLT00006FALSE</v>
      </c>
      <c r="V3" s="1" t="s">
        <v>614</v>
      </c>
      <c r="Y3" s="26" t="s">
        <v>449</v>
      </c>
      <c r="Z3" s="26" t="s">
        <v>157</v>
      </c>
      <c r="AA3" s="26" t="s">
        <v>158</v>
      </c>
      <c r="AB3" s="26" t="s">
        <v>102</v>
      </c>
      <c r="AC3" s="27">
        <v>1</v>
      </c>
      <c r="AD3" s="28">
        <v>572.99</v>
      </c>
      <c r="AE3" s="26" t="s">
        <v>444</v>
      </c>
      <c r="AF3" s="26" t="s">
        <v>162</v>
      </c>
      <c r="AG3" s="26" t="s">
        <v>121</v>
      </c>
      <c r="AH3" s="26" t="s">
        <v>122</v>
      </c>
      <c r="AI3" s="26" t="s">
        <v>438</v>
      </c>
      <c r="AJ3" s="26" t="s">
        <v>453</v>
      </c>
      <c r="AK3" s="26" t="s">
        <v>163</v>
      </c>
      <c r="AL3" s="28">
        <v>607.37</v>
      </c>
      <c r="AM3" s="29">
        <v>1.25</v>
      </c>
      <c r="AN3" s="29">
        <v>1.25</v>
      </c>
      <c r="AO3" s="27">
        <v>971</v>
      </c>
      <c r="AP3" s="28">
        <v>0.62550978372811539</v>
      </c>
      <c r="AQ3" s="28">
        <v>485.89600000000002</v>
      </c>
      <c r="AR3" s="24" t="s">
        <v>553</v>
      </c>
    </row>
    <row r="4" spans="1:44" hidden="1" x14ac:dyDescent="0.2">
      <c r="A4" s="19" t="s">
        <v>439</v>
      </c>
      <c r="B4" s="19" t="s">
        <v>62</v>
      </c>
      <c r="C4" s="19" t="s">
        <v>63</v>
      </c>
      <c r="D4" s="19" t="s">
        <v>64</v>
      </c>
      <c r="E4" s="20">
        <v>1</v>
      </c>
      <c r="F4" s="21">
        <v>434.6</v>
      </c>
      <c r="G4" s="19" t="s">
        <v>442</v>
      </c>
      <c r="H4" s="19" t="s">
        <v>150</v>
      </c>
      <c r="I4" s="19" t="s">
        <v>151</v>
      </c>
      <c r="J4" s="19" t="s">
        <v>152</v>
      </c>
      <c r="K4" s="19" t="s">
        <v>441</v>
      </c>
      <c r="L4" s="19" t="s">
        <v>60</v>
      </c>
      <c r="M4" s="19" t="s">
        <v>153</v>
      </c>
      <c r="N4" s="21">
        <v>518.41999999999996</v>
      </c>
      <c r="O4" s="22">
        <v>20</v>
      </c>
      <c r="P4" s="22">
        <v>20</v>
      </c>
      <c r="Q4" s="20">
        <v>164</v>
      </c>
      <c r="R4" s="21">
        <v>3.1610975609756093</v>
      </c>
      <c r="S4" s="21">
        <v>25.920999999999999</v>
      </c>
      <c r="T4" s="17" t="str">
        <f t="shared" ref="T4:T48" si="1">B4&amp;IF(H4="PLT00031","WM",IF(H4="PLT00033","MC"))</f>
        <v>PLT00009FALSE</v>
      </c>
      <c r="V4" s="1" t="s">
        <v>615</v>
      </c>
      <c r="Y4" s="26" t="s">
        <v>449</v>
      </c>
      <c r="Z4" s="26" t="s">
        <v>267</v>
      </c>
      <c r="AA4" s="26" t="s">
        <v>268</v>
      </c>
      <c r="AB4" s="26" t="s">
        <v>269</v>
      </c>
      <c r="AC4" s="27">
        <v>1</v>
      </c>
      <c r="AD4" s="28">
        <v>463.18</v>
      </c>
      <c r="AE4" s="26" t="s">
        <v>447</v>
      </c>
      <c r="AF4" s="26" t="s">
        <v>150</v>
      </c>
      <c r="AG4" s="26" t="s">
        <v>151</v>
      </c>
      <c r="AH4" s="26" t="s">
        <v>152</v>
      </c>
      <c r="AI4" s="26" t="s">
        <v>441</v>
      </c>
      <c r="AJ4" s="26" t="s">
        <v>453</v>
      </c>
      <c r="AK4" s="26" t="s">
        <v>153</v>
      </c>
      <c r="AL4" s="28">
        <v>490.97</v>
      </c>
      <c r="AM4" s="29">
        <v>1.8055000000000001</v>
      </c>
      <c r="AN4" s="29">
        <v>1.8055000000000001</v>
      </c>
      <c r="AO4" s="27">
        <v>751</v>
      </c>
      <c r="AP4" s="28">
        <v>0.65375499334221043</v>
      </c>
      <c r="AQ4" s="28">
        <v>271.93021323733041</v>
      </c>
      <c r="AR4" s="24" t="s">
        <v>554</v>
      </c>
    </row>
    <row r="5" spans="1:44" hidden="1" x14ac:dyDescent="0.2">
      <c r="A5" s="19" t="s">
        <v>439</v>
      </c>
      <c r="B5" s="19" t="s">
        <v>177</v>
      </c>
      <c r="C5" s="19" t="s">
        <v>63</v>
      </c>
      <c r="D5" s="19" t="s">
        <v>64</v>
      </c>
      <c r="E5" s="20">
        <v>3</v>
      </c>
      <c r="F5" s="21">
        <v>460.86666666666662</v>
      </c>
      <c r="G5" s="19" t="s">
        <v>442</v>
      </c>
      <c r="H5" s="19" t="s">
        <v>150</v>
      </c>
      <c r="I5" s="19" t="s">
        <v>151</v>
      </c>
      <c r="J5" s="19" t="s">
        <v>152</v>
      </c>
      <c r="K5" s="19" t="s">
        <v>441</v>
      </c>
      <c r="L5" s="19" t="s">
        <v>60</v>
      </c>
      <c r="M5" s="19" t="s">
        <v>153</v>
      </c>
      <c r="N5" s="21">
        <v>1649.8400000000001</v>
      </c>
      <c r="O5" s="22">
        <v>20</v>
      </c>
      <c r="P5" s="22">
        <v>60</v>
      </c>
      <c r="Q5" s="20">
        <v>492</v>
      </c>
      <c r="R5" s="21">
        <v>3.3533333333333335</v>
      </c>
      <c r="S5" s="21">
        <v>27.497333333333337</v>
      </c>
      <c r="T5" s="17" t="str">
        <f t="shared" si="1"/>
        <v>PLT00010FALSE</v>
      </c>
      <c r="Y5" s="26" t="s">
        <v>436</v>
      </c>
      <c r="Z5" s="26" t="s">
        <v>162</v>
      </c>
      <c r="AA5" s="26" t="s">
        <v>121</v>
      </c>
      <c r="AB5" s="26" t="s">
        <v>122</v>
      </c>
      <c r="AC5" s="27">
        <v>85</v>
      </c>
      <c r="AD5" s="28">
        <v>816.6</v>
      </c>
      <c r="AE5" s="26" t="s">
        <v>438</v>
      </c>
      <c r="AF5" s="26" t="s">
        <v>261</v>
      </c>
      <c r="AG5" s="26" t="s">
        <v>262</v>
      </c>
      <c r="AH5" s="26" t="s">
        <v>122</v>
      </c>
      <c r="AI5" s="26" t="s">
        <v>463</v>
      </c>
      <c r="AJ5" s="26" t="s">
        <v>242</v>
      </c>
      <c r="AK5" s="26" t="s">
        <v>263</v>
      </c>
      <c r="AL5" s="28">
        <v>118409.41000000006</v>
      </c>
      <c r="AM5" s="29">
        <v>78.984670588235289</v>
      </c>
      <c r="AN5" s="29">
        <v>6713.6970000000001</v>
      </c>
      <c r="AO5" s="27">
        <v>85</v>
      </c>
      <c r="AP5" s="28">
        <v>1393.0518823529419</v>
      </c>
      <c r="AQ5" s="28">
        <v>17.636990468887717</v>
      </c>
      <c r="AR5" s="24" t="s">
        <v>555</v>
      </c>
    </row>
    <row r="6" spans="1:44" hidden="1" x14ac:dyDescent="0.2">
      <c r="A6" s="19" t="s">
        <v>439</v>
      </c>
      <c r="B6" s="19" t="s">
        <v>66</v>
      </c>
      <c r="C6" s="19" t="s">
        <v>67</v>
      </c>
      <c r="D6" s="19" t="s">
        <v>68</v>
      </c>
      <c r="E6" s="20">
        <v>2</v>
      </c>
      <c r="F6" s="21">
        <v>692.37</v>
      </c>
      <c r="G6" s="19" t="s">
        <v>443</v>
      </c>
      <c r="H6" s="19" t="s">
        <v>150</v>
      </c>
      <c r="I6" s="19" t="s">
        <v>151</v>
      </c>
      <c r="J6" s="19" t="s">
        <v>152</v>
      </c>
      <c r="K6" s="19" t="s">
        <v>441</v>
      </c>
      <c r="L6" s="19" t="s">
        <v>60</v>
      </c>
      <c r="M6" s="19" t="s">
        <v>153</v>
      </c>
      <c r="N6" s="21">
        <v>1503.81</v>
      </c>
      <c r="O6" s="22">
        <v>20</v>
      </c>
      <c r="P6" s="22">
        <v>40</v>
      </c>
      <c r="Q6" s="20">
        <v>882</v>
      </c>
      <c r="R6" s="21">
        <v>1.7049999999999998</v>
      </c>
      <c r="S6" s="21">
        <v>37.59525</v>
      </c>
      <c r="T6" s="17" t="str">
        <f t="shared" si="1"/>
        <v>PLT00017FALSE</v>
      </c>
      <c r="Y6" s="26" t="s">
        <v>436</v>
      </c>
      <c r="Z6" s="26" t="s">
        <v>162</v>
      </c>
      <c r="AA6" s="26" t="s">
        <v>121</v>
      </c>
      <c r="AB6" s="26" t="s">
        <v>122</v>
      </c>
      <c r="AC6" s="27">
        <v>1725</v>
      </c>
      <c r="AD6" s="28">
        <v>0</v>
      </c>
      <c r="AE6" s="26" t="s">
        <v>438</v>
      </c>
      <c r="AF6" s="26" t="s">
        <v>136</v>
      </c>
      <c r="AG6" s="26" t="s">
        <v>121</v>
      </c>
      <c r="AH6" s="26" t="s">
        <v>122</v>
      </c>
      <c r="AI6" s="26" t="s">
        <v>464</v>
      </c>
      <c r="AJ6" s="26" t="s">
        <v>242</v>
      </c>
      <c r="AK6" s="26" t="s">
        <v>123</v>
      </c>
      <c r="AL6" s="28">
        <v>0</v>
      </c>
      <c r="AM6" s="29">
        <v>46.500527246376819</v>
      </c>
      <c r="AN6" s="29">
        <v>80213.409500000009</v>
      </c>
      <c r="AO6" s="27">
        <v>1725</v>
      </c>
      <c r="AP6" s="28">
        <v>0</v>
      </c>
      <c r="AQ6" s="28">
        <v>0</v>
      </c>
      <c r="AR6" s="24" t="s">
        <v>556</v>
      </c>
    </row>
    <row r="7" spans="1:44" hidden="1" x14ac:dyDescent="0.2">
      <c r="A7" s="19" t="s">
        <v>439</v>
      </c>
      <c r="B7" s="19" t="s">
        <v>157</v>
      </c>
      <c r="C7" s="19" t="s">
        <v>158</v>
      </c>
      <c r="D7" s="19" t="s">
        <v>102</v>
      </c>
      <c r="E7" s="20">
        <v>1</v>
      </c>
      <c r="F7" s="21">
        <v>525</v>
      </c>
      <c r="G7" s="19" t="s">
        <v>444</v>
      </c>
      <c r="H7" s="19" t="s">
        <v>150</v>
      </c>
      <c r="I7" s="19" t="s">
        <v>151</v>
      </c>
      <c r="J7" s="19" t="s">
        <v>152</v>
      </c>
      <c r="K7" s="19" t="s">
        <v>441</v>
      </c>
      <c r="L7" s="19" t="s">
        <v>60</v>
      </c>
      <c r="M7" s="19" t="s">
        <v>153</v>
      </c>
      <c r="N7" s="21">
        <v>560.84</v>
      </c>
      <c r="O7" s="22">
        <v>20</v>
      </c>
      <c r="P7" s="22">
        <v>20</v>
      </c>
      <c r="Q7" s="20">
        <v>256</v>
      </c>
      <c r="R7" s="21">
        <v>2.1907812500000001</v>
      </c>
      <c r="S7" s="21">
        <v>28.042000000000002</v>
      </c>
      <c r="T7" s="17" t="str">
        <f t="shared" si="1"/>
        <v>PLT00022FALSE</v>
      </c>
      <c r="Y7" s="26" t="s">
        <v>436</v>
      </c>
      <c r="Z7" s="26" t="s">
        <v>137</v>
      </c>
      <c r="AA7" s="26" t="s">
        <v>138</v>
      </c>
      <c r="AB7" s="26" t="s">
        <v>108</v>
      </c>
      <c r="AC7" s="27">
        <v>108</v>
      </c>
      <c r="AD7" s="28">
        <v>3763.8545454545456</v>
      </c>
      <c r="AE7" s="26" t="s">
        <v>450</v>
      </c>
      <c r="AF7" s="26" t="s">
        <v>261</v>
      </c>
      <c r="AG7" s="26" t="s">
        <v>262</v>
      </c>
      <c r="AH7" s="26" t="s">
        <v>122</v>
      </c>
      <c r="AI7" s="26" t="s">
        <v>463</v>
      </c>
      <c r="AJ7" s="26" t="s">
        <v>242</v>
      </c>
      <c r="AK7" s="26" t="s">
        <v>263</v>
      </c>
      <c r="AL7" s="28">
        <v>414024</v>
      </c>
      <c r="AM7" s="29">
        <v>82.06278703703704</v>
      </c>
      <c r="AN7" s="29">
        <v>8862.7810000000009</v>
      </c>
      <c r="AO7" s="27">
        <v>60912</v>
      </c>
      <c r="AP7" s="28">
        <v>6.7970843183609144</v>
      </c>
      <c r="AQ7" s="28">
        <v>46.714908108414271</v>
      </c>
      <c r="AR7" s="24" t="s">
        <v>557</v>
      </c>
    </row>
    <row r="8" spans="1:44" hidden="1" x14ac:dyDescent="0.2">
      <c r="A8" s="19" t="s">
        <v>439</v>
      </c>
      <c r="B8" s="19" t="s">
        <v>117</v>
      </c>
      <c r="C8" s="19" t="s">
        <v>118</v>
      </c>
      <c r="D8" s="19" t="s">
        <v>106</v>
      </c>
      <c r="E8" s="20">
        <v>3</v>
      </c>
      <c r="F8" s="21">
        <v>1189.7233333333334</v>
      </c>
      <c r="G8" s="19" t="s">
        <v>445</v>
      </c>
      <c r="H8" s="19" t="s">
        <v>150</v>
      </c>
      <c r="I8" s="19" t="s">
        <v>151</v>
      </c>
      <c r="J8" s="19" t="s">
        <v>152</v>
      </c>
      <c r="K8" s="19" t="s">
        <v>441</v>
      </c>
      <c r="L8" s="19" t="s">
        <v>60</v>
      </c>
      <c r="M8" s="19" t="s">
        <v>153</v>
      </c>
      <c r="N8" s="21">
        <v>3889.38</v>
      </c>
      <c r="O8" s="22">
        <v>20</v>
      </c>
      <c r="P8" s="22">
        <v>60</v>
      </c>
      <c r="Q8" s="20">
        <v>2343</v>
      </c>
      <c r="R8" s="21">
        <v>1.6600000000000001</v>
      </c>
      <c r="S8" s="21">
        <v>64.823000000000008</v>
      </c>
      <c r="T8" s="17" t="str">
        <f t="shared" si="1"/>
        <v>PLT00041FALSE</v>
      </c>
      <c r="Y8" s="26" t="s">
        <v>439</v>
      </c>
      <c r="Z8" s="26" t="s">
        <v>162</v>
      </c>
      <c r="AA8" s="26" t="s">
        <v>121</v>
      </c>
      <c r="AB8" s="26" t="s">
        <v>122</v>
      </c>
      <c r="AC8" s="27">
        <v>174</v>
      </c>
      <c r="AD8" s="28">
        <v>7220.7471264367814</v>
      </c>
      <c r="AE8" s="26" t="s">
        <v>438</v>
      </c>
      <c r="AF8" s="26" t="s">
        <v>267</v>
      </c>
      <c r="AG8" s="26" t="s">
        <v>268</v>
      </c>
      <c r="AH8" s="26" t="s">
        <v>269</v>
      </c>
      <c r="AI8" s="26" t="s">
        <v>475</v>
      </c>
      <c r="AJ8" s="26" t="s">
        <v>242</v>
      </c>
      <c r="AK8" s="26" t="s">
        <v>270</v>
      </c>
      <c r="AL8" s="28">
        <v>1266002.849999998</v>
      </c>
      <c r="AM8" s="29">
        <v>88.387862068965518</v>
      </c>
      <c r="AN8" s="29">
        <v>15379.488000000001</v>
      </c>
      <c r="AO8" s="27">
        <v>192966</v>
      </c>
      <c r="AP8" s="28">
        <v>6.5607560399241214</v>
      </c>
      <c r="AQ8" s="28">
        <v>82.3176200664156</v>
      </c>
      <c r="AR8" s="24" t="s">
        <v>558</v>
      </c>
    </row>
    <row r="9" spans="1:44" hidden="1" x14ac:dyDescent="0.2">
      <c r="A9" s="19" t="s">
        <v>439</v>
      </c>
      <c r="B9" s="19" t="s">
        <v>127</v>
      </c>
      <c r="C9" s="19" t="s">
        <v>128</v>
      </c>
      <c r="D9" s="19" t="s">
        <v>64</v>
      </c>
      <c r="E9" s="20">
        <v>4</v>
      </c>
      <c r="F9" s="21">
        <v>716.25</v>
      </c>
      <c r="G9" s="19" t="s">
        <v>446</v>
      </c>
      <c r="H9" s="19" t="s">
        <v>150</v>
      </c>
      <c r="I9" s="19" t="s">
        <v>151</v>
      </c>
      <c r="J9" s="19" t="s">
        <v>152</v>
      </c>
      <c r="K9" s="19" t="s">
        <v>441</v>
      </c>
      <c r="L9" s="19" t="s">
        <v>60</v>
      </c>
      <c r="M9" s="19" t="s">
        <v>153</v>
      </c>
      <c r="N9" s="21">
        <v>3072.8999999999996</v>
      </c>
      <c r="O9" s="22">
        <v>20</v>
      </c>
      <c r="P9" s="22">
        <v>80</v>
      </c>
      <c r="Q9" s="20">
        <v>1512</v>
      </c>
      <c r="R9" s="21">
        <v>2.0323412698412695</v>
      </c>
      <c r="S9" s="21">
        <v>38.411249999999995</v>
      </c>
      <c r="T9" s="17" t="str">
        <f t="shared" si="1"/>
        <v>PLT00043FALSE</v>
      </c>
      <c r="Y9" s="26" t="s">
        <v>439</v>
      </c>
      <c r="Z9" s="26" t="s">
        <v>162</v>
      </c>
      <c r="AA9" s="26" t="s">
        <v>121</v>
      </c>
      <c r="AB9" s="26" t="s">
        <v>122</v>
      </c>
      <c r="AC9" s="27">
        <v>234</v>
      </c>
      <c r="AD9" s="28">
        <v>2762.127049180328</v>
      </c>
      <c r="AE9" s="26" t="s">
        <v>438</v>
      </c>
      <c r="AF9" s="26" t="s">
        <v>181</v>
      </c>
      <c r="AG9" s="26" t="s">
        <v>71</v>
      </c>
      <c r="AH9" s="26" t="s">
        <v>72</v>
      </c>
      <c r="AI9" s="26" t="s">
        <v>458</v>
      </c>
      <c r="AJ9" s="26" t="s">
        <v>242</v>
      </c>
      <c r="AK9" s="26" t="s">
        <v>182</v>
      </c>
      <c r="AL9" s="28">
        <v>677331.3600000022</v>
      </c>
      <c r="AM9" s="29">
        <v>78.310914529914527</v>
      </c>
      <c r="AN9" s="29">
        <v>18324.754000000001</v>
      </c>
      <c r="AO9" s="27">
        <v>83772</v>
      </c>
      <c r="AP9" s="28">
        <v>8.0854146970348353</v>
      </c>
      <c r="AQ9" s="28">
        <v>36.962644082425456</v>
      </c>
      <c r="AR9" s="24" t="s">
        <v>559</v>
      </c>
    </row>
    <row r="10" spans="1:44" hidden="1" x14ac:dyDescent="0.2">
      <c r="A10" s="19" t="s">
        <v>439</v>
      </c>
      <c r="B10" s="19" t="s">
        <v>267</v>
      </c>
      <c r="C10" s="19" t="s">
        <v>268</v>
      </c>
      <c r="D10" s="19" t="s">
        <v>269</v>
      </c>
      <c r="E10" s="20">
        <v>9</v>
      </c>
      <c r="F10" s="21">
        <v>1206.6066666666668</v>
      </c>
      <c r="G10" s="19" t="s">
        <v>447</v>
      </c>
      <c r="H10" s="19" t="s">
        <v>150</v>
      </c>
      <c r="I10" s="19" t="s">
        <v>151</v>
      </c>
      <c r="J10" s="19" t="s">
        <v>152</v>
      </c>
      <c r="K10" s="19" t="s">
        <v>441</v>
      </c>
      <c r="L10" s="19" t="s">
        <v>60</v>
      </c>
      <c r="M10" s="19" t="s">
        <v>153</v>
      </c>
      <c r="N10" s="21">
        <v>11760.66</v>
      </c>
      <c r="O10" s="22">
        <v>20</v>
      </c>
      <c r="P10" s="22">
        <v>180</v>
      </c>
      <c r="Q10" s="20">
        <v>6759</v>
      </c>
      <c r="R10" s="21">
        <v>1.74</v>
      </c>
      <c r="S10" s="21">
        <v>65.337000000000003</v>
      </c>
      <c r="T10" s="17" t="str">
        <f t="shared" si="1"/>
        <v>PLT00044FALSE</v>
      </c>
      <c r="Y10" s="26" t="s">
        <v>439</v>
      </c>
      <c r="Z10" s="26" t="s">
        <v>162</v>
      </c>
      <c r="AA10" s="26" t="s">
        <v>121</v>
      </c>
      <c r="AB10" s="26" t="s">
        <v>122</v>
      </c>
      <c r="AC10" s="27">
        <v>1</v>
      </c>
      <c r="AD10" s="28">
        <v>831.08</v>
      </c>
      <c r="AE10" s="26" t="s">
        <v>438</v>
      </c>
      <c r="AF10" s="26" t="s">
        <v>127</v>
      </c>
      <c r="AG10" s="26" t="s">
        <v>128</v>
      </c>
      <c r="AH10" s="26" t="s">
        <v>64</v>
      </c>
      <c r="AI10" s="26" t="s">
        <v>446</v>
      </c>
      <c r="AJ10" s="26" t="s">
        <v>156</v>
      </c>
      <c r="AK10" s="26" t="s">
        <v>129</v>
      </c>
      <c r="AL10" s="28">
        <v>936.28</v>
      </c>
      <c r="AM10" s="29">
        <v>20.172000000000001</v>
      </c>
      <c r="AN10" s="29">
        <v>20.172000000000001</v>
      </c>
      <c r="AO10" s="27">
        <v>526</v>
      </c>
      <c r="AP10" s="28">
        <v>1.78</v>
      </c>
      <c r="AQ10" s="28">
        <v>46.414832441007334</v>
      </c>
      <c r="AR10" s="24" t="s">
        <v>560</v>
      </c>
    </row>
    <row r="11" spans="1:44" hidden="1" x14ac:dyDescent="0.2">
      <c r="A11" s="19" t="s">
        <v>439</v>
      </c>
      <c r="B11" s="19" t="s">
        <v>189</v>
      </c>
      <c r="C11" s="19" t="s">
        <v>190</v>
      </c>
      <c r="D11" s="19" t="s">
        <v>112</v>
      </c>
      <c r="E11" s="20">
        <v>1</v>
      </c>
      <c r="F11" s="21">
        <v>910.1</v>
      </c>
      <c r="G11" s="19" t="s">
        <v>448</v>
      </c>
      <c r="H11" s="19" t="s">
        <v>150</v>
      </c>
      <c r="I11" s="19" t="s">
        <v>151</v>
      </c>
      <c r="J11" s="19" t="s">
        <v>152</v>
      </c>
      <c r="K11" s="19" t="s">
        <v>441</v>
      </c>
      <c r="L11" s="19" t="s">
        <v>60</v>
      </c>
      <c r="M11" s="19" t="s">
        <v>153</v>
      </c>
      <c r="N11" s="21">
        <v>972.37</v>
      </c>
      <c r="O11" s="22">
        <v>20</v>
      </c>
      <c r="P11" s="22">
        <v>20</v>
      </c>
      <c r="Q11" s="20">
        <v>479</v>
      </c>
      <c r="R11" s="21">
        <v>2.0299999999999998</v>
      </c>
      <c r="S11" s="21">
        <v>48.618499999999997</v>
      </c>
      <c r="T11" s="17" t="str">
        <f t="shared" si="1"/>
        <v>PLT0048AFALSE</v>
      </c>
      <c r="Y11" s="26" t="s">
        <v>439</v>
      </c>
      <c r="Z11" s="26" t="s">
        <v>162</v>
      </c>
      <c r="AA11" s="26" t="s">
        <v>121</v>
      </c>
      <c r="AB11" s="26" t="s">
        <v>122</v>
      </c>
      <c r="AC11" s="27">
        <v>236</v>
      </c>
      <c r="AD11" s="28">
        <v>1650.9842372881358</v>
      </c>
      <c r="AE11" s="26" t="s">
        <v>438</v>
      </c>
      <c r="AF11" s="26" t="s">
        <v>62</v>
      </c>
      <c r="AG11" s="26" t="s">
        <v>63</v>
      </c>
      <c r="AH11" s="26" t="s">
        <v>64</v>
      </c>
      <c r="AI11" s="26" t="s">
        <v>442</v>
      </c>
      <c r="AJ11" s="26" t="s">
        <v>156</v>
      </c>
      <c r="AK11" s="26" t="s">
        <v>65</v>
      </c>
      <c r="AL11" s="28">
        <v>415793.00000000105</v>
      </c>
      <c r="AM11" s="29">
        <v>19.074898305084748</v>
      </c>
      <c r="AN11" s="29">
        <v>4501.6760000000004</v>
      </c>
      <c r="AO11" s="27">
        <v>186613</v>
      </c>
      <c r="AP11" s="28">
        <v>2.2281030796354009</v>
      </c>
      <c r="AQ11" s="28">
        <v>92.364043969401848</v>
      </c>
      <c r="AR11" s="24" t="s">
        <v>561</v>
      </c>
    </row>
    <row r="12" spans="1:44" x14ac:dyDescent="0.2">
      <c r="A12" s="19" t="s">
        <v>449</v>
      </c>
      <c r="B12" s="19" t="s">
        <v>104</v>
      </c>
      <c r="C12" s="19" t="s">
        <v>107</v>
      </c>
      <c r="D12" s="19" t="s">
        <v>108</v>
      </c>
      <c r="E12" s="20">
        <v>2</v>
      </c>
      <c r="F12" s="21">
        <v>375</v>
      </c>
      <c r="G12" s="19" t="s">
        <v>440</v>
      </c>
      <c r="H12" s="19" t="s">
        <v>137</v>
      </c>
      <c r="I12" s="19" t="s">
        <v>138</v>
      </c>
      <c r="J12" s="19" t="s">
        <v>108</v>
      </c>
      <c r="K12" s="19" t="s">
        <v>450</v>
      </c>
      <c r="L12" s="19" t="s">
        <v>60</v>
      </c>
      <c r="M12" s="19" t="s">
        <v>139</v>
      </c>
      <c r="N12" s="21">
        <v>779.07999999999993</v>
      </c>
      <c r="O12" s="22">
        <v>19</v>
      </c>
      <c r="P12" s="22">
        <v>38</v>
      </c>
      <c r="Q12" s="20">
        <v>182</v>
      </c>
      <c r="R12" s="21">
        <v>4.2806593406593398</v>
      </c>
      <c r="S12" s="21">
        <v>20.502105263157894</v>
      </c>
      <c r="T12" s="17" t="str">
        <f t="shared" si="1"/>
        <v>PLT00006MC</v>
      </c>
      <c r="Y12" s="26" t="s">
        <v>439</v>
      </c>
      <c r="Z12" s="26" t="s">
        <v>162</v>
      </c>
      <c r="AA12" s="26" t="s">
        <v>121</v>
      </c>
      <c r="AB12" s="26" t="s">
        <v>122</v>
      </c>
      <c r="AC12" s="27">
        <v>52</v>
      </c>
      <c r="AD12" s="28">
        <v>1746</v>
      </c>
      <c r="AE12" s="26" t="s">
        <v>438</v>
      </c>
      <c r="AF12" s="26" t="s">
        <v>114</v>
      </c>
      <c r="AG12" s="26" t="s">
        <v>115</v>
      </c>
      <c r="AH12" s="26" t="s">
        <v>64</v>
      </c>
      <c r="AI12" s="26" t="s">
        <v>479</v>
      </c>
      <c r="AJ12" s="26" t="s">
        <v>156</v>
      </c>
      <c r="AK12" s="26" t="s">
        <v>116</v>
      </c>
      <c r="AL12" s="28">
        <v>96919.440000000017</v>
      </c>
      <c r="AM12" s="29">
        <v>19.123519230769229</v>
      </c>
      <c r="AN12" s="29">
        <v>994.423</v>
      </c>
      <c r="AO12" s="27">
        <v>40924</v>
      </c>
      <c r="AP12" s="28">
        <v>2.36827876062946</v>
      </c>
      <c r="AQ12" s="28">
        <v>97.462991101372367</v>
      </c>
      <c r="AR12" s="24" t="s">
        <v>562</v>
      </c>
    </row>
    <row r="13" spans="1:44" hidden="1" x14ac:dyDescent="0.2">
      <c r="A13" s="19" t="s">
        <v>449</v>
      </c>
      <c r="B13" s="19" t="s">
        <v>104</v>
      </c>
      <c r="C13" s="19" t="s">
        <v>107</v>
      </c>
      <c r="D13" s="19" t="s">
        <v>108</v>
      </c>
      <c r="E13" s="20">
        <v>64</v>
      </c>
      <c r="F13" s="21">
        <v>1065</v>
      </c>
      <c r="G13" s="19" t="s">
        <v>440</v>
      </c>
      <c r="H13" s="19" t="s">
        <v>150</v>
      </c>
      <c r="I13" s="19" t="s">
        <v>151</v>
      </c>
      <c r="J13" s="19" t="s">
        <v>152</v>
      </c>
      <c r="K13" s="19" t="s">
        <v>441</v>
      </c>
      <c r="L13" s="19" t="s">
        <v>60</v>
      </c>
      <c r="M13" s="19" t="s">
        <v>153</v>
      </c>
      <c r="N13" s="21">
        <v>76728.899999999994</v>
      </c>
      <c r="O13" s="22">
        <v>20</v>
      </c>
      <c r="P13" s="22">
        <v>1280</v>
      </c>
      <c r="Q13" s="20">
        <v>45440</v>
      </c>
      <c r="R13" s="21">
        <v>1.6885761443661971</v>
      </c>
      <c r="S13" s="21">
        <v>59.944453124999995</v>
      </c>
      <c r="T13" s="17" t="str">
        <f t="shared" si="1"/>
        <v>PLT00006FALSE</v>
      </c>
      <c r="Y13" s="26" t="s">
        <v>439</v>
      </c>
      <c r="Z13" s="26" t="s">
        <v>162</v>
      </c>
      <c r="AA13" s="26" t="s">
        <v>121</v>
      </c>
      <c r="AB13" s="26" t="s">
        <v>122</v>
      </c>
      <c r="AC13" s="27">
        <v>1</v>
      </c>
      <c r="AD13" s="28">
        <v>1650</v>
      </c>
      <c r="AE13" s="26" t="s">
        <v>438</v>
      </c>
      <c r="AF13" s="26" t="s">
        <v>177</v>
      </c>
      <c r="AG13" s="26" t="s">
        <v>63</v>
      </c>
      <c r="AH13" s="26" t="s">
        <v>64</v>
      </c>
      <c r="AI13" s="26" t="s">
        <v>442</v>
      </c>
      <c r="AJ13" s="26" t="s">
        <v>156</v>
      </c>
      <c r="AK13" s="26" t="s">
        <v>65</v>
      </c>
      <c r="AL13" s="28">
        <v>1756.79</v>
      </c>
      <c r="AM13" s="29">
        <v>20.498999999999999</v>
      </c>
      <c r="AN13" s="29">
        <v>20.498999999999999</v>
      </c>
      <c r="AO13" s="27">
        <v>791</v>
      </c>
      <c r="AP13" s="28">
        <v>2.2209734513274335</v>
      </c>
      <c r="AQ13" s="28">
        <v>85.701253719693653</v>
      </c>
      <c r="AR13" s="24" t="s">
        <v>563</v>
      </c>
    </row>
    <row r="14" spans="1:44" hidden="1" x14ac:dyDescent="0.2">
      <c r="A14" s="19" t="s">
        <v>449</v>
      </c>
      <c r="B14" s="19" t="s">
        <v>104</v>
      </c>
      <c r="C14" s="19" t="s">
        <v>107</v>
      </c>
      <c r="D14" s="19" t="s">
        <v>108</v>
      </c>
      <c r="E14" s="20">
        <v>168</v>
      </c>
      <c r="F14" s="21">
        <v>802.2320238095233</v>
      </c>
      <c r="G14" s="19" t="s">
        <v>440</v>
      </c>
      <c r="H14" s="19" t="s">
        <v>162</v>
      </c>
      <c r="I14" s="19" t="s">
        <v>121</v>
      </c>
      <c r="J14" s="19" t="s">
        <v>122</v>
      </c>
      <c r="K14" s="19" t="s">
        <v>438</v>
      </c>
      <c r="L14" s="19" t="s">
        <v>60</v>
      </c>
      <c r="M14" s="19" t="s">
        <v>163</v>
      </c>
      <c r="N14" s="21">
        <v>150901.18000000005</v>
      </c>
      <c r="O14" s="22">
        <v>20</v>
      </c>
      <c r="P14" s="22">
        <v>3360</v>
      </c>
      <c r="Q14" s="20">
        <v>88536</v>
      </c>
      <c r="R14" s="21">
        <v>1.7044047619047624</v>
      </c>
      <c r="S14" s="21">
        <v>44.911065476190494</v>
      </c>
      <c r="T14" s="17" t="str">
        <f t="shared" si="1"/>
        <v>PLT00006WM</v>
      </c>
      <c r="Y14" s="26" t="s">
        <v>439</v>
      </c>
      <c r="Z14" s="26" t="s">
        <v>162</v>
      </c>
      <c r="AA14" s="26" t="s">
        <v>121</v>
      </c>
      <c r="AB14" s="26" t="s">
        <v>122</v>
      </c>
      <c r="AC14" s="27">
        <v>16</v>
      </c>
      <c r="AD14" s="28">
        <v>4116</v>
      </c>
      <c r="AE14" s="26" t="s">
        <v>438</v>
      </c>
      <c r="AF14" s="26" t="s">
        <v>187</v>
      </c>
      <c r="AG14" s="26" t="s">
        <v>188</v>
      </c>
      <c r="AH14" s="26" t="s">
        <v>64</v>
      </c>
      <c r="AI14" s="26" t="s">
        <v>480</v>
      </c>
      <c r="AJ14" s="26" t="s">
        <v>242</v>
      </c>
      <c r="AK14" s="26" t="s">
        <v>149</v>
      </c>
      <c r="AL14" s="28">
        <v>74848.98000000001</v>
      </c>
      <c r="AM14" s="29">
        <v>73.101937500000005</v>
      </c>
      <c r="AN14" s="29">
        <v>1169.6310000000001</v>
      </c>
      <c r="AO14" s="27">
        <v>18848</v>
      </c>
      <c r="AP14" s="28">
        <v>3.9711895161290327</v>
      </c>
      <c r="AQ14" s="28">
        <v>63.99366979842361</v>
      </c>
      <c r="AR14" s="24" t="s">
        <v>564</v>
      </c>
    </row>
    <row r="15" spans="1:44" hidden="1" x14ac:dyDescent="0.2">
      <c r="A15" s="19" t="s">
        <v>449</v>
      </c>
      <c r="B15" s="19" t="s">
        <v>62</v>
      </c>
      <c r="C15" s="19" t="s">
        <v>63</v>
      </c>
      <c r="D15" s="19" t="s">
        <v>64</v>
      </c>
      <c r="E15" s="20">
        <v>97</v>
      </c>
      <c r="F15" s="21">
        <v>511.24639175257732</v>
      </c>
      <c r="G15" s="19" t="s">
        <v>442</v>
      </c>
      <c r="H15" s="19" t="s">
        <v>199</v>
      </c>
      <c r="I15" s="19" t="s">
        <v>193</v>
      </c>
      <c r="J15" s="19" t="s">
        <v>152</v>
      </c>
      <c r="K15" s="19" t="s">
        <v>451</v>
      </c>
      <c r="L15" s="19" t="s">
        <v>60</v>
      </c>
      <c r="M15" s="19" t="s">
        <v>200</v>
      </c>
      <c r="N15" s="21">
        <v>53949.1</v>
      </c>
      <c r="O15" s="22">
        <v>20</v>
      </c>
      <c r="P15" s="22">
        <v>1940</v>
      </c>
      <c r="Q15" s="20">
        <v>17945</v>
      </c>
      <c r="R15" s="21">
        <v>3.0063583170799664</v>
      </c>
      <c r="S15" s="21">
        <v>27.808814432989688</v>
      </c>
      <c r="T15" s="17" t="str">
        <f t="shared" si="1"/>
        <v>PLT00009FALSE</v>
      </c>
      <c r="Y15" s="26" t="s">
        <v>439</v>
      </c>
      <c r="Z15" s="26" t="s">
        <v>162</v>
      </c>
      <c r="AA15" s="26" t="s">
        <v>121</v>
      </c>
      <c r="AB15" s="26" t="s">
        <v>122</v>
      </c>
      <c r="AC15" s="27">
        <v>134</v>
      </c>
      <c r="AD15" s="28">
        <v>1706.7244776119403</v>
      </c>
      <c r="AE15" s="26" t="s">
        <v>438</v>
      </c>
      <c r="AF15" s="26" t="s">
        <v>187</v>
      </c>
      <c r="AG15" s="26" t="s">
        <v>188</v>
      </c>
      <c r="AH15" s="26" t="s">
        <v>64</v>
      </c>
      <c r="AI15" s="26" t="s">
        <v>481</v>
      </c>
      <c r="AJ15" s="26" t="s">
        <v>156</v>
      </c>
      <c r="AK15" s="26" t="s">
        <v>149</v>
      </c>
      <c r="AL15" s="28">
        <v>243560.41000000027</v>
      </c>
      <c r="AM15" s="29">
        <v>19.498402985074627</v>
      </c>
      <c r="AN15" s="29">
        <v>2612.7860000000001</v>
      </c>
      <c r="AO15" s="27">
        <v>103390</v>
      </c>
      <c r="AP15" s="28">
        <v>2.3557443659928454</v>
      </c>
      <c r="AQ15" s="28">
        <v>93.218660081614132</v>
      </c>
      <c r="AR15" s="24" t="s">
        <v>564</v>
      </c>
    </row>
    <row r="16" spans="1:44" hidden="1" x14ac:dyDescent="0.2">
      <c r="A16" s="19" t="s">
        <v>449</v>
      </c>
      <c r="B16" s="19" t="s">
        <v>62</v>
      </c>
      <c r="C16" s="19" t="s">
        <v>63</v>
      </c>
      <c r="D16" s="19" t="s">
        <v>64</v>
      </c>
      <c r="E16" s="20">
        <v>123</v>
      </c>
      <c r="F16" s="21">
        <v>472.95479674796741</v>
      </c>
      <c r="G16" s="19" t="s">
        <v>442</v>
      </c>
      <c r="H16" s="19" t="s">
        <v>150</v>
      </c>
      <c r="I16" s="19" t="s">
        <v>151</v>
      </c>
      <c r="J16" s="19" t="s">
        <v>152</v>
      </c>
      <c r="K16" s="19" t="s">
        <v>441</v>
      </c>
      <c r="L16" s="19" t="s">
        <v>60</v>
      </c>
      <c r="M16" s="19" t="s">
        <v>153</v>
      </c>
      <c r="N16" s="21">
        <v>67450.2</v>
      </c>
      <c r="O16" s="22">
        <v>20.020325203252032</v>
      </c>
      <c r="P16" s="22">
        <v>2462.5</v>
      </c>
      <c r="Q16" s="20">
        <v>20172</v>
      </c>
      <c r="R16" s="21">
        <v>3.3437537180249848</v>
      </c>
      <c r="S16" s="21">
        <v>27.390944162436547</v>
      </c>
      <c r="T16" s="17" t="str">
        <f t="shared" si="1"/>
        <v>PLT00009FALSE</v>
      </c>
      <c r="Y16" s="26" t="s">
        <v>439</v>
      </c>
      <c r="Z16" s="26" t="s">
        <v>162</v>
      </c>
      <c r="AA16" s="26" t="s">
        <v>121</v>
      </c>
      <c r="AB16" s="26" t="s">
        <v>122</v>
      </c>
      <c r="AC16" s="27">
        <v>215</v>
      </c>
      <c r="AD16" s="28">
        <v>2455.5665116279074</v>
      </c>
      <c r="AE16" s="26" t="s">
        <v>438</v>
      </c>
      <c r="AF16" s="26" t="s">
        <v>75</v>
      </c>
      <c r="AG16" s="26" t="s">
        <v>76</v>
      </c>
      <c r="AH16" s="26" t="s">
        <v>57</v>
      </c>
      <c r="AI16" s="26" t="s">
        <v>483</v>
      </c>
      <c r="AJ16" s="26" t="s">
        <v>156</v>
      </c>
      <c r="AK16" s="26" t="s">
        <v>77</v>
      </c>
      <c r="AL16" s="28">
        <v>596499.51000000024</v>
      </c>
      <c r="AM16" s="29">
        <v>19.347341860465118</v>
      </c>
      <c r="AN16" s="29">
        <v>4159.6785</v>
      </c>
      <c r="AO16" s="27">
        <v>449995</v>
      </c>
      <c r="AP16" s="28">
        <v>1.3255691952132806</v>
      </c>
      <c r="AQ16" s="28">
        <v>143.40038779439331</v>
      </c>
      <c r="AR16" s="24" t="s">
        <v>565</v>
      </c>
    </row>
    <row r="17" spans="1:44" hidden="1" x14ac:dyDescent="0.2">
      <c r="A17" s="19" t="s">
        <v>449</v>
      </c>
      <c r="B17" s="19" t="s">
        <v>62</v>
      </c>
      <c r="C17" s="19" t="s">
        <v>63</v>
      </c>
      <c r="D17" s="19" t="s">
        <v>64</v>
      </c>
      <c r="E17" s="20">
        <v>139</v>
      </c>
      <c r="F17" s="21">
        <v>1268.331510791367</v>
      </c>
      <c r="G17" s="19" t="s">
        <v>442</v>
      </c>
      <c r="H17" s="19" t="s">
        <v>162</v>
      </c>
      <c r="I17" s="19" t="s">
        <v>121</v>
      </c>
      <c r="J17" s="19" t="s">
        <v>122</v>
      </c>
      <c r="K17" s="19" t="s">
        <v>438</v>
      </c>
      <c r="L17" s="19" t="s">
        <v>60</v>
      </c>
      <c r="M17" s="19" t="s">
        <v>163</v>
      </c>
      <c r="N17" s="21">
        <v>196344.96000000011</v>
      </c>
      <c r="O17" s="22">
        <v>20</v>
      </c>
      <c r="P17" s="22">
        <v>2780</v>
      </c>
      <c r="Q17" s="20">
        <v>109949</v>
      </c>
      <c r="R17" s="21">
        <v>1.7857821353536649</v>
      </c>
      <c r="S17" s="21">
        <v>70.627683453237452</v>
      </c>
      <c r="T17" s="17" t="str">
        <f t="shared" si="1"/>
        <v>PLT00009WM</v>
      </c>
      <c r="Y17" s="26" t="s">
        <v>439</v>
      </c>
      <c r="Z17" s="26" t="s">
        <v>162</v>
      </c>
      <c r="AA17" s="26" t="s">
        <v>121</v>
      </c>
      <c r="AB17" s="26" t="s">
        <v>122</v>
      </c>
      <c r="AC17" s="27">
        <v>55</v>
      </c>
      <c r="AD17" s="28">
        <v>2460.8590909090908</v>
      </c>
      <c r="AE17" s="26" t="s">
        <v>438</v>
      </c>
      <c r="AF17" s="26" t="s">
        <v>140</v>
      </c>
      <c r="AG17" s="26" t="s">
        <v>141</v>
      </c>
      <c r="AH17" s="26" t="s">
        <v>142</v>
      </c>
      <c r="AI17" s="26" t="s">
        <v>487</v>
      </c>
      <c r="AJ17" s="26" t="s">
        <v>156</v>
      </c>
      <c r="AK17" s="26" t="s">
        <v>143</v>
      </c>
      <c r="AL17" s="28">
        <v>146145.54</v>
      </c>
      <c r="AM17" s="29">
        <v>19.297936363636364</v>
      </c>
      <c r="AN17" s="29">
        <v>1061.3865000000001</v>
      </c>
      <c r="AO17" s="27">
        <v>67375</v>
      </c>
      <c r="AP17" s="28">
        <v>2.1691360296846014</v>
      </c>
      <c r="AQ17" s="28">
        <v>137.6930458414536</v>
      </c>
      <c r="AR17" s="24" t="s">
        <v>566</v>
      </c>
    </row>
    <row r="18" spans="1:44" hidden="1" x14ac:dyDescent="0.2">
      <c r="A18" s="19" t="s">
        <v>449</v>
      </c>
      <c r="B18" s="19" t="s">
        <v>177</v>
      </c>
      <c r="C18" s="19" t="s">
        <v>63</v>
      </c>
      <c r="D18" s="19" t="s">
        <v>64</v>
      </c>
      <c r="E18" s="20">
        <v>22</v>
      </c>
      <c r="F18" s="21">
        <v>541.58636363636356</v>
      </c>
      <c r="G18" s="19" t="s">
        <v>442</v>
      </c>
      <c r="H18" s="19" t="s">
        <v>199</v>
      </c>
      <c r="I18" s="19" t="s">
        <v>193</v>
      </c>
      <c r="J18" s="19" t="s">
        <v>152</v>
      </c>
      <c r="K18" s="19" t="s">
        <v>451</v>
      </c>
      <c r="L18" s="19" t="s">
        <v>60</v>
      </c>
      <c r="M18" s="19" t="s">
        <v>200</v>
      </c>
      <c r="N18" s="21">
        <v>12630</v>
      </c>
      <c r="O18" s="22">
        <v>20</v>
      </c>
      <c r="P18" s="22">
        <v>440</v>
      </c>
      <c r="Q18" s="20">
        <v>4070</v>
      </c>
      <c r="R18" s="21">
        <v>3.1031941031941033</v>
      </c>
      <c r="S18" s="21">
        <v>28.704545454545453</v>
      </c>
      <c r="T18" s="17" t="str">
        <f t="shared" si="1"/>
        <v>PLT00010FALSE</v>
      </c>
      <c r="Y18" s="26" t="s">
        <v>439</v>
      </c>
      <c r="Z18" s="26" t="s">
        <v>162</v>
      </c>
      <c r="AA18" s="26" t="s">
        <v>121</v>
      </c>
      <c r="AB18" s="26" t="s">
        <v>122</v>
      </c>
      <c r="AC18" s="27">
        <v>40</v>
      </c>
      <c r="AD18" s="28">
        <v>1520.3775000000001</v>
      </c>
      <c r="AE18" s="26" t="s">
        <v>438</v>
      </c>
      <c r="AF18" s="26" t="s">
        <v>55</v>
      </c>
      <c r="AG18" s="26" t="s">
        <v>56</v>
      </c>
      <c r="AH18" s="26" t="s">
        <v>57</v>
      </c>
      <c r="AI18" s="26" t="s">
        <v>488</v>
      </c>
      <c r="AJ18" s="26" t="s">
        <v>156</v>
      </c>
      <c r="AK18" s="26" t="s">
        <v>169</v>
      </c>
      <c r="AL18" s="28">
        <v>69812.98</v>
      </c>
      <c r="AM18" s="29">
        <v>18.628550000000001</v>
      </c>
      <c r="AN18" s="29">
        <v>745.14200000000005</v>
      </c>
      <c r="AO18" s="27">
        <v>66520</v>
      </c>
      <c r="AP18" s="28">
        <v>1.0495036079374624</v>
      </c>
      <c r="AQ18" s="28">
        <v>93.690840135168855</v>
      </c>
      <c r="AR18" s="24" t="s">
        <v>567</v>
      </c>
    </row>
    <row r="19" spans="1:44" hidden="1" x14ac:dyDescent="0.2">
      <c r="A19" s="19" t="s">
        <v>449</v>
      </c>
      <c r="B19" s="19" t="s">
        <v>177</v>
      </c>
      <c r="C19" s="19" t="s">
        <v>63</v>
      </c>
      <c r="D19" s="19" t="s">
        <v>64</v>
      </c>
      <c r="E19" s="20">
        <v>38</v>
      </c>
      <c r="F19" s="21">
        <v>472.82631578947371</v>
      </c>
      <c r="G19" s="19" t="s">
        <v>442</v>
      </c>
      <c r="H19" s="19" t="s">
        <v>150</v>
      </c>
      <c r="I19" s="19" t="s">
        <v>151</v>
      </c>
      <c r="J19" s="19" t="s">
        <v>152</v>
      </c>
      <c r="K19" s="19" t="s">
        <v>441</v>
      </c>
      <c r="L19" s="19" t="s">
        <v>60</v>
      </c>
      <c r="M19" s="19" t="s">
        <v>153</v>
      </c>
      <c r="N19" s="21">
        <v>19583.800000000003</v>
      </c>
      <c r="O19" s="22">
        <v>20</v>
      </c>
      <c r="P19" s="22">
        <v>760</v>
      </c>
      <c r="Q19" s="20">
        <v>6232</v>
      </c>
      <c r="R19" s="21">
        <v>3.1424582798459566</v>
      </c>
      <c r="S19" s="21">
        <v>25.768157894736845</v>
      </c>
      <c r="T19" s="17" t="str">
        <f t="shared" si="1"/>
        <v>PLT00010FALSE</v>
      </c>
      <c r="Y19" s="26" t="s">
        <v>439</v>
      </c>
      <c r="Z19" s="26" t="s">
        <v>162</v>
      </c>
      <c r="AA19" s="26" t="s">
        <v>121</v>
      </c>
      <c r="AB19" s="26" t="s">
        <v>122</v>
      </c>
      <c r="AC19" s="27">
        <v>4</v>
      </c>
      <c r="AD19" s="28">
        <v>1144.5</v>
      </c>
      <c r="AE19" s="26" t="s">
        <v>438</v>
      </c>
      <c r="AF19" s="26" t="s">
        <v>264</v>
      </c>
      <c r="AG19" s="26" t="s">
        <v>111</v>
      </c>
      <c r="AH19" s="26" t="s">
        <v>112</v>
      </c>
      <c r="AI19" s="26" t="s">
        <v>493</v>
      </c>
      <c r="AJ19" s="26" t="s">
        <v>242</v>
      </c>
      <c r="AK19" s="26" t="s">
        <v>265</v>
      </c>
      <c r="AL19" s="28">
        <v>4640.7299999999996</v>
      </c>
      <c r="AM19" s="29">
        <v>76.865375</v>
      </c>
      <c r="AN19" s="29">
        <v>307.4615</v>
      </c>
      <c r="AO19" s="27">
        <v>2792</v>
      </c>
      <c r="AP19" s="28">
        <v>1.6621525787965614</v>
      </c>
      <c r="AQ19" s="28">
        <v>15.093694657705109</v>
      </c>
      <c r="AR19" s="24" t="s">
        <v>568</v>
      </c>
    </row>
    <row r="20" spans="1:44" hidden="1" x14ac:dyDescent="0.2">
      <c r="A20" s="19" t="s">
        <v>449</v>
      </c>
      <c r="B20" s="19" t="s">
        <v>177</v>
      </c>
      <c r="C20" s="19" t="s">
        <v>63</v>
      </c>
      <c r="D20" s="19" t="s">
        <v>64</v>
      </c>
      <c r="E20" s="20">
        <v>24</v>
      </c>
      <c r="F20" s="21">
        <v>1269.2254166666664</v>
      </c>
      <c r="G20" s="19" t="s">
        <v>442</v>
      </c>
      <c r="H20" s="19" t="s">
        <v>162</v>
      </c>
      <c r="I20" s="19" t="s">
        <v>121</v>
      </c>
      <c r="J20" s="19" t="s">
        <v>122</v>
      </c>
      <c r="K20" s="19" t="s">
        <v>438</v>
      </c>
      <c r="L20" s="19" t="s">
        <v>60</v>
      </c>
      <c r="M20" s="19" t="s">
        <v>163</v>
      </c>
      <c r="N20" s="21">
        <v>34003.53</v>
      </c>
      <c r="O20" s="22">
        <v>20</v>
      </c>
      <c r="P20" s="22">
        <v>480</v>
      </c>
      <c r="Q20" s="20">
        <v>18984</v>
      </c>
      <c r="R20" s="21">
        <v>1.7911678255372945</v>
      </c>
      <c r="S20" s="21">
        <v>70.840687500000001</v>
      </c>
      <c r="T20" s="17" t="str">
        <f t="shared" si="1"/>
        <v>PLT00010WM</v>
      </c>
      <c r="Y20" s="26" t="s">
        <v>439</v>
      </c>
      <c r="Z20" s="26" t="s">
        <v>150</v>
      </c>
      <c r="AA20" s="26" t="s">
        <v>151</v>
      </c>
      <c r="AB20" s="26" t="s">
        <v>152</v>
      </c>
      <c r="AC20" s="27">
        <v>1</v>
      </c>
      <c r="AD20" s="28">
        <v>1277.98</v>
      </c>
      <c r="AE20" s="26" t="s">
        <v>441</v>
      </c>
      <c r="AF20" s="26" t="s">
        <v>110</v>
      </c>
      <c r="AG20" s="26" t="s">
        <v>111</v>
      </c>
      <c r="AH20" s="26" t="s">
        <v>112</v>
      </c>
      <c r="AI20" s="26" t="s">
        <v>455</v>
      </c>
      <c r="AJ20" s="26" t="s">
        <v>73</v>
      </c>
      <c r="AK20" s="26" t="s">
        <v>113</v>
      </c>
      <c r="AL20" s="28">
        <v>1350</v>
      </c>
      <c r="AM20" s="29">
        <v>22.5</v>
      </c>
      <c r="AN20" s="29">
        <v>22.5</v>
      </c>
      <c r="AO20" s="27">
        <v>554</v>
      </c>
      <c r="AP20" s="28">
        <v>2.4368231046931408</v>
      </c>
      <c r="AQ20" s="28">
        <v>60</v>
      </c>
      <c r="AR20" s="24" t="s">
        <v>569</v>
      </c>
    </row>
    <row r="21" spans="1:44" hidden="1" x14ac:dyDescent="0.2">
      <c r="A21" s="19" t="s">
        <v>449</v>
      </c>
      <c r="B21" s="19" t="s">
        <v>66</v>
      </c>
      <c r="C21" s="19" t="s">
        <v>67</v>
      </c>
      <c r="D21" s="19" t="s">
        <v>68</v>
      </c>
      <c r="E21" s="20">
        <v>225</v>
      </c>
      <c r="F21" s="21">
        <v>736.94186666666644</v>
      </c>
      <c r="G21" s="19" t="s">
        <v>443</v>
      </c>
      <c r="H21" s="19" t="s">
        <v>150</v>
      </c>
      <c r="I21" s="19" t="s">
        <v>151</v>
      </c>
      <c r="J21" s="19" t="s">
        <v>152</v>
      </c>
      <c r="K21" s="19" t="s">
        <v>441</v>
      </c>
      <c r="L21" s="19" t="s">
        <v>60</v>
      </c>
      <c r="M21" s="19" t="s">
        <v>153</v>
      </c>
      <c r="N21" s="21">
        <v>184302.53000000014</v>
      </c>
      <c r="O21" s="22">
        <v>20</v>
      </c>
      <c r="P21" s="22">
        <v>4500</v>
      </c>
      <c r="Q21" s="20">
        <v>99225</v>
      </c>
      <c r="R21" s="21">
        <v>1.8574203073822135</v>
      </c>
      <c r="S21" s="21">
        <v>40.956117777777813</v>
      </c>
      <c r="T21" s="17" t="str">
        <f t="shared" si="1"/>
        <v>PLT00017FALSE</v>
      </c>
      <c r="Y21" s="26" t="s">
        <v>439</v>
      </c>
      <c r="Z21" s="26" t="s">
        <v>150</v>
      </c>
      <c r="AA21" s="26" t="s">
        <v>151</v>
      </c>
      <c r="AB21" s="26" t="s">
        <v>152</v>
      </c>
      <c r="AC21" s="27">
        <v>5</v>
      </c>
      <c r="AD21" s="28">
        <v>1318.18</v>
      </c>
      <c r="AE21" s="26" t="s">
        <v>441</v>
      </c>
      <c r="AF21" s="26" t="s">
        <v>66</v>
      </c>
      <c r="AG21" s="26" t="s">
        <v>67</v>
      </c>
      <c r="AH21" s="26" t="s">
        <v>68</v>
      </c>
      <c r="AI21" s="26" t="s">
        <v>443</v>
      </c>
      <c r="AJ21" s="26" t="s">
        <v>73</v>
      </c>
      <c r="AK21" s="26" t="s">
        <v>69</v>
      </c>
      <c r="AL21" s="28">
        <v>7583.53</v>
      </c>
      <c r="AM21" s="29">
        <v>22.5</v>
      </c>
      <c r="AN21" s="29">
        <v>112.5</v>
      </c>
      <c r="AO21" s="27">
        <v>2205</v>
      </c>
      <c r="AP21" s="28">
        <v>3.4392426303854875</v>
      </c>
      <c r="AQ21" s="28">
        <v>67.409155555555557</v>
      </c>
      <c r="AR21" s="24" t="s">
        <v>570</v>
      </c>
    </row>
    <row r="22" spans="1:44" hidden="1" x14ac:dyDescent="0.2">
      <c r="A22" s="19" t="s">
        <v>449</v>
      </c>
      <c r="B22" s="19" t="s">
        <v>66</v>
      </c>
      <c r="C22" s="19" t="s">
        <v>67</v>
      </c>
      <c r="D22" s="19" t="s">
        <v>68</v>
      </c>
      <c r="E22" s="20">
        <v>54</v>
      </c>
      <c r="F22" s="21">
        <v>1007.8562962962961</v>
      </c>
      <c r="G22" s="19" t="s">
        <v>443</v>
      </c>
      <c r="H22" s="19" t="s">
        <v>162</v>
      </c>
      <c r="I22" s="19" t="s">
        <v>121</v>
      </c>
      <c r="J22" s="19" t="s">
        <v>122</v>
      </c>
      <c r="K22" s="19" t="s">
        <v>438</v>
      </c>
      <c r="L22" s="19" t="s">
        <v>60</v>
      </c>
      <c r="M22" s="19" t="s">
        <v>163</v>
      </c>
      <c r="N22" s="21">
        <v>59831.759999999995</v>
      </c>
      <c r="O22" s="22">
        <v>20</v>
      </c>
      <c r="P22" s="22">
        <v>1080</v>
      </c>
      <c r="Q22" s="20">
        <v>28404</v>
      </c>
      <c r="R22" s="21">
        <v>2.106455428812843</v>
      </c>
      <c r="S22" s="21">
        <v>55.399777777777771</v>
      </c>
      <c r="T22" s="17" t="str">
        <f t="shared" si="1"/>
        <v>PLT00017WM</v>
      </c>
      <c r="Y22" s="26" t="s">
        <v>439</v>
      </c>
      <c r="Z22" s="26" t="s">
        <v>150</v>
      </c>
      <c r="AA22" s="26" t="s">
        <v>151</v>
      </c>
      <c r="AB22" s="26" t="s">
        <v>152</v>
      </c>
      <c r="AC22" s="27">
        <v>1</v>
      </c>
      <c r="AD22" s="28">
        <v>197.82</v>
      </c>
      <c r="AE22" s="26" t="s">
        <v>441</v>
      </c>
      <c r="AF22" s="26" t="s">
        <v>104</v>
      </c>
      <c r="AG22" s="26" t="s">
        <v>107</v>
      </c>
      <c r="AH22" s="26" t="s">
        <v>108</v>
      </c>
      <c r="AI22" s="26" t="s">
        <v>440</v>
      </c>
      <c r="AJ22" s="26" t="s">
        <v>453</v>
      </c>
      <c r="AK22" s="26" t="s">
        <v>109</v>
      </c>
      <c r="AL22" s="28">
        <v>209.69</v>
      </c>
      <c r="AM22" s="29">
        <v>22.5</v>
      </c>
      <c r="AN22" s="29">
        <v>22.5</v>
      </c>
      <c r="AO22" s="27">
        <v>710</v>
      </c>
      <c r="AP22" s="28">
        <v>0.29533802816901406</v>
      </c>
      <c r="AQ22" s="28">
        <v>9.3195555555555547</v>
      </c>
      <c r="AR22" s="24" t="s">
        <v>571</v>
      </c>
    </row>
    <row r="23" spans="1:44" hidden="1" x14ac:dyDescent="0.2">
      <c r="A23" s="19" t="s">
        <v>449</v>
      </c>
      <c r="B23" s="19" t="s">
        <v>66</v>
      </c>
      <c r="C23" s="19" t="s">
        <v>67</v>
      </c>
      <c r="D23" s="19" t="s">
        <v>68</v>
      </c>
      <c r="E23" s="20">
        <v>6</v>
      </c>
      <c r="F23" s="21">
        <v>638.27166666666665</v>
      </c>
      <c r="G23" s="19" t="s">
        <v>443</v>
      </c>
      <c r="H23" s="19" t="s">
        <v>212</v>
      </c>
      <c r="I23" s="19" t="s">
        <v>213</v>
      </c>
      <c r="J23" s="19" t="s">
        <v>102</v>
      </c>
      <c r="K23" s="19" t="s">
        <v>454</v>
      </c>
      <c r="L23" s="19" t="s">
        <v>60</v>
      </c>
      <c r="M23" s="19" t="s">
        <v>214</v>
      </c>
      <c r="N23" s="21">
        <v>4230.17</v>
      </c>
      <c r="O23" s="22">
        <v>20</v>
      </c>
      <c r="P23" s="22">
        <v>120</v>
      </c>
      <c r="Q23" s="20">
        <v>2267</v>
      </c>
      <c r="R23" s="21">
        <v>1.8659770621967358</v>
      </c>
      <c r="S23" s="21">
        <v>35.251416666666664</v>
      </c>
      <c r="T23" s="17" t="str">
        <f t="shared" si="1"/>
        <v>PLT00017FALSE</v>
      </c>
      <c r="Y23" s="26" t="s">
        <v>439</v>
      </c>
      <c r="Z23" s="26" t="s">
        <v>150</v>
      </c>
      <c r="AA23" s="26" t="s">
        <v>151</v>
      </c>
      <c r="AB23" s="26" t="s">
        <v>152</v>
      </c>
      <c r="AC23" s="27">
        <v>2</v>
      </c>
      <c r="AD23" s="28">
        <v>2114.6149999999998</v>
      </c>
      <c r="AE23" s="26" t="s">
        <v>441</v>
      </c>
      <c r="AF23" s="26" t="s">
        <v>133</v>
      </c>
      <c r="AG23" s="26" t="s">
        <v>134</v>
      </c>
      <c r="AH23" s="26" t="s">
        <v>106</v>
      </c>
      <c r="AI23" s="26" t="s">
        <v>486</v>
      </c>
      <c r="AJ23" s="26" t="s">
        <v>73</v>
      </c>
      <c r="AK23" s="26" t="s">
        <v>135</v>
      </c>
      <c r="AL23" s="28">
        <v>4650</v>
      </c>
      <c r="AM23" s="29">
        <v>22.5</v>
      </c>
      <c r="AN23" s="29">
        <v>45</v>
      </c>
      <c r="AO23" s="27">
        <v>1338</v>
      </c>
      <c r="AP23" s="28">
        <v>3.4753363228699552</v>
      </c>
      <c r="AQ23" s="28">
        <v>103.33333333333333</v>
      </c>
      <c r="AR23" s="24" t="s">
        <v>572</v>
      </c>
    </row>
    <row r="24" spans="1:44" hidden="1" x14ac:dyDescent="0.2">
      <c r="A24" s="19" t="s">
        <v>449</v>
      </c>
      <c r="B24" s="19" t="s">
        <v>157</v>
      </c>
      <c r="C24" s="19" t="s">
        <v>158</v>
      </c>
      <c r="D24" s="19" t="s">
        <v>102</v>
      </c>
      <c r="E24" s="20">
        <v>13</v>
      </c>
      <c r="F24" s="21">
        <v>495.68615384615384</v>
      </c>
      <c r="G24" s="19" t="s">
        <v>444</v>
      </c>
      <c r="H24" s="19" t="s">
        <v>150</v>
      </c>
      <c r="I24" s="19" t="s">
        <v>151</v>
      </c>
      <c r="J24" s="19" t="s">
        <v>152</v>
      </c>
      <c r="K24" s="19" t="s">
        <v>441</v>
      </c>
      <c r="L24" s="19" t="s">
        <v>60</v>
      </c>
      <c r="M24" s="19" t="s">
        <v>153</v>
      </c>
      <c r="N24" s="21">
        <v>7994.1599999999989</v>
      </c>
      <c r="O24" s="22">
        <v>20.120730769230768</v>
      </c>
      <c r="P24" s="22">
        <v>261.56950000000001</v>
      </c>
      <c r="Q24" s="20">
        <v>3328</v>
      </c>
      <c r="R24" s="21">
        <v>2.402091346153846</v>
      </c>
      <c r="S24" s="21">
        <v>30.56227885896482</v>
      </c>
      <c r="T24" s="17" t="str">
        <f t="shared" si="1"/>
        <v>PLT00022FALSE</v>
      </c>
      <c r="Y24" s="26" t="s">
        <v>439</v>
      </c>
      <c r="Z24" s="26" t="s">
        <v>137</v>
      </c>
      <c r="AA24" s="26" t="s">
        <v>138</v>
      </c>
      <c r="AB24" s="26" t="s">
        <v>108</v>
      </c>
      <c r="AC24" s="27">
        <v>1</v>
      </c>
      <c r="AD24" s="28">
        <v>364.96</v>
      </c>
      <c r="AE24" s="26" t="s">
        <v>450</v>
      </c>
      <c r="AF24" s="26" t="s">
        <v>110</v>
      </c>
      <c r="AG24" s="26" t="s">
        <v>111</v>
      </c>
      <c r="AH24" s="26" t="s">
        <v>112</v>
      </c>
      <c r="AI24" s="26" t="s">
        <v>455</v>
      </c>
      <c r="AJ24" s="26" t="s">
        <v>453</v>
      </c>
      <c r="AK24" s="26" t="s">
        <v>113</v>
      </c>
      <c r="AL24" s="28">
        <v>380.16</v>
      </c>
      <c r="AM24" s="29">
        <v>4.4030000000000005</v>
      </c>
      <c r="AN24" s="29">
        <v>4.4030000000000005</v>
      </c>
      <c r="AO24" s="27">
        <v>338</v>
      </c>
      <c r="AP24" s="28">
        <v>1.1247337278106511</v>
      </c>
      <c r="AQ24" s="28">
        <v>86.341131047013391</v>
      </c>
      <c r="AR24" s="24" t="s">
        <v>573</v>
      </c>
    </row>
    <row r="25" spans="1:44" hidden="1" x14ac:dyDescent="0.2">
      <c r="A25" s="19" t="s">
        <v>449</v>
      </c>
      <c r="B25" s="19" t="s">
        <v>157</v>
      </c>
      <c r="C25" s="19" t="s">
        <v>158</v>
      </c>
      <c r="D25" s="19" t="s">
        <v>102</v>
      </c>
      <c r="E25" s="20">
        <v>89</v>
      </c>
      <c r="F25" s="21">
        <v>448.51752808988778</v>
      </c>
      <c r="G25" s="19" t="s">
        <v>444</v>
      </c>
      <c r="H25" s="19" t="s">
        <v>212</v>
      </c>
      <c r="I25" s="19" t="s">
        <v>213</v>
      </c>
      <c r="J25" s="19" t="s">
        <v>102</v>
      </c>
      <c r="K25" s="19" t="s">
        <v>454</v>
      </c>
      <c r="L25" s="19" t="s">
        <v>60</v>
      </c>
      <c r="M25" s="19" t="s">
        <v>214</v>
      </c>
      <c r="N25" s="21">
        <v>44100.48000000001</v>
      </c>
      <c r="O25" s="22">
        <v>20</v>
      </c>
      <c r="P25" s="22">
        <v>1780</v>
      </c>
      <c r="Q25" s="20">
        <v>19956</v>
      </c>
      <c r="R25" s="21">
        <v>2.2098857486470238</v>
      </c>
      <c r="S25" s="21">
        <v>24.775550561797758</v>
      </c>
      <c r="T25" s="17" t="str">
        <f t="shared" si="1"/>
        <v>PLT00022FALSE</v>
      </c>
      <c r="Y25" s="26" t="s">
        <v>439</v>
      </c>
      <c r="Z25" s="26" t="s">
        <v>137</v>
      </c>
      <c r="AA25" s="26" t="s">
        <v>138</v>
      </c>
      <c r="AB25" s="26" t="s">
        <v>108</v>
      </c>
      <c r="AC25" s="27">
        <v>194</v>
      </c>
      <c r="AD25" s="28">
        <v>7890.0876288659792</v>
      </c>
      <c r="AE25" s="26" t="s">
        <v>450</v>
      </c>
      <c r="AF25" s="26" t="s">
        <v>267</v>
      </c>
      <c r="AG25" s="26" t="s">
        <v>268</v>
      </c>
      <c r="AH25" s="26" t="s">
        <v>269</v>
      </c>
      <c r="AI25" s="26" t="s">
        <v>475</v>
      </c>
      <c r="AJ25" s="26" t="s">
        <v>242</v>
      </c>
      <c r="AK25" s="26" t="s">
        <v>270</v>
      </c>
      <c r="AL25" s="28">
        <v>1530677</v>
      </c>
      <c r="AM25" s="29">
        <v>92.187551546391759</v>
      </c>
      <c r="AN25" s="29">
        <v>17884.385000000002</v>
      </c>
      <c r="AO25" s="27">
        <v>253946</v>
      </c>
      <c r="AP25" s="28">
        <v>6.0275688532207639</v>
      </c>
      <c r="AQ25" s="28">
        <v>85.587343372444721</v>
      </c>
      <c r="AR25" s="24" t="s">
        <v>574</v>
      </c>
    </row>
    <row r="26" spans="1:44" hidden="1" x14ac:dyDescent="0.2">
      <c r="A26" s="19" t="s">
        <v>449</v>
      </c>
      <c r="B26" s="19" t="s">
        <v>137</v>
      </c>
      <c r="C26" s="19" t="s">
        <v>138</v>
      </c>
      <c r="D26" s="19" t="s">
        <v>108</v>
      </c>
      <c r="E26" s="20">
        <v>4</v>
      </c>
      <c r="F26" s="21">
        <v>813.13499999999999</v>
      </c>
      <c r="G26" s="19" t="s">
        <v>450</v>
      </c>
      <c r="H26" s="19" t="s">
        <v>162</v>
      </c>
      <c r="I26" s="19" t="s">
        <v>121</v>
      </c>
      <c r="J26" s="19" t="s">
        <v>122</v>
      </c>
      <c r="K26" s="19" t="s">
        <v>438</v>
      </c>
      <c r="L26" s="19" t="s">
        <v>60</v>
      </c>
      <c r="M26" s="19" t="s">
        <v>163</v>
      </c>
      <c r="N26" s="21">
        <v>3610.9199999999996</v>
      </c>
      <c r="O26" s="22">
        <v>15.15</v>
      </c>
      <c r="P26" s="22">
        <v>60.6</v>
      </c>
      <c r="Q26" s="20">
        <v>2172</v>
      </c>
      <c r="R26" s="21">
        <v>1.6624861878453037</v>
      </c>
      <c r="S26" s="21">
        <v>59.58613861386138</v>
      </c>
      <c r="T26" s="17" t="str">
        <f t="shared" si="1"/>
        <v>PLT00033WM</v>
      </c>
      <c r="Y26" s="26" t="s">
        <v>439</v>
      </c>
      <c r="Z26" s="26" t="s">
        <v>137</v>
      </c>
      <c r="AA26" s="26" t="s">
        <v>138</v>
      </c>
      <c r="AB26" s="26" t="s">
        <v>108</v>
      </c>
      <c r="AC26" s="27">
        <v>1</v>
      </c>
      <c r="AD26" s="28">
        <v>0</v>
      </c>
      <c r="AE26" s="26" t="s">
        <v>450</v>
      </c>
      <c r="AF26" s="26" t="s">
        <v>181</v>
      </c>
      <c r="AG26" s="26" t="s">
        <v>71</v>
      </c>
      <c r="AH26" s="26" t="s">
        <v>72</v>
      </c>
      <c r="AI26" s="26" t="s">
        <v>458</v>
      </c>
      <c r="AJ26" s="26" t="s">
        <v>242</v>
      </c>
      <c r="AK26" s="26" t="s">
        <v>182</v>
      </c>
      <c r="AL26" s="28">
        <v>0</v>
      </c>
      <c r="AM26" s="29">
        <v>86.478000000000009</v>
      </c>
      <c r="AN26" s="29">
        <v>86.478000000000009</v>
      </c>
      <c r="AO26" s="27">
        <v>0</v>
      </c>
      <c r="AP26" s="28" t="s">
        <v>241</v>
      </c>
      <c r="AQ26" s="28">
        <v>0</v>
      </c>
      <c r="AR26" s="24" t="s">
        <v>575</v>
      </c>
    </row>
    <row r="27" spans="1:44" x14ac:dyDescent="0.2">
      <c r="A27" s="19" t="s">
        <v>449</v>
      </c>
      <c r="B27" s="19" t="s">
        <v>117</v>
      </c>
      <c r="C27" s="19" t="s">
        <v>118</v>
      </c>
      <c r="D27" s="19" t="s">
        <v>106</v>
      </c>
      <c r="E27" s="20">
        <v>145</v>
      </c>
      <c r="F27" s="21">
        <v>616.05131034482702</v>
      </c>
      <c r="G27" s="19" t="s">
        <v>445</v>
      </c>
      <c r="H27" s="19" t="s">
        <v>137</v>
      </c>
      <c r="I27" s="19" t="s">
        <v>138</v>
      </c>
      <c r="J27" s="19" t="s">
        <v>108</v>
      </c>
      <c r="K27" s="19" t="s">
        <v>450</v>
      </c>
      <c r="L27" s="19" t="s">
        <v>60</v>
      </c>
      <c r="M27" s="19" t="s">
        <v>139</v>
      </c>
      <c r="N27" s="21">
        <v>97958.14999999998</v>
      </c>
      <c r="O27" s="22">
        <v>20</v>
      </c>
      <c r="P27" s="22">
        <v>2900</v>
      </c>
      <c r="Q27" s="20">
        <v>47925</v>
      </c>
      <c r="R27" s="21">
        <v>2.0439885237350022</v>
      </c>
      <c r="S27" s="21">
        <v>33.778672413793096</v>
      </c>
      <c r="T27" s="17" t="str">
        <f t="shared" si="1"/>
        <v>PLT00041MC</v>
      </c>
      <c r="Y27" s="26" t="s">
        <v>439</v>
      </c>
      <c r="Z27" s="26" t="s">
        <v>137</v>
      </c>
      <c r="AA27" s="26" t="s">
        <v>138</v>
      </c>
      <c r="AB27" s="26" t="s">
        <v>108</v>
      </c>
      <c r="AC27" s="27">
        <v>10</v>
      </c>
      <c r="AD27" s="28">
        <v>2918.6</v>
      </c>
      <c r="AE27" s="26" t="s">
        <v>450</v>
      </c>
      <c r="AF27" s="26" t="s">
        <v>127</v>
      </c>
      <c r="AG27" s="26" t="s">
        <v>128</v>
      </c>
      <c r="AH27" s="26" t="s">
        <v>64</v>
      </c>
      <c r="AI27" s="26" t="s">
        <v>500</v>
      </c>
      <c r="AJ27" s="26" t="s">
        <v>242</v>
      </c>
      <c r="AK27" s="26" t="s">
        <v>129</v>
      </c>
      <c r="AL27" s="28">
        <v>29186</v>
      </c>
      <c r="AM27" s="29">
        <v>81.623750000000001</v>
      </c>
      <c r="AN27" s="29">
        <v>816.23750000000007</v>
      </c>
      <c r="AO27" s="27">
        <v>6450</v>
      </c>
      <c r="AP27" s="28">
        <v>4.5249612403100778</v>
      </c>
      <c r="AQ27" s="28">
        <v>35.756749720516389</v>
      </c>
      <c r="AR27" s="24" t="s">
        <v>576</v>
      </c>
    </row>
    <row r="28" spans="1:44" hidden="1" x14ac:dyDescent="0.2">
      <c r="A28" s="19" t="s">
        <v>449</v>
      </c>
      <c r="B28" s="19" t="s">
        <v>117</v>
      </c>
      <c r="C28" s="19" t="s">
        <v>118</v>
      </c>
      <c r="D28" s="19" t="s">
        <v>106</v>
      </c>
      <c r="E28" s="20">
        <v>148</v>
      </c>
      <c r="F28" s="21">
        <v>1209.1506756756764</v>
      </c>
      <c r="G28" s="19" t="s">
        <v>445</v>
      </c>
      <c r="H28" s="19" t="s">
        <v>150</v>
      </c>
      <c r="I28" s="19" t="s">
        <v>151</v>
      </c>
      <c r="J28" s="19" t="s">
        <v>152</v>
      </c>
      <c r="K28" s="19" t="s">
        <v>441</v>
      </c>
      <c r="L28" s="19" t="s">
        <v>60</v>
      </c>
      <c r="M28" s="19" t="s">
        <v>153</v>
      </c>
      <c r="N28" s="21">
        <v>200880.55</v>
      </c>
      <c r="O28" s="22">
        <v>20</v>
      </c>
      <c r="P28" s="22">
        <v>2960</v>
      </c>
      <c r="Q28" s="20">
        <v>115588</v>
      </c>
      <c r="R28" s="21">
        <v>1.7379014257535383</v>
      </c>
      <c r="S28" s="21">
        <v>67.865050675675676</v>
      </c>
      <c r="T28" s="17" t="str">
        <f t="shared" si="1"/>
        <v>PLT00041FALSE</v>
      </c>
      <c r="Y28" s="26" t="s">
        <v>439</v>
      </c>
      <c r="Z28" s="26" t="s">
        <v>137</v>
      </c>
      <c r="AA28" s="26" t="s">
        <v>138</v>
      </c>
      <c r="AB28" s="26" t="s">
        <v>108</v>
      </c>
      <c r="AC28" s="27">
        <v>64</v>
      </c>
      <c r="AD28" s="28">
        <v>980.81500000000005</v>
      </c>
      <c r="AE28" s="26" t="s">
        <v>450</v>
      </c>
      <c r="AF28" s="26" t="s">
        <v>164</v>
      </c>
      <c r="AG28" s="26" t="s">
        <v>165</v>
      </c>
      <c r="AH28" s="26" t="s">
        <v>166</v>
      </c>
      <c r="AI28" s="26" t="s">
        <v>478</v>
      </c>
      <c r="AJ28" s="26" t="s">
        <v>156</v>
      </c>
      <c r="AK28" s="26" t="s">
        <v>167</v>
      </c>
      <c r="AL28" s="28">
        <v>69794.470000000016</v>
      </c>
      <c r="AM28" s="29">
        <v>18.6692265625</v>
      </c>
      <c r="AN28" s="29">
        <v>1194.8305</v>
      </c>
      <c r="AO28" s="27">
        <v>61128</v>
      </c>
      <c r="AP28" s="28">
        <v>1.1417757819657115</v>
      </c>
      <c r="AQ28" s="28">
        <v>58.413699683762687</v>
      </c>
      <c r="AR28" s="24" t="s">
        <v>577</v>
      </c>
    </row>
    <row r="29" spans="1:44" hidden="1" x14ac:dyDescent="0.2">
      <c r="A29" s="19" t="s">
        <v>449</v>
      </c>
      <c r="B29" s="19" t="s">
        <v>117</v>
      </c>
      <c r="C29" s="19" t="s">
        <v>118</v>
      </c>
      <c r="D29" s="19" t="s">
        <v>106</v>
      </c>
      <c r="E29" s="20">
        <v>216</v>
      </c>
      <c r="F29" s="21">
        <v>1413.6150462962964</v>
      </c>
      <c r="G29" s="19" t="s">
        <v>445</v>
      </c>
      <c r="H29" s="19" t="s">
        <v>162</v>
      </c>
      <c r="I29" s="19" t="s">
        <v>121</v>
      </c>
      <c r="J29" s="19" t="s">
        <v>122</v>
      </c>
      <c r="K29" s="19" t="s">
        <v>438</v>
      </c>
      <c r="L29" s="19" t="s">
        <v>60</v>
      </c>
      <c r="M29" s="19" t="s">
        <v>163</v>
      </c>
      <c r="N29" s="21">
        <v>340092.23000000045</v>
      </c>
      <c r="O29" s="22">
        <v>20</v>
      </c>
      <c r="P29" s="22">
        <v>4320</v>
      </c>
      <c r="Q29" s="20">
        <v>184248</v>
      </c>
      <c r="R29" s="21">
        <v>1.8458394663714148</v>
      </c>
      <c r="S29" s="21">
        <v>78.725053240740849</v>
      </c>
      <c r="T29" s="17" t="str">
        <f t="shared" si="1"/>
        <v>PLT00041WM</v>
      </c>
      <c r="Y29" s="26" t="s">
        <v>439</v>
      </c>
      <c r="Z29" s="26" t="s">
        <v>137</v>
      </c>
      <c r="AA29" s="26" t="s">
        <v>138</v>
      </c>
      <c r="AB29" s="26" t="s">
        <v>108</v>
      </c>
      <c r="AC29" s="27">
        <v>3</v>
      </c>
      <c r="AD29" s="28">
        <v>530.59666666666669</v>
      </c>
      <c r="AE29" s="26" t="s">
        <v>450</v>
      </c>
      <c r="AF29" s="26" t="s">
        <v>164</v>
      </c>
      <c r="AG29" s="26" t="s">
        <v>165</v>
      </c>
      <c r="AH29" s="26" t="s">
        <v>166</v>
      </c>
      <c r="AI29" s="26" t="s">
        <v>478</v>
      </c>
      <c r="AJ29" s="26" t="s">
        <v>453</v>
      </c>
      <c r="AK29" s="26" t="s">
        <v>167</v>
      </c>
      <c r="AL29" s="28">
        <v>1681.9699999999998</v>
      </c>
      <c r="AM29" s="29">
        <v>4.4714999999999998</v>
      </c>
      <c r="AN29" s="29">
        <v>13.4145</v>
      </c>
      <c r="AO29" s="27">
        <v>2864</v>
      </c>
      <c r="AP29" s="28">
        <v>0.58728002793296086</v>
      </c>
      <c r="AQ29" s="28">
        <v>125.38447202653843</v>
      </c>
      <c r="AR29" s="24" t="s">
        <v>577</v>
      </c>
    </row>
    <row r="30" spans="1:44" hidden="1" x14ac:dyDescent="0.2">
      <c r="A30" s="19" t="s">
        <v>449</v>
      </c>
      <c r="B30" s="19" t="s">
        <v>70</v>
      </c>
      <c r="C30" s="19" t="s">
        <v>71</v>
      </c>
      <c r="D30" s="19" t="s">
        <v>72</v>
      </c>
      <c r="E30" s="20">
        <v>38</v>
      </c>
      <c r="F30" s="21">
        <v>1371.1657894736843</v>
      </c>
      <c r="G30" s="19" t="s">
        <v>437</v>
      </c>
      <c r="H30" s="19" t="s">
        <v>150</v>
      </c>
      <c r="I30" s="19" t="s">
        <v>151</v>
      </c>
      <c r="J30" s="19" t="s">
        <v>152</v>
      </c>
      <c r="K30" s="19" t="s">
        <v>441</v>
      </c>
      <c r="L30" s="19" t="s">
        <v>60</v>
      </c>
      <c r="M30" s="19" t="s">
        <v>153</v>
      </c>
      <c r="N30" s="21">
        <v>58223.950000000004</v>
      </c>
      <c r="O30" s="22">
        <v>20</v>
      </c>
      <c r="P30" s="22">
        <v>760</v>
      </c>
      <c r="Q30" s="20">
        <v>30210</v>
      </c>
      <c r="R30" s="21">
        <v>1.9273071830519697</v>
      </c>
      <c r="S30" s="21">
        <v>76.610460526315791</v>
      </c>
      <c r="T30" s="17" t="str">
        <f t="shared" si="1"/>
        <v>PLT00042FALSE</v>
      </c>
      <c r="Y30" s="26" t="s">
        <v>439</v>
      </c>
      <c r="Z30" s="26" t="s">
        <v>137</v>
      </c>
      <c r="AA30" s="26" t="s">
        <v>138</v>
      </c>
      <c r="AB30" s="26" t="s">
        <v>108</v>
      </c>
      <c r="AC30" s="27">
        <v>1</v>
      </c>
      <c r="AD30" s="28">
        <v>868</v>
      </c>
      <c r="AE30" s="26" t="s">
        <v>450</v>
      </c>
      <c r="AF30" s="26" t="s">
        <v>62</v>
      </c>
      <c r="AG30" s="26" t="s">
        <v>63</v>
      </c>
      <c r="AH30" s="26" t="s">
        <v>64</v>
      </c>
      <c r="AI30" s="26" t="s">
        <v>501</v>
      </c>
      <c r="AJ30" s="26" t="s">
        <v>156</v>
      </c>
      <c r="AK30" s="26" t="s">
        <v>315</v>
      </c>
      <c r="AL30" s="28">
        <v>967.92</v>
      </c>
      <c r="AM30" s="29">
        <v>20</v>
      </c>
      <c r="AN30" s="29">
        <v>20</v>
      </c>
      <c r="AO30" s="27">
        <v>793</v>
      </c>
      <c r="AP30" s="28">
        <v>1.2205800756620429</v>
      </c>
      <c r="AQ30" s="28">
        <v>48.396000000000001</v>
      </c>
      <c r="AR30" s="24" t="s">
        <v>578</v>
      </c>
    </row>
    <row r="31" spans="1:44" hidden="1" x14ac:dyDescent="0.2">
      <c r="A31" s="19" t="s">
        <v>449</v>
      </c>
      <c r="B31" s="19" t="s">
        <v>70</v>
      </c>
      <c r="C31" s="19" t="s">
        <v>71</v>
      </c>
      <c r="D31" s="19" t="s">
        <v>72</v>
      </c>
      <c r="E31" s="20">
        <v>817</v>
      </c>
      <c r="F31" s="21">
        <v>811.72520447674071</v>
      </c>
      <c r="G31" s="19" t="s">
        <v>437</v>
      </c>
      <c r="H31" s="19" t="s">
        <v>162</v>
      </c>
      <c r="I31" s="19" t="s">
        <v>121</v>
      </c>
      <c r="J31" s="19" t="s">
        <v>122</v>
      </c>
      <c r="K31" s="19" t="s">
        <v>438</v>
      </c>
      <c r="L31" s="19" t="s">
        <v>60</v>
      </c>
      <c r="M31" s="19" t="s">
        <v>163</v>
      </c>
      <c r="N31" s="21">
        <v>728693.57205749489</v>
      </c>
      <c r="O31" s="22">
        <v>20</v>
      </c>
      <c r="P31" s="22">
        <v>16340</v>
      </c>
      <c r="Q31" s="20">
        <v>254904</v>
      </c>
      <c r="R31" s="21">
        <v>2.8586980669487136</v>
      </c>
      <c r="S31" s="21">
        <v>44.595689844399935</v>
      </c>
      <c r="T31" s="17" t="str">
        <f t="shared" si="1"/>
        <v>PLT00042WM</v>
      </c>
      <c r="Y31" s="26" t="s">
        <v>439</v>
      </c>
      <c r="Z31" s="26" t="s">
        <v>137</v>
      </c>
      <c r="AA31" s="26" t="s">
        <v>138</v>
      </c>
      <c r="AB31" s="26" t="s">
        <v>108</v>
      </c>
      <c r="AC31" s="27">
        <v>183</v>
      </c>
      <c r="AD31" s="28">
        <v>875.92387978142096</v>
      </c>
      <c r="AE31" s="26" t="s">
        <v>450</v>
      </c>
      <c r="AF31" s="26" t="s">
        <v>62</v>
      </c>
      <c r="AG31" s="26" t="s">
        <v>63</v>
      </c>
      <c r="AH31" s="26" t="s">
        <v>64</v>
      </c>
      <c r="AI31" s="26" t="s">
        <v>442</v>
      </c>
      <c r="AJ31" s="26" t="s">
        <v>156</v>
      </c>
      <c r="AK31" s="26" t="s">
        <v>65</v>
      </c>
      <c r="AL31" s="28">
        <v>178849.81999999986</v>
      </c>
      <c r="AM31" s="29">
        <v>18.987226775956284</v>
      </c>
      <c r="AN31" s="29">
        <v>3474.6624999999999</v>
      </c>
      <c r="AO31" s="27">
        <v>144927</v>
      </c>
      <c r="AP31" s="28">
        <v>1.2340683240527981</v>
      </c>
      <c r="AQ31" s="28">
        <v>51.472573235530028</v>
      </c>
      <c r="AR31" s="24" t="s">
        <v>578</v>
      </c>
    </row>
    <row r="32" spans="1:44" x14ac:dyDescent="0.2">
      <c r="A32" s="19" t="s">
        <v>449</v>
      </c>
      <c r="B32" s="19" t="s">
        <v>127</v>
      </c>
      <c r="C32" s="19" t="s">
        <v>128</v>
      </c>
      <c r="D32" s="19" t="s">
        <v>64</v>
      </c>
      <c r="E32" s="20">
        <v>128</v>
      </c>
      <c r="F32" s="21">
        <v>1072.4064843750002</v>
      </c>
      <c r="G32" s="19" t="s">
        <v>446</v>
      </c>
      <c r="H32" s="19" t="s">
        <v>137</v>
      </c>
      <c r="I32" s="19" t="s">
        <v>138</v>
      </c>
      <c r="J32" s="19" t="s">
        <v>108</v>
      </c>
      <c r="K32" s="19" t="s">
        <v>450</v>
      </c>
      <c r="L32" s="19" t="s">
        <v>60</v>
      </c>
      <c r="M32" s="19" t="s">
        <v>139</v>
      </c>
      <c r="N32" s="21">
        <v>151843.01999999996</v>
      </c>
      <c r="O32" s="22">
        <v>20</v>
      </c>
      <c r="P32" s="22">
        <v>2560</v>
      </c>
      <c r="Q32" s="20">
        <v>75097</v>
      </c>
      <c r="R32" s="21">
        <v>2.0219585336298382</v>
      </c>
      <c r="S32" s="21">
        <v>59.313679687499985</v>
      </c>
      <c r="T32" s="17" t="str">
        <f t="shared" si="1"/>
        <v>PLT00043MC</v>
      </c>
      <c r="Y32" s="26" t="s">
        <v>439</v>
      </c>
      <c r="Z32" s="26" t="s">
        <v>137</v>
      </c>
      <c r="AA32" s="26" t="s">
        <v>138</v>
      </c>
      <c r="AB32" s="26" t="s">
        <v>108</v>
      </c>
      <c r="AC32" s="27">
        <v>1</v>
      </c>
      <c r="AD32" s="28">
        <v>497.35</v>
      </c>
      <c r="AE32" s="26" t="s">
        <v>450</v>
      </c>
      <c r="AF32" s="26" t="s">
        <v>62</v>
      </c>
      <c r="AG32" s="26" t="s">
        <v>63</v>
      </c>
      <c r="AH32" s="26" t="s">
        <v>64</v>
      </c>
      <c r="AI32" s="26" t="s">
        <v>442</v>
      </c>
      <c r="AJ32" s="26" t="s">
        <v>453</v>
      </c>
      <c r="AK32" s="26" t="s">
        <v>65</v>
      </c>
      <c r="AL32" s="28">
        <v>529.67999999999995</v>
      </c>
      <c r="AM32" s="29">
        <v>4.03</v>
      </c>
      <c r="AN32" s="29">
        <v>4.03</v>
      </c>
      <c r="AO32" s="27">
        <v>793</v>
      </c>
      <c r="AP32" s="28">
        <v>0.66794451450189152</v>
      </c>
      <c r="AQ32" s="28">
        <v>131.43424317617863</v>
      </c>
      <c r="AR32" s="24" t="s">
        <v>578</v>
      </c>
    </row>
    <row r="33" spans="1:44" hidden="1" x14ac:dyDescent="0.2">
      <c r="A33" s="19" t="s">
        <v>449</v>
      </c>
      <c r="B33" s="19" t="s">
        <v>127</v>
      </c>
      <c r="C33" s="19" t="s">
        <v>128</v>
      </c>
      <c r="D33" s="19" t="s">
        <v>64</v>
      </c>
      <c r="E33" s="20">
        <v>441</v>
      </c>
      <c r="F33" s="21">
        <v>184.57920634920634</v>
      </c>
      <c r="G33" s="19" t="s">
        <v>446</v>
      </c>
      <c r="H33" s="19" t="s">
        <v>150</v>
      </c>
      <c r="I33" s="19" t="s">
        <v>151</v>
      </c>
      <c r="J33" s="19" t="s">
        <v>152</v>
      </c>
      <c r="K33" s="19" t="s">
        <v>441</v>
      </c>
      <c r="L33" s="19" t="s">
        <v>60</v>
      </c>
      <c r="M33" s="19" t="s">
        <v>153</v>
      </c>
      <c r="N33" s="21">
        <v>88698.609999999957</v>
      </c>
      <c r="O33" s="22">
        <v>19.943310657596371</v>
      </c>
      <c r="P33" s="22">
        <v>8795</v>
      </c>
      <c r="Q33" s="20">
        <v>166698</v>
      </c>
      <c r="R33" s="21">
        <v>0.53209162677416622</v>
      </c>
      <c r="S33" s="21">
        <v>10.085117680500279</v>
      </c>
      <c r="T33" s="17" t="str">
        <f t="shared" si="1"/>
        <v>PLT00043FALSE</v>
      </c>
      <c r="Y33" s="26" t="s">
        <v>439</v>
      </c>
      <c r="Z33" s="26" t="s">
        <v>137</v>
      </c>
      <c r="AA33" s="26" t="s">
        <v>138</v>
      </c>
      <c r="AB33" s="26" t="s">
        <v>108</v>
      </c>
      <c r="AC33" s="27">
        <v>3</v>
      </c>
      <c r="AD33" s="28">
        <v>1941.2</v>
      </c>
      <c r="AE33" s="26" t="s">
        <v>450</v>
      </c>
      <c r="AF33" s="26" t="s">
        <v>114</v>
      </c>
      <c r="AG33" s="26" t="s">
        <v>115</v>
      </c>
      <c r="AH33" s="26" t="s">
        <v>64</v>
      </c>
      <c r="AI33" s="26" t="s">
        <v>479</v>
      </c>
      <c r="AJ33" s="26" t="s">
        <v>73</v>
      </c>
      <c r="AK33" s="26" t="s">
        <v>116</v>
      </c>
      <c r="AL33" s="28">
        <v>6300</v>
      </c>
      <c r="AM33" s="29">
        <v>21.015000000000001</v>
      </c>
      <c r="AN33" s="29">
        <v>63.045000000000002</v>
      </c>
      <c r="AO33" s="27">
        <v>2382</v>
      </c>
      <c r="AP33" s="28">
        <v>2.6448362720403025</v>
      </c>
      <c r="AQ33" s="28">
        <v>99.928622412562447</v>
      </c>
      <c r="AR33" s="24" t="s">
        <v>579</v>
      </c>
    </row>
    <row r="34" spans="1:44" hidden="1" x14ac:dyDescent="0.2">
      <c r="A34" s="19" t="s">
        <v>449</v>
      </c>
      <c r="B34" s="19" t="s">
        <v>127</v>
      </c>
      <c r="C34" s="19" t="s">
        <v>128</v>
      </c>
      <c r="D34" s="19" t="s">
        <v>64</v>
      </c>
      <c r="E34" s="20">
        <v>108</v>
      </c>
      <c r="F34" s="21">
        <v>910.21666666666658</v>
      </c>
      <c r="G34" s="19" t="s">
        <v>446</v>
      </c>
      <c r="H34" s="19" t="s">
        <v>162</v>
      </c>
      <c r="I34" s="19" t="s">
        <v>121</v>
      </c>
      <c r="J34" s="19" t="s">
        <v>122</v>
      </c>
      <c r="K34" s="19" t="s">
        <v>438</v>
      </c>
      <c r="L34" s="19" t="s">
        <v>60</v>
      </c>
      <c r="M34" s="19" t="s">
        <v>163</v>
      </c>
      <c r="N34" s="21">
        <v>111750.82000000002</v>
      </c>
      <c r="O34" s="22">
        <v>20</v>
      </c>
      <c r="P34" s="22">
        <v>2160</v>
      </c>
      <c r="Q34" s="20">
        <v>56808</v>
      </c>
      <c r="R34" s="21">
        <v>1.9671669483171388</v>
      </c>
      <c r="S34" s="21">
        <v>51.736490740740749</v>
      </c>
      <c r="T34" s="17" t="str">
        <f t="shared" si="1"/>
        <v>PLT00043WM</v>
      </c>
      <c r="Y34" s="26" t="s">
        <v>439</v>
      </c>
      <c r="Z34" s="26" t="s">
        <v>137</v>
      </c>
      <c r="AA34" s="26" t="s">
        <v>138</v>
      </c>
      <c r="AB34" s="26" t="s">
        <v>108</v>
      </c>
      <c r="AC34" s="27">
        <v>144</v>
      </c>
      <c r="AD34" s="28">
        <v>899.763611111111</v>
      </c>
      <c r="AE34" s="26" t="s">
        <v>450</v>
      </c>
      <c r="AF34" s="26" t="s">
        <v>114</v>
      </c>
      <c r="AG34" s="26" t="s">
        <v>115</v>
      </c>
      <c r="AH34" s="26" t="s">
        <v>64</v>
      </c>
      <c r="AI34" s="26" t="s">
        <v>479</v>
      </c>
      <c r="AJ34" s="26" t="s">
        <v>156</v>
      </c>
      <c r="AK34" s="26" t="s">
        <v>116</v>
      </c>
      <c r="AL34" s="28">
        <v>144217.87999999995</v>
      </c>
      <c r="AM34" s="29">
        <v>19.270038194444442</v>
      </c>
      <c r="AN34" s="29">
        <v>2774.8854999999999</v>
      </c>
      <c r="AO34" s="27">
        <v>114303</v>
      </c>
      <c r="AP34" s="28">
        <v>1.2617156155131533</v>
      </c>
      <c r="AQ34" s="28">
        <v>51.97255166023966</v>
      </c>
      <c r="AR34" s="24" t="s">
        <v>579</v>
      </c>
    </row>
    <row r="35" spans="1:44" hidden="1" x14ac:dyDescent="0.2">
      <c r="A35" s="19" t="s">
        <v>449</v>
      </c>
      <c r="B35" s="19" t="s">
        <v>127</v>
      </c>
      <c r="C35" s="19" t="s">
        <v>128</v>
      </c>
      <c r="D35" s="19" t="s">
        <v>64</v>
      </c>
      <c r="E35" s="20">
        <v>4</v>
      </c>
      <c r="F35" s="21">
        <v>662.5</v>
      </c>
      <c r="G35" s="19" t="s">
        <v>446</v>
      </c>
      <c r="H35" s="19" t="s">
        <v>212</v>
      </c>
      <c r="I35" s="19" t="s">
        <v>213</v>
      </c>
      <c r="J35" s="19" t="s">
        <v>102</v>
      </c>
      <c r="K35" s="19" t="s">
        <v>454</v>
      </c>
      <c r="L35" s="19" t="s">
        <v>60</v>
      </c>
      <c r="M35" s="19" t="s">
        <v>214</v>
      </c>
      <c r="N35" s="21">
        <v>2889.37</v>
      </c>
      <c r="O35" s="22">
        <v>20</v>
      </c>
      <c r="P35" s="22">
        <v>80</v>
      </c>
      <c r="Q35" s="20">
        <v>1212</v>
      </c>
      <c r="R35" s="21">
        <v>2.3839686468646866</v>
      </c>
      <c r="S35" s="21">
        <v>36.117125000000001</v>
      </c>
      <c r="T35" s="17" t="str">
        <f t="shared" si="1"/>
        <v>PLT00043FALSE</v>
      </c>
      <c r="Y35" s="26" t="s">
        <v>439</v>
      </c>
      <c r="Z35" s="26" t="s">
        <v>137</v>
      </c>
      <c r="AA35" s="26" t="s">
        <v>138</v>
      </c>
      <c r="AB35" s="26" t="s">
        <v>108</v>
      </c>
      <c r="AC35" s="27">
        <v>4</v>
      </c>
      <c r="AD35" s="28">
        <v>827.25</v>
      </c>
      <c r="AE35" s="26" t="s">
        <v>450</v>
      </c>
      <c r="AF35" s="26" t="s">
        <v>187</v>
      </c>
      <c r="AG35" s="26" t="s">
        <v>188</v>
      </c>
      <c r="AH35" s="26" t="s">
        <v>64</v>
      </c>
      <c r="AI35" s="26" t="s">
        <v>480</v>
      </c>
      <c r="AJ35" s="26" t="s">
        <v>242</v>
      </c>
      <c r="AK35" s="26" t="s">
        <v>149</v>
      </c>
      <c r="AL35" s="28">
        <v>3309</v>
      </c>
      <c r="AM35" s="29">
        <v>33.627499999999998</v>
      </c>
      <c r="AN35" s="29">
        <v>134.51</v>
      </c>
      <c r="AO35" s="27">
        <v>3356</v>
      </c>
      <c r="AP35" s="28">
        <v>0.98599523241954712</v>
      </c>
      <c r="AQ35" s="28">
        <v>24.600401457140734</v>
      </c>
      <c r="AR35" s="24" t="s">
        <v>580</v>
      </c>
    </row>
    <row r="36" spans="1:44" hidden="1" x14ac:dyDescent="0.2">
      <c r="A36" s="19" t="s">
        <v>449</v>
      </c>
      <c r="B36" s="19" t="s">
        <v>267</v>
      </c>
      <c r="C36" s="19" t="s">
        <v>268</v>
      </c>
      <c r="D36" s="19" t="s">
        <v>269</v>
      </c>
      <c r="E36" s="20">
        <v>287</v>
      </c>
      <c r="F36" s="21">
        <v>1182.4749825783972</v>
      </c>
      <c r="G36" s="19" t="s">
        <v>447</v>
      </c>
      <c r="H36" s="19" t="s">
        <v>150</v>
      </c>
      <c r="I36" s="19" t="s">
        <v>151</v>
      </c>
      <c r="J36" s="19" t="s">
        <v>152</v>
      </c>
      <c r="K36" s="19" t="s">
        <v>441</v>
      </c>
      <c r="L36" s="19" t="s">
        <v>60</v>
      </c>
      <c r="M36" s="19" t="s">
        <v>153</v>
      </c>
      <c r="N36" s="21">
        <v>378534.96999999974</v>
      </c>
      <c r="O36" s="22">
        <v>20.008710801393729</v>
      </c>
      <c r="P36" s="22">
        <v>5742.5</v>
      </c>
      <c r="Q36" s="20">
        <v>215537</v>
      </c>
      <c r="R36" s="21">
        <v>1.7562412486023269</v>
      </c>
      <c r="S36" s="21">
        <v>65.918148889856283</v>
      </c>
      <c r="T36" s="17" t="str">
        <f t="shared" si="1"/>
        <v>PLT00044FALSE</v>
      </c>
      <c r="Y36" s="26" t="s">
        <v>439</v>
      </c>
      <c r="Z36" s="26" t="s">
        <v>137</v>
      </c>
      <c r="AA36" s="26" t="s">
        <v>138</v>
      </c>
      <c r="AB36" s="26" t="s">
        <v>108</v>
      </c>
      <c r="AC36" s="27">
        <v>123</v>
      </c>
      <c r="AD36" s="28">
        <v>863.5746341463414</v>
      </c>
      <c r="AE36" s="26" t="s">
        <v>450</v>
      </c>
      <c r="AF36" s="26" t="s">
        <v>187</v>
      </c>
      <c r="AG36" s="26" t="s">
        <v>188</v>
      </c>
      <c r="AH36" s="26" t="s">
        <v>64</v>
      </c>
      <c r="AI36" s="26" t="s">
        <v>481</v>
      </c>
      <c r="AJ36" s="26" t="s">
        <v>156</v>
      </c>
      <c r="AK36" s="26" t="s">
        <v>149</v>
      </c>
      <c r="AL36" s="28">
        <v>118212.29</v>
      </c>
      <c r="AM36" s="29">
        <v>19.649467479674797</v>
      </c>
      <c r="AN36" s="29">
        <v>2416.8845000000001</v>
      </c>
      <c r="AO36" s="27">
        <v>94244</v>
      </c>
      <c r="AP36" s="28">
        <v>1.2543216544289291</v>
      </c>
      <c r="AQ36" s="28">
        <v>48.911021606535186</v>
      </c>
      <c r="AR36" s="24" t="s">
        <v>580</v>
      </c>
    </row>
    <row r="37" spans="1:44" hidden="1" x14ac:dyDescent="0.2">
      <c r="A37" s="19" t="s">
        <v>449</v>
      </c>
      <c r="B37" s="19" t="s">
        <v>267</v>
      </c>
      <c r="C37" s="19" t="s">
        <v>268</v>
      </c>
      <c r="D37" s="19" t="s">
        <v>269</v>
      </c>
      <c r="E37" s="20">
        <v>268</v>
      </c>
      <c r="F37" s="21">
        <v>1473.9548507462698</v>
      </c>
      <c r="G37" s="19" t="s">
        <v>447</v>
      </c>
      <c r="H37" s="19" t="s">
        <v>162</v>
      </c>
      <c r="I37" s="19" t="s">
        <v>121</v>
      </c>
      <c r="J37" s="19" t="s">
        <v>122</v>
      </c>
      <c r="K37" s="19" t="s">
        <v>438</v>
      </c>
      <c r="L37" s="19" t="s">
        <v>60</v>
      </c>
      <c r="M37" s="19" t="s">
        <v>163</v>
      </c>
      <c r="N37" s="21">
        <v>443237.50000000017</v>
      </c>
      <c r="O37" s="22">
        <v>20</v>
      </c>
      <c r="P37" s="22">
        <v>5360</v>
      </c>
      <c r="Q37" s="20">
        <v>265320</v>
      </c>
      <c r="R37" s="21">
        <v>1.670577039047189</v>
      </c>
      <c r="S37" s="21">
        <v>82.693563432835859</v>
      </c>
      <c r="T37" s="17" t="str">
        <f t="shared" si="1"/>
        <v>PLT00044WM</v>
      </c>
      <c r="Y37" s="26" t="s">
        <v>439</v>
      </c>
      <c r="Z37" s="26" t="s">
        <v>137</v>
      </c>
      <c r="AA37" s="26" t="s">
        <v>138</v>
      </c>
      <c r="AB37" s="26" t="s">
        <v>108</v>
      </c>
      <c r="AC37" s="27">
        <v>8</v>
      </c>
      <c r="AD37" s="28">
        <v>2300.5749999999998</v>
      </c>
      <c r="AE37" s="26" t="s">
        <v>450</v>
      </c>
      <c r="AF37" s="26" t="s">
        <v>75</v>
      </c>
      <c r="AG37" s="26" t="s">
        <v>76</v>
      </c>
      <c r="AH37" s="26" t="s">
        <v>57</v>
      </c>
      <c r="AI37" s="26" t="s">
        <v>483</v>
      </c>
      <c r="AJ37" s="26" t="s">
        <v>156</v>
      </c>
      <c r="AK37" s="26" t="s">
        <v>77</v>
      </c>
      <c r="AL37" s="28">
        <v>21255.25</v>
      </c>
      <c r="AM37" s="29">
        <v>20.2980625</v>
      </c>
      <c r="AN37" s="29">
        <v>162.3845</v>
      </c>
      <c r="AO37" s="27">
        <v>21032</v>
      </c>
      <c r="AP37" s="28">
        <v>1.0106147774819323</v>
      </c>
      <c r="AQ37" s="28">
        <v>130.8945742974237</v>
      </c>
      <c r="AR37" s="24" t="s">
        <v>581</v>
      </c>
    </row>
    <row r="38" spans="1:44" hidden="1" x14ac:dyDescent="0.2">
      <c r="A38" s="19" t="s">
        <v>449</v>
      </c>
      <c r="B38" s="19" t="s">
        <v>267</v>
      </c>
      <c r="C38" s="19" t="s">
        <v>268</v>
      </c>
      <c r="D38" s="19" t="s">
        <v>269</v>
      </c>
      <c r="E38" s="20">
        <v>2</v>
      </c>
      <c r="F38" s="21">
        <v>1544.7150000000001</v>
      </c>
      <c r="G38" s="19" t="s">
        <v>447</v>
      </c>
      <c r="H38" s="19" t="s">
        <v>212</v>
      </c>
      <c r="I38" s="19" t="s">
        <v>213</v>
      </c>
      <c r="J38" s="19" t="s">
        <v>102</v>
      </c>
      <c r="K38" s="19" t="s">
        <v>454</v>
      </c>
      <c r="L38" s="19" t="s">
        <v>60</v>
      </c>
      <c r="M38" s="19" t="s">
        <v>214</v>
      </c>
      <c r="N38" s="21">
        <v>3363.02</v>
      </c>
      <c r="O38" s="22">
        <v>20</v>
      </c>
      <c r="P38" s="22">
        <v>40</v>
      </c>
      <c r="Q38" s="20">
        <v>1765</v>
      </c>
      <c r="R38" s="21">
        <v>1.9053937677053825</v>
      </c>
      <c r="S38" s="21">
        <v>84.075500000000005</v>
      </c>
      <c r="T38" s="17" t="str">
        <f t="shared" si="1"/>
        <v>PLT00044FALSE</v>
      </c>
      <c r="Y38" s="26" t="s">
        <v>439</v>
      </c>
      <c r="Z38" s="26" t="s">
        <v>137</v>
      </c>
      <c r="AA38" s="26" t="s">
        <v>138</v>
      </c>
      <c r="AB38" s="26" t="s">
        <v>108</v>
      </c>
      <c r="AC38" s="27">
        <v>4</v>
      </c>
      <c r="AD38" s="28">
        <v>124.52499999999999</v>
      </c>
      <c r="AE38" s="26" t="s">
        <v>450</v>
      </c>
      <c r="AF38" s="26" t="s">
        <v>252</v>
      </c>
      <c r="AG38" s="26" t="s">
        <v>253</v>
      </c>
      <c r="AH38" s="26" t="s">
        <v>254</v>
      </c>
      <c r="AI38" s="26" t="s">
        <v>484</v>
      </c>
      <c r="AJ38" s="26" t="s">
        <v>453</v>
      </c>
      <c r="AK38" s="26" t="s">
        <v>255</v>
      </c>
      <c r="AL38" s="28">
        <v>546.44000000000005</v>
      </c>
      <c r="AM38" s="29">
        <v>4.7308750000000002</v>
      </c>
      <c r="AN38" s="29">
        <v>18.923500000000001</v>
      </c>
      <c r="AO38" s="27">
        <v>1126</v>
      </c>
      <c r="AP38" s="28">
        <v>0.48529307282415635</v>
      </c>
      <c r="AQ38" s="28">
        <v>28.876264961555741</v>
      </c>
      <c r="AR38" s="24" t="s">
        <v>582</v>
      </c>
    </row>
    <row r="39" spans="1:44" x14ac:dyDescent="0.2">
      <c r="A39" s="19" t="s">
        <v>449</v>
      </c>
      <c r="B39" s="19" t="s">
        <v>189</v>
      </c>
      <c r="C39" s="19" t="s">
        <v>190</v>
      </c>
      <c r="D39" s="19" t="s">
        <v>112</v>
      </c>
      <c r="E39" s="20">
        <v>118</v>
      </c>
      <c r="F39" s="21">
        <v>581.7989830508476</v>
      </c>
      <c r="G39" s="19" t="s">
        <v>448</v>
      </c>
      <c r="H39" s="19" t="s">
        <v>137</v>
      </c>
      <c r="I39" s="19" t="s">
        <v>138</v>
      </c>
      <c r="J39" s="19" t="s">
        <v>108</v>
      </c>
      <c r="K39" s="19" t="s">
        <v>450</v>
      </c>
      <c r="L39" s="19" t="s">
        <v>60</v>
      </c>
      <c r="M39" s="19" t="s">
        <v>139</v>
      </c>
      <c r="N39" s="21">
        <v>75281.440000000002</v>
      </c>
      <c r="O39" s="22">
        <v>20</v>
      </c>
      <c r="P39" s="22">
        <v>2360</v>
      </c>
      <c r="Q39" s="20">
        <v>38684</v>
      </c>
      <c r="R39" s="21">
        <v>1.9460614207424258</v>
      </c>
      <c r="S39" s="21">
        <v>31.898915254237288</v>
      </c>
      <c r="T39" s="17" t="str">
        <f t="shared" si="1"/>
        <v>PLT0048AMC</v>
      </c>
      <c r="Y39" s="26" t="s">
        <v>439</v>
      </c>
      <c r="Z39" s="26" t="s">
        <v>137</v>
      </c>
      <c r="AA39" s="26" t="s">
        <v>138</v>
      </c>
      <c r="AB39" s="26" t="s">
        <v>108</v>
      </c>
      <c r="AC39" s="27">
        <v>16</v>
      </c>
      <c r="AD39" s="28">
        <v>1503.375</v>
      </c>
      <c r="AE39" s="26" t="s">
        <v>450</v>
      </c>
      <c r="AF39" s="26" t="s">
        <v>140</v>
      </c>
      <c r="AG39" s="26" t="s">
        <v>141</v>
      </c>
      <c r="AH39" s="26" t="s">
        <v>142</v>
      </c>
      <c r="AI39" s="26" t="s">
        <v>487</v>
      </c>
      <c r="AJ39" s="26" t="s">
        <v>156</v>
      </c>
      <c r="AK39" s="26" t="s">
        <v>143</v>
      </c>
      <c r="AL39" s="28">
        <v>26400.1</v>
      </c>
      <c r="AM39" s="29">
        <v>19.61915625</v>
      </c>
      <c r="AN39" s="29">
        <v>313.90649999999999</v>
      </c>
      <c r="AO39" s="27">
        <v>12800</v>
      </c>
      <c r="AP39" s="28">
        <v>2.0625078124999998</v>
      </c>
      <c r="AQ39" s="28">
        <v>84.10179464267226</v>
      </c>
      <c r="AR39" s="24" t="s">
        <v>583</v>
      </c>
    </row>
    <row r="40" spans="1:44" hidden="1" x14ac:dyDescent="0.2">
      <c r="A40" s="19" t="s">
        <v>449</v>
      </c>
      <c r="B40" s="19" t="s">
        <v>189</v>
      </c>
      <c r="C40" s="19" t="s">
        <v>190</v>
      </c>
      <c r="D40" s="19" t="s">
        <v>112</v>
      </c>
      <c r="E40" s="20">
        <v>108</v>
      </c>
      <c r="F40" s="21">
        <v>770.98851851851862</v>
      </c>
      <c r="G40" s="19" t="s">
        <v>448</v>
      </c>
      <c r="H40" s="19" t="s">
        <v>150</v>
      </c>
      <c r="I40" s="19" t="s">
        <v>151</v>
      </c>
      <c r="J40" s="19" t="s">
        <v>152</v>
      </c>
      <c r="K40" s="19" t="s">
        <v>441</v>
      </c>
      <c r="L40" s="19" t="s">
        <v>60</v>
      </c>
      <c r="M40" s="19" t="s">
        <v>153</v>
      </c>
      <c r="N40" s="21">
        <v>92148.609999999986</v>
      </c>
      <c r="O40" s="22">
        <v>20</v>
      </c>
      <c r="P40" s="22">
        <v>2160</v>
      </c>
      <c r="Q40" s="20">
        <v>51732</v>
      </c>
      <c r="R40" s="21">
        <v>1.7812690404391862</v>
      </c>
      <c r="S40" s="21">
        <v>42.661393518518516</v>
      </c>
      <c r="T40" s="17" t="str">
        <f t="shared" si="1"/>
        <v>PLT0048AFALSE</v>
      </c>
      <c r="Y40" s="26" t="s">
        <v>439</v>
      </c>
      <c r="Z40" s="26" t="s">
        <v>137</v>
      </c>
      <c r="AA40" s="26" t="s">
        <v>138</v>
      </c>
      <c r="AB40" s="26" t="s">
        <v>108</v>
      </c>
      <c r="AC40" s="27">
        <v>16</v>
      </c>
      <c r="AD40" s="28">
        <v>1753</v>
      </c>
      <c r="AE40" s="26" t="s">
        <v>450</v>
      </c>
      <c r="AF40" s="26" t="s">
        <v>55</v>
      </c>
      <c r="AG40" s="26" t="s">
        <v>56</v>
      </c>
      <c r="AH40" s="26" t="s">
        <v>57</v>
      </c>
      <c r="AI40" s="26" t="s">
        <v>488</v>
      </c>
      <c r="AJ40" s="26" t="s">
        <v>156</v>
      </c>
      <c r="AK40" s="26" t="s">
        <v>169</v>
      </c>
      <c r="AL40" s="28">
        <v>32663.279999999999</v>
      </c>
      <c r="AM40" s="29">
        <v>19.08609375</v>
      </c>
      <c r="AN40" s="29">
        <v>305.3775</v>
      </c>
      <c r="AO40" s="27">
        <v>35248</v>
      </c>
      <c r="AP40" s="28">
        <v>0.92667044938719922</v>
      </c>
      <c r="AQ40" s="28">
        <v>106.96033597760149</v>
      </c>
      <c r="AR40" s="24" t="s">
        <v>584</v>
      </c>
    </row>
    <row r="41" spans="1:44" hidden="1" x14ac:dyDescent="0.2">
      <c r="A41" s="19" t="s">
        <v>449</v>
      </c>
      <c r="B41" s="19" t="s">
        <v>189</v>
      </c>
      <c r="C41" s="19" t="s">
        <v>190</v>
      </c>
      <c r="D41" s="19" t="s">
        <v>112</v>
      </c>
      <c r="E41" s="20">
        <v>84</v>
      </c>
      <c r="F41" s="21">
        <v>747.11785714285747</v>
      </c>
      <c r="G41" s="19" t="s">
        <v>448</v>
      </c>
      <c r="H41" s="19" t="s">
        <v>162</v>
      </c>
      <c r="I41" s="19" t="s">
        <v>121</v>
      </c>
      <c r="J41" s="19" t="s">
        <v>122</v>
      </c>
      <c r="K41" s="19" t="s">
        <v>438</v>
      </c>
      <c r="L41" s="19" t="s">
        <v>60</v>
      </c>
      <c r="M41" s="19" t="s">
        <v>163</v>
      </c>
      <c r="N41" s="21">
        <v>70555.000000000029</v>
      </c>
      <c r="O41" s="22">
        <v>20</v>
      </c>
      <c r="P41" s="22">
        <v>1680</v>
      </c>
      <c r="Q41" s="20">
        <v>43260</v>
      </c>
      <c r="R41" s="21">
        <v>1.6309523809523816</v>
      </c>
      <c r="S41" s="21">
        <v>41.997023809523824</v>
      </c>
      <c r="T41" s="17" t="str">
        <f t="shared" si="1"/>
        <v>PLT0048AWM</v>
      </c>
      <c r="Y41" s="26" t="s">
        <v>439</v>
      </c>
      <c r="Z41" s="26" t="s">
        <v>137</v>
      </c>
      <c r="AA41" s="26" t="s">
        <v>138</v>
      </c>
      <c r="AB41" s="26" t="s">
        <v>108</v>
      </c>
      <c r="AC41" s="27">
        <v>1</v>
      </c>
      <c r="AD41" s="28">
        <v>940.96</v>
      </c>
      <c r="AE41" s="26" t="s">
        <v>450</v>
      </c>
      <c r="AF41" s="26" t="s">
        <v>189</v>
      </c>
      <c r="AG41" s="26" t="s">
        <v>190</v>
      </c>
      <c r="AH41" s="26" t="s">
        <v>112</v>
      </c>
      <c r="AI41" s="26" t="s">
        <v>448</v>
      </c>
      <c r="AJ41" s="26" t="s">
        <v>73</v>
      </c>
      <c r="AK41" s="26" t="s">
        <v>191</v>
      </c>
      <c r="AL41" s="28">
        <v>1000</v>
      </c>
      <c r="AM41" s="29">
        <v>20.949000000000002</v>
      </c>
      <c r="AN41" s="29">
        <v>20.949000000000002</v>
      </c>
      <c r="AO41" s="27">
        <v>328</v>
      </c>
      <c r="AP41" s="28">
        <v>3.0487804878048781</v>
      </c>
      <c r="AQ41" s="28">
        <v>47.734975416487657</v>
      </c>
      <c r="AR41" s="24" t="s">
        <v>585</v>
      </c>
    </row>
    <row r="42" spans="1:44" x14ac:dyDescent="0.2">
      <c r="A42" s="19" t="s">
        <v>449</v>
      </c>
      <c r="B42" s="19" t="s">
        <v>110</v>
      </c>
      <c r="C42" s="19" t="s">
        <v>111</v>
      </c>
      <c r="D42" s="19" t="s">
        <v>112</v>
      </c>
      <c r="E42" s="20">
        <v>1</v>
      </c>
      <c r="F42" s="21">
        <v>596.75</v>
      </c>
      <c r="G42" s="19" t="s">
        <v>455</v>
      </c>
      <c r="H42" s="19" t="s">
        <v>137</v>
      </c>
      <c r="I42" s="19" t="s">
        <v>138</v>
      </c>
      <c r="J42" s="19" t="s">
        <v>108</v>
      </c>
      <c r="K42" s="19" t="s">
        <v>450</v>
      </c>
      <c r="L42" s="19" t="s">
        <v>60</v>
      </c>
      <c r="M42" s="19" t="s">
        <v>139</v>
      </c>
      <c r="N42" s="21">
        <v>664.95</v>
      </c>
      <c r="O42" s="22">
        <v>20</v>
      </c>
      <c r="P42" s="22">
        <v>20</v>
      </c>
      <c r="Q42" s="20">
        <v>341</v>
      </c>
      <c r="R42" s="21">
        <v>1.9500000000000002</v>
      </c>
      <c r="S42" s="21">
        <v>33.247500000000002</v>
      </c>
      <c r="T42" s="17" t="str">
        <f t="shared" si="1"/>
        <v>PLT00053MC</v>
      </c>
      <c r="Y42" s="26" t="s">
        <v>439</v>
      </c>
      <c r="Z42" s="26" t="s">
        <v>137</v>
      </c>
      <c r="AA42" s="26" t="s">
        <v>138</v>
      </c>
      <c r="AB42" s="26" t="s">
        <v>108</v>
      </c>
      <c r="AC42" s="27">
        <v>1</v>
      </c>
      <c r="AD42" s="28">
        <v>0</v>
      </c>
      <c r="AE42" s="26" t="s">
        <v>450</v>
      </c>
      <c r="AF42" s="26" t="s">
        <v>203</v>
      </c>
      <c r="AG42" s="26" t="s">
        <v>204</v>
      </c>
      <c r="AH42" s="26" t="s">
        <v>122</v>
      </c>
      <c r="AI42" s="26" t="s">
        <v>502</v>
      </c>
      <c r="AJ42" s="26" t="s">
        <v>453</v>
      </c>
      <c r="AK42" s="26" t="s">
        <v>205</v>
      </c>
      <c r="AL42" s="28">
        <v>0</v>
      </c>
      <c r="AM42" s="29">
        <v>21</v>
      </c>
      <c r="AN42" s="29">
        <v>21</v>
      </c>
      <c r="AO42" s="27">
        <v>0</v>
      </c>
      <c r="AP42" s="28" t="s">
        <v>241</v>
      </c>
      <c r="AQ42" s="28">
        <v>0</v>
      </c>
      <c r="AR42" s="24" t="s">
        <v>586</v>
      </c>
    </row>
    <row r="43" spans="1:44" hidden="1" x14ac:dyDescent="0.2">
      <c r="A43" s="19" t="s">
        <v>449</v>
      </c>
      <c r="B43" s="19" t="s">
        <v>110</v>
      </c>
      <c r="C43" s="19" t="s">
        <v>111</v>
      </c>
      <c r="D43" s="19" t="s">
        <v>112</v>
      </c>
      <c r="E43" s="20">
        <v>78</v>
      </c>
      <c r="F43" s="21">
        <v>624.39128205128213</v>
      </c>
      <c r="G43" s="19" t="s">
        <v>455</v>
      </c>
      <c r="H43" s="19" t="s">
        <v>162</v>
      </c>
      <c r="I43" s="19" t="s">
        <v>121</v>
      </c>
      <c r="J43" s="19" t="s">
        <v>122</v>
      </c>
      <c r="K43" s="19" t="s">
        <v>438</v>
      </c>
      <c r="L43" s="19" t="s">
        <v>60</v>
      </c>
      <c r="M43" s="19" t="s">
        <v>163</v>
      </c>
      <c r="N43" s="21">
        <v>55153.759999999995</v>
      </c>
      <c r="O43" s="22">
        <v>20</v>
      </c>
      <c r="P43" s="22">
        <v>1560</v>
      </c>
      <c r="Q43" s="20">
        <v>32136</v>
      </c>
      <c r="R43" s="21">
        <v>1.7162608912123474</v>
      </c>
      <c r="S43" s="21">
        <v>35.354974358974353</v>
      </c>
      <c r="T43" s="17" t="str">
        <f t="shared" si="1"/>
        <v>PLT00053WM</v>
      </c>
      <c r="Y43" s="26" t="s">
        <v>439</v>
      </c>
      <c r="Z43" s="26" t="s">
        <v>212</v>
      </c>
      <c r="AA43" s="26" t="s">
        <v>213</v>
      </c>
      <c r="AB43" s="26" t="s">
        <v>102</v>
      </c>
      <c r="AC43" s="27">
        <v>1</v>
      </c>
      <c r="AD43" s="28">
        <v>1634.6</v>
      </c>
      <c r="AE43" s="26" t="s">
        <v>454</v>
      </c>
      <c r="AF43" s="26" t="s">
        <v>117</v>
      </c>
      <c r="AG43" s="26" t="s">
        <v>118</v>
      </c>
      <c r="AH43" s="26" t="s">
        <v>106</v>
      </c>
      <c r="AI43" s="26" t="s">
        <v>445</v>
      </c>
      <c r="AJ43" s="26" t="s">
        <v>73</v>
      </c>
      <c r="AK43" s="26" t="s">
        <v>119</v>
      </c>
      <c r="AL43" s="28">
        <v>1750</v>
      </c>
      <c r="AM43" s="29">
        <v>22.5</v>
      </c>
      <c r="AN43" s="29">
        <v>22.5</v>
      </c>
      <c r="AO43" s="27">
        <v>577</v>
      </c>
      <c r="AP43" s="28">
        <v>3.0329289428076258</v>
      </c>
      <c r="AQ43" s="28">
        <v>77.777777777777771</v>
      </c>
      <c r="AR43" s="24" t="s">
        <v>587</v>
      </c>
    </row>
    <row r="44" spans="1:44" x14ac:dyDescent="0.2">
      <c r="A44" s="19" t="s">
        <v>449</v>
      </c>
      <c r="B44" s="19" t="s">
        <v>130</v>
      </c>
      <c r="C44" s="19" t="s">
        <v>131</v>
      </c>
      <c r="D44" s="19" t="s">
        <v>108</v>
      </c>
      <c r="E44" s="20">
        <v>1765</v>
      </c>
      <c r="F44" s="21">
        <v>112.98611898016988</v>
      </c>
      <c r="G44" s="19" t="s">
        <v>456</v>
      </c>
      <c r="H44" s="19" t="s">
        <v>137</v>
      </c>
      <c r="I44" s="19" t="s">
        <v>138</v>
      </c>
      <c r="J44" s="19" t="s">
        <v>108</v>
      </c>
      <c r="K44" s="19" t="s">
        <v>450</v>
      </c>
      <c r="L44" s="19" t="s">
        <v>60</v>
      </c>
      <c r="M44" s="19" t="s">
        <v>139</v>
      </c>
      <c r="N44" s="21">
        <v>207397.89999999947</v>
      </c>
      <c r="O44" s="22">
        <v>20</v>
      </c>
      <c r="P44" s="22">
        <v>35300</v>
      </c>
      <c r="Q44" s="20">
        <v>44855</v>
      </c>
      <c r="R44" s="21">
        <v>4.6237409430386682</v>
      </c>
      <c r="S44" s="21">
        <v>5.875294617563724</v>
      </c>
      <c r="T44" s="17" t="str">
        <f t="shared" si="1"/>
        <v>PLT00068MC</v>
      </c>
      <c r="Y44" s="26" t="s">
        <v>439</v>
      </c>
      <c r="Z44" s="26" t="s">
        <v>212</v>
      </c>
      <c r="AA44" s="26" t="s">
        <v>213</v>
      </c>
      <c r="AB44" s="26" t="s">
        <v>102</v>
      </c>
      <c r="AC44" s="27">
        <v>1</v>
      </c>
      <c r="AD44" s="28">
        <v>668.19</v>
      </c>
      <c r="AE44" s="26" t="s">
        <v>454</v>
      </c>
      <c r="AF44" s="26" t="s">
        <v>114</v>
      </c>
      <c r="AG44" s="26" t="s">
        <v>115</v>
      </c>
      <c r="AH44" s="26" t="s">
        <v>64</v>
      </c>
      <c r="AI44" s="26" t="s">
        <v>479</v>
      </c>
      <c r="AJ44" s="26" t="s">
        <v>73</v>
      </c>
      <c r="AK44" s="26" t="s">
        <v>116</v>
      </c>
      <c r="AL44" s="28">
        <v>725</v>
      </c>
      <c r="AM44" s="29">
        <v>22.5</v>
      </c>
      <c r="AN44" s="29">
        <v>22.5</v>
      </c>
      <c r="AO44" s="27">
        <v>299</v>
      </c>
      <c r="AP44" s="28">
        <v>2.4247491638795986</v>
      </c>
      <c r="AQ44" s="28">
        <v>32.222222222222221</v>
      </c>
      <c r="AR44" s="24" t="s">
        <v>588</v>
      </c>
    </row>
    <row r="45" spans="1:44" hidden="1" x14ac:dyDescent="0.2">
      <c r="A45" s="19" t="s">
        <v>449</v>
      </c>
      <c r="B45" s="19" t="s">
        <v>130</v>
      </c>
      <c r="C45" s="19" t="s">
        <v>131</v>
      </c>
      <c r="D45" s="19" t="s">
        <v>108</v>
      </c>
      <c r="E45" s="20">
        <v>56</v>
      </c>
      <c r="F45" s="21">
        <v>898.76428571428573</v>
      </c>
      <c r="G45" s="19" t="s">
        <v>456</v>
      </c>
      <c r="H45" s="19" t="s">
        <v>162</v>
      </c>
      <c r="I45" s="19" t="s">
        <v>121</v>
      </c>
      <c r="J45" s="19" t="s">
        <v>122</v>
      </c>
      <c r="K45" s="19" t="s">
        <v>438</v>
      </c>
      <c r="L45" s="19" t="s">
        <v>60</v>
      </c>
      <c r="M45" s="19" t="s">
        <v>163</v>
      </c>
      <c r="N45" s="21">
        <v>55535.360000000015</v>
      </c>
      <c r="O45" s="22">
        <v>20</v>
      </c>
      <c r="P45" s="22">
        <v>1120</v>
      </c>
      <c r="Q45" s="20">
        <v>30016</v>
      </c>
      <c r="R45" s="21">
        <v>1.8501918976545848</v>
      </c>
      <c r="S45" s="21">
        <v>49.58514285714287</v>
      </c>
      <c r="T45" s="17" t="str">
        <f t="shared" si="1"/>
        <v>PLT00068WM</v>
      </c>
      <c r="Y45" s="26" t="s">
        <v>439</v>
      </c>
      <c r="Z45" s="26" t="s">
        <v>212</v>
      </c>
      <c r="AA45" s="26" t="s">
        <v>213</v>
      </c>
      <c r="AB45" s="26" t="s">
        <v>102</v>
      </c>
      <c r="AC45" s="27">
        <v>2</v>
      </c>
      <c r="AD45" s="28">
        <v>742.19</v>
      </c>
      <c r="AE45" s="26" t="s">
        <v>454</v>
      </c>
      <c r="AF45" s="26" t="s">
        <v>183</v>
      </c>
      <c r="AG45" s="26" t="s">
        <v>184</v>
      </c>
      <c r="AH45" s="26" t="s">
        <v>185</v>
      </c>
      <c r="AI45" s="26" t="s">
        <v>503</v>
      </c>
      <c r="AJ45" s="26" t="s">
        <v>453</v>
      </c>
      <c r="AK45" s="26" t="s">
        <v>321</v>
      </c>
      <c r="AL45" s="28">
        <v>1576.82</v>
      </c>
      <c r="AM45" s="29">
        <v>22.5</v>
      </c>
      <c r="AN45" s="29">
        <v>45</v>
      </c>
      <c r="AO45" s="27">
        <v>1192</v>
      </c>
      <c r="AP45" s="28">
        <v>1.3228355704697985</v>
      </c>
      <c r="AQ45" s="28">
        <v>35.040444444444447</v>
      </c>
      <c r="AR45" s="24" t="s">
        <v>589</v>
      </c>
    </row>
    <row r="46" spans="1:44" hidden="1" x14ac:dyDescent="0.2">
      <c r="A46" s="19" t="s">
        <v>449</v>
      </c>
      <c r="B46" s="19" t="s">
        <v>136</v>
      </c>
      <c r="C46" s="19" t="s">
        <v>121</v>
      </c>
      <c r="D46" s="19" t="s">
        <v>122</v>
      </c>
      <c r="E46" s="20">
        <v>1</v>
      </c>
      <c r="F46" s="21">
        <v>0</v>
      </c>
      <c r="G46" s="19" t="s">
        <v>457</v>
      </c>
      <c r="H46" s="19" t="s">
        <v>162</v>
      </c>
      <c r="I46" s="19" t="s">
        <v>121</v>
      </c>
      <c r="J46" s="19" t="s">
        <v>122</v>
      </c>
      <c r="K46" s="19" t="s">
        <v>438</v>
      </c>
      <c r="L46" s="19" t="s">
        <v>60</v>
      </c>
      <c r="M46" s="19" t="s">
        <v>163</v>
      </c>
      <c r="N46" s="21">
        <v>0</v>
      </c>
      <c r="O46" s="22">
        <v>20</v>
      </c>
      <c r="P46" s="22">
        <v>20</v>
      </c>
      <c r="Q46" s="20">
        <v>0</v>
      </c>
      <c r="R46" s="21" t="s">
        <v>241</v>
      </c>
      <c r="S46" s="21">
        <v>0</v>
      </c>
      <c r="T46" s="17" t="str">
        <f t="shared" si="1"/>
        <v>PLT00070WM</v>
      </c>
      <c r="Y46" s="26" t="s">
        <v>439</v>
      </c>
      <c r="Z46" s="26" t="s">
        <v>212</v>
      </c>
      <c r="AA46" s="26" t="s">
        <v>213</v>
      </c>
      <c r="AB46" s="26" t="s">
        <v>102</v>
      </c>
      <c r="AC46" s="27">
        <v>5</v>
      </c>
      <c r="AD46" s="28">
        <v>1528</v>
      </c>
      <c r="AE46" s="26" t="s">
        <v>454</v>
      </c>
      <c r="AF46" s="26" t="s">
        <v>218</v>
      </c>
      <c r="AG46" s="26" t="s">
        <v>219</v>
      </c>
      <c r="AH46" s="26" t="s">
        <v>220</v>
      </c>
      <c r="AI46" s="26" t="s">
        <v>491</v>
      </c>
      <c r="AJ46" s="26" t="s">
        <v>73</v>
      </c>
      <c r="AK46" s="26" t="s">
        <v>221</v>
      </c>
      <c r="AL46" s="28">
        <v>7882.5</v>
      </c>
      <c r="AM46" s="29">
        <v>22.5</v>
      </c>
      <c r="AN46" s="29">
        <v>112.5</v>
      </c>
      <c r="AO46" s="27">
        <v>775</v>
      </c>
      <c r="AP46" s="28">
        <v>10.170967741935485</v>
      </c>
      <c r="AQ46" s="28">
        <v>70.066666666666663</v>
      </c>
      <c r="AR46" s="24" t="s">
        <v>590</v>
      </c>
    </row>
    <row r="47" spans="1:44" hidden="1" x14ac:dyDescent="0.2">
      <c r="A47" s="19" t="s">
        <v>449</v>
      </c>
      <c r="B47" s="19" t="s">
        <v>181</v>
      </c>
      <c r="C47" s="19" t="s">
        <v>71</v>
      </c>
      <c r="D47" s="19" t="s">
        <v>72</v>
      </c>
      <c r="E47" s="20">
        <v>1</v>
      </c>
      <c r="F47" s="21">
        <v>950.356413793103</v>
      </c>
      <c r="G47" s="19" t="s">
        <v>458</v>
      </c>
      <c r="H47" s="19" t="s">
        <v>162</v>
      </c>
      <c r="I47" s="19" t="s">
        <v>121</v>
      </c>
      <c r="J47" s="19" t="s">
        <v>122</v>
      </c>
      <c r="K47" s="19" t="s">
        <v>438</v>
      </c>
      <c r="L47" s="19" t="s">
        <v>60</v>
      </c>
      <c r="M47" s="19" t="s">
        <v>163</v>
      </c>
      <c r="N47" s="21">
        <v>1068.9164137931029</v>
      </c>
      <c r="O47" s="22">
        <v>3.9755000000000003</v>
      </c>
      <c r="P47" s="22">
        <v>3.9755000000000003</v>
      </c>
      <c r="Q47" s="20">
        <v>312</v>
      </c>
      <c r="R47" s="21">
        <v>3.4260141467727658</v>
      </c>
      <c r="S47" s="21">
        <v>268.87596875691179</v>
      </c>
      <c r="T47" s="17" t="str">
        <f t="shared" si="1"/>
        <v>PLT00350WM</v>
      </c>
      <c r="Y47" s="26" t="s">
        <v>439</v>
      </c>
      <c r="Z47" s="26" t="s">
        <v>90</v>
      </c>
      <c r="AA47" s="26" t="s">
        <v>91</v>
      </c>
      <c r="AB47" s="26" t="s">
        <v>57</v>
      </c>
      <c r="AC47" s="27">
        <v>284</v>
      </c>
      <c r="AD47" s="28">
        <v>1710.3261267605637</v>
      </c>
      <c r="AE47" s="26" t="s">
        <v>452</v>
      </c>
      <c r="AF47" s="26" t="s">
        <v>66</v>
      </c>
      <c r="AG47" s="26" t="s">
        <v>67</v>
      </c>
      <c r="AH47" s="26" t="s">
        <v>68</v>
      </c>
      <c r="AI47" s="26" t="s">
        <v>443</v>
      </c>
      <c r="AJ47" s="26" t="s">
        <v>156</v>
      </c>
      <c r="AK47" s="26" t="s">
        <v>69</v>
      </c>
      <c r="AL47" s="28">
        <v>564232.33000000019</v>
      </c>
      <c r="AM47" s="29">
        <v>21.754401408450704</v>
      </c>
      <c r="AN47" s="29">
        <v>6178.25</v>
      </c>
      <c r="AO47" s="27">
        <v>584336</v>
      </c>
      <c r="AP47" s="28">
        <v>0.96559570178801268</v>
      </c>
      <c r="AQ47" s="28">
        <v>91.32559057985678</v>
      </c>
      <c r="AR47" s="24" t="s">
        <v>570</v>
      </c>
    </row>
    <row r="48" spans="1:44" hidden="1" x14ac:dyDescent="0.2">
      <c r="A48" s="19" t="s">
        <v>449</v>
      </c>
      <c r="B48" s="19" t="s">
        <v>407</v>
      </c>
      <c r="C48" s="19" t="s">
        <v>262</v>
      </c>
      <c r="D48" s="19" t="s">
        <v>122</v>
      </c>
      <c r="E48" s="20">
        <v>126</v>
      </c>
      <c r="F48" s="21">
        <v>387.30158730158729</v>
      </c>
      <c r="G48" s="19" t="s">
        <v>459</v>
      </c>
      <c r="H48" s="19" t="s">
        <v>162</v>
      </c>
      <c r="I48" s="19" t="s">
        <v>121</v>
      </c>
      <c r="J48" s="19" t="s">
        <v>122</v>
      </c>
      <c r="K48" s="19" t="s">
        <v>438</v>
      </c>
      <c r="L48" s="19" t="s">
        <v>60</v>
      </c>
      <c r="M48" s="19" t="s">
        <v>163</v>
      </c>
      <c r="N48" s="21">
        <v>48873.719999999994</v>
      </c>
      <c r="O48" s="22">
        <v>20</v>
      </c>
      <c r="P48" s="22">
        <v>2520</v>
      </c>
      <c r="Q48" s="20">
        <v>462</v>
      </c>
      <c r="R48" s="21">
        <v>105.78727272727271</v>
      </c>
      <c r="S48" s="21">
        <v>19.394333333333332</v>
      </c>
      <c r="T48" s="17" t="str">
        <f t="shared" si="1"/>
        <v>PLT00602WM</v>
      </c>
      <c r="Y48" s="26" t="s">
        <v>439</v>
      </c>
      <c r="Z48" s="26" t="s">
        <v>90</v>
      </c>
      <c r="AA48" s="26" t="s">
        <v>91</v>
      </c>
      <c r="AB48" s="26" t="s">
        <v>57</v>
      </c>
      <c r="AC48" s="27">
        <v>43</v>
      </c>
      <c r="AD48" s="28">
        <v>2309.9546511627905</v>
      </c>
      <c r="AE48" s="26" t="s">
        <v>452</v>
      </c>
      <c r="AF48" s="26" t="s">
        <v>252</v>
      </c>
      <c r="AG48" s="26" t="s">
        <v>253</v>
      </c>
      <c r="AH48" s="26" t="s">
        <v>254</v>
      </c>
      <c r="AI48" s="26" t="s">
        <v>485</v>
      </c>
      <c r="AJ48" s="26" t="s">
        <v>156</v>
      </c>
      <c r="AK48" s="26" t="s">
        <v>294</v>
      </c>
      <c r="AL48" s="28">
        <v>111013.59</v>
      </c>
      <c r="AM48" s="29">
        <v>21.36627906976744</v>
      </c>
      <c r="AN48" s="29">
        <v>918.75</v>
      </c>
      <c r="AO48" s="27">
        <v>96707</v>
      </c>
      <c r="AP48" s="28">
        <v>1.14793748125782</v>
      </c>
      <c r="AQ48" s="28">
        <v>120.83111836734693</v>
      </c>
      <c r="AR48" s="24" t="s">
        <v>591</v>
      </c>
    </row>
    <row r="49" spans="1:44" hidden="1" x14ac:dyDescent="0.2">
      <c r="A49" s="26" t="s">
        <v>436</v>
      </c>
      <c r="B49" s="26" t="s">
        <v>162</v>
      </c>
      <c r="C49" s="26" t="s">
        <v>121</v>
      </c>
      <c r="D49" s="26" t="s">
        <v>122</v>
      </c>
      <c r="E49" s="27">
        <v>9</v>
      </c>
      <c r="F49" s="28">
        <v>953.99</v>
      </c>
      <c r="G49" s="26" t="s">
        <v>438</v>
      </c>
      <c r="H49" s="26" t="s">
        <v>260</v>
      </c>
      <c r="I49" s="26" t="s">
        <v>138</v>
      </c>
      <c r="J49" s="26" t="s">
        <v>108</v>
      </c>
      <c r="K49" s="26" t="s">
        <v>450</v>
      </c>
      <c r="L49" s="26" t="s">
        <v>60</v>
      </c>
      <c r="M49" s="26" t="s">
        <v>161</v>
      </c>
      <c r="N49" s="28">
        <v>10059.710000000001</v>
      </c>
      <c r="O49" s="29">
        <v>20.765166666666669</v>
      </c>
      <c r="P49" s="29">
        <v>186.88650000000001</v>
      </c>
      <c r="Q49" s="27">
        <v>4869</v>
      </c>
      <c r="R49" s="28">
        <v>2.0660731156294929</v>
      </c>
      <c r="S49" s="28">
        <v>53.827911593400273</v>
      </c>
      <c r="T49" s="24" t="str">
        <f>IF(B49="PLT00031","WM",IF(B49="PLT00033","MC"))&amp;H49</f>
        <v>WMPLT00250</v>
      </c>
      <c r="Y49" s="26" t="s">
        <v>439</v>
      </c>
      <c r="Z49" s="26" t="s">
        <v>199</v>
      </c>
      <c r="AA49" s="26" t="s">
        <v>193</v>
      </c>
      <c r="AB49" s="26" t="s">
        <v>152</v>
      </c>
      <c r="AC49" s="27">
        <v>1</v>
      </c>
      <c r="AD49" s="28">
        <v>737.14</v>
      </c>
      <c r="AE49" s="26" t="s">
        <v>451</v>
      </c>
      <c r="AF49" s="26" t="s">
        <v>133</v>
      </c>
      <c r="AG49" s="26" t="s">
        <v>134</v>
      </c>
      <c r="AH49" s="26" t="s">
        <v>106</v>
      </c>
      <c r="AI49" s="26" t="s">
        <v>486</v>
      </c>
      <c r="AJ49" s="26" t="s">
        <v>453</v>
      </c>
      <c r="AK49" s="26" t="s">
        <v>135</v>
      </c>
      <c r="AL49" s="28">
        <v>781.37</v>
      </c>
      <c r="AM49" s="29">
        <v>22.5</v>
      </c>
      <c r="AN49" s="29">
        <v>22.5</v>
      </c>
      <c r="AO49" s="27">
        <v>652</v>
      </c>
      <c r="AP49" s="28">
        <v>1.1984202453987731</v>
      </c>
      <c r="AQ49" s="28">
        <v>34.727555555555554</v>
      </c>
      <c r="AR49" s="24" t="s">
        <v>572</v>
      </c>
    </row>
    <row r="50" spans="1:44" hidden="1" x14ac:dyDescent="0.2">
      <c r="A50" s="26" t="s">
        <v>436</v>
      </c>
      <c r="B50" s="26" t="s">
        <v>162</v>
      </c>
      <c r="C50" s="26" t="s">
        <v>121</v>
      </c>
      <c r="D50" s="26" t="s">
        <v>122</v>
      </c>
      <c r="E50" s="27">
        <v>25</v>
      </c>
      <c r="F50" s="28">
        <v>948.40800000000002</v>
      </c>
      <c r="G50" s="26" t="s">
        <v>438</v>
      </c>
      <c r="H50" s="26" t="s">
        <v>130</v>
      </c>
      <c r="I50" s="26" t="s">
        <v>131</v>
      </c>
      <c r="J50" s="26" t="s">
        <v>108</v>
      </c>
      <c r="K50" s="26" t="s">
        <v>456</v>
      </c>
      <c r="L50" s="26" t="s">
        <v>60</v>
      </c>
      <c r="M50" s="26" t="s">
        <v>132</v>
      </c>
      <c r="N50" s="28">
        <v>29695.8</v>
      </c>
      <c r="O50" s="29">
        <v>20.43158</v>
      </c>
      <c r="P50" s="29">
        <v>510.78950000000003</v>
      </c>
      <c r="Q50" s="27">
        <v>13415</v>
      </c>
      <c r="R50" s="28">
        <v>2.2136265374580693</v>
      </c>
      <c r="S50" s="28">
        <v>58.137060374185445</v>
      </c>
      <c r="T50" s="24" t="str">
        <f t="shared" ref="T50:T96" si="2">IF(B50="PLT00031","WM",IF(B50="PLT00033","MC"))&amp;H50</f>
        <v>WMPLT00068</v>
      </c>
      <c r="Y50" s="26" t="s">
        <v>439</v>
      </c>
      <c r="Z50" s="26" t="s">
        <v>199</v>
      </c>
      <c r="AA50" s="26" t="s">
        <v>193</v>
      </c>
      <c r="AB50" s="26" t="s">
        <v>152</v>
      </c>
      <c r="AC50" s="27">
        <v>1</v>
      </c>
      <c r="AD50" s="28">
        <v>307.38</v>
      </c>
      <c r="AE50" s="26" t="s">
        <v>451</v>
      </c>
      <c r="AF50" s="26" t="s">
        <v>140</v>
      </c>
      <c r="AG50" s="26" t="s">
        <v>141</v>
      </c>
      <c r="AH50" s="26" t="s">
        <v>142</v>
      </c>
      <c r="AI50" s="26" t="s">
        <v>487</v>
      </c>
      <c r="AJ50" s="26" t="s">
        <v>453</v>
      </c>
      <c r="AK50" s="26" t="s">
        <v>143</v>
      </c>
      <c r="AL50" s="28">
        <v>319.68</v>
      </c>
      <c r="AM50" s="29">
        <v>22.5</v>
      </c>
      <c r="AN50" s="29">
        <v>22.5</v>
      </c>
      <c r="AO50" s="27">
        <v>616</v>
      </c>
      <c r="AP50" s="28">
        <v>0.51896103896103896</v>
      </c>
      <c r="AQ50" s="28">
        <v>14.208</v>
      </c>
      <c r="AR50" s="24" t="s">
        <v>592</v>
      </c>
    </row>
    <row r="51" spans="1:44" hidden="1" x14ac:dyDescent="0.2">
      <c r="A51" s="26" t="s">
        <v>436</v>
      </c>
      <c r="B51" s="26" t="s">
        <v>150</v>
      </c>
      <c r="C51" s="26" t="s">
        <v>151</v>
      </c>
      <c r="D51" s="26" t="s">
        <v>152</v>
      </c>
      <c r="E51" s="27">
        <v>1</v>
      </c>
      <c r="F51" s="28">
        <v>2060.58</v>
      </c>
      <c r="G51" s="26" t="s">
        <v>441</v>
      </c>
      <c r="H51" s="26" t="s">
        <v>144</v>
      </c>
      <c r="I51" s="26" t="s">
        <v>145</v>
      </c>
      <c r="J51" s="26" t="s">
        <v>84</v>
      </c>
      <c r="K51" s="26" t="s">
        <v>465</v>
      </c>
      <c r="L51" s="26" t="s">
        <v>60</v>
      </c>
      <c r="M51" s="26" t="s">
        <v>466</v>
      </c>
      <c r="N51" s="28">
        <v>2285.7800000000002</v>
      </c>
      <c r="O51" s="29">
        <v>4</v>
      </c>
      <c r="P51" s="29">
        <v>4</v>
      </c>
      <c r="Q51" s="27">
        <v>1126</v>
      </c>
      <c r="R51" s="28">
        <v>2.0300000000000002</v>
      </c>
      <c r="S51" s="28">
        <v>571.44500000000005</v>
      </c>
      <c r="T51" s="24" t="str">
        <f t="shared" si="2"/>
        <v>FALSEPLT00052</v>
      </c>
      <c r="Y51" s="26" t="s">
        <v>439</v>
      </c>
      <c r="Z51" s="26" t="s">
        <v>199</v>
      </c>
      <c r="AA51" s="26" t="s">
        <v>193</v>
      </c>
      <c r="AB51" s="26" t="s">
        <v>152</v>
      </c>
      <c r="AC51" s="27">
        <v>1</v>
      </c>
      <c r="AD51" s="28">
        <v>3835</v>
      </c>
      <c r="AE51" s="26" t="s">
        <v>451</v>
      </c>
      <c r="AF51" s="26" t="s">
        <v>70</v>
      </c>
      <c r="AG51" s="26" t="s">
        <v>71</v>
      </c>
      <c r="AH51" s="26" t="s">
        <v>72</v>
      </c>
      <c r="AI51" s="26" t="s">
        <v>437</v>
      </c>
      <c r="AJ51" s="26" t="s">
        <v>73</v>
      </c>
      <c r="AK51" s="26" t="s">
        <v>74</v>
      </c>
      <c r="AL51" s="28">
        <v>4360.7</v>
      </c>
      <c r="AM51" s="29">
        <v>22.5</v>
      </c>
      <c r="AN51" s="29">
        <v>22.5</v>
      </c>
      <c r="AO51" s="27">
        <v>816</v>
      </c>
      <c r="AP51" s="28">
        <v>5.3439950980392155</v>
      </c>
      <c r="AQ51" s="28">
        <v>193.80888888888887</v>
      </c>
      <c r="AR51" s="24" t="s">
        <v>593</v>
      </c>
    </row>
    <row r="52" spans="1:44" hidden="1" x14ac:dyDescent="0.2">
      <c r="A52" s="26" t="s">
        <v>436</v>
      </c>
      <c r="B52" s="26" t="s">
        <v>137</v>
      </c>
      <c r="C52" s="26" t="s">
        <v>138</v>
      </c>
      <c r="D52" s="26" t="s">
        <v>108</v>
      </c>
      <c r="E52" s="27">
        <v>3196</v>
      </c>
      <c r="F52" s="28">
        <v>110.52906758447861</v>
      </c>
      <c r="G52" s="26" t="s">
        <v>450</v>
      </c>
      <c r="H52" s="26" t="s">
        <v>130</v>
      </c>
      <c r="I52" s="26" t="s">
        <v>131</v>
      </c>
      <c r="J52" s="26" t="s">
        <v>108</v>
      </c>
      <c r="K52" s="26" t="s">
        <v>456</v>
      </c>
      <c r="L52" s="26" t="s">
        <v>60</v>
      </c>
      <c r="M52" s="26" t="s">
        <v>132</v>
      </c>
      <c r="N52" s="28">
        <v>367310.24999999313</v>
      </c>
      <c r="O52" s="29">
        <v>20.849433354192744</v>
      </c>
      <c r="P52" s="29">
        <v>66634.789000000004</v>
      </c>
      <c r="Q52" s="27">
        <v>80425</v>
      </c>
      <c r="R52" s="28">
        <v>4.5671153248367187</v>
      </c>
      <c r="S52" s="28">
        <v>5.5122895339248856</v>
      </c>
      <c r="T52" s="24" t="str">
        <f t="shared" si="2"/>
        <v>MCPLT00068</v>
      </c>
      <c r="Y52" s="26" t="s">
        <v>439</v>
      </c>
      <c r="Z52" s="26" t="s">
        <v>199</v>
      </c>
      <c r="AA52" s="26" t="s">
        <v>193</v>
      </c>
      <c r="AB52" s="26" t="s">
        <v>152</v>
      </c>
      <c r="AC52" s="27">
        <v>1</v>
      </c>
      <c r="AD52" s="28">
        <v>411.46</v>
      </c>
      <c r="AE52" s="26" t="s">
        <v>451</v>
      </c>
      <c r="AF52" s="26" t="s">
        <v>70</v>
      </c>
      <c r="AG52" s="26" t="s">
        <v>71</v>
      </c>
      <c r="AH52" s="26" t="s">
        <v>72</v>
      </c>
      <c r="AI52" s="26" t="s">
        <v>437</v>
      </c>
      <c r="AJ52" s="26" t="s">
        <v>453</v>
      </c>
      <c r="AK52" s="26" t="s">
        <v>74</v>
      </c>
      <c r="AL52" s="28">
        <v>436.15</v>
      </c>
      <c r="AM52" s="29">
        <v>22.5</v>
      </c>
      <c r="AN52" s="29">
        <v>22.5</v>
      </c>
      <c r="AO52" s="27">
        <v>816</v>
      </c>
      <c r="AP52" s="28">
        <v>0.53449754901960778</v>
      </c>
      <c r="AQ52" s="28">
        <v>19.384444444444444</v>
      </c>
      <c r="AR52" s="24" t="s">
        <v>593</v>
      </c>
    </row>
    <row r="53" spans="1:44" hidden="1" x14ac:dyDescent="0.2">
      <c r="A53" s="26" t="s">
        <v>436</v>
      </c>
      <c r="B53" s="26" t="s">
        <v>137</v>
      </c>
      <c r="C53" s="26" t="s">
        <v>138</v>
      </c>
      <c r="D53" s="26" t="s">
        <v>108</v>
      </c>
      <c r="E53" s="27">
        <v>1</v>
      </c>
      <c r="F53" s="28">
        <v>894.9</v>
      </c>
      <c r="G53" s="26" t="s">
        <v>450</v>
      </c>
      <c r="H53" s="26" t="s">
        <v>160</v>
      </c>
      <c r="I53" s="26" t="s">
        <v>131</v>
      </c>
      <c r="J53" s="26" t="s">
        <v>108</v>
      </c>
      <c r="K53" s="26" t="s">
        <v>456</v>
      </c>
      <c r="L53" s="26" t="s">
        <v>60</v>
      </c>
      <c r="M53" s="26" t="s">
        <v>161</v>
      </c>
      <c r="N53" s="28">
        <v>900</v>
      </c>
      <c r="O53" s="29">
        <v>20</v>
      </c>
      <c r="P53" s="29">
        <v>20</v>
      </c>
      <c r="Q53" s="27">
        <v>30</v>
      </c>
      <c r="R53" s="28">
        <v>30</v>
      </c>
      <c r="S53" s="28">
        <v>45</v>
      </c>
      <c r="T53" s="24" t="str">
        <f t="shared" si="2"/>
        <v>MCPLT00220</v>
      </c>
      <c r="Y53" s="26" t="s">
        <v>449</v>
      </c>
      <c r="Z53" s="26" t="s">
        <v>162</v>
      </c>
      <c r="AA53" s="26" t="s">
        <v>121</v>
      </c>
      <c r="AB53" s="26" t="s">
        <v>122</v>
      </c>
      <c r="AC53" s="27">
        <v>186</v>
      </c>
      <c r="AD53" s="28">
        <v>3360.9953271028039</v>
      </c>
      <c r="AE53" s="26" t="s">
        <v>438</v>
      </c>
      <c r="AF53" s="26" t="s">
        <v>279</v>
      </c>
      <c r="AG53" s="26" t="s">
        <v>277</v>
      </c>
      <c r="AH53" s="26" t="s">
        <v>108</v>
      </c>
      <c r="AI53" s="26" t="s">
        <v>515</v>
      </c>
      <c r="AJ53" s="26" t="s">
        <v>242</v>
      </c>
      <c r="AK53" s="26" t="s">
        <v>243</v>
      </c>
      <c r="AL53" s="28">
        <v>727256.94000000064</v>
      </c>
      <c r="AM53" s="29">
        <v>89.052612903225807</v>
      </c>
      <c r="AN53" s="29">
        <v>16563.786</v>
      </c>
      <c r="AO53" s="27">
        <v>132246</v>
      </c>
      <c r="AP53" s="28">
        <v>5.4992736264234887</v>
      </c>
      <c r="AQ53" s="28">
        <v>43.906443852872805</v>
      </c>
      <c r="AR53" s="24" t="s">
        <v>594</v>
      </c>
    </row>
    <row r="54" spans="1:44" hidden="1" x14ac:dyDescent="0.2">
      <c r="A54" s="26" t="s">
        <v>436</v>
      </c>
      <c r="B54" s="26" t="s">
        <v>137</v>
      </c>
      <c r="C54" s="26" t="s">
        <v>138</v>
      </c>
      <c r="D54" s="26" t="s">
        <v>108</v>
      </c>
      <c r="E54" s="27">
        <v>30</v>
      </c>
      <c r="F54" s="28">
        <v>817.24533333333341</v>
      </c>
      <c r="G54" s="26" t="s">
        <v>450</v>
      </c>
      <c r="H54" s="26" t="s">
        <v>136</v>
      </c>
      <c r="I54" s="26" t="s">
        <v>121</v>
      </c>
      <c r="J54" s="26" t="s">
        <v>122</v>
      </c>
      <c r="K54" s="26" t="s">
        <v>457</v>
      </c>
      <c r="L54" s="26" t="s">
        <v>60</v>
      </c>
      <c r="M54" s="26" t="s">
        <v>123</v>
      </c>
      <c r="N54" s="28">
        <v>27012.17</v>
      </c>
      <c r="O54" s="29">
        <v>20.945083333333333</v>
      </c>
      <c r="P54" s="29">
        <v>628.35249999999996</v>
      </c>
      <c r="Q54" s="27">
        <v>16203</v>
      </c>
      <c r="R54" s="28">
        <v>1.6671091773128432</v>
      </c>
      <c r="S54" s="28">
        <v>42.988879649559763</v>
      </c>
      <c r="T54" s="24" t="str">
        <f t="shared" si="2"/>
        <v>MCPLT00070</v>
      </c>
      <c r="Y54" s="26" t="s">
        <v>449</v>
      </c>
      <c r="Z54" s="26" t="s">
        <v>162</v>
      </c>
      <c r="AA54" s="26" t="s">
        <v>121</v>
      </c>
      <c r="AB54" s="26" t="s">
        <v>122</v>
      </c>
      <c r="AC54" s="27">
        <v>49</v>
      </c>
      <c r="AD54" s="28">
        <v>2948.9056603773583</v>
      </c>
      <c r="AE54" s="26" t="s">
        <v>438</v>
      </c>
      <c r="AF54" s="26" t="s">
        <v>281</v>
      </c>
      <c r="AG54" s="26" t="s">
        <v>282</v>
      </c>
      <c r="AH54" s="26" t="s">
        <v>283</v>
      </c>
      <c r="AI54" s="26" t="s">
        <v>516</v>
      </c>
      <c r="AJ54" s="26" t="s">
        <v>242</v>
      </c>
      <c r="AK54" s="26" t="s">
        <v>284</v>
      </c>
      <c r="AL54" s="28">
        <v>157517.44</v>
      </c>
      <c r="AM54" s="29">
        <v>72.607877551020408</v>
      </c>
      <c r="AN54" s="29">
        <v>3557.7860000000001</v>
      </c>
      <c r="AO54" s="27">
        <v>44541</v>
      </c>
      <c r="AP54" s="28">
        <v>3.5364594418625535</v>
      </c>
      <c r="AQ54" s="28">
        <v>44.274006362383794</v>
      </c>
      <c r="AR54" s="24" t="s">
        <v>595</v>
      </c>
    </row>
    <row r="55" spans="1:44" hidden="1" x14ac:dyDescent="0.2">
      <c r="A55" s="26" t="s">
        <v>467</v>
      </c>
      <c r="B55" s="26" t="s">
        <v>150</v>
      </c>
      <c r="C55" s="26" t="s">
        <v>151</v>
      </c>
      <c r="D55" s="26" t="s">
        <v>152</v>
      </c>
      <c r="E55" s="27">
        <v>2</v>
      </c>
      <c r="F55" s="28">
        <v>1128.8800000000001</v>
      </c>
      <c r="G55" s="26" t="s">
        <v>441</v>
      </c>
      <c r="H55" s="26" t="s">
        <v>296</v>
      </c>
      <c r="I55" s="26" t="s">
        <v>297</v>
      </c>
      <c r="J55" s="26" t="s">
        <v>258</v>
      </c>
      <c r="K55" s="26" t="s">
        <v>468</v>
      </c>
      <c r="L55" s="26" t="s">
        <v>60</v>
      </c>
      <c r="M55" s="26" t="s">
        <v>298</v>
      </c>
      <c r="N55" s="28">
        <v>2430.5600000000004</v>
      </c>
      <c r="O55" s="29">
        <v>20.73</v>
      </c>
      <c r="P55" s="29">
        <v>41.46</v>
      </c>
      <c r="Q55" s="27">
        <v>864</v>
      </c>
      <c r="R55" s="28">
        <v>2.8131481481481484</v>
      </c>
      <c r="S55" s="28">
        <v>58.624216111915111</v>
      </c>
      <c r="T55" s="24" t="str">
        <f t="shared" si="2"/>
        <v>FALSEPLT08101</v>
      </c>
      <c r="Y55" s="26" t="s">
        <v>449</v>
      </c>
      <c r="Z55" s="26" t="s">
        <v>162</v>
      </c>
      <c r="AA55" s="26" t="s">
        <v>121</v>
      </c>
      <c r="AB55" s="26" t="s">
        <v>122</v>
      </c>
      <c r="AC55" s="27">
        <v>334</v>
      </c>
      <c r="AD55" s="28">
        <v>3436.2727272727275</v>
      </c>
      <c r="AE55" s="26" t="s">
        <v>438</v>
      </c>
      <c r="AF55" s="26" t="s">
        <v>260</v>
      </c>
      <c r="AG55" s="26" t="s">
        <v>138</v>
      </c>
      <c r="AH55" s="26" t="s">
        <v>108</v>
      </c>
      <c r="AI55" s="26" t="s">
        <v>517</v>
      </c>
      <c r="AJ55" s="26" t="s">
        <v>242</v>
      </c>
      <c r="AK55" s="26" t="s">
        <v>161</v>
      </c>
      <c r="AL55" s="28">
        <v>1217906.1199999987</v>
      </c>
      <c r="AM55" s="29">
        <v>76.58743862275449</v>
      </c>
      <c r="AN55" s="29">
        <v>25580.2045</v>
      </c>
      <c r="AO55" s="27">
        <v>206078</v>
      </c>
      <c r="AP55" s="28">
        <v>5.909927891380927</v>
      </c>
      <c r="AQ55" s="28">
        <v>47.611273787901062</v>
      </c>
      <c r="AR55" s="24" t="s">
        <v>596</v>
      </c>
    </row>
    <row r="56" spans="1:44" hidden="1" x14ac:dyDescent="0.2">
      <c r="A56" s="26" t="s">
        <v>469</v>
      </c>
      <c r="B56" s="26" t="s">
        <v>162</v>
      </c>
      <c r="C56" s="26" t="s">
        <v>121</v>
      </c>
      <c r="D56" s="26" t="s">
        <v>122</v>
      </c>
      <c r="E56" s="27">
        <v>1</v>
      </c>
      <c r="F56" s="28">
        <v>1613.7</v>
      </c>
      <c r="G56" s="26" t="s">
        <v>438</v>
      </c>
      <c r="H56" s="26" t="s">
        <v>267</v>
      </c>
      <c r="I56" s="26" t="s">
        <v>268</v>
      </c>
      <c r="J56" s="26" t="s">
        <v>269</v>
      </c>
      <c r="K56" s="26" t="s">
        <v>447</v>
      </c>
      <c r="L56" s="26" t="s">
        <v>60</v>
      </c>
      <c r="M56" s="26" t="s">
        <v>270</v>
      </c>
      <c r="N56" s="28">
        <v>1762.2</v>
      </c>
      <c r="O56" s="29">
        <v>21.998999999999999</v>
      </c>
      <c r="P56" s="29">
        <v>21.998999999999999</v>
      </c>
      <c r="Q56" s="27">
        <v>990</v>
      </c>
      <c r="R56" s="28">
        <v>1.78</v>
      </c>
      <c r="S56" s="28">
        <v>80.103641074594307</v>
      </c>
      <c r="T56" s="24" t="str">
        <f t="shared" si="2"/>
        <v>WMPLT00044</v>
      </c>
      <c r="Y56" s="26" t="s">
        <v>449</v>
      </c>
      <c r="Z56" s="26" t="s">
        <v>162</v>
      </c>
      <c r="AA56" s="26" t="s">
        <v>121</v>
      </c>
      <c r="AB56" s="26" t="s">
        <v>122</v>
      </c>
      <c r="AC56" s="27">
        <v>513</v>
      </c>
      <c r="AD56" s="28">
        <v>3683.8688524590166</v>
      </c>
      <c r="AE56" s="26" t="s">
        <v>438</v>
      </c>
      <c r="AF56" s="26" t="s">
        <v>276</v>
      </c>
      <c r="AG56" s="26" t="s">
        <v>277</v>
      </c>
      <c r="AH56" s="26" t="s">
        <v>108</v>
      </c>
      <c r="AI56" s="26" t="s">
        <v>519</v>
      </c>
      <c r="AJ56" s="26" t="s">
        <v>242</v>
      </c>
      <c r="AK56" s="26" t="s">
        <v>278</v>
      </c>
      <c r="AL56" s="28">
        <v>2039864.3399999985</v>
      </c>
      <c r="AM56" s="29">
        <v>80.432466861598442</v>
      </c>
      <c r="AN56" s="29">
        <v>41261.855499999998</v>
      </c>
      <c r="AO56" s="27">
        <v>364743</v>
      </c>
      <c r="AP56" s="28">
        <v>5.592607233038053</v>
      </c>
      <c r="AQ56" s="28">
        <v>49.437048219995795</v>
      </c>
      <c r="AR56" s="24" t="s">
        <v>597</v>
      </c>
    </row>
    <row r="57" spans="1:44" hidden="1" x14ac:dyDescent="0.2">
      <c r="A57" s="26" t="s">
        <v>469</v>
      </c>
      <c r="B57" s="26" t="s">
        <v>162</v>
      </c>
      <c r="C57" s="26" t="s">
        <v>121</v>
      </c>
      <c r="D57" s="26" t="s">
        <v>122</v>
      </c>
      <c r="E57" s="27">
        <v>61</v>
      </c>
      <c r="F57" s="28">
        <v>1354.7149180327854</v>
      </c>
      <c r="G57" s="26" t="s">
        <v>438</v>
      </c>
      <c r="H57" s="26" t="s">
        <v>279</v>
      </c>
      <c r="I57" s="26" t="s">
        <v>277</v>
      </c>
      <c r="J57" s="26" t="s">
        <v>108</v>
      </c>
      <c r="K57" s="26" t="s">
        <v>470</v>
      </c>
      <c r="L57" s="26" t="s">
        <v>60</v>
      </c>
      <c r="M57" s="26" t="s">
        <v>280</v>
      </c>
      <c r="N57" s="28">
        <v>94550.829999999973</v>
      </c>
      <c r="O57" s="29">
        <v>20.735065573770491</v>
      </c>
      <c r="P57" s="29">
        <v>1264.8389999999999</v>
      </c>
      <c r="Q57" s="27">
        <v>42761</v>
      </c>
      <c r="R57" s="28">
        <v>2.2111463716938324</v>
      </c>
      <c r="S57" s="28">
        <v>74.753253180839593</v>
      </c>
      <c r="T57" s="24" t="str">
        <f t="shared" si="2"/>
        <v>WMPLT00702</v>
      </c>
      <c r="Y57" s="26" t="s">
        <v>449</v>
      </c>
      <c r="Z57" s="26" t="s">
        <v>162</v>
      </c>
      <c r="AA57" s="26" t="s">
        <v>121</v>
      </c>
      <c r="AB57" s="26" t="s">
        <v>122</v>
      </c>
      <c r="AC57" s="27">
        <v>1</v>
      </c>
      <c r="AD57" s="28">
        <v>2883</v>
      </c>
      <c r="AE57" s="26" t="s">
        <v>438</v>
      </c>
      <c r="AF57" s="26" t="s">
        <v>236</v>
      </c>
      <c r="AG57" s="26" t="s">
        <v>237</v>
      </c>
      <c r="AH57" s="26" t="s">
        <v>229</v>
      </c>
      <c r="AI57" s="26" t="s">
        <v>521</v>
      </c>
      <c r="AJ57" s="26" t="s">
        <v>156</v>
      </c>
      <c r="AK57" s="26" t="s">
        <v>238</v>
      </c>
      <c r="AL57" s="28">
        <v>3088.65</v>
      </c>
      <c r="AM57" s="29">
        <v>20.381499999999999</v>
      </c>
      <c r="AN57" s="29">
        <v>20.381499999999999</v>
      </c>
      <c r="AO57" s="27">
        <v>2285</v>
      </c>
      <c r="AP57" s="28">
        <v>1.3517067833698031</v>
      </c>
      <c r="AQ57" s="28">
        <v>151.54183941319334</v>
      </c>
      <c r="AR57" s="24" t="s">
        <v>598</v>
      </c>
    </row>
    <row r="58" spans="1:44" hidden="1" x14ac:dyDescent="0.2">
      <c r="A58" s="26" t="s">
        <v>469</v>
      </c>
      <c r="B58" s="26" t="s">
        <v>162</v>
      </c>
      <c r="C58" s="26" t="s">
        <v>121</v>
      </c>
      <c r="D58" s="26" t="s">
        <v>122</v>
      </c>
      <c r="E58" s="27">
        <v>26</v>
      </c>
      <c r="F58" s="28">
        <v>988.23923076923086</v>
      </c>
      <c r="G58" s="26" t="s">
        <v>438</v>
      </c>
      <c r="H58" s="26" t="s">
        <v>260</v>
      </c>
      <c r="I58" s="26" t="s">
        <v>138</v>
      </c>
      <c r="J58" s="26" t="s">
        <v>108</v>
      </c>
      <c r="K58" s="26" t="s">
        <v>450</v>
      </c>
      <c r="L58" s="26" t="s">
        <v>60</v>
      </c>
      <c r="M58" s="26" t="s">
        <v>161</v>
      </c>
      <c r="N58" s="28">
        <v>28564.600000000006</v>
      </c>
      <c r="O58" s="29">
        <v>19.261115384615383</v>
      </c>
      <c r="P58" s="29">
        <v>500.78899999999999</v>
      </c>
      <c r="Q58" s="27">
        <v>14066</v>
      </c>
      <c r="R58" s="28">
        <v>2.0307550120858813</v>
      </c>
      <c r="S58" s="28">
        <v>57.039192154779769</v>
      </c>
      <c r="T58" s="24" t="str">
        <f t="shared" si="2"/>
        <v>WMPLT00250</v>
      </c>
      <c r="Y58" s="26" t="s">
        <v>449</v>
      </c>
      <c r="Z58" s="26" t="s">
        <v>162</v>
      </c>
      <c r="AA58" s="26" t="s">
        <v>121</v>
      </c>
      <c r="AB58" s="26" t="s">
        <v>122</v>
      </c>
      <c r="AC58" s="27">
        <v>6</v>
      </c>
      <c r="AD58" s="28">
        <v>5143.333333333333</v>
      </c>
      <c r="AE58" s="26" t="s">
        <v>438</v>
      </c>
      <c r="AF58" s="26" t="s">
        <v>287</v>
      </c>
      <c r="AG58" s="26" t="s">
        <v>288</v>
      </c>
      <c r="AH58" s="26" t="s">
        <v>106</v>
      </c>
      <c r="AI58" s="26" t="s">
        <v>522</v>
      </c>
      <c r="AJ58" s="26" t="s">
        <v>242</v>
      </c>
      <c r="AK58" s="26" t="s">
        <v>289</v>
      </c>
      <c r="AL58" s="28">
        <v>31086.32</v>
      </c>
      <c r="AM58" s="29">
        <v>75.850499999999997</v>
      </c>
      <c r="AN58" s="29">
        <v>455.10300000000001</v>
      </c>
      <c r="AO58" s="27">
        <v>6528</v>
      </c>
      <c r="AP58" s="28">
        <v>4.7619975490196076</v>
      </c>
      <c r="AQ58" s="28">
        <v>68.30611971355934</v>
      </c>
      <c r="AR58" s="24" t="s">
        <v>599</v>
      </c>
    </row>
    <row r="59" spans="1:44" hidden="1" x14ac:dyDescent="0.2">
      <c r="A59" s="26" t="s">
        <v>469</v>
      </c>
      <c r="B59" s="26" t="s">
        <v>162</v>
      </c>
      <c r="C59" s="26" t="s">
        <v>121</v>
      </c>
      <c r="D59" s="26" t="s">
        <v>122</v>
      </c>
      <c r="E59" s="27">
        <v>4</v>
      </c>
      <c r="F59" s="28">
        <v>1424.51</v>
      </c>
      <c r="G59" s="26" t="s">
        <v>438</v>
      </c>
      <c r="H59" s="26" t="s">
        <v>183</v>
      </c>
      <c r="I59" s="26" t="s">
        <v>471</v>
      </c>
      <c r="J59" s="26" t="s">
        <v>472</v>
      </c>
      <c r="K59" s="26" t="s">
        <v>473</v>
      </c>
      <c r="L59" s="26" t="s">
        <v>60</v>
      </c>
      <c r="M59" s="30"/>
      <c r="N59" s="28">
        <v>6380.44</v>
      </c>
      <c r="O59" s="29">
        <v>21.998999999999999</v>
      </c>
      <c r="P59" s="29">
        <v>87.995999999999995</v>
      </c>
      <c r="Q59" s="27">
        <v>3372</v>
      </c>
      <c r="R59" s="28">
        <v>1.8921826809015421</v>
      </c>
      <c r="S59" s="28">
        <v>72.508295831628715</v>
      </c>
      <c r="T59" s="24" t="str">
        <f t="shared" si="2"/>
        <v>WMPLT00019</v>
      </c>
      <c r="Y59" s="26" t="s">
        <v>449</v>
      </c>
      <c r="Z59" s="26" t="s">
        <v>162</v>
      </c>
      <c r="AA59" s="26" t="s">
        <v>121</v>
      </c>
      <c r="AB59" s="26" t="s">
        <v>122</v>
      </c>
      <c r="AC59" s="27">
        <v>2</v>
      </c>
      <c r="AD59" s="28">
        <v>2845</v>
      </c>
      <c r="AE59" s="26" t="s">
        <v>438</v>
      </c>
      <c r="AF59" s="26" t="s">
        <v>290</v>
      </c>
      <c r="AG59" s="26" t="s">
        <v>291</v>
      </c>
      <c r="AH59" s="26" t="s">
        <v>108</v>
      </c>
      <c r="AI59" s="26" t="s">
        <v>523</v>
      </c>
      <c r="AJ59" s="26" t="s">
        <v>242</v>
      </c>
      <c r="AK59" s="26" t="s">
        <v>292</v>
      </c>
      <c r="AL59" s="28">
        <v>11380</v>
      </c>
      <c r="AM59" s="29">
        <v>113.88675000000001</v>
      </c>
      <c r="AN59" s="29">
        <v>227.77350000000001</v>
      </c>
      <c r="AO59" s="27">
        <v>0</v>
      </c>
      <c r="AP59" s="28" t="s">
        <v>241</v>
      </c>
      <c r="AQ59" s="28">
        <v>49.961913918871154</v>
      </c>
      <c r="AR59" s="24" t="s">
        <v>600</v>
      </c>
    </row>
    <row r="60" spans="1:44" hidden="1" x14ac:dyDescent="0.2">
      <c r="A60" s="26" t="s">
        <v>469</v>
      </c>
      <c r="B60" s="26" t="s">
        <v>162</v>
      </c>
      <c r="C60" s="26" t="s">
        <v>121</v>
      </c>
      <c r="D60" s="26" t="s">
        <v>122</v>
      </c>
      <c r="E60" s="27">
        <v>30</v>
      </c>
      <c r="F60" s="28">
        <v>1359.0199999999998</v>
      </c>
      <c r="G60" s="26" t="s">
        <v>438</v>
      </c>
      <c r="H60" s="26" t="s">
        <v>276</v>
      </c>
      <c r="I60" s="26" t="s">
        <v>277</v>
      </c>
      <c r="J60" s="26" t="s">
        <v>108</v>
      </c>
      <c r="K60" s="26" t="s">
        <v>470</v>
      </c>
      <c r="L60" s="26" t="s">
        <v>60</v>
      </c>
      <c r="M60" s="26" t="s">
        <v>278</v>
      </c>
      <c r="N60" s="28">
        <v>45114.530000000013</v>
      </c>
      <c r="O60" s="29">
        <v>19.48845</v>
      </c>
      <c r="P60" s="29">
        <v>584.65350000000001</v>
      </c>
      <c r="Q60" s="27">
        <v>21030</v>
      </c>
      <c r="R60" s="28">
        <v>2.1452463147883982</v>
      </c>
      <c r="S60" s="28">
        <v>77.164559863235255</v>
      </c>
      <c r="T60" s="24" t="str">
        <f t="shared" si="2"/>
        <v>WMPLT00408</v>
      </c>
      <c r="Y60" s="26" t="s">
        <v>449</v>
      </c>
      <c r="Z60" s="26" t="s">
        <v>150</v>
      </c>
      <c r="AA60" s="26" t="s">
        <v>151</v>
      </c>
      <c r="AB60" s="26" t="s">
        <v>152</v>
      </c>
      <c r="AC60" s="27">
        <v>1</v>
      </c>
      <c r="AD60" s="28">
        <v>1665</v>
      </c>
      <c r="AE60" s="26" t="s">
        <v>441</v>
      </c>
      <c r="AF60" s="26" t="s">
        <v>244</v>
      </c>
      <c r="AG60" s="26" t="s">
        <v>245</v>
      </c>
      <c r="AH60" s="26" t="s">
        <v>246</v>
      </c>
      <c r="AI60" s="26" t="s">
        <v>514</v>
      </c>
      <c r="AJ60" s="26" t="s">
        <v>156</v>
      </c>
      <c r="AK60" s="26" t="s">
        <v>293</v>
      </c>
      <c r="AL60" s="28">
        <v>1814.33</v>
      </c>
      <c r="AM60" s="29">
        <v>22.5</v>
      </c>
      <c r="AN60" s="29">
        <v>22.5</v>
      </c>
      <c r="AO60" s="27">
        <v>976</v>
      </c>
      <c r="AP60" s="28">
        <v>1.8589446721311476</v>
      </c>
      <c r="AQ60" s="28">
        <v>80.63688888888889</v>
      </c>
      <c r="AR60" s="24" t="s">
        <v>601</v>
      </c>
    </row>
    <row r="61" spans="1:44" hidden="1" x14ac:dyDescent="0.2">
      <c r="A61" s="26" t="s">
        <v>469</v>
      </c>
      <c r="B61" s="26" t="s">
        <v>137</v>
      </c>
      <c r="C61" s="26" t="s">
        <v>138</v>
      </c>
      <c r="D61" s="26" t="s">
        <v>108</v>
      </c>
      <c r="E61" s="27">
        <v>5</v>
      </c>
      <c r="F61" s="28">
        <v>525</v>
      </c>
      <c r="G61" s="26" t="s">
        <v>450</v>
      </c>
      <c r="H61" s="26" t="s">
        <v>279</v>
      </c>
      <c r="I61" s="26" t="s">
        <v>277</v>
      </c>
      <c r="J61" s="26" t="s">
        <v>108</v>
      </c>
      <c r="K61" s="26" t="s">
        <v>470</v>
      </c>
      <c r="L61" s="26" t="s">
        <v>60</v>
      </c>
      <c r="M61" s="26" t="s">
        <v>280</v>
      </c>
      <c r="N61" s="28">
        <v>2794.29</v>
      </c>
      <c r="O61" s="29">
        <v>22.113099999999999</v>
      </c>
      <c r="P61" s="29">
        <v>110.5655</v>
      </c>
      <c r="Q61" s="27">
        <v>855</v>
      </c>
      <c r="R61" s="28">
        <v>3.2681754385964914</v>
      </c>
      <c r="S61" s="28">
        <v>25.272711650560076</v>
      </c>
      <c r="T61" s="24" t="str">
        <f t="shared" si="2"/>
        <v>MCPLT00702</v>
      </c>
      <c r="Y61" s="26" t="s">
        <v>449</v>
      </c>
      <c r="Z61" s="26" t="s">
        <v>150</v>
      </c>
      <c r="AA61" s="26" t="s">
        <v>151</v>
      </c>
      <c r="AB61" s="26" t="s">
        <v>152</v>
      </c>
      <c r="AC61" s="27">
        <v>13</v>
      </c>
      <c r="AD61" s="28">
        <v>927</v>
      </c>
      <c r="AE61" s="26" t="s">
        <v>441</v>
      </c>
      <c r="AF61" s="26" t="s">
        <v>256</v>
      </c>
      <c r="AG61" s="26" t="s">
        <v>257</v>
      </c>
      <c r="AH61" s="26" t="s">
        <v>258</v>
      </c>
      <c r="AI61" s="26" t="s">
        <v>520</v>
      </c>
      <c r="AJ61" s="26" t="s">
        <v>73</v>
      </c>
      <c r="AK61" s="26" t="s">
        <v>295</v>
      </c>
      <c r="AL61" s="28">
        <v>14219.05</v>
      </c>
      <c r="AM61" s="29">
        <v>20.76923076923077</v>
      </c>
      <c r="AN61" s="29">
        <v>270</v>
      </c>
      <c r="AO61" s="27">
        <v>4557</v>
      </c>
      <c r="AP61" s="28">
        <v>3.1202655255650646</v>
      </c>
      <c r="AQ61" s="28">
        <v>52.663148148148146</v>
      </c>
      <c r="AR61" s="24" t="s">
        <v>602</v>
      </c>
    </row>
    <row r="62" spans="1:44" hidden="1" x14ac:dyDescent="0.2">
      <c r="A62" s="26" t="s">
        <v>469</v>
      </c>
      <c r="B62" s="26" t="s">
        <v>137</v>
      </c>
      <c r="C62" s="26" t="s">
        <v>138</v>
      </c>
      <c r="D62" s="26" t="s">
        <v>108</v>
      </c>
      <c r="E62" s="27">
        <v>1</v>
      </c>
      <c r="F62" s="28">
        <v>1175.01</v>
      </c>
      <c r="G62" s="26" t="s">
        <v>450</v>
      </c>
      <c r="H62" s="26" t="s">
        <v>183</v>
      </c>
      <c r="I62" s="26" t="s">
        <v>314</v>
      </c>
      <c r="J62" s="26" t="s">
        <v>283</v>
      </c>
      <c r="K62" s="26" t="s">
        <v>474</v>
      </c>
      <c r="L62" s="26" t="s">
        <v>60</v>
      </c>
      <c r="M62" s="30"/>
      <c r="N62" s="28">
        <v>1271.08</v>
      </c>
      <c r="O62" s="29">
        <v>4.7454999999999998</v>
      </c>
      <c r="P62" s="29">
        <v>4.7454999999999998</v>
      </c>
      <c r="Q62" s="27">
        <v>739</v>
      </c>
      <c r="R62" s="28">
        <v>1.72</v>
      </c>
      <c r="S62" s="28">
        <v>267.84954167105678</v>
      </c>
      <c r="T62" s="24" t="str">
        <f t="shared" si="2"/>
        <v>MCPLT00019</v>
      </c>
      <c r="Y62" s="26" t="s">
        <v>449</v>
      </c>
      <c r="Z62" s="26" t="s">
        <v>137</v>
      </c>
      <c r="AA62" s="26" t="s">
        <v>138</v>
      </c>
      <c r="AB62" s="26" t="s">
        <v>108</v>
      </c>
      <c r="AC62" s="27">
        <v>116</v>
      </c>
      <c r="AD62" s="28">
        <v>3156.4745689655183</v>
      </c>
      <c r="AE62" s="26" t="s">
        <v>450</v>
      </c>
      <c r="AF62" s="26" t="s">
        <v>244</v>
      </c>
      <c r="AG62" s="26" t="s">
        <v>245</v>
      </c>
      <c r="AH62" s="26" t="s">
        <v>246</v>
      </c>
      <c r="AI62" s="26" t="s">
        <v>514</v>
      </c>
      <c r="AJ62" s="26" t="s">
        <v>156</v>
      </c>
      <c r="AK62" s="26" t="s">
        <v>247</v>
      </c>
      <c r="AL62" s="28">
        <v>390016.75999999989</v>
      </c>
      <c r="AM62" s="29">
        <v>20.501568965517244</v>
      </c>
      <c r="AN62" s="29">
        <v>2378.1820000000002</v>
      </c>
      <c r="AO62" s="27">
        <v>186159</v>
      </c>
      <c r="AP62" s="28">
        <v>2.0950733512749848</v>
      </c>
      <c r="AQ62" s="28">
        <v>163.99786055062222</v>
      </c>
      <c r="AR62" s="24" t="s">
        <v>603</v>
      </c>
    </row>
    <row r="63" spans="1:44" hidden="1" x14ac:dyDescent="0.2">
      <c r="A63" s="26" t="s">
        <v>469</v>
      </c>
      <c r="B63" s="26" t="s">
        <v>137</v>
      </c>
      <c r="C63" s="26" t="s">
        <v>138</v>
      </c>
      <c r="D63" s="26" t="s">
        <v>108</v>
      </c>
      <c r="E63" s="27">
        <v>3</v>
      </c>
      <c r="F63" s="28">
        <v>537.52</v>
      </c>
      <c r="G63" s="26" t="s">
        <v>450</v>
      </c>
      <c r="H63" s="26" t="s">
        <v>276</v>
      </c>
      <c r="I63" s="26" t="s">
        <v>277</v>
      </c>
      <c r="J63" s="26" t="s">
        <v>108</v>
      </c>
      <c r="K63" s="26" t="s">
        <v>470</v>
      </c>
      <c r="L63" s="26" t="s">
        <v>60</v>
      </c>
      <c r="M63" s="26" t="s">
        <v>278</v>
      </c>
      <c r="N63" s="28">
        <v>1698.06</v>
      </c>
      <c r="O63" s="29">
        <v>18.165000000000003</v>
      </c>
      <c r="P63" s="29">
        <v>54.495000000000005</v>
      </c>
      <c r="Q63" s="27">
        <v>513</v>
      </c>
      <c r="R63" s="28">
        <v>3.3100584795321635</v>
      </c>
      <c r="S63" s="28">
        <v>31.159922928709051</v>
      </c>
      <c r="T63" s="24" t="str">
        <f t="shared" si="2"/>
        <v>MCPLT00408</v>
      </c>
      <c r="Y63" s="26" t="s">
        <v>449</v>
      </c>
      <c r="Z63" s="26" t="s">
        <v>137</v>
      </c>
      <c r="AA63" s="26" t="s">
        <v>138</v>
      </c>
      <c r="AB63" s="26" t="s">
        <v>108</v>
      </c>
      <c r="AC63" s="27">
        <v>302</v>
      </c>
      <c r="AD63" s="28">
        <v>1515.421052631579</v>
      </c>
      <c r="AE63" s="26" t="s">
        <v>450</v>
      </c>
      <c r="AF63" s="26" t="s">
        <v>279</v>
      </c>
      <c r="AG63" s="26" t="s">
        <v>277</v>
      </c>
      <c r="AH63" s="26" t="s">
        <v>108</v>
      </c>
      <c r="AI63" s="26" t="s">
        <v>515</v>
      </c>
      <c r="AJ63" s="26" t="s">
        <v>242</v>
      </c>
      <c r="AK63" s="26" t="s">
        <v>243</v>
      </c>
      <c r="AL63" s="28">
        <v>460688</v>
      </c>
      <c r="AM63" s="29">
        <v>89.268798013245032</v>
      </c>
      <c r="AN63" s="29">
        <v>26959.177</v>
      </c>
      <c r="AO63" s="27">
        <v>56776</v>
      </c>
      <c r="AP63" s="28">
        <v>8.1141327321403409</v>
      </c>
      <c r="AQ63" s="28">
        <v>17.088355479100866</v>
      </c>
      <c r="AR63" s="24" t="s">
        <v>604</v>
      </c>
    </row>
    <row r="64" spans="1:44" hidden="1" x14ac:dyDescent="0.2">
      <c r="A64" s="26" t="s">
        <v>439</v>
      </c>
      <c r="B64" s="26" t="s">
        <v>162</v>
      </c>
      <c r="C64" s="26" t="s">
        <v>121</v>
      </c>
      <c r="D64" s="26" t="s">
        <v>122</v>
      </c>
      <c r="E64" s="27">
        <v>801</v>
      </c>
      <c r="F64" s="28">
        <v>745.67353308364795</v>
      </c>
      <c r="G64" s="26" t="s">
        <v>438</v>
      </c>
      <c r="H64" s="26" t="s">
        <v>110</v>
      </c>
      <c r="I64" s="26" t="s">
        <v>111</v>
      </c>
      <c r="J64" s="26" t="s">
        <v>112</v>
      </c>
      <c r="K64" s="26" t="s">
        <v>455</v>
      </c>
      <c r="L64" s="26" t="s">
        <v>60</v>
      </c>
      <c r="M64" s="26" t="s">
        <v>113</v>
      </c>
      <c r="N64" s="28">
        <v>692602.74000000069</v>
      </c>
      <c r="O64" s="29">
        <v>20.335699126092386</v>
      </c>
      <c r="P64" s="29">
        <v>16288.895</v>
      </c>
      <c r="Q64" s="27">
        <v>330012</v>
      </c>
      <c r="R64" s="28">
        <v>2.0987198647321939</v>
      </c>
      <c r="S64" s="28">
        <v>42.51993397956096</v>
      </c>
      <c r="T64" s="24" t="str">
        <f t="shared" si="2"/>
        <v>WMPLT00053</v>
      </c>
      <c r="Y64" s="26" t="s">
        <v>449</v>
      </c>
      <c r="Z64" s="26" t="s">
        <v>137</v>
      </c>
      <c r="AA64" s="26" t="s">
        <v>138</v>
      </c>
      <c r="AB64" s="26" t="s">
        <v>108</v>
      </c>
      <c r="AC64" s="27">
        <v>511</v>
      </c>
      <c r="AD64" s="28">
        <v>2406.6291262135924</v>
      </c>
      <c r="AE64" s="26" t="s">
        <v>450</v>
      </c>
      <c r="AF64" s="26" t="s">
        <v>281</v>
      </c>
      <c r="AG64" s="26" t="s">
        <v>282</v>
      </c>
      <c r="AH64" s="26" t="s">
        <v>283</v>
      </c>
      <c r="AI64" s="26" t="s">
        <v>516</v>
      </c>
      <c r="AJ64" s="26" t="s">
        <v>242</v>
      </c>
      <c r="AK64" s="26" t="s">
        <v>284</v>
      </c>
      <c r="AL64" s="28">
        <v>1239414</v>
      </c>
      <c r="AM64" s="29">
        <v>80.315723091976523</v>
      </c>
      <c r="AN64" s="29">
        <v>41041.334500000004</v>
      </c>
      <c r="AO64" s="27">
        <v>281050</v>
      </c>
      <c r="AP64" s="28">
        <v>4.4099412915851275</v>
      </c>
      <c r="AQ64" s="28">
        <v>30.199164210900594</v>
      </c>
      <c r="AR64" s="24" t="s">
        <v>605</v>
      </c>
    </row>
    <row r="65" spans="1:44" hidden="1" x14ac:dyDescent="0.2">
      <c r="A65" s="26" t="s">
        <v>439</v>
      </c>
      <c r="B65" s="26" t="s">
        <v>162</v>
      </c>
      <c r="C65" s="26" t="s">
        <v>121</v>
      </c>
      <c r="D65" s="26" t="s">
        <v>122</v>
      </c>
      <c r="E65" s="27">
        <v>84</v>
      </c>
      <c r="F65" s="28">
        <v>1898.9321428571432</v>
      </c>
      <c r="G65" s="26" t="s">
        <v>438</v>
      </c>
      <c r="H65" s="26" t="s">
        <v>267</v>
      </c>
      <c r="I65" s="26" t="s">
        <v>268</v>
      </c>
      <c r="J65" s="26" t="s">
        <v>269</v>
      </c>
      <c r="K65" s="26" t="s">
        <v>447</v>
      </c>
      <c r="L65" s="26" t="s">
        <v>60</v>
      </c>
      <c r="M65" s="26" t="s">
        <v>270</v>
      </c>
      <c r="N65" s="28">
        <v>181217.79999999987</v>
      </c>
      <c r="O65" s="29">
        <v>21.502107142857145</v>
      </c>
      <c r="P65" s="29">
        <v>1806.1770000000001</v>
      </c>
      <c r="Q65" s="27">
        <v>83160</v>
      </c>
      <c r="R65" s="28">
        <v>2.1791462241462227</v>
      </c>
      <c r="S65" s="28">
        <v>100.3322487220244</v>
      </c>
      <c r="T65" s="24" t="str">
        <f t="shared" si="2"/>
        <v>WMPLT00044</v>
      </c>
      <c r="Y65" s="26" t="s">
        <v>449</v>
      </c>
      <c r="Z65" s="26" t="s">
        <v>137</v>
      </c>
      <c r="AA65" s="26" t="s">
        <v>138</v>
      </c>
      <c r="AB65" s="26" t="s">
        <v>108</v>
      </c>
      <c r="AC65" s="27">
        <v>2682</v>
      </c>
      <c r="AD65" s="28">
        <v>0</v>
      </c>
      <c r="AE65" s="26" t="s">
        <v>450</v>
      </c>
      <c r="AF65" s="26" t="s">
        <v>260</v>
      </c>
      <c r="AG65" s="26" t="s">
        <v>138</v>
      </c>
      <c r="AH65" s="26" t="s">
        <v>108</v>
      </c>
      <c r="AI65" s="26" t="s">
        <v>517</v>
      </c>
      <c r="AJ65" s="26" t="s">
        <v>242</v>
      </c>
      <c r="AK65" s="26" t="s">
        <v>161</v>
      </c>
      <c r="AL65" s="28">
        <v>0</v>
      </c>
      <c r="AM65" s="29">
        <v>69.238617076808353</v>
      </c>
      <c r="AN65" s="29">
        <v>185697.97099999999</v>
      </c>
      <c r="AO65" s="27">
        <v>2682</v>
      </c>
      <c r="AP65" s="28">
        <v>0</v>
      </c>
      <c r="AQ65" s="28">
        <v>0</v>
      </c>
      <c r="AR65" s="24" t="s">
        <v>606</v>
      </c>
    </row>
    <row r="66" spans="1:44" hidden="1" x14ac:dyDescent="0.2">
      <c r="A66" s="26" t="s">
        <v>439</v>
      </c>
      <c r="B66" s="26" t="s">
        <v>162</v>
      </c>
      <c r="C66" s="26" t="s">
        <v>121</v>
      </c>
      <c r="D66" s="26" t="s">
        <v>122</v>
      </c>
      <c r="E66" s="27">
        <v>1225</v>
      </c>
      <c r="F66" s="28">
        <v>895.61177119473984</v>
      </c>
      <c r="G66" s="26" t="s">
        <v>438</v>
      </c>
      <c r="H66" s="26" t="s">
        <v>181</v>
      </c>
      <c r="I66" s="26" t="s">
        <v>71</v>
      </c>
      <c r="J66" s="26" t="s">
        <v>72</v>
      </c>
      <c r="K66" s="26" t="s">
        <v>458</v>
      </c>
      <c r="L66" s="26" t="s">
        <v>60</v>
      </c>
      <c r="M66" s="26" t="s">
        <v>182</v>
      </c>
      <c r="N66" s="28">
        <v>1232110.3997135495</v>
      </c>
      <c r="O66" s="29">
        <v>20.732746530612246</v>
      </c>
      <c r="P66" s="29">
        <v>25397.6145</v>
      </c>
      <c r="Q66" s="27">
        <v>382200</v>
      </c>
      <c r="R66" s="28">
        <v>3.2237320766968853</v>
      </c>
      <c r="S66" s="28">
        <v>48.512839649312319</v>
      </c>
      <c r="T66" s="24" t="str">
        <f t="shared" si="2"/>
        <v>WMPLT00350</v>
      </c>
      <c r="Y66" s="26" t="s">
        <v>449</v>
      </c>
      <c r="Z66" s="26" t="s">
        <v>137</v>
      </c>
      <c r="AA66" s="26" t="s">
        <v>138</v>
      </c>
      <c r="AB66" s="26" t="s">
        <v>108</v>
      </c>
      <c r="AC66" s="27">
        <v>6</v>
      </c>
      <c r="AD66" s="28">
        <v>863</v>
      </c>
      <c r="AE66" s="26" t="s">
        <v>450</v>
      </c>
      <c r="AF66" s="26" t="s">
        <v>260</v>
      </c>
      <c r="AG66" s="26" t="s">
        <v>138</v>
      </c>
      <c r="AH66" s="26" t="s">
        <v>108</v>
      </c>
      <c r="AI66" s="26" t="s">
        <v>450</v>
      </c>
      <c r="AJ66" s="26" t="s">
        <v>156</v>
      </c>
      <c r="AK66" s="26" t="s">
        <v>161</v>
      </c>
      <c r="AL66" s="28">
        <v>5754.84</v>
      </c>
      <c r="AM66" s="29">
        <v>19.64725</v>
      </c>
      <c r="AN66" s="29">
        <v>117.8835</v>
      </c>
      <c r="AO66" s="27">
        <v>4578</v>
      </c>
      <c r="AP66" s="28">
        <v>1.2570642201834863</v>
      </c>
      <c r="AQ66" s="28">
        <v>48.818027968290728</v>
      </c>
      <c r="AR66" s="24" t="s">
        <v>606</v>
      </c>
    </row>
    <row r="67" spans="1:44" hidden="1" x14ac:dyDescent="0.2">
      <c r="A67" s="26" t="s">
        <v>439</v>
      </c>
      <c r="B67" s="26" t="s">
        <v>162</v>
      </c>
      <c r="C67" s="26" t="s">
        <v>121</v>
      </c>
      <c r="D67" s="26" t="s">
        <v>122</v>
      </c>
      <c r="E67" s="27">
        <v>16</v>
      </c>
      <c r="F67" s="28">
        <v>1713.7999999999997</v>
      </c>
      <c r="G67" s="26" t="s">
        <v>438</v>
      </c>
      <c r="H67" s="26" t="s">
        <v>147</v>
      </c>
      <c r="I67" s="26" t="s">
        <v>148</v>
      </c>
      <c r="J67" s="26" t="s">
        <v>102</v>
      </c>
      <c r="K67" s="26" t="s">
        <v>476</v>
      </c>
      <c r="L67" s="26" t="s">
        <v>60</v>
      </c>
      <c r="M67" s="26" t="s">
        <v>266</v>
      </c>
      <c r="N67" s="28">
        <v>29850.299999999992</v>
      </c>
      <c r="O67" s="29">
        <v>11.722406250000001</v>
      </c>
      <c r="P67" s="29">
        <v>187.55850000000001</v>
      </c>
      <c r="Q67" s="27">
        <v>15520</v>
      </c>
      <c r="R67" s="28">
        <v>1.923344072164948</v>
      </c>
      <c r="S67" s="28">
        <v>159.15194459328686</v>
      </c>
      <c r="T67" s="24" t="str">
        <f t="shared" si="2"/>
        <v>WMPLT00622</v>
      </c>
      <c r="Y67" s="26" t="s">
        <v>449</v>
      </c>
      <c r="Z67" s="26" t="s">
        <v>137</v>
      </c>
      <c r="AA67" s="26" t="s">
        <v>138</v>
      </c>
      <c r="AB67" s="26" t="s">
        <v>108</v>
      </c>
      <c r="AC67" s="27">
        <v>112</v>
      </c>
      <c r="AD67" s="28">
        <v>2142.15</v>
      </c>
      <c r="AE67" s="26" t="s">
        <v>450</v>
      </c>
      <c r="AF67" s="26" t="s">
        <v>276</v>
      </c>
      <c r="AG67" s="26" t="s">
        <v>277</v>
      </c>
      <c r="AH67" s="26" t="s">
        <v>108</v>
      </c>
      <c r="AI67" s="26" t="s">
        <v>519</v>
      </c>
      <c r="AJ67" s="26" t="s">
        <v>242</v>
      </c>
      <c r="AK67" s="26" t="s">
        <v>278</v>
      </c>
      <c r="AL67" s="28">
        <v>257058</v>
      </c>
      <c r="AM67" s="29">
        <v>85.476258928571426</v>
      </c>
      <c r="AN67" s="29">
        <v>9573.3410000000003</v>
      </c>
      <c r="AO67" s="27">
        <v>21056</v>
      </c>
      <c r="AP67" s="28">
        <v>12.208301671732523</v>
      </c>
      <c r="AQ67" s="28">
        <v>26.851440891951931</v>
      </c>
      <c r="AR67" s="24" t="s">
        <v>607</v>
      </c>
    </row>
    <row r="68" spans="1:44" hidden="1" x14ac:dyDescent="0.2">
      <c r="A68" s="26" t="s">
        <v>439</v>
      </c>
      <c r="B68" s="26" t="s">
        <v>162</v>
      </c>
      <c r="C68" s="26" t="s">
        <v>121</v>
      </c>
      <c r="D68" s="26" t="s">
        <v>122</v>
      </c>
      <c r="E68" s="27">
        <v>537</v>
      </c>
      <c r="F68" s="28">
        <v>1670.9365176908739</v>
      </c>
      <c r="G68" s="26" t="s">
        <v>438</v>
      </c>
      <c r="H68" s="26" t="s">
        <v>147</v>
      </c>
      <c r="I68" s="26" t="s">
        <v>148</v>
      </c>
      <c r="J68" s="26" t="s">
        <v>102</v>
      </c>
      <c r="K68" s="26" t="s">
        <v>477</v>
      </c>
      <c r="L68" s="26" t="s">
        <v>60</v>
      </c>
      <c r="M68" s="26" t="s">
        <v>149</v>
      </c>
      <c r="N68" s="28">
        <v>1009120.1099999993</v>
      </c>
      <c r="O68" s="29">
        <v>20.8184739292365</v>
      </c>
      <c r="P68" s="29">
        <v>11179.520500000001</v>
      </c>
      <c r="Q68" s="27">
        <v>520891</v>
      </c>
      <c r="R68" s="28">
        <v>1.9372961137742815</v>
      </c>
      <c r="S68" s="28">
        <v>90.265061904935834</v>
      </c>
      <c r="T68" s="24" t="str">
        <f t="shared" si="2"/>
        <v>WMPLT00622</v>
      </c>
      <c r="Y68" s="26" t="s">
        <v>449</v>
      </c>
      <c r="Z68" s="26" t="s">
        <v>137</v>
      </c>
      <c r="AA68" s="26" t="s">
        <v>138</v>
      </c>
      <c r="AB68" s="26" t="s">
        <v>108</v>
      </c>
      <c r="AC68" s="27">
        <v>39</v>
      </c>
      <c r="AD68" s="28">
        <v>1297.8461538461538</v>
      </c>
      <c r="AE68" s="26" t="s">
        <v>450</v>
      </c>
      <c r="AF68" s="26" t="s">
        <v>290</v>
      </c>
      <c r="AG68" s="26" t="s">
        <v>291</v>
      </c>
      <c r="AH68" s="26" t="s">
        <v>108</v>
      </c>
      <c r="AI68" s="26" t="s">
        <v>523</v>
      </c>
      <c r="AJ68" s="26" t="s">
        <v>242</v>
      </c>
      <c r="AK68" s="26" t="s">
        <v>292</v>
      </c>
      <c r="AL68" s="28">
        <v>50616</v>
      </c>
      <c r="AM68" s="29">
        <v>72.78</v>
      </c>
      <c r="AN68" s="29">
        <v>2838.42</v>
      </c>
      <c r="AO68" s="27">
        <v>7137</v>
      </c>
      <c r="AP68" s="28">
        <v>7.0920554854981086</v>
      </c>
      <c r="AQ68" s="28">
        <v>17.832456084723191</v>
      </c>
      <c r="AR68" s="24" t="s">
        <v>608</v>
      </c>
    </row>
    <row r="69" spans="1:44" hidden="1" x14ac:dyDescent="0.2">
      <c r="A69" s="26" t="s">
        <v>439</v>
      </c>
      <c r="B69" s="26" t="s">
        <v>162</v>
      </c>
      <c r="C69" s="26" t="s">
        <v>121</v>
      </c>
      <c r="D69" s="26" t="s">
        <v>122</v>
      </c>
      <c r="E69" s="27">
        <v>76</v>
      </c>
      <c r="F69" s="28">
        <v>963.69868421052638</v>
      </c>
      <c r="G69" s="26" t="s">
        <v>438</v>
      </c>
      <c r="H69" s="26" t="s">
        <v>66</v>
      </c>
      <c r="I69" s="26" t="s">
        <v>67</v>
      </c>
      <c r="J69" s="26" t="s">
        <v>68</v>
      </c>
      <c r="K69" s="26" t="s">
        <v>443</v>
      </c>
      <c r="L69" s="26" t="s">
        <v>60</v>
      </c>
      <c r="M69" s="26" t="s">
        <v>69</v>
      </c>
      <c r="N69" s="28">
        <v>83077</v>
      </c>
      <c r="O69" s="29">
        <v>19.095611842105264</v>
      </c>
      <c r="P69" s="29">
        <v>1451.2665</v>
      </c>
      <c r="Q69" s="27">
        <v>39976</v>
      </c>
      <c r="R69" s="28">
        <v>2.078171903141885</v>
      </c>
      <c r="S69" s="28">
        <v>57.244482663935258</v>
      </c>
      <c r="T69" s="24" t="str">
        <f t="shared" si="2"/>
        <v>WMPLT00017</v>
      </c>
      <c r="Y69" s="26" t="s">
        <v>449</v>
      </c>
      <c r="Z69" s="26" t="s">
        <v>212</v>
      </c>
      <c r="AA69" s="26" t="s">
        <v>213</v>
      </c>
      <c r="AB69" s="26" t="s">
        <v>102</v>
      </c>
      <c r="AC69" s="27">
        <v>1</v>
      </c>
      <c r="AD69" s="28">
        <v>247.88</v>
      </c>
      <c r="AE69" s="26" t="s">
        <v>454</v>
      </c>
      <c r="AF69" s="26" t="s">
        <v>144</v>
      </c>
      <c r="AG69" s="26" t="s">
        <v>145</v>
      </c>
      <c r="AH69" s="26" t="s">
        <v>84</v>
      </c>
      <c r="AI69" s="26" t="s">
        <v>465</v>
      </c>
      <c r="AJ69" s="26" t="s">
        <v>453</v>
      </c>
      <c r="AK69" s="26" t="s">
        <v>466</v>
      </c>
      <c r="AL69" s="28">
        <v>294.32</v>
      </c>
      <c r="AM69" s="29">
        <v>22.5</v>
      </c>
      <c r="AN69" s="29">
        <v>22.5</v>
      </c>
      <c r="AO69" s="27">
        <v>1161</v>
      </c>
      <c r="AP69" s="28">
        <v>0.25350559862187766</v>
      </c>
      <c r="AQ69" s="28">
        <v>13.080888888888889</v>
      </c>
      <c r="AR69" s="24" t="s">
        <v>609</v>
      </c>
    </row>
    <row r="70" spans="1:44" hidden="1" x14ac:dyDescent="0.2">
      <c r="A70" s="26" t="s">
        <v>439</v>
      </c>
      <c r="B70" s="26" t="s">
        <v>162</v>
      </c>
      <c r="C70" s="26" t="s">
        <v>121</v>
      </c>
      <c r="D70" s="26" t="s">
        <v>122</v>
      </c>
      <c r="E70" s="27">
        <v>397</v>
      </c>
      <c r="F70" s="28">
        <v>954.40967254408031</v>
      </c>
      <c r="G70" s="26" t="s">
        <v>438</v>
      </c>
      <c r="H70" s="26" t="s">
        <v>127</v>
      </c>
      <c r="I70" s="26" t="s">
        <v>128</v>
      </c>
      <c r="J70" s="26" t="s">
        <v>64</v>
      </c>
      <c r="K70" s="26" t="s">
        <v>446</v>
      </c>
      <c r="L70" s="26" t="s">
        <v>60</v>
      </c>
      <c r="M70" s="26" t="s">
        <v>129</v>
      </c>
      <c r="N70" s="28">
        <v>439472.53999999975</v>
      </c>
      <c r="O70" s="29">
        <v>20.652676322418134</v>
      </c>
      <c r="P70" s="29">
        <v>8199.1124999999993</v>
      </c>
      <c r="Q70" s="27">
        <v>208822</v>
      </c>
      <c r="R70" s="28">
        <v>2.1045318022047472</v>
      </c>
      <c r="S70" s="28">
        <v>53.600013416086163</v>
      </c>
      <c r="T70" s="24" t="str">
        <f t="shared" si="2"/>
        <v>WMPLT00043</v>
      </c>
      <c r="Y70" s="26" t="s">
        <v>449</v>
      </c>
      <c r="Z70" s="26" t="s">
        <v>90</v>
      </c>
      <c r="AA70" s="26" t="s">
        <v>91</v>
      </c>
      <c r="AB70" s="26" t="s">
        <v>57</v>
      </c>
      <c r="AC70" s="27">
        <v>16</v>
      </c>
      <c r="AD70" s="28">
        <v>2181.5531249999999</v>
      </c>
      <c r="AE70" s="26" t="s">
        <v>452</v>
      </c>
      <c r="AF70" s="26" t="s">
        <v>252</v>
      </c>
      <c r="AG70" s="26" t="s">
        <v>253</v>
      </c>
      <c r="AH70" s="26" t="s">
        <v>254</v>
      </c>
      <c r="AI70" s="26" t="s">
        <v>485</v>
      </c>
      <c r="AJ70" s="26" t="s">
        <v>156</v>
      </c>
      <c r="AK70" s="26" t="s">
        <v>294</v>
      </c>
      <c r="AL70" s="28">
        <v>39788.279999999992</v>
      </c>
      <c r="AM70" s="29">
        <v>21.984375</v>
      </c>
      <c r="AN70" s="29">
        <v>351.75</v>
      </c>
      <c r="AO70" s="27">
        <v>35984</v>
      </c>
      <c r="AP70" s="28">
        <v>1.1057214317474431</v>
      </c>
      <c r="AQ70" s="28">
        <v>113.11522388059699</v>
      </c>
      <c r="AR70" s="24" t="s">
        <v>591</v>
      </c>
    </row>
    <row r="71" spans="1:44" hidden="1" x14ac:dyDescent="0.2">
      <c r="A71" s="26" t="s">
        <v>439</v>
      </c>
      <c r="B71" s="26" t="s">
        <v>162</v>
      </c>
      <c r="C71" s="26" t="s">
        <v>121</v>
      </c>
      <c r="D71" s="26" t="s">
        <v>122</v>
      </c>
      <c r="E71" s="27">
        <v>177</v>
      </c>
      <c r="F71" s="28">
        <v>1493.5367231638418</v>
      </c>
      <c r="G71" s="26" t="s">
        <v>438</v>
      </c>
      <c r="H71" s="26" t="s">
        <v>164</v>
      </c>
      <c r="I71" s="26" t="s">
        <v>165</v>
      </c>
      <c r="J71" s="26" t="s">
        <v>166</v>
      </c>
      <c r="K71" s="26" t="s">
        <v>478</v>
      </c>
      <c r="L71" s="26" t="s">
        <v>60</v>
      </c>
      <c r="M71" s="26" t="s">
        <v>167</v>
      </c>
      <c r="N71" s="28">
        <v>297301.5</v>
      </c>
      <c r="O71" s="29">
        <v>19.376282485875706</v>
      </c>
      <c r="P71" s="29">
        <v>3429.6019999999999</v>
      </c>
      <c r="Q71" s="27">
        <v>168150</v>
      </c>
      <c r="R71" s="28">
        <v>1.7680731489741301</v>
      </c>
      <c r="S71" s="28">
        <v>86.686880868392308</v>
      </c>
      <c r="T71" s="24" t="str">
        <f t="shared" si="2"/>
        <v>WMPLT00045</v>
      </c>
      <c r="Y71" s="26" t="s">
        <v>449</v>
      </c>
      <c r="Z71" s="26" t="s">
        <v>199</v>
      </c>
      <c r="AA71" s="26" t="s">
        <v>193</v>
      </c>
      <c r="AB71" s="26" t="s">
        <v>152</v>
      </c>
      <c r="AC71" s="27">
        <v>1</v>
      </c>
      <c r="AD71" s="28">
        <v>931.5</v>
      </c>
      <c r="AE71" s="26" t="s">
        <v>451</v>
      </c>
      <c r="AF71" s="26" t="s">
        <v>256</v>
      </c>
      <c r="AG71" s="26" t="s">
        <v>257</v>
      </c>
      <c r="AH71" s="26" t="s">
        <v>258</v>
      </c>
      <c r="AI71" s="26" t="s">
        <v>520</v>
      </c>
      <c r="AJ71" s="26" t="s">
        <v>73</v>
      </c>
      <c r="AK71" s="26" t="s">
        <v>295</v>
      </c>
      <c r="AL71" s="28">
        <v>1046.48</v>
      </c>
      <c r="AM71" s="29">
        <v>22.5</v>
      </c>
      <c r="AN71" s="29">
        <v>22.5</v>
      </c>
      <c r="AO71" s="27">
        <v>328</v>
      </c>
      <c r="AP71" s="28">
        <v>3.1904878048780487</v>
      </c>
      <c r="AQ71" s="28">
        <v>46.510222222222225</v>
      </c>
      <c r="AR71" s="24" t="s">
        <v>602</v>
      </c>
    </row>
    <row r="72" spans="1:44" hidden="1" x14ac:dyDescent="0.2">
      <c r="A72" s="26" t="s">
        <v>439</v>
      </c>
      <c r="B72" s="26" t="s">
        <v>162</v>
      </c>
      <c r="C72" s="26" t="s">
        <v>121</v>
      </c>
      <c r="D72" s="26" t="s">
        <v>122</v>
      </c>
      <c r="E72" s="27">
        <v>339</v>
      </c>
      <c r="F72" s="28">
        <v>1260.1725663716818</v>
      </c>
      <c r="G72" s="26" t="s">
        <v>438</v>
      </c>
      <c r="H72" s="26" t="s">
        <v>62</v>
      </c>
      <c r="I72" s="26" t="s">
        <v>63</v>
      </c>
      <c r="J72" s="26" t="s">
        <v>64</v>
      </c>
      <c r="K72" s="26" t="s">
        <v>442</v>
      </c>
      <c r="L72" s="26" t="s">
        <v>60</v>
      </c>
      <c r="M72" s="26" t="s">
        <v>65</v>
      </c>
      <c r="N72" s="28">
        <v>490241.70999999996</v>
      </c>
      <c r="O72" s="29">
        <v>19.845933628318583</v>
      </c>
      <c r="P72" s="29">
        <v>6727.7714999999998</v>
      </c>
      <c r="Q72" s="27">
        <v>268118</v>
      </c>
      <c r="R72" s="28">
        <v>1.8284550459126203</v>
      </c>
      <c r="S72" s="28">
        <v>72.868365104254806</v>
      </c>
      <c r="T72" s="24" t="str">
        <f t="shared" si="2"/>
        <v>WMPLT00009</v>
      </c>
      <c r="Y72" s="26" t="s">
        <v>531</v>
      </c>
      <c r="Z72" s="26" t="s">
        <v>162</v>
      </c>
      <c r="AA72" s="26" t="s">
        <v>121</v>
      </c>
      <c r="AB72" s="26" t="s">
        <v>122</v>
      </c>
      <c r="AC72" s="27">
        <v>59</v>
      </c>
      <c r="AD72" s="28">
        <v>2839.6776271186436</v>
      </c>
      <c r="AE72" s="26" t="s">
        <v>438</v>
      </c>
      <c r="AF72" s="26" t="s">
        <v>216</v>
      </c>
      <c r="AG72" s="26" t="s">
        <v>87</v>
      </c>
      <c r="AH72" s="26" t="s">
        <v>88</v>
      </c>
      <c r="AI72" s="26" t="s">
        <v>532</v>
      </c>
      <c r="AJ72" s="26" t="s">
        <v>156</v>
      </c>
      <c r="AK72" s="26" t="s">
        <v>231</v>
      </c>
      <c r="AL72" s="28">
        <v>184259.06999999998</v>
      </c>
      <c r="AM72" s="29">
        <v>19.309330508474577</v>
      </c>
      <c r="AN72" s="29">
        <v>1139.2505000000001</v>
      </c>
      <c r="AO72" s="27">
        <v>134803</v>
      </c>
      <c r="AP72" s="28">
        <v>1.3668766273747615</v>
      </c>
      <c r="AQ72" s="28">
        <v>161.73709820623293</v>
      </c>
      <c r="AR72" s="24" t="s">
        <v>610</v>
      </c>
    </row>
    <row r="73" spans="1:44" hidden="1" x14ac:dyDescent="0.2">
      <c r="A73" s="26" t="s">
        <v>439</v>
      </c>
      <c r="B73" s="26" t="s">
        <v>162</v>
      </c>
      <c r="C73" s="26" t="s">
        <v>121</v>
      </c>
      <c r="D73" s="26" t="s">
        <v>122</v>
      </c>
      <c r="E73" s="27">
        <v>191</v>
      </c>
      <c r="F73" s="28">
        <v>929.42057591623075</v>
      </c>
      <c r="G73" s="26" t="s">
        <v>438</v>
      </c>
      <c r="H73" s="26" t="s">
        <v>104</v>
      </c>
      <c r="I73" s="26" t="s">
        <v>107</v>
      </c>
      <c r="J73" s="26" t="s">
        <v>108</v>
      </c>
      <c r="K73" s="26" t="s">
        <v>440</v>
      </c>
      <c r="L73" s="26" t="s">
        <v>60</v>
      </c>
      <c r="M73" s="26" t="s">
        <v>109</v>
      </c>
      <c r="N73" s="28">
        <v>199895.02999999994</v>
      </c>
      <c r="O73" s="29">
        <v>19.492235602094244</v>
      </c>
      <c r="P73" s="29">
        <v>3723.0170000000003</v>
      </c>
      <c r="Q73" s="27">
        <v>100657</v>
      </c>
      <c r="R73" s="28">
        <v>1.9859029178298573</v>
      </c>
      <c r="S73" s="28">
        <v>53.691678012751467</v>
      </c>
      <c r="T73" s="24" t="str">
        <f t="shared" si="2"/>
        <v>WMPLT00006</v>
      </c>
      <c r="Y73" s="26" t="s">
        <v>531</v>
      </c>
      <c r="Z73" s="26" t="s">
        <v>162</v>
      </c>
      <c r="AA73" s="26" t="s">
        <v>121</v>
      </c>
      <c r="AB73" s="26" t="s">
        <v>122</v>
      </c>
      <c r="AC73" s="27">
        <v>2</v>
      </c>
      <c r="AD73" s="28">
        <v>2905</v>
      </c>
      <c r="AE73" s="26" t="s">
        <v>438</v>
      </c>
      <c r="AF73" s="26" t="s">
        <v>271</v>
      </c>
      <c r="AG73" s="26" t="s">
        <v>87</v>
      </c>
      <c r="AH73" s="26" t="s">
        <v>88</v>
      </c>
      <c r="AI73" s="26" t="s">
        <v>533</v>
      </c>
      <c r="AJ73" s="26" t="s">
        <v>156</v>
      </c>
      <c r="AK73" s="26" t="s">
        <v>272</v>
      </c>
      <c r="AL73" s="28">
        <v>6342.59</v>
      </c>
      <c r="AM73" s="29">
        <v>20.25675</v>
      </c>
      <c r="AN73" s="29">
        <v>40.513500000000001</v>
      </c>
      <c r="AO73" s="27">
        <v>4552</v>
      </c>
      <c r="AP73" s="28">
        <v>1.3933633567662567</v>
      </c>
      <c r="AQ73" s="28">
        <v>156.55497550199317</v>
      </c>
      <c r="AR73" s="24" t="s">
        <v>611</v>
      </c>
    </row>
    <row r="74" spans="1:44" hidden="1" x14ac:dyDescent="0.2">
      <c r="A74" s="26" t="s">
        <v>439</v>
      </c>
      <c r="B74" s="26" t="s">
        <v>162</v>
      </c>
      <c r="C74" s="26" t="s">
        <v>121</v>
      </c>
      <c r="D74" s="26" t="s">
        <v>122</v>
      </c>
      <c r="E74" s="27">
        <v>630</v>
      </c>
      <c r="F74" s="28">
        <v>1460.649460317461</v>
      </c>
      <c r="G74" s="26" t="s">
        <v>438</v>
      </c>
      <c r="H74" s="26" t="s">
        <v>117</v>
      </c>
      <c r="I74" s="26" t="s">
        <v>118</v>
      </c>
      <c r="J74" s="26" t="s">
        <v>106</v>
      </c>
      <c r="K74" s="26" t="s">
        <v>445</v>
      </c>
      <c r="L74" s="26" t="s">
        <v>60</v>
      </c>
      <c r="M74" s="26" t="s">
        <v>119</v>
      </c>
      <c r="N74" s="28">
        <v>1030732.9699999999</v>
      </c>
      <c r="O74" s="29">
        <v>20.405076984126985</v>
      </c>
      <c r="P74" s="29">
        <v>12855.1985</v>
      </c>
      <c r="Q74" s="27">
        <v>537390</v>
      </c>
      <c r="R74" s="28">
        <v>1.9180352630305735</v>
      </c>
      <c r="S74" s="28">
        <v>80.180245369217744</v>
      </c>
      <c r="T74" s="24" t="str">
        <f t="shared" si="2"/>
        <v>WMPLT00041</v>
      </c>
      <c r="Y74" s="26" t="s">
        <v>531</v>
      </c>
      <c r="Z74" s="26" t="s">
        <v>162</v>
      </c>
      <c r="AA74" s="26" t="s">
        <v>121</v>
      </c>
      <c r="AB74" s="26" t="s">
        <v>122</v>
      </c>
      <c r="AC74" s="27">
        <v>2</v>
      </c>
      <c r="AD74" s="28">
        <v>2883</v>
      </c>
      <c r="AE74" s="26" t="s">
        <v>438</v>
      </c>
      <c r="AF74" s="26" t="s">
        <v>236</v>
      </c>
      <c r="AG74" s="26" t="s">
        <v>237</v>
      </c>
      <c r="AH74" s="26" t="s">
        <v>229</v>
      </c>
      <c r="AI74" s="26" t="s">
        <v>521</v>
      </c>
      <c r="AJ74" s="26" t="s">
        <v>156</v>
      </c>
      <c r="AK74" s="26" t="s">
        <v>238</v>
      </c>
      <c r="AL74" s="28">
        <v>6280.13</v>
      </c>
      <c r="AM74" s="29">
        <v>19.557000000000002</v>
      </c>
      <c r="AN74" s="29">
        <v>39.114000000000004</v>
      </c>
      <c r="AO74" s="27">
        <v>4570</v>
      </c>
      <c r="AP74" s="28">
        <v>1.3742078774617068</v>
      </c>
      <c r="AQ74" s="28">
        <v>160.55964616249935</v>
      </c>
      <c r="AR74" s="24" t="s">
        <v>598</v>
      </c>
    </row>
    <row r="75" spans="1:44" hidden="1" x14ac:dyDescent="0.2">
      <c r="A75" s="26" t="s">
        <v>439</v>
      </c>
      <c r="B75" s="26" t="s">
        <v>162</v>
      </c>
      <c r="C75" s="26" t="s">
        <v>121</v>
      </c>
      <c r="D75" s="26" t="s">
        <v>122</v>
      </c>
      <c r="E75" s="27">
        <v>60</v>
      </c>
      <c r="F75" s="28">
        <v>1229.2589999999996</v>
      </c>
      <c r="G75" s="26" t="s">
        <v>438</v>
      </c>
      <c r="H75" s="26" t="s">
        <v>114</v>
      </c>
      <c r="I75" s="26" t="s">
        <v>115</v>
      </c>
      <c r="J75" s="26" t="s">
        <v>64</v>
      </c>
      <c r="K75" s="26" t="s">
        <v>479</v>
      </c>
      <c r="L75" s="26" t="s">
        <v>60</v>
      </c>
      <c r="M75" s="26" t="s">
        <v>116</v>
      </c>
      <c r="N75" s="28">
        <v>84849.139999999985</v>
      </c>
      <c r="O75" s="29">
        <v>19.603150000000003</v>
      </c>
      <c r="P75" s="29">
        <v>1176.1890000000001</v>
      </c>
      <c r="Q75" s="27">
        <v>47220</v>
      </c>
      <c r="R75" s="28">
        <v>1.79688987717069</v>
      </c>
      <c r="S75" s="28">
        <v>72.139035478141679</v>
      </c>
      <c r="T75" s="24" t="str">
        <f t="shared" si="2"/>
        <v>WMPLT00008</v>
      </c>
      <c r="Y75" s="26" t="s">
        <v>531</v>
      </c>
      <c r="Z75" s="26" t="s">
        <v>137</v>
      </c>
      <c r="AA75" s="26" t="s">
        <v>138</v>
      </c>
      <c r="AB75" s="26" t="s">
        <v>108</v>
      </c>
      <c r="AC75" s="27">
        <v>36</v>
      </c>
      <c r="AD75" s="28">
        <v>2570.0572222222231</v>
      </c>
      <c r="AE75" s="26" t="s">
        <v>450</v>
      </c>
      <c r="AF75" s="26" t="s">
        <v>216</v>
      </c>
      <c r="AG75" s="26" t="s">
        <v>87</v>
      </c>
      <c r="AH75" s="26" t="s">
        <v>88</v>
      </c>
      <c r="AI75" s="26" t="s">
        <v>532</v>
      </c>
      <c r="AJ75" s="26" t="s">
        <v>156</v>
      </c>
      <c r="AK75" s="26" t="s">
        <v>231</v>
      </c>
      <c r="AL75" s="28">
        <v>104056.73000000001</v>
      </c>
      <c r="AM75" s="29">
        <v>19.170444444444442</v>
      </c>
      <c r="AN75" s="29">
        <v>690.13599999999997</v>
      </c>
      <c r="AO75" s="27">
        <v>96099</v>
      </c>
      <c r="AP75" s="28">
        <v>1.082807625469568</v>
      </c>
      <c r="AQ75" s="28">
        <v>150.77713668030651</v>
      </c>
      <c r="AR75" s="24" t="s">
        <v>612</v>
      </c>
    </row>
    <row r="76" spans="1:44" hidden="1" x14ac:dyDescent="0.2">
      <c r="A76" s="26" t="s">
        <v>439</v>
      </c>
      <c r="B76" s="26" t="s">
        <v>162</v>
      </c>
      <c r="C76" s="26" t="s">
        <v>121</v>
      </c>
      <c r="D76" s="26" t="s">
        <v>122</v>
      </c>
      <c r="E76" s="27">
        <v>104</v>
      </c>
      <c r="F76" s="28">
        <v>1249.8209615384617</v>
      </c>
      <c r="G76" s="26" t="s">
        <v>438</v>
      </c>
      <c r="H76" s="26" t="s">
        <v>187</v>
      </c>
      <c r="I76" s="26" t="s">
        <v>188</v>
      </c>
      <c r="J76" s="26" t="s">
        <v>64</v>
      </c>
      <c r="K76" s="26" t="s">
        <v>481</v>
      </c>
      <c r="L76" s="26" t="s">
        <v>60</v>
      </c>
      <c r="M76" s="26" t="s">
        <v>149</v>
      </c>
      <c r="N76" s="28">
        <v>152674.22000000003</v>
      </c>
      <c r="O76" s="29">
        <v>20.557211538461537</v>
      </c>
      <c r="P76" s="29">
        <v>2137.9499999999998</v>
      </c>
      <c r="Q76" s="27">
        <v>80809</v>
      </c>
      <c r="R76" s="28">
        <v>1.8893219814624613</v>
      </c>
      <c r="S76" s="28">
        <v>71.411501672162601</v>
      </c>
      <c r="T76" s="24" t="str">
        <f t="shared" si="2"/>
        <v>WMPLT00603</v>
      </c>
      <c r="Y76" s="26" t="s">
        <v>531</v>
      </c>
      <c r="Z76" s="26" t="s">
        <v>137</v>
      </c>
      <c r="AA76" s="26" t="s">
        <v>138</v>
      </c>
      <c r="AB76" s="26" t="s">
        <v>108</v>
      </c>
      <c r="AC76" s="27">
        <v>2</v>
      </c>
      <c r="AD76" s="28">
        <v>2615.6099999999997</v>
      </c>
      <c r="AE76" s="26" t="s">
        <v>450</v>
      </c>
      <c r="AF76" s="26" t="s">
        <v>271</v>
      </c>
      <c r="AG76" s="26" t="s">
        <v>87</v>
      </c>
      <c r="AH76" s="26" t="s">
        <v>88</v>
      </c>
      <c r="AI76" s="26" t="s">
        <v>533</v>
      </c>
      <c r="AJ76" s="26" t="s">
        <v>156</v>
      </c>
      <c r="AK76" s="26" t="s">
        <v>272</v>
      </c>
      <c r="AL76" s="28">
        <v>5781.84</v>
      </c>
      <c r="AM76" s="29">
        <v>20.349499999999999</v>
      </c>
      <c r="AN76" s="29">
        <v>40.698999999999998</v>
      </c>
      <c r="AO76" s="27">
        <v>5320</v>
      </c>
      <c r="AP76" s="28">
        <v>1.086812030075188</v>
      </c>
      <c r="AQ76" s="28">
        <v>142.06344136219565</v>
      </c>
      <c r="AR76" s="24" t="s">
        <v>613</v>
      </c>
    </row>
    <row r="77" spans="1:44" hidden="1" x14ac:dyDescent="0.2">
      <c r="A77" s="26" t="s">
        <v>439</v>
      </c>
      <c r="B77" s="26" t="s">
        <v>162</v>
      </c>
      <c r="C77" s="26" t="s">
        <v>121</v>
      </c>
      <c r="D77" s="26" t="s">
        <v>122</v>
      </c>
      <c r="E77" s="27">
        <v>18</v>
      </c>
      <c r="F77" s="28">
        <v>1426.1244444444446</v>
      </c>
      <c r="G77" s="26" t="s">
        <v>438</v>
      </c>
      <c r="H77" s="26" t="s">
        <v>273</v>
      </c>
      <c r="I77" s="26" t="s">
        <v>274</v>
      </c>
      <c r="J77" s="26" t="s">
        <v>166</v>
      </c>
      <c r="K77" s="26" t="s">
        <v>482</v>
      </c>
      <c r="L77" s="26" t="s">
        <v>60</v>
      </c>
      <c r="M77" s="26" t="s">
        <v>275</v>
      </c>
      <c r="N77" s="28">
        <v>29083.719999999994</v>
      </c>
      <c r="O77" s="29">
        <v>18.788250000000001</v>
      </c>
      <c r="P77" s="29">
        <v>338.18850000000003</v>
      </c>
      <c r="Q77" s="27">
        <v>16128</v>
      </c>
      <c r="R77" s="28">
        <v>1.8033060515873012</v>
      </c>
      <c r="S77" s="28">
        <v>85.998548146965348</v>
      </c>
      <c r="T77" s="24" t="str">
        <f t="shared" si="2"/>
        <v>WMPLT00570</v>
      </c>
    </row>
    <row r="78" spans="1:44" hidden="1" x14ac:dyDescent="0.2">
      <c r="A78" s="26" t="s">
        <v>439</v>
      </c>
      <c r="B78" s="26" t="s">
        <v>162</v>
      </c>
      <c r="C78" s="26" t="s">
        <v>121</v>
      </c>
      <c r="D78" s="26" t="s">
        <v>122</v>
      </c>
      <c r="E78" s="27">
        <v>2</v>
      </c>
      <c r="F78" s="28">
        <v>3381.4</v>
      </c>
      <c r="G78" s="26" t="s">
        <v>438</v>
      </c>
      <c r="H78" s="26" t="s">
        <v>75</v>
      </c>
      <c r="I78" s="26" t="s">
        <v>76</v>
      </c>
      <c r="J78" s="26" t="s">
        <v>57</v>
      </c>
      <c r="K78" s="26" t="s">
        <v>483</v>
      </c>
      <c r="L78" s="26" t="s">
        <v>60</v>
      </c>
      <c r="M78" s="26" t="s">
        <v>77</v>
      </c>
      <c r="N78" s="28">
        <v>7600</v>
      </c>
      <c r="O78" s="29">
        <v>21.376750000000001</v>
      </c>
      <c r="P78" s="29">
        <v>42.753500000000003</v>
      </c>
      <c r="Q78" s="27">
        <v>4186</v>
      </c>
      <c r="R78" s="28">
        <v>1.8155757286192069</v>
      </c>
      <c r="S78" s="28">
        <v>177.76322406352696</v>
      </c>
      <c r="T78" s="24" t="str">
        <f t="shared" si="2"/>
        <v>WMPLT00640</v>
      </c>
    </row>
    <row r="79" spans="1:44" hidden="1" x14ac:dyDescent="0.2">
      <c r="A79" s="26" t="s">
        <v>439</v>
      </c>
      <c r="B79" s="26" t="s">
        <v>162</v>
      </c>
      <c r="C79" s="26" t="s">
        <v>121</v>
      </c>
      <c r="D79" s="26" t="s">
        <v>122</v>
      </c>
      <c r="E79" s="27">
        <v>230</v>
      </c>
      <c r="F79" s="28">
        <v>612.36730434782623</v>
      </c>
      <c r="G79" s="26" t="s">
        <v>438</v>
      </c>
      <c r="H79" s="26" t="s">
        <v>252</v>
      </c>
      <c r="I79" s="26" t="s">
        <v>253</v>
      </c>
      <c r="J79" s="26" t="s">
        <v>254</v>
      </c>
      <c r="K79" s="26" t="s">
        <v>484</v>
      </c>
      <c r="L79" s="26" t="s">
        <v>60</v>
      </c>
      <c r="M79" s="26" t="s">
        <v>255</v>
      </c>
      <c r="N79" s="28">
        <v>157371.98000000004</v>
      </c>
      <c r="O79" s="29">
        <v>19.737389130434785</v>
      </c>
      <c r="P79" s="29">
        <v>4539.5995000000003</v>
      </c>
      <c r="Q79" s="27">
        <v>69920</v>
      </c>
      <c r="R79" s="28">
        <v>2.2507434210526323</v>
      </c>
      <c r="S79" s="28">
        <v>34.666489852243579</v>
      </c>
      <c r="T79" s="24" t="str">
        <f t="shared" si="2"/>
        <v>WMPLT00060</v>
      </c>
    </row>
    <row r="80" spans="1:44" hidden="1" x14ac:dyDescent="0.2">
      <c r="A80" s="26" t="s">
        <v>439</v>
      </c>
      <c r="B80" s="26" t="s">
        <v>162</v>
      </c>
      <c r="C80" s="26" t="s">
        <v>121</v>
      </c>
      <c r="D80" s="26" t="s">
        <v>122</v>
      </c>
      <c r="E80" s="27">
        <v>25</v>
      </c>
      <c r="F80" s="28">
        <v>680.34079999999983</v>
      </c>
      <c r="G80" s="26" t="s">
        <v>438</v>
      </c>
      <c r="H80" s="26" t="s">
        <v>252</v>
      </c>
      <c r="I80" s="26" t="s">
        <v>253</v>
      </c>
      <c r="J80" s="26" t="s">
        <v>254</v>
      </c>
      <c r="K80" s="26" t="s">
        <v>485</v>
      </c>
      <c r="L80" s="26" t="s">
        <v>60</v>
      </c>
      <c r="M80" s="26" t="s">
        <v>294</v>
      </c>
      <c r="N80" s="28">
        <v>18861.28</v>
      </c>
      <c r="O80" s="29">
        <v>20.853160000000003</v>
      </c>
      <c r="P80" s="29">
        <v>521.32900000000006</v>
      </c>
      <c r="Q80" s="27">
        <v>7600</v>
      </c>
      <c r="R80" s="28">
        <v>2.4817473684210523</v>
      </c>
      <c r="S80" s="28">
        <v>36.179226553673395</v>
      </c>
      <c r="T80" s="24" t="str">
        <f t="shared" si="2"/>
        <v>WMPLT00060</v>
      </c>
    </row>
    <row r="81" spans="1:20" hidden="1" x14ac:dyDescent="0.2">
      <c r="A81" s="26" t="s">
        <v>439</v>
      </c>
      <c r="B81" s="26" t="s">
        <v>162</v>
      </c>
      <c r="C81" s="26" t="s">
        <v>121</v>
      </c>
      <c r="D81" s="26" t="s">
        <v>122</v>
      </c>
      <c r="E81" s="27">
        <v>154</v>
      </c>
      <c r="F81" s="28">
        <v>1263.0896753246752</v>
      </c>
      <c r="G81" s="26" t="s">
        <v>438</v>
      </c>
      <c r="H81" s="26" t="s">
        <v>133</v>
      </c>
      <c r="I81" s="26" t="s">
        <v>134</v>
      </c>
      <c r="J81" s="26" t="s">
        <v>106</v>
      </c>
      <c r="K81" s="26" t="s">
        <v>486</v>
      </c>
      <c r="L81" s="26" t="s">
        <v>60</v>
      </c>
      <c r="M81" s="26" t="s">
        <v>135</v>
      </c>
      <c r="N81" s="28">
        <v>219446.12999999998</v>
      </c>
      <c r="O81" s="29">
        <v>18.775496753246752</v>
      </c>
      <c r="P81" s="29">
        <v>2891.4265</v>
      </c>
      <c r="Q81" s="27">
        <v>115018</v>
      </c>
      <c r="R81" s="28">
        <v>1.907928585091029</v>
      </c>
      <c r="S81" s="28">
        <v>75.895455063443592</v>
      </c>
      <c r="T81" s="24" t="str">
        <f t="shared" si="2"/>
        <v>WMPLT00051</v>
      </c>
    </row>
    <row r="82" spans="1:20" hidden="1" x14ac:dyDescent="0.2">
      <c r="A82" s="26" t="s">
        <v>439</v>
      </c>
      <c r="B82" s="26" t="s">
        <v>162</v>
      </c>
      <c r="C82" s="26" t="s">
        <v>121</v>
      </c>
      <c r="D82" s="26" t="s">
        <v>122</v>
      </c>
      <c r="E82" s="27">
        <v>57</v>
      </c>
      <c r="F82" s="28">
        <v>2485.7615789473684</v>
      </c>
      <c r="G82" s="26" t="s">
        <v>438</v>
      </c>
      <c r="H82" s="26" t="s">
        <v>140</v>
      </c>
      <c r="I82" s="26" t="s">
        <v>141</v>
      </c>
      <c r="J82" s="26" t="s">
        <v>142</v>
      </c>
      <c r="K82" s="26" t="s">
        <v>487</v>
      </c>
      <c r="L82" s="26" t="s">
        <v>60</v>
      </c>
      <c r="M82" s="26" t="s">
        <v>143</v>
      </c>
      <c r="N82" s="28">
        <v>163705.56</v>
      </c>
      <c r="O82" s="29">
        <v>19.806833333333337</v>
      </c>
      <c r="P82" s="29">
        <v>1128.9895000000001</v>
      </c>
      <c r="Q82" s="27">
        <v>69819</v>
      </c>
      <c r="R82" s="28">
        <v>2.3447136166373048</v>
      </c>
      <c r="S82" s="28">
        <v>145.00184456985647</v>
      </c>
      <c r="T82" s="24" t="str">
        <f t="shared" si="2"/>
        <v>WMPLT00023</v>
      </c>
    </row>
    <row r="83" spans="1:20" hidden="1" x14ac:dyDescent="0.2">
      <c r="A83" s="26" t="s">
        <v>439</v>
      </c>
      <c r="B83" s="26" t="s">
        <v>162</v>
      </c>
      <c r="C83" s="26" t="s">
        <v>121</v>
      </c>
      <c r="D83" s="26" t="s">
        <v>122</v>
      </c>
      <c r="E83" s="27">
        <v>34</v>
      </c>
      <c r="F83" s="28">
        <v>878.5554605208589</v>
      </c>
      <c r="G83" s="26" t="s">
        <v>438</v>
      </c>
      <c r="H83" s="26" t="s">
        <v>70</v>
      </c>
      <c r="I83" s="26" t="s">
        <v>71</v>
      </c>
      <c r="J83" s="26" t="s">
        <v>72</v>
      </c>
      <c r="K83" s="26" t="s">
        <v>437</v>
      </c>
      <c r="L83" s="26" t="s">
        <v>60</v>
      </c>
      <c r="M83" s="26" t="s">
        <v>74</v>
      </c>
      <c r="N83" s="28">
        <v>33371.685657709189</v>
      </c>
      <c r="O83" s="29">
        <v>20.000235294117648</v>
      </c>
      <c r="P83" s="29">
        <v>680.00800000000004</v>
      </c>
      <c r="Q83" s="27">
        <v>10608</v>
      </c>
      <c r="R83" s="28">
        <v>3.1458979692410622</v>
      </c>
      <c r="S83" s="28">
        <v>49.075430962149248</v>
      </c>
      <c r="T83" s="24" t="str">
        <f t="shared" si="2"/>
        <v>WMPLT00042</v>
      </c>
    </row>
    <row r="84" spans="1:20" x14ac:dyDescent="0.2">
      <c r="A84" s="26" t="s">
        <v>439</v>
      </c>
      <c r="B84" s="26" t="s">
        <v>162</v>
      </c>
      <c r="C84" s="26" t="s">
        <v>121</v>
      </c>
      <c r="D84" s="26" t="s">
        <v>122</v>
      </c>
      <c r="E84" s="27">
        <v>4</v>
      </c>
      <c r="F84" s="28">
        <v>2153.585</v>
      </c>
      <c r="G84" s="26" t="s">
        <v>438</v>
      </c>
      <c r="H84" s="26" t="s">
        <v>55</v>
      </c>
      <c r="I84" s="26" t="s">
        <v>56</v>
      </c>
      <c r="J84" s="26" t="s">
        <v>57</v>
      </c>
      <c r="K84" s="26" t="s">
        <v>488</v>
      </c>
      <c r="L84" s="26" t="s">
        <v>60</v>
      </c>
      <c r="M84" s="26" t="s">
        <v>169</v>
      </c>
      <c r="N84" s="28">
        <v>10344.959999999999</v>
      </c>
      <c r="O84" s="29">
        <v>18.035125000000001</v>
      </c>
      <c r="P84" s="29">
        <v>72.140500000000003</v>
      </c>
      <c r="Q84" s="27">
        <v>6652</v>
      </c>
      <c r="R84" s="28">
        <v>1.5551653638003606</v>
      </c>
      <c r="S84" s="28">
        <v>143.40017050062031</v>
      </c>
      <c r="T84" s="24" t="str">
        <f t="shared" si="2"/>
        <v>WMPLT00003</v>
      </c>
    </row>
    <row r="85" spans="1:20" hidden="1" x14ac:dyDescent="0.2">
      <c r="A85" s="26" t="s">
        <v>439</v>
      </c>
      <c r="B85" s="26" t="s">
        <v>162</v>
      </c>
      <c r="C85" s="26" t="s">
        <v>121</v>
      </c>
      <c r="D85" s="26" t="s">
        <v>122</v>
      </c>
      <c r="E85" s="27">
        <v>3</v>
      </c>
      <c r="F85" s="28">
        <v>950</v>
      </c>
      <c r="G85" s="26" t="s">
        <v>438</v>
      </c>
      <c r="H85" s="26" t="s">
        <v>183</v>
      </c>
      <c r="I85" s="26" t="s">
        <v>71</v>
      </c>
      <c r="J85" s="26" t="s">
        <v>72</v>
      </c>
      <c r="K85" s="26" t="s">
        <v>458</v>
      </c>
      <c r="L85" s="26" t="s">
        <v>60</v>
      </c>
      <c r="M85" s="30"/>
      <c r="N85" s="28">
        <v>3218.16</v>
      </c>
      <c r="O85" s="29">
        <v>21</v>
      </c>
      <c r="P85" s="29">
        <v>63</v>
      </c>
      <c r="Q85" s="27">
        <v>936</v>
      </c>
      <c r="R85" s="28">
        <v>3.4382051282051282</v>
      </c>
      <c r="S85" s="28">
        <v>51.081904761904759</v>
      </c>
      <c r="T85" s="24" t="str">
        <f t="shared" si="2"/>
        <v>WMPLT00019</v>
      </c>
    </row>
    <row r="86" spans="1:20" hidden="1" x14ac:dyDescent="0.2">
      <c r="A86" s="26" t="s">
        <v>439</v>
      </c>
      <c r="B86" s="26" t="s">
        <v>162</v>
      </c>
      <c r="C86" s="26" t="s">
        <v>121</v>
      </c>
      <c r="D86" s="26" t="s">
        <v>122</v>
      </c>
      <c r="E86" s="27">
        <v>1</v>
      </c>
      <c r="F86" s="28">
        <v>1456.36</v>
      </c>
      <c r="G86" s="26" t="s">
        <v>438</v>
      </c>
      <c r="H86" s="26" t="s">
        <v>183</v>
      </c>
      <c r="I86" s="26" t="s">
        <v>307</v>
      </c>
      <c r="J86" s="26" t="s">
        <v>308</v>
      </c>
      <c r="K86" s="26" t="s">
        <v>489</v>
      </c>
      <c r="L86" s="26" t="s">
        <v>60</v>
      </c>
      <c r="M86" s="30"/>
      <c r="N86" s="28">
        <v>1600</v>
      </c>
      <c r="O86" s="29">
        <v>7.7115</v>
      </c>
      <c r="P86" s="29">
        <v>7.7115</v>
      </c>
      <c r="Q86" s="27">
        <v>756</v>
      </c>
      <c r="R86" s="28">
        <v>2.1164021164021163</v>
      </c>
      <c r="S86" s="28">
        <v>207.48233158270116</v>
      </c>
      <c r="T86" s="24" t="str">
        <f t="shared" si="2"/>
        <v>WMPLT00019</v>
      </c>
    </row>
    <row r="87" spans="1:20" hidden="1" x14ac:dyDescent="0.2">
      <c r="A87" s="26" t="s">
        <v>439</v>
      </c>
      <c r="B87" s="26" t="s">
        <v>162</v>
      </c>
      <c r="C87" s="26" t="s">
        <v>121</v>
      </c>
      <c r="D87" s="26" t="s">
        <v>122</v>
      </c>
      <c r="E87" s="27">
        <v>4</v>
      </c>
      <c r="F87" s="28">
        <v>2708.1374999999998</v>
      </c>
      <c r="G87" s="26" t="s">
        <v>438</v>
      </c>
      <c r="H87" s="26" t="s">
        <v>183</v>
      </c>
      <c r="I87" s="26" t="s">
        <v>184</v>
      </c>
      <c r="J87" s="26" t="s">
        <v>185</v>
      </c>
      <c r="K87" s="26" t="s">
        <v>490</v>
      </c>
      <c r="L87" s="26" t="s">
        <v>60</v>
      </c>
      <c r="M87" s="26" t="s">
        <v>243</v>
      </c>
      <c r="N87" s="28">
        <v>12122.349999999999</v>
      </c>
      <c r="O87" s="29">
        <v>14.928875</v>
      </c>
      <c r="P87" s="29">
        <v>59.715499999999999</v>
      </c>
      <c r="Q87" s="27">
        <v>5140</v>
      </c>
      <c r="R87" s="28">
        <v>2.3584338521400774</v>
      </c>
      <c r="S87" s="28">
        <v>203.00173321834362</v>
      </c>
      <c r="T87" s="24" t="str">
        <f t="shared" si="2"/>
        <v>WMPLT00019</v>
      </c>
    </row>
    <row r="88" spans="1:20" hidden="1" x14ac:dyDescent="0.2">
      <c r="A88" s="26" t="s">
        <v>439</v>
      </c>
      <c r="B88" s="26" t="s">
        <v>162</v>
      </c>
      <c r="C88" s="26" t="s">
        <v>121</v>
      </c>
      <c r="D88" s="26" t="s">
        <v>122</v>
      </c>
      <c r="E88" s="27">
        <v>1</v>
      </c>
      <c r="F88" s="28">
        <v>650</v>
      </c>
      <c r="G88" s="26" t="s">
        <v>438</v>
      </c>
      <c r="H88" s="26" t="s">
        <v>183</v>
      </c>
      <c r="I88" s="26" t="s">
        <v>253</v>
      </c>
      <c r="J88" s="26" t="s">
        <v>254</v>
      </c>
      <c r="K88" s="26" t="s">
        <v>485</v>
      </c>
      <c r="L88" s="26" t="s">
        <v>60</v>
      </c>
      <c r="M88" s="30"/>
      <c r="N88" s="28">
        <v>710.8</v>
      </c>
      <c r="O88" s="29">
        <v>21</v>
      </c>
      <c r="P88" s="29">
        <v>21</v>
      </c>
      <c r="Q88" s="27">
        <v>304</v>
      </c>
      <c r="R88" s="28">
        <v>2.3381578947368418</v>
      </c>
      <c r="S88" s="28">
        <v>33.847619047619048</v>
      </c>
      <c r="T88" s="24" t="str">
        <f t="shared" si="2"/>
        <v>WMPLT00019</v>
      </c>
    </row>
    <row r="89" spans="1:20" hidden="1" x14ac:dyDescent="0.2">
      <c r="A89" s="26" t="s">
        <v>439</v>
      </c>
      <c r="B89" s="26" t="s">
        <v>162</v>
      </c>
      <c r="C89" s="26" t="s">
        <v>121</v>
      </c>
      <c r="D89" s="26" t="s">
        <v>122</v>
      </c>
      <c r="E89" s="27">
        <v>17</v>
      </c>
      <c r="F89" s="28">
        <v>1394.9576470588236</v>
      </c>
      <c r="G89" s="26" t="s">
        <v>438</v>
      </c>
      <c r="H89" s="26" t="s">
        <v>218</v>
      </c>
      <c r="I89" s="26" t="s">
        <v>219</v>
      </c>
      <c r="J89" s="26" t="s">
        <v>220</v>
      </c>
      <c r="K89" s="26" t="s">
        <v>491</v>
      </c>
      <c r="L89" s="26" t="s">
        <v>60</v>
      </c>
      <c r="M89" s="26" t="s">
        <v>221</v>
      </c>
      <c r="N89" s="28">
        <v>27689.02</v>
      </c>
      <c r="O89" s="29">
        <v>20.856000000000002</v>
      </c>
      <c r="P89" s="29">
        <v>354.55200000000002</v>
      </c>
      <c r="Q89" s="27">
        <v>14382</v>
      </c>
      <c r="R89" s="28">
        <v>1.925255180086219</v>
      </c>
      <c r="S89" s="28">
        <v>78.095794128928901</v>
      </c>
      <c r="T89" s="24" t="str">
        <f t="shared" si="2"/>
        <v>WMPLT00047</v>
      </c>
    </row>
    <row r="90" spans="1:20" hidden="1" x14ac:dyDescent="0.2">
      <c r="A90" s="26" t="s">
        <v>439</v>
      </c>
      <c r="B90" s="26" t="s">
        <v>162</v>
      </c>
      <c r="C90" s="26" t="s">
        <v>121</v>
      </c>
      <c r="D90" s="26" t="s">
        <v>122</v>
      </c>
      <c r="E90" s="27">
        <v>6</v>
      </c>
      <c r="F90" s="28">
        <v>1361.8149999999998</v>
      </c>
      <c r="G90" s="26" t="s">
        <v>438</v>
      </c>
      <c r="H90" s="26" t="s">
        <v>124</v>
      </c>
      <c r="I90" s="26" t="s">
        <v>125</v>
      </c>
      <c r="J90" s="26" t="s">
        <v>102</v>
      </c>
      <c r="K90" s="26" t="s">
        <v>492</v>
      </c>
      <c r="L90" s="26" t="s">
        <v>60</v>
      </c>
      <c r="M90" s="26" t="s">
        <v>126</v>
      </c>
      <c r="N90" s="28">
        <v>9264.67</v>
      </c>
      <c r="O90" s="29">
        <v>17.267833333333332</v>
      </c>
      <c r="P90" s="29">
        <v>103.607</v>
      </c>
      <c r="Q90" s="27">
        <v>5166</v>
      </c>
      <c r="R90" s="28">
        <v>1.7933933410762679</v>
      </c>
      <c r="S90" s="28">
        <v>89.421274624301446</v>
      </c>
      <c r="T90" s="24" t="str">
        <f t="shared" si="2"/>
        <v>WMPLT00020</v>
      </c>
    </row>
    <row r="91" spans="1:20" hidden="1" x14ac:dyDescent="0.2">
      <c r="A91" s="26" t="s">
        <v>439</v>
      </c>
      <c r="B91" s="26" t="s">
        <v>162</v>
      </c>
      <c r="C91" s="26" t="s">
        <v>121</v>
      </c>
      <c r="D91" s="26" t="s">
        <v>122</v>
      </c>
      <c r="E91" s="27">
        <v>1</v>
      </c>
      <c r="F91" s="28">
        <v>1619.9</v>
      </c>
      <c r="G91" s="26" t="s">
        <v>438</v>
      </c>
      <c r="H91" s="26" t="s">
        <v>157</v>
      </c>
      <c r="I91" s="26" t="s">
        <v>158</v>
      </c>
      <c r="J91" s="26" t="s">
        <v>102</v>
      </c>
      <c r="K91" s="26" t="s">
        <v>444</v>
      </c>
      <c r="L91" s="26" t="s">
        <v>60</v>
      </c>
      <c r="M91" s="26" t="s">
        <v>159</v>
      </c>
      <c r="N91" s="28">
        <v>1755.7</v>
      </c>
      <c r="O91" s="29">
        <v>21.998999999999999</v>
      </c>
      <c r="P91" s="29">
        <v>21.998999999999999</v>
      </c>
      <c r="Q91" s="27">
        <v>970</v>
      </c>
      <c r="R91" s="28">
        <v>1.81</v>
      </c>
      <c r="S91" s="28">
        <v>79.808173098777218</v>
      </c>
      <c r="T91" s="24" t="str">
        <f t="shared" si="2"/>
        <v>WMPLT00022</v>
      </c>
    </row>
    <row r="92" spans="1:20" hidden="1" x14ac:dyDescent="0.2">
      <c r="A92" s="26" t="s">
        <v>439</v>
      </c>
      <c r="B92" s="26" t="s">
        <v>162</v>
      </c>
      <c r="C92" s="26" t="s">
        <v>121</v>
      </c>
      <c r="D92" s="26" t="s">
        <v>122</v>
      </c>
      <c r="E92" s="27">
        <v>1</v>
      </c>
      <c r="F92" s="28">
        <v>1193</v>
      </c>
      <c r="G92" s="26" t="s">
        <v>438</v>
      </c>
      <c r="H92" s="26" t="s">
        <v>286</v>
      </c>
      <c r="I92" s="26" t="s">
        <v>118</v>
      </c>
      <c r="J92" s="26" t="s">
        <v>106</v>
      </c>
      <c r="K92" s="26" t="s">
        <v>445</v>
      </c>
      <c r="L92" s="26" t="s">
        <v>60</v>
      </c>
      <c r="M92" s="26" t="s">
        <v>155</v>
      </c>
      <c r="N92" s="28">
        <v>1561.88</v>
      </c>
      <c r="O92" s="29">
        <v>21.788</v>
      </c>
      <c r="P92" s="29">
        <v>21.788</v>
      </c>
      <c r="Q92" s="27">
        <v>743</v>
      </c>
      <c r="R92" s="28">
        <v>2.1021265141318977</v>
      </c>
      <c r="S92" s="28">
        <v>71.685331375068856</v>
      </c>
      <c r="T92" s="24" t="str">
        <f t="shared" si="2"/>
        <v>WMPLT00610</v>
      </c>
    </row>
    <row r="93" spans="1:20" hidden="1" x14ac:dyDescent="0.2">
      <c r="A93" s="26" t="s">
        <v>439</v>
      </c>
      <c r="B93" s="26" t="s">
        <v>162</v>
      </c>
      <c r="C93" s="26" t="s">
        <v>121</v>
      </c>
      <c r="D93" s="26" t="s">
        <v>122</v>
      </c>
      <c r="E93" s="27">
        <v>6</v>
      </c>
      <c r="F93" s="28">
        <v>708.64</v>
      </c>
      <c r="G93" s="26" t="s">
        <v>438</v>
      </c>
      <c r="H93" s="26" t="s">
        <v>264</v>
      </c>
      <c r="I93" s="26" t="s">
        <v>111</v>
      </c>
      <c r="J93" s="26" t="s">
        <v>112</v>
      </c>
      <c r="K93" s="26" t="s">
        <v>455</v>
      </c>
      <c r="L93" s="26" t="s">
        <v>60</v>
      </c>
      <c r="M93" s="26" t="s">
        <v>265</v>
      </c>
      <c r="N93" s="28">
        <v>5106.16</v>
      </c>
      <c r="O93" s="29">
        <v>18.38025</v>
      </c>
      <c r="P93" s="29">
        <v>110.28150000000001</v>
      </c>
      <c r="Q93" s="27">
        <v>2472</v>
      </c>
      <c r="R93" s="28">
        <v>2.0655987055016181</v>
      </c>
      <c r="S93" s="28">
        <v>46.301147517942717</v>
      </c>
      <c r="T93" s="24" t="str">
        <f t="shared" si="2"/>
        <v>WMPLT00653</v>
      </c>
    </row>
    <row r="94" spans="1:20" hidden="1" x14ac:dyDescent="0.2">
      <c r="A94" s="26" t="s">
        <v>439</v>
      </c>
      <c r="B94" s="26" t="s">
        <v>150</v>
      </c>
      <c r="C94" s="26" t="s">
        <v>151</v>
      </c>
      <c r="D94" s="26" t="s">
        <v>152</v>
      </c>
      <c r="E94" s="27">
        <v>24</v>
      </c>
      <c r="F94" s="28">
        <v>857.14666666666653</v>
      </c>
      <c r="G94" s="26" t="s">
        <v>441</v>
      </c>
      <c r="H94" s="26" t="s">
        <v>110</v>
      </c>
      <c r="I94" s="26" t="s">
        <v>111</v>
      </c>
      <c r="J94" s="26" t="s">
        <v>112</v>
      </c>
      <c r="K94" s="26" t="s">
        <v>455</v>
      </c>
      <c r="L94" s="26" t="s">
        <v>60</v>
      </c>
      <c r="M94" s="26" t="s">
        <v>113</v>
      </c>
      <c r="N94" s="28">
        <v>24587.659999999996</v>
      </c>
      <c r="O94" s="29">
        <v>22.5</v>
      </c>
      <c r="P94" s="29">
        <v>540</v>
      </c>
      <c r="Q94" s="27">
        <v>13296</v>
      </c>
      <c r="R94" s="28">
        <v>1.8492524067388685</v>
      </c>
      <c r="S94" s="28">
        <v>45.532703703703696</v>
      </c>
      <c r="T94" s="24" t="str">
        <f t="shared" si="2"/>
        <v>FALSEPLT00053</v>
      </c>
    </row>
    <row r="95" spans="1:20" hidden="1" x14ac:dyDescent="0.2">
      <c r="A95" s="26" t="s">
        <v>439</v>
      </c>
      <c r="B95" s="26" t="s">
        <v>150</v>
      </c>
      <c r="C95" s="26" t="s">
        <v>151</v>
      </c>
      <c r="D95" s="26" t="s">
        <v>152</v>
      </c>
      <c r="E95" s="27">
        <v>123</v>
      </c>
      <c r="F95" s="28">
        <v>1275.05081300813</v>
      </c>
      <c r="G95" s="26" t="s">
        <v>441</v>
      </c>
      <c r="H95" s="26" t="s">
        <v>267</v>
      </c>
      <c r="I95" s="26" t="s">
        <v>268</v>
      </c>
      <c r="J95" s="26" t="s">
        <v>269</v>
      </c>
      <c r="K95" s="26" t="s">
        <v>447</v>
      </c>
      <c r="L95" s="26" t="s">
        <v>60</v>
      </c>
      <c r="M95" s="26" t="s">
        <v>270</v>
      </c>
      <c r="N95" s="28">
        <v>172292.26999999996</v>
      </c>
      <c r="O95" s="29">
        <v>22.454268292682926</v>
      </c>
      <c r="P95" s="29">
        <v>2761.875</v>
      </c>
      <c r="Q95" s="27">
        <v>92379</v>
      </c>
      <c r="R95" s="28">
        <v>1.8650588337176193</v>
      </c>
      <c r="S95" s="28">
        <v>62.382356189183056</v>
      </c>
      <c r="T95" s="24" t="str">
        <f t="shared" si="2"/>
        <v>FALSEPLT00044</v>
      </c>
    </row>
    <row r="96" spans="1:20" hidden="1" x14ac:dyDescent="0.2">
      <c r="A96" s="26" t="s">
        <v>439</v>
      </c>
      <c r="B96" s="26" t="s">
        <v>150</v>
      </c>
      <c r="C96" s="26" t="s">
        <v>151</v>
      </c>
      <c r="D96" s="26" t="s">
        <v>152</v>
      </c>
      <c r="E96" s="27">
        <v>778</v>
      </c>
      <c r="F96" s="28">
        <v>659.31156812339304</v>
      </c>
      <c r="G96" s="26" t="s">
        <v>441</v>
      </c>
      <c r="H96" s="26" t="s">
        <v>147</v>
      </c>
      <c r="I96" s="26" t="s">
        <v>148</v>
      </c>
      <c r="J96" s="26" t="s">
        <v>102</v>
      </c>
      <c r="K96" s="26" t="s">
        <v>477</v>
      </c>
      <c r="L96" s="26" t="s">
        <v>60</v>
      </c>
      <c r="M96" s="26" t="s">
        <v>149</v>
      </c>
      <c r="N96" s="28">
        <v>575869.40000000107</v>
      </c>
      <c r="O96" s="29">
        <v>22.270565552699228</v>
      </c>
      <c r="P96" s="29">
        <v>17326.5</v>
      </c>
      <c r="Q96" s="27">
        <v>193209</v>
      </c>
      <c r="R96" s="28">
        <v>2.9805516306176267</v>
      </c>
      <c r="S96" s="28">
        <v>33.236337402245177</v>
      </c>
      <c r="T96" s="24" t="str">
        <f t="shared" si="2"/>
        <v>FALSEPLT00622</v>
      </c>
    </row>
    <row r="97" spans="1:20" hidden="1" x14ac:dyDescent="0.2">
      <c r="A97" s="26" t="s">
        <v>439</v>
      </c>
      <c r="B97" s="26" t="s">
        <v>150</v>
      </c>
      <c r="C97" s="26" t="s">
        <v>151</v>
      </c>
      <c r="D97" s="26" t="s">
        <v>152</v>
      </c>
      <c r="E97" s="27">
        <v>238</v>
      </c>
      <c r="F97" s="28">
        <v>786.6715966386555</v>
      </c>
      <c r="G97" s="26" t="s">
        <v>441</v>
      </c>
      <c r="H97" s="26" t="s">
        <v>66</v>
      </c>
      <c r="I97" s="26" t="s">
        <v>67</v>
      </c>
      <c r="J97" s="26" t="s">
        <v>68</v>
      </c>
      <c r="K97" s="26" t="s">
        <v>443</v>
      </c>
      <c r="L97" s="26" t="s">
        <v>60</v>
      </c>
      <c r="M97" s="26" t="s">
        <v>69</v>
      </c>
      <c r="N97" s="28">
        <v>210669.69999999987</v>
      </c>
      <c r="O97" s="29">
        <v>22.452731092436974</v>
      </c>
      <c r="P97" s="29">
        <v>5343.75</v>
      </c>
      <c r="Q97" s="27">
        <v>104958</v>
      </c>
      <c r="R97" s="28">
        <v>2.007180967625144</v>
      </c>
      <c r="S97" s="28">
        <v>39.423569590643247</v>
      </c>
      <c r="T97" s="24" t="str">
        <f t="shared" ref="T97:T140" si="3">IF(B97="PLT00031","WM",IF(B97="PLT00033","MC"))&amp;H97</f>
        <v>FALSEPLT00017</v>
      </c>
    </row>
    <row r="98" spans="1:20" hidden="1" x14ac:dyDescent="0.2">
      <c r="A98" s="26" t="s">
        <v>439</v>
      </c>
      <c r="B98" s="26" t="s">
        <v>150</v>
      </c>
      <c r="C98" s="26" t="s">
        <v>151</v>
      </c>
      <c r="D98" s="26" t="s">
        <v>152</v>
      </c>
      <c r="E98" s="27">
        <v>643</v>
      </c>
      <c r="F98" s="28">
        <v>429.20740279937797</v>
      </c>
      <c r="G98" s="26" t="s">
        <v>441</v>
      </c>
      <c r="H98" s="26" t="s">
        <v>127</v>
      </c>
      <c r="I98" s="26" t="s">
        <v>128</v>
      </c>
      <c r="J98" s="26" t="s">
        <v>64</v>
      </c>
      <c r="K98" s="26" t="s">
        <v>446</v>
      </c>
      <c r="L98" s="26" t="s">
        <v>60</v>
      </c>
      <c r="M98" s="26" t="s">
        <v>129</v>
      </c>
      <c r="N98" s="28">
        <v>308956.29999999981</v>
      </c>
      <c r="O98" s="29">
        <v>22.400855365474339</v>
      </c>
      <c r="P98" s="29">
        <v>14403.75</v>
      </c>
      <c r="Q98" s="27">
        <v>242298</v>
      </c>
      <c r="R98" s="28">
        <v>1.2751087503817606</v>
      </c>
      <c r="S98" s="28">
        <v>21.449712748416196</v>
      </c>
      <c r="T98" s="24" t="str">
        <f t="shared" si="3"/>
        <v>FALSEPLT00043</v>
      </c>
    </row>
    <row r="99" spans="1:20" hidden="1" x14ac:dyDescent="0.2">
      <c r="A99" s="26" t="s">
        <v>439</v>
      </c>
      <c r="B99" s="26" t="s">
        <v>150</v>
      </c>
      <c r="C99" s="26" t="s">
        <v>151</v>
      </c>
      <c r="D99" s="26" t="s">
        <v>152</v>
      </c>
      <c r="E99" s="27">
        <v>669</v>
      </c>
      <c r="F99" s="28">
        <v>568.45600896860992</v>
      </c>
      <c r="G99" s="26" t="s">
        <v>441</v>
      </c>
      <c r="H99" s="26" t="s">
        <v>164</v>
      </c>
      <c r="I99" s="26" t="s">
        <v>165</v>
      </c>
      <c r="J99" s="26" t="s">
        <v>166</v>
      </c>
      <c r="K99" s="26" t="s">
        <v>478</v>
      </c>
      <c r="L99" s="26" t="s">
        <v>60</v>
      </c>
      <c r="M99" s="26" t="s">
        <v>167</v>
      </c>
      <c r="N99" s="28">
        <v>410315.56999999989</v>
      </c>
      <c r="O99" s="29">
        <v>22.039798206278029</v>
      </c>
      <c r="P99" s="29">
        <v>14744.625</v>
      </c>
      <c r="Q99" s="27">
        <v>217768</v>
      </c>
      <c r="R99" s="28">
        <v>1.884186703280555</v>
      </c>
      <c r="S99" s="28">
        <v>27.828145510652181</v>
      </c>
      <c r="T99" s="24" t="str">
        <f t="shared" si="3"/>
        <v>FALSEPLT00045</v>
      </c>
    </row>
    <row r="100" spans="1:20" hidden="1" x14ac:dyDescent="0.2">
      <c r="A100" s="26" t="s">
        <v>439</v>
      </c>
      <c r="B100" s="26" t="s">
        <v>150</v>
      </c>
      <c r="C100" s="26" t="s">
        <v>151</v>
      </c>
      <c r="D100" s="26" t="s">
        <v>152</v>
      </c>
      <c r="E100" s="27">
        <v>344</v>
      </c>
      <c r="F100" s="28">
        <v>253.7849418604651</v>
      </c>
      <c r="G100" s="26" t="s">
        <v>441</v>
      </c>
      <c r="H100" s="26" t="s">
        <v>62</v>
      </c>
      <c r="I100" s="26" t="s">
        <v>63</v>
      </c>
      <c r="J100" s="26" t="s">
        <v>64</v>
      </c>
      <c r="K100" s="26" t="s">
        <v>442</v>
      </c>
      <c r="L100" s="26" t="s">
        <v>60</v>
      </c>
      <c r="M100" s="26" t="s">
        <v>65</v>
      </c>
      <c r="N100" s="28">
        <v>103597.86000000004</v>
      </c>
      <c r="O100" s="29">
        <v>22.467296511627907</v>
      </c>
      <c r="P100" s="29">
        <v>7728.75</v>
      </c>
      <c r="Q100" s="27">
        <v>56416</v>
      </c>
      <c r="R100" s="28">
        <v>1.8363205473624511</v>
      </c>
      <c r="S100" s="28">
        <v>13.404219311014076</v>
      </c>
      <c r="T100" s="24" t="str">
        <f t="shared" si="3"/>
        <v>FALSEPLT00009</v>
      </c>
    </row>
    <row r="101" spans="1:20" hidden="1" x14ac:dyDescent="0.2">
      <c r="A101" s="26" t="s">
        <v>439</v>
      </c>
      <c r="B101" s="26" t="s">
        <v>150</v>
      </c>
      <c r="C101" s="26" t="s">
        <v>151</v>
      </c>
      <c r="D101" s="26" t="s">
        <v>152</v>
      </c>
      <c r="E101" s="27">
        <v>20</v>
      </c>
      <c r="F101" s="28">
        <v>1282.49</v>
      </c>
      <c r="G101" s="26" t="s">
        <v>441</v>
      </c>
      <c r="H101" s="26" t="s">
        <v>104</v>
      </c>
      <c r="I101" s="26" t="s">
        <v>107</v>
      </c>
      <c r="J101" s="26" t="s">
        <v>108</v>
      </c>
      <c r="K101" s="26" t="s">
        <v>440</v>
      </c>
      <c r="L101" s="26" t="s">
        <v>60</v>
      </c>
      <c r="M101" s="26" t="s">
        <v>109</v>
      </c>
      <c r="N101" s="28">
        <v>28435.58</v>
      </c>
      <c r="O101" s="29">
        <v>22.5</v>
      </c>
      <c r="P101" s="29">
        <v>450</v>
      </c>
      <c r="Q101" s="27">
        <v>14206</v>
      </c>
      <c r="R101" s="28">
        <v>2.0016598620301282</v>
      </c>
      <c r="S101" s="28">
        <v>63.190177777777784</v>
      </c>
      <c r="T101" s="24" t="str">
        <f t="shared" si="3"/>
        <v>FALSEPLT00006</v>
      </c>
    </row>
    <row r="102" spans="1:20" hidden="1" x14ac:dyDescent="0.2">
      <c r="A102" s="26" t="s">
        <v>439</v>
      </c>
      <c r="B102" s="26" t="s">
        <v>150</v>
      </c>
      <c r="C102" s="26" t="s">
        <v>151</v>
      </c>
      <c r="D102" s="26" t="s">
        <v>152</v>
      </c>
      <c r="E102" s="27">
        <v>380</v>
      </c>
      <c r="F102" s="28">
        <v>1327.2100789473702</v>
      </c>
      <c r="G102" s="26" t="s">
        <v>441</v>
      </c>
      <c r="H102" s="26" t="s">
        <v>117</v>
      </c>
      <c r="I102" s="26" t="s">
        <v>118</v>
      </c>
      <c r="J102" s="26" t="s">
        <v>106</v>
      </c>
      <c r="K102" s="26" t="s">
        <v>445</v>
      </c>
      <c r="L102" s="26" t="s">
        <v>60</v>
      </c>
      <c r="M102" s="26" t="s">
        <v>119</v>
      </c>
      <c r="N102" s="28">
        <v>563296.53999999992</v>
      </c>
      <c r="O102" s="29">
        <v>22.275657894736842</v>
      </c>
      <c r="P102" s="29">
        <v>8464.75</v>
      </c>
      <c r="Q102" s="27">
        <v>296780</v>
      </c>
      <c r="R102" s="28">
        <v>1.8980272929442683</v>
      </c>
      <c r="S102" s="28">
        <v>66.546151983224533</v>
      </c>
      <c r="T102" s="24" t="str">
        <f t="shared" si="3"/>
        <v>FALSEPLT00041</v>
      </c>
    </row>
    <row r="103" spans="1:20" hidden="1" x14ac:dyDescent="0.2">
      <c r="A103" s="26" t="s">
        <v>439</v>
      </c>
      <c r="B103" s="26" t="s">
        <v>150</v>
      </c>
      <c r="C103" s="26" t="s">
        <v>151</v>
      </c>
      <c r="D103" s="26" t="s">
        <v>152</v>
      </c>
      <c r="E103" s="27">
        <v>454</v>
      </c>
      <c r="F103" s="28">
        <v>214.06735682819382</v>
      </c>
      <c r="G103" s="26" t="s">
        <v>441</v>
      </c>
      <c r="H103" s="26" t="s">
        <v>114</v>
      </c>
      <c r="I103" s="26" t="s">
        <v>115</v>
      </c>
      <c r="J103" s="26" t="s">
        <v>64</v>
      </c>
      <c r="K103" s="26" t="s">
        <v>479</v>
      </c>
      <c r="L103" s="26" t="s">
        <v>60</v>
      </c>
      <c r="M103" s="26" t="s">
        <v>116</v>
      </c>
      <c r="N103" s="28">
        <v>110307.31000000006</v>
      </c>
      <c r="O103" s="29">
        <v>22.409966960352424</v>
      </c>
      <c r="P103" s="29">
        <v>10174.125</v>
      </c>
      <c r="Q103" s="27">
        <v>75543</v>
      </c>
      <c r="R103" s="28">
        <v>1.4601923407860431</v>
      </c>
      <c r="S103" s="28">
        <v>10.841945621859379</v>
      </c>
      <c r="T103" s="24" t="str">
        <f t="shared" si="3"/>
        <v>FALSEPLT00008</v>
      </c>
    </row>
    <row r="104" spans="1:20" hidden="1" x14ac:dyDescent="0.2">
      <c r="A104" s="26" t="s">
        <v>439</v>
      </c>
      <c r="B104" s="26" t="s">
        <v>150</v>
      </c>
      <c r="C104" s="26" t="s">
        <v>151</v>
      </c>
      <c r="D104" s="26" t="s">
        <v>152</v>
      </c>
      <c r="E104" s="27">
        <v>166</v>
      </c>
      <c r="F104" s="28">
        <v>232.74614457831325</v>
      </c>
      <c r="G104" s="26" t="s">
        <v>441</v>
      </c>
      <c r="H104" s="26" t="s">
        <v>177</v>
      </c>
      <c r="I104" s="26" t="s">
        <v>63</v>
      </c>
      <c r="J104" s="26" t="s">
        <v>64</v>
      </c>
      <c r="K104" s="26" t="s">
        <v>442</v>
      </c>
      <c r="L104" s="26" t="s">
        <v>60</v>
      </c>
      <c r="M104" s="26" t="s">
        <v>65</v>
      </c>
      <c r="N104" s="28">
        <v>44262.629999999976</v>
      </c>
      <c r="O104" s="29">
        <v>22.356174698795179</v>
      </c>
      <c r="P104" s="29">
        <v>3711.125</v>
      </c>
      <c r="Q104" s="27">
        <v>27501</v>
      </c>
      <c r="R104" s="28">
        <v>1.6094916548489138</v>
      </c>
      <c r="S104" s="28">
        <v>11.927011351005417</v>
      </c>
      <c r="T104" s="24" t="str">
        <f t="shared" si="3"/>
        <v>FALSEPLT00010</v>
      </c>
    </row>
    <row r="105" spans="1:20" hidden="1" x14ac:dyDescent="0.2">
      <c r="A105" s="26" t="s">
        <v>439</v>
      </c>
      <c r="B105" s="26" t="s">
        <v>150</v>
      </c>
      <c r="C105" s="26" t="s">
        <v>151</v>
      </c>
      <c r="D105" s="26" t="s">
        <v>152</v>
      </c>
      <c r="E105" s="27">
        <v>89</v>
      </c>
      <c r="F105" s="28">
        <v>1180.567415730337</v>
      </c>
      <c r="G105" s="26" t="s">
        <v>441</v>
      </c>
      <c r="H105" s="26" t="s">
        <v>252</v>
      </c>
      <c r="I105" s="26" t="s">
        <v>253</v>
      </c>
      <c r="J105" s="26" t="s">
        <v>254</v>
      </c>
      <c r="K105" s="26" t="s">
        <v>485</v>
      </c>
      <c r="L105" s="26" t="s">
        <v>60</v>
      </c>
      <c r="M105" s="26" t="s">
        <v>294</v>
      </c>
      <c r="N105" s="28">
        <v>116875.21999999999</v>
      </c>
      <c r="O105" s="29">
        <v>22.373595505617978</v>
      </c>
      <c r="P105" s="29">
        <v>1991.25</v>
      </c>
      <c r="Q105" s="27">
        <v>63991</v>
      </c>
      <c r="R105" s="28">
        <v>1.8264321545217295</v>
      </c>
      <c r="S105" s="28">
        <v>58.694397991211545</v>
      </c>
      <c r="T105" s="24" t="str">
        <f t="shared" si="3"/>
        <v>FALSEPLT00060</v>
      </c>
    </row>
    <row r="106" spans="1:20" hidden="1" x14ac:dyDescent="0.2">
      <c r="A106" s="26" t="s">
        <v>439</v>
      </c>
      <c r="B106" s="26" t="s">
        <v>150</v>
      </c>
      <c r="C106" s="26" t="s">
        <v>151</v>
      </c>
      <c r="D106" s="26" t="s">
        <v>152</v>
      </c>
      <c r="E106" s="27">
        <v>164</v>
      </c>
      <c r="F106" s="28">
        <v>1215.0857926829262</v>
      </c>
      <c r="G106" s="26" t="s">
        <v>441</v>
      </c>
      <c r="H106" s="26" t="s">
        <v>133</v>
      </c>
      <c r="I106" s="26" t="s">
        <v>134</v>
      </c>
      <c r="J106" s="26" t="s">
        <v>106</v>
      </c>
      <c r="K106" s="26" t="s">
        <v>486</v>
      </c>
      <c r="L106" s="26" t="s">
        <v>60</v>
      </c>
      <c r="M106" s="26" t="s">
        <v>135</v>
      </c>
      <c r="N106" s="28">
        <v>221879.3000000001</v>
      </c>
      <c r="O106" s="29">
        <v>22.064786585365855</v>
      </c>
      <c r="P106" s="29">
        <v>3618.625</v>
      </c>
      <c r="Q106" s="27">
        <v>109716</v>
      </c>
      <c r="R106" s="28">
        <v>2.0223057712639916</v>
      </c>
      <c r="S106" s="28">
        <v>61.315914193927277</v>
      </c>
      <c r="T106" s="24" t="str">
        <f t="shared" si="3"/>
        <v>FALSEPLT00051</v>
      </c>
    </row>
    <row r="107" spans="1:20" hidden="1" x14ac:dyDescent="0.2">
      <c r="A107" s="26" t="s">
        <v>439</v>
      </c>
      <c r="B107" s="26" t="s">
        <v>150</v>
      </c>
      <c r="C107" s="26" t="s">
        <v>151</v>
      </c>
      <c r="D107" s="26" t="s">
        <v>152</v>
      </c>
      <c r="E107" s="27">
        <v>122</v>
      </c>
      <c r="F107" s="28">
        <v>1689.0346721311489</v>
      </c>
      <c r="G107" s="26" t="s">
        <v>441</v>
      </c>
      <c r="H107" s="26" t="s">
        <v>140</v>
      </c>
      <c r="I107" s="26" t="s">
        <v>141</v>
      </c>
      <c r="J107" s="26" t="s">
        <v>142</v>
      </c>
      <c r="K107" s="26" t="s">
        <v>487</v>
      </c>
      <c r="L107" s="26" t="s">
        <v>60</v>
      </c>
      <c r="M107" s="26" t="s">
        <v>143</v>
      </c>
      <c r="N107" s="28">
        <v>223952.93999999989</v>
      </c>
      <c r="O107" s="29">
        <v>22.453893442622952</v>
      </c>
      <c r="P107" s="29">
        <v>2739.375</v>
      </c>
      <c r="Q107" s="27">
        <v>77956</v>
      </c>
      <c r="R107" s="28">
        <v>2.8728120991328425</v>
      </c>
      <c r="S107" s="28">
        <v>81.753297741273059</v>
      </c>
      <c r="T107" s="24" t="str">
        <f t="shared" si="3"/>
        <v>FALSEPLT00023</v>
      </c>
    </row>
    <row r="108" spans="1:20" hidden="1" x14ac:dyDescent="0.2">
      <c r="A108" s="26" t="s">
        <v>439</v>
      </c>
      <c r="B108" s="26" t="s">
        <v>150</v>
      </c>
      <c r="C108" s="26" t="s">
        <v>151</v>
      </c>
      <c r="D108" s="26" t="s">
        <v>152</v>
      </c>
      <c r="E108" s="27">
        <v>164</v>
      </c>
      <c r="F108" s="28">
        <v>1387.2564024390242</v>
      </c>
      <c r="G108" s="26" t="s">
        <v>441</v>
      </c>
      <c r="H108" s="26" t="s">
        <v>70</v>
      </c>
      <c r="I108" s="26" t="s">
        <v>71</v>
      </c>
      <c r="J108" s="26" t="s">
        <v>72</v>
      </c>
      <c r="K108" s="26" t="s">
        <v>437</v>
      </c>
      <c r="L108" s="26" t="s">
        <v>60</v>
      </c>
      <c r="M108" s="26" t="s">
        <v>74</v>
      </c>
      <c r="N108" s="28">
        <v>252928.02999999997</v>
      </c>
      <c r="O108" s="29">
        <v>22.327743902439025</v>
      </c>
      <c r="P108" s="29">
        <v>3661.75</v>
      </c>
      <c r="Q108" s="27">
        <v>131023</v>
      </c>
      <c r="R108" s="28">
        <v>1.9304093937705591</v>
      </c>
      <c r="S108" s="28">
        <v>69.072992421656309</v>
      </c>
      <c r="T108" s="24" t="str">
        <f t="shared" si="3"/>
        <v>FALSEPLT00042</v>
      </c>
    </row>
    <row r="109" spans="1:20" hidden="1" x14ac:dyDescent="0.2">
      <c r="A109" s="26" t="s">
        <v>439</v>
      </c>
      <c r="B109" s="26" t="s">
        <v>150</v>
      </c>
      <c r="C109" s="26" t="s">
        <v>151</v>
      </c>
      <c r="D109" s="26" t="s">
        <v>152</v>
      </c>
      <c r="E109" s="27">
        <v>304</v>
      </c>
      <c r="F109" s="28">
        <v>356.34868421052624</v>
      </c>
      <c r="G109" s="26" t="s">
        <v>441</v>
      </c>
      <c r="H109" s="26" t="s">
        <v>218</v>
      </c>
      <c r="I109" s="26" t="s">
        <v>219</v>
      </c>
      <c r="J109" s="26" t="s">
        <v>220</v>
      </c>
      <c r="K109" s="26" t="s">
        <v>491</v>
      </c>
      <c r="L109" s="26" t="s">
        <v>60</v>
      </c>
      <c r="M109" s="26" t="s">
        <v>221</v>
      </c>
      <c r="N109" s="28">
        <v>113326.14000000009</v>
      </c>
      <c r="O109" s="29">
        <v>22.361690789473684</v>
      </c>
      <c r="P109" s="29">
        <v>6797.9539999999997</v>
      </c>
      <c r="Q109" s="27">
        <v>24326</v>
      </c>
      <c r="R109" s="28">
        <v>4.6586426046205744</v>
      </c>
      <c r="S109" s="28">
        <v>16.670624720320273</v>
      </c>
      <c r="T109" s="24" t="str">
        <f t="shared" si="3"/>
        <v>FALSEPLT00047</v>
      </c>
    </row>
    <row r="110" spans="1:20" hidden="1" x14ac:dyDescent="0.2">
      <c r="A110" s="26" t="s">
        <v>439</v>
      </c>
      <c r="B110" s="26" t="s">
        <v>150</v>
      </c>
      <c r="C110" s="26" t="s">
        <v>151</v>
      </c>
      <c r="D110" s="26" t="s">
        <v>152</v>
      </c>
      <c r="E110" s="27">
        <v>62</v>
      </c>
      <c r="F110" s="28">
        <v>562.13935483870989</v>
      </c>
      <c r="G110" s="26" t="s">
        <v>441</v>
      </c>
      <c r="H110" s="26" t="s">
        <v>124</v>
      </c>
      <c r="I110" s="26" t="s">
        <v>125</v>
      </c>
      <c r="J110" s="26" t="s">
        <v>102</v>
      </c>
      <c r="K110" s="26" t="s">
        <v>492</v>
      </c>
      <c r="L110" s="26" t="s">
        <v>60</v>
      </c>
      <c r="M110" s="26" t="s">
        <v>126</v>
      </c>
      <c r="N110" s="28">
        <v>38987.12000000001</v>
      </c>
      <c r="O110" s="29">
        <v>22.318548387096776</v>
      </c>
      <c r="P110" s="29">
        <v>1383.75</v>
      </c>
      <c r="Q110" s="27">
        <v>13516</v>
      </c>
      <c r="R110" s="28">
        <v>2.8845161290322587</v>
      </c>
      <c r="S110" s="28">
        <v>28.174973803071371</v>
      </c>
      <c r="T110" s="24" t="str">
        <f t="shared" si="3"/>
        <v>FALSEPLT00020</v>
      </c>
    </row>
    <row r="111" spans="1:20" hidden="1" x14ac:dyDescent="0.2">
      <c r="A111" s="26" t="s">
        <v>439</v>
      </c>
      <c r="B111" s="26" t="s">
        <v>150</v>
      </c>
      <c r="C111" s="26" t="s">
        <v>151</v>
      </c>
      <c r="D111" s="26" t="s">
        <v>152</v>
      </c>
      <c r="E111" s="27">
        <v>75</v>
      </c>
      <c r="F111" s="28">
        <v>725.73360000000002</v>
      </c>
      <c r="G111" s="26" t="s">
        <v>441</v>
      </c>
      <c r="H111" s="26" t="s">
        <v>189</v>
      </c>
      <c r="I111" s="26" t="s">
        <v>190</v>
      </c>
      <c r="J111" s="26" t="s">
        <v>112</v>
      </c>
      <c r="K111" s="26" t="s">
        <v>448</v>
      </c>
      <c r="L111" s="26" t="s">
        <v>60</v>
      </c>
      <c r="M111" s="26" t="s">
        <v>191</v>
      </c>
      <c r="N111" s="28">
        <v>61479.569999999992</v>
      </c>
      <c r="O111" s="29">
        <v>21.48</v>
      </c>
      <c r="P111" s="29">
        <v>1611</v>
      </c>
      <c r="Q111" s="27">
        <v>35925</v>
      </c>
      <c r="R111" s="28">
        <v>1.711331106471816</v>
      </c>
      <c r="S111" s="28">
        <v>38.162364990689007</v>
      </c>
      <c r="T111" s="24" t="str">
        <f t="shared" si="3"/>
        <v>FALSEPLT0048A</v>
      </c>
    </row>
    <row r="112" spans="1:20" hidden="1" x14ac:dyDescent="0.2">
      <c r="A112" s="26" t="s">
        <v>439</v>
      </c>
      <c r="B112" s="26" t="s">
        <v>150</v>
      </c>
      <c r="C112" s="26" t="s">
        <v>151</v>
      </c>
      <c r="D112" s="26" t="s">
        <v>152</v>
      </c>
      <c r="E112" s="27">
        <v>27</v>
      </c>
      <c r="F112" s="28">
        <v>631.36</v>
      </c>
      <c r="G112" s="26" t="s">
        <v>441</v>
      </c>
      <c r="H112" s="26" t="s">
        <v>170</v>
      </c>
      <c r="I112" s="26" t="s">
        <v>173</v>
      </c>
      <c r="J112" s="26" t="s">
        <v>166</v>
      </c>
      <c r="K112" s="26" t="s">
        <v>494</v>
      </c>
      <c r="L112" s="26" t="s">
        <v>60</v>
      </c>
      <c r="M112" s="26" t="s">
        <v>174</v>
      </c>
      <c r="N112" s="28">
        <v>20437.659999999996</v>
      </c>
      <c r="O112" s="29">
        <v>21.944444444444443</v>
      </c>
      <c r="P112" s="29">
        <v>592.5</v>
      </c>
      <c r="Q112" s="27">
        <v>11124</v>
      </c>
      <c r="R112" s="28">
        <v>1.8372581805106074</v>
      </c>
      <c r="S112" s="28">
        <v>34.493940928270035</v>
      </c>
      <c r="T112" s="24" t="str">
        <f t="shared" si="3"/>
        <v>FALSEPLT00054</v>
      </c>
    </row>
    <row r="113" spans="1:20" hidden="1" x14ac:dyDescent="0.2">
      <c r="A113" s="26" t="s">
        <v>439</v>
      </c>
      <c r="B113" s="26" t="s">
        <v>150</v>
      </c>
      <c r="C113" s="26" t="s">
        <v>151</v>
      </c>
      <c r="D113" s="26" t="s">
        <v>152</v>
      </c>
      <c r="E113" s="27">
        <v>154</v>
      </c>
      <c r="F113" s="28">
        <v>654.34129870129868</v>
      </c>
      <c r="G113" s="26" t="s">
        <v>441</v>
      </c>
      <c r="H113" s="26" t="s">
        <v>157</v>
      </c>
      <c r="I113" s="26" t="s">
        <v>158</v>
      </c>
      <c r="J113" s="26" t="s">
        <v>102</v>
      </c>
      <c r="K113" s="26" t="s">
        <v>444</v>
      </c>
      <c r="L113" s="26" t="s">
        <v>60</v>
      </c>
      <c r="M113" s="26" t="s">
        <v>159</v>
      </c>
      <c r="N113" s="28">
        <v>116814.23999999996</v>
      </c>
      <c r="O113" s="29">
        <v>22.5</v>
      </c>
      <c r="P113" s="29">
        <v>3465</v>
      </c>
      <c r="Q113" s="27">
        <v>39248</v>
      </c>
      <c r="R113" s="28">
        <v>2.976310640032612</v>
      </c>
      <c r="S113" s="28">
        <v>33.712623376623363</v>
      </c>
      <c r="T113" s="24" t="str">
        <f t="shared" si="3"/>
        <v>FALSEPLT00022</v>
      </c>
    </row>
    <row r="114" spans="1:20" hidden="1" x14ac:dyDescent="0.2">
      <c r="A114" s="26" t="s">
        <v>439</v>
      </c>
      <c r="B114" s="26" t="s">
        <v>150</v>
      </c>
      <c r="C114" s="26" t="s">
        <v>151</v>
      </c>
      <c r="D114" s="26" t="s">
        <v>152</v>
      </c>
      <c r="E114" s="27">
        <v>11</v>
      </c>
      <c r="F114" s="28">
        <v>1335.090909090909</v>
      </c>
      <c r="G114" s="26" t="s">
        <v>441</v>
      </c>
      <c r="H114" s="26" t="s">
        <v>495</v>
      </c>
      <c r="I114" s="26" t="s">
        <v>303</v>
      </c>
      <c r="J114" s="26" t="s">
        <v>304</v>
      </c>
      <c r="K114" s="26" t="s">
        <v>496</v>
      </c>
      <c r="L114" s="26" t="s">
        <v>60</v>
      </c>
      <c r="M114" s="26" t="s">
        <v>497</v>
      </c>
      <c r="N114" s="28">
        <v>16117.75</v>
      </c>
      <c r="O114" s="29">
        <v>22.5</v>
      </c>
      <c r="P114" s="29">
        <v>247.5</v>
      </c>
      <c r="Q114" s="27">
        <v>6413</v>
      </c>
      <c r="R114" s="28">
        <v>2.5132933104631219</v>
      </c>
      <c r="S114" s="28">
        <v>65.122222222222234</v>
      </c>
      <c r="T114" s="24" t="str">
        <f t="shared" si="3"/>
        <v>FALSEPLT00685</v>
      </c>
    </row>
    <row r="115" spans="1:20" hidden="1" x14ac:dyDescent="0.2">
      <c r="A115" s="26" t="s">
        <v>439</v>
      </c>
      <c r="B115" s="26" t="s">
        <v>150</v>
      </c>
      <c r="C115" s="26" t="s">
        <v>151</v>
      </c>
      <c r="D115" s="26" t="s">
        <v>152</v>
      </c>
      <c r="E115" s="27">
        <v>2</v>
      </c>
      <c r="F115" s="28">
        <v>1100</v>
      </c>
      <c r="G115" s="26" t="s">
        <v>441</v>
      </c>
      <c r="H115" s="26" t="s">
        <v>306</v>
      </c>
      <c r="I115" s="26" t="s">
        <v>307</v>
      </c>
      <c r="J115" s="26" t="s">
        <v>308</v>
      </c>
      <c r="K115" s="26" t="s">
        <v>489</v>
      </c>
      <c r="L115" s="26" t="s">
        <v>60</v>
      </c>
      <c r="M115" s="26" t="s">
        <v>309</v>
      </c>
      <c r="N115" s="28">
        <v>2496.6</v>
      </c>
      <c r="O115" s="29">
        <v>22.5</v>
      </c>
      <c r="P115" s="29">
        <v>45</v>
      </c>
      <c r="Q115" s="27">
        <v>858</v>
      </c>
      <c r="R115" s="28">
        <v>2.9097902097902097</v>
      </c>
      <c r="S115" s="28">
        <v>55.48</v>
      </c>
      <c r="T115" s="24" t="str">
        <f t="shared" si="3"/>
        <v>FALSEPLT08009</v>
      </c>
    </row>
    <row r="116" spans="1:20" hidden="1" x14ac:dyDescent="0.2">
      <c r="A116" s="26" t="s">
        <v>439</v>
      </c>
      <c r="B116" s="26" t="s">
        <v>150</v>
      </c>
      <c r="C116" s="26" t="s">
        <v>151</v>
      </c>
      <c r="D116" s="26" t="s">
        <v>152</v>
      </c>
      <c r="E116" s="27">
        <v>12</v>
      </c>
      <c r="F116" s="28">
        <v>1267.3083333333334</v>
      </c>
      <c r="G116" s="26" t="s">
        <v>441</v>
      </c>
      <c r="H116" s="26" t="s">
        <v>302</v>
      </c>
      <c r="I116" s="26" t="s">
        <v>303</v>
      </c>
      <c r="J116" s="26" t="s">
        <v>304</v>
      </c>
      <c r="K116" s="26" t="s">
        <v>496</v>
      </c>
      <c r="L116" s="26" t="s">
        <v>60</v>
      </c>
      <c r="M116" s="26" t="s">
        <v>305</v>
      </c>
      <c r="N116" s="28">
        <v>16903.590000000004</v>
      </c>
      <c r="O116" s="29">
        <v>22.5</v>
      </c>
      <c r="P116" s="29">
        <v>270</v>
      </c>
      <c r="Q116" s="27">
        <v>6996</v>
      </c>
      <c r="R116" s="28">
        <v>2.4161792452830193</v>
      </c>
      <c r="S116" s="28">
        <v>62.605888888888906</v>
      </c>
      <c r="T116" s="24" t="str">
        <f t="shared" si="3"/>
        <v>FALSEPLT08007</v>
      </c>
    </row>
    <row r="117" spans="1:20" hidden="1" x14ac:dyDescent="0.2">
      <c r="A117" s="26" t="s">
        <v>439</v>
      </c>
      <c r="B117" s="26" t="s">
        <v>150</v>
      </c>
      <c r="C117" s="26" t="s">
        <v>151</v>
      </c>
      <c r="D117" s="26" t="s">
        <v>152</v>
      </c>
      <c r="E117" s="27">
        <v>14</v>
      </c>
      <c r="F117" s="28">
        <v>1928.0485714285714</v>
      </c>
      <c r="G117" s="26" t="s">
        <v>441</v>
      </c>
      <c r="H117" s="26" t="s">
        <v>299</v>
      </c>
      <c r="I117" s="26" t="s">
        <v>300</v>
      </c>
      <c r="J117" s="26" t="s">
        <v>185</v>
      </c>
      <c r="K117" s="26" t="s">
        <v>498</v>
      </c>
      <c r="L117" s="26" t="s">
        <v>60</v>
      </c>
      <c r="M117" s="26" t="s">
        <v>301</v>
      </c>
      <c r="N117" s="28">
        <v>29160.480000000007</v>
      </c>
      <c r="O117" s="29">
        <v>22.5</v>
      </c>
      <c r="P117" s="29">
        <v>315</v>
      </c>
      <c r="Q117" s="27">
        <v>9464</v>
      </c>
      <c r="R117" s="28">
        <v>3.0812003381234159</v>
      </c>
      <c r="S117" s="28">
        <v>92.572952380952401</v>
      </c>
      <c r="T117" s="24" t="str">
        <f t="shared" si="3"/>
        <v>FALSEPLT08010</v>
      </c>
    </row>
    <row r="118" spans="1:20" hidden="1" x14ac:dyDescent="0.2">
      <c r="A118" s="26" t="s">
        <v>439</v>
      </c>
      <c r="B118" s="26" t="s">
        <v>150</v>
      </c>
      <c r="C118" s="26" t="s">
        <v>151</v>
      </c>
      <c r="D118" s="26" t="s">
        <v>152</v>
      </c>
      <c r="E118" s="27">
        <v>9</v>
      </c>
      <c r="F118" s="28">
        <v>1053.1499999999999</v>
      </c>
      <c r="G118" s="26" t="s">
        <v>441</v>
      </c>
      <c r="H118" s="26" t="s">
        <v>310</v>
      </c>
      <c r="I118" s="26" t="s">
        <v>311</v>
      </c>
      <c r="J118" s="26" t="s">
        <v>312</v>
      </c>
      <c r="K118" s="26" t="s">
        <v>499</v>
      </c>
      <c r="L118" s="26" t="s">
        <v>60</v>
      </c>
      <c r="M118" s="26" t="s">
        <v>313</v>
      </c>
      <c r="N118" s="28">
        <v>10687.75</v>
      </c>
      <c r="O118" s="29">
        <v>22.5</v>
      </c>
      <c r="P118" s="29">
        <v>202.5</v>
      </c>
      <c r="Q118" s="27">
        <v>5045</v>
      </c>
      <c r="R118" s="28">
        <v>2.1184836471754211</v>
      </c>
      <c r="S118" s="28">
        <v>52.779012345679014</v>
      </c>
      <c r="T118" s="24" t="str">
        <f t="shared" si="3"/>
        <v>FALSEPLT08008</v>
      </c>
    </row>
    <row r="119" spans="1:20" hidden="1" x14ac:dyDescent="0.2">
      <c r="A119" s="26" t="s">
        <v>439</v>
      </c>
      <c r="B119" s="26" t="s">
        <v>137</v>
      </c>
      <c r="C119" s="26" t="s">
        <v>138</v>
      </c>
      <c r="D119" s="26" t="s">
        <v>108</v>
      </c>
      <c r="E119" s="27">
        <v>117</v>
      </c>
      <c r="F119" s="28">
        <v>524.7659829059827</v>
      </c>
      <c r="G119" s="26" t="s">
        <v>450</v>
      </c>
      <c r="H119" s="26" t="s">
        <v>110</v>
      </c>
      <c r="I119" s="26" t="s">
        <v>111</v>
      </c>
      <c r="J119" s="26" t="s">
        <v>112</v>
      </c>
      <c r="K119" s="26" t="s">
        <v>455</v>
      </c>
      <c r="L119" s="26" t="s">
        <v>60</v>
      </c>
      <c r="M119" s="26" t="s">
        <v>113</v>
      </c>
      <c r="N119" s="28">
        <v>68496.73</v>
      </c>
      <c r="O119" s="29">
        <v>19.476055555555554</v>
      </c>
      <c r="P119" s="29">
        <v>2278.6985</v>
      </c>
      <c r="Q119" s="27">
        <v>39894</v>
      </c>
      <c r="R119" s="28">
        <v>1.7169682157717951</v>
      </c>
      <c r="S119" s="28">
        <v>30.05958445138749</v>
      </c>
      <c r="T119" s="24" t="str">
        <f t="shared" si="3"/>
        <v>MCPLT00053</v>
      </c>
    </row>
    <row r="120" spans="1:20" hidden="1" x14ac:dyDescent="0.2">
      <c r="A120" s="26" t="s">
        <v>439</v>
      </c>
      <c r="B120" s="26" t="s">
        <v>137</v>
      </c>
      <c r="C120" s="26" t="s">
        <v>138</v>
      </c>
      <c r="D120" s="26" t="s">
        <v>108</v>
      </c>
      <c r="E120" s="27">
        <v>95</v>
      </c>
      <c r="F120" s="28">
        <v>2482.1710526315787</v>
      </c>
      <c r="G120" s="26" t="s">
        <v>450</v>
      </c>
      <c r="H120" s="26" t="s">
        <v>267</v>
      </c>
      <c r="I120" s="26" t="s">
        <v>268</v>
      </c>
      <c r="J120" s="26" t="s">
        <v>269</v>
      </c>
      <c r="K120" s="26" t="s">
        <v>447</v>
      </c>
      <c r="L120" s="26" t="s">
        <v>60</v>
      </c>
      <c r="M120" s="26" t="s">
        <v>270</v>
      </c>
      <c r="N120" s="28">
        <v>260218.63000000006</v>
      </c>
      <c r="O120" s="29">
        <v>21.397584210526318</v>
      </c>
      <c r="P120" s="29">
        <v>2032.7705000000001</v>
      </c>
      <c r="Q120" s="27">
        <v>123595</v>
      </c>
      <c r="R120" s="28">
        <v>2.105413892147741</v>
      </c>
      <c r="S120" s="28">
        <v>128.01180949841611</v>
      </c>
      <c r="T120" s="24" t="str">
        <f t="shared" si="3"/>
        <v>MCPLT00044</v>
      </c>
    </row>
    <row r="121" spans="1:20" hidden="1" x14ac:dyDescent="0.2">
      <c r="A121" s="26" t="s">
        <v>439</v>
      </c>
      <c r="B121" s="26" t="s">
        <v>137</v>
      </c>
      <c r="C121" s="26" t="s">
        <v>138</v>
      </c>
      <c r="D121" s="26" t="s">
        <v>108</v>
      </c>
      <c r="E121" s="27">
        <v>801</v>
      </c>
      <c r="F121" s="28">
        <v>1173.206217228465</v>
      </c>
      <c r="G121" s="26" t="s">
        <v>450</v>
      </c>
      <c r="H121" s="26" t="s">
        <v>181</v>
      </c>
      <c r="I121" s="26" t="s">
        <v>71</v>
      </c>
      <c r="J121" s="26" t="s">
        <v>72</v>
      </c>
      <c r="K121" s="26" t="s">
        <v>458</v>
      </c>
      <c r="L121" s="26" t="s">
        <v>60</v>
      </c>
      <c r="M121" s="26" t="s">
        <v>182</v>
      </c>
      <c r="N121" s="28">
        <v>1057692.6799999992</v>
      </c>
      <c r="O121" s="29">
        <v>20.955116104868914</v>
      </c>
      <c r="P121" s="29">
        <v>16785.047999999999</v>
      </c>
      <c r="Q121" s="27">
        <v>590940</v>
      </c>
      <c r="R121" s="28">
        <v>1.7898478356516723</v>
      </c>
      <c r="S121" s="28">
        <v>63.013980061302135</v>
      </c>
      <c r="T121" s="24" t="str">
        <f t="shared" si="3"/>
        <v>MCPLT00350</v>
      </c>
    </row>
    <row r="122" spans="1:20" hidden="1" x14ac:dyDescent="0.2">
      <c r="A122" s="26" t="s">
        <v>439</v>
      </c>
      <c r="B122" s="26" t="s">
        <v>137</v>
      </c>
      <c r="C122" s="26" t="s">
        <v>138</v>
      </c>
      <c r="D122" s="26" t="s">
        <v>108</v>
      </c>
      <c r="E122" s="27">
        <v>14</v>
      </c>
      <c r="F122" s="28">
        <v>1097.9771428571426</v>
      </c>
      <c r="G122" s="26" t="s">
        <v>450</v>
      </c>
      <c r="H122" s="26" t="s">
        <v>147</v>
      </c>
      <c r="I122" s="26" t="s">
        <v>148</v>
      </c>
      <c r="J122" s="26" t="s">
        <v>102</v>
      </c>
      <c r="K122" s="26" t="s">
        <v>477</v>
      </c>
      <c r="L122" s="26" t="s">
        <v>60</v>
      </c>
      <c r="M122" s="26" t="s">
        <v>149</v>
      </c>
      <c r="N122" s="28">
        <v>17487.960000000003</v>
      </c>
      <c r="O122" s="29">
        <v>20.417178571428572</v>
      </c>
      <c r="P122" s="29">
        <v>285.84050000000002</v>
      </c>
      <c r="Q122" s="27">
        <v>10696</v>
      </c>
      <c r="R122" s="28">
        <v>1.6350000000000002</v>
      </c>
      <c r="S122" s="28">
        <v>61.180833366860192</v>
      </c>
      <c r="T122" s="24" t="str">
        <f t="shared" si="3"/>
        <v>MCPLT00622</v>
      </c>
    </row>
    <row r="123" spans="1:20" hidden="1" x14ac:dyDescent="0.2">
      <c r="A123" s="26" t="s">
        <v>439</v>
      </c>
      <c r="B123" s="26" t="s">
        <v>137</v>
      </c>
      <c r="C123" s="26" t="s">
        <v>138</v>
      </c>
      <c r="D123" s="26" t="s">
        <v>108</v>
      </c>
      <c r="E123" s="27">
        <v>58</v>
      </c>
      <c r="F123" s="28">
        <v>913.84862068965515</v>
      </c>
      <c r="G123" s="26" t="s">
        <v>450</v>
      </c>
      <c r="H123" s="26" t="s">
        <v>66</v>
      </c>
      <c r="I123" s="26" t="s">
        <v>67</v>
      </c>
      <c r="J123" s="26" t="s">
        <v>68</v>
      </c>
      <c r="K123" s="26" t="s">
        <v>443</v>
      </c>
      <c r="L123" s="26" t="s">
        <v>60</v>
      </c>
      <c r="M123" s="26" t="s">
        <v>69</v>
      </c>
      <c r="N123" s="28">
        <v>60379.359999999993</v>
      </c>
      <c r="O123" s="29">
        <v>19.316396551724139</v>
      </c>
      <c r="P123" s="29">
        <v>1120.3510000000001</v>
      </c>
      <c r="Q123" s="27">
        <v>38274</v>
      </c>
      <c r="R123" s="28">
        <v>1.5775555207190257</v>
      </c>
      <c r="S123" s="28">
        <v>53.893253096574185</v>
      </c>
      <c r="T123" s="24" t="str">
        <f t="shared" si="3"/>
        <v>MCPLT00017</v>
      </c>
    </row>
    <row r="124" spans="1:20" hidden="1" x14ac:dyDescent="0.2">
      <c r="A124" s="26" t="s">
        <v>439</v>
      </c>
      <c r="B124" s="26" t="s">
        <v>137</v>
      </c>
      <c r="C124" s="26" t="s">
        <v>138</v>
      </c>
      <c r="D124" s="26" t="s">
        <v>108</v>
      </c>
      <c r="E124" s="27">
        <v>348</v>
      </c>
      <c r="F124" s="28">
        <v>858.34252873563287</v>
      </c>
      <c r="G124" s="26" t="s">
        <v>450</v>
      </c>
      <c r="H124" s="26" t="s">
        <v>127</v>
      </c>
      <c r="I124" s="26" t="s">
        <v>128</v>
      </c>
      <c r="J124" s="26" t="s">
        <v>64</v>
      </c>
      <c r="K124" s="26" t="s">
        <v>446</v>
      </c>
      <c r="L124" s="26" t="s">
        <v>60</v>
      </c>
      <c r="M124" s="26" t="s">
        <v>129</v>
      </c>
      <c r="N124" s="28">
        <v>337532.85000000003</v>
      </c>
      <c r="O124" s="29">
        <v>20.901488505747125</v>
      </c>
      <c r="P124" s="29">
        <v>7273.7179999999998</v>
      </c>
      <c r="Q124" s="27">
        <v>204189</v>
      </c>
      <c r="R124" s="28">
        <v>1.6530412999720849</v>
      </c>
      <c r="S124" s="28">
        <v>46.404445429421386</v>
      </c>
      <c r="T124" s="24" t="str">
        <f t="shared" si="3"/>
        <v>MCPLT00043</v>
      </c>
    </row>
    <row r="125" spans="1:20" hidden="1" x14ac:dyDescent="0.2">
      <c r="A125" s="26" t="s">
        <v>439</v>
      </c>
      <c r="B125" s="26" t="s">
        <v>137</v>
      </c>
      <c r="C125" s="26" t="s">
        <v>138</v>
      </c>
      <c r="D125" s="26" t="s">
        <v>108</v>
      </c>
      <c r="E125" s="27">
        <v>96</v>
      </c>
      <c r="F125" s="28">
        <v>1293.0379166666664</v>
      </c>
      <c r="G125" s="26" t="s">
        <v>450</v>
      </c>
      <c r="H125" s="26" t="s">
        <v>164</v>
      </c>
      <c r="I125" s="26" t="s">
        <v>165</v>
      </c>
      <c r="J125" s="26" t="s">
        <v>166</v>
      </c>
      <c r="K125" s="26" t="s">
        <v>478</v>
      </c>
      <c r="L125" s="26" t="s">
        <v>60</v>
      </c>
      <c r="M125" s="26" t="s">
        <v>167</v>
      </c>
      <c r="N125" s="28">
        <v>141850.43999999994</v>
      </c>
      <c r="O125" s="29">
        <v>19.590302083333334</v>
      </c>
      <c r="P125" s="29">
        <v>1880.6690000000001</v>
      </c>
      <c r="Q125" s="27">
        <v>91732</v>
      </c>
      <c r="R125" s="28">
        <v>1.546357214494396</v>
      </c>
      <c r="S125" s="28">
        <v>75.4255214500797</v>
      </c>
      <c r="T125" s="24" t="str">
        <f t="shared" si="3"/>
        <v>MCPLT00045</v>
      </c>
    </row>
    <row r="126" spans="1:20" hidden="1" x14ac:dyDescent="0.2">
      <c r="A126" s="26" t="s">
        <v>439</v>
      </c>
      <c r="B126" s="26" t="s">
        <v>137</v>
      </c>
      <c r="C126" s="26" t="s">
        <v>138</v>
      </c>
      <c r="D126" s="26" t="s">
        <v>108</v>
      </c>
      <c r="E126" s="27">
        <v>29</v>
      </c>
      <c r="F126" s="28">
        <v>1093.6196551724138</v>
      </c>
      <c r="G126" s="26" t="s">
        <v>450</v>
      </c>
      <c r="H126" s="26" t="s">
        <v>62</v>
      </c>
      <c r="I126" s="26" t="s">
        <v>63</v>
      </c>
      <c r="J126" s="26" t="s">
        <v>64</v>
      </c>
      <c r="K126" s="26" t="s">
        <v>442</v>
      </c>
      <c r="L126" s="26" t="s">
        <v>60</v>
      </c>
      <c r="M126" s="26" t="s">
        <v>65</v>
      </c>
      <c r="N126" s="28">
        <v>35940.589999999997</v>
      </c>
      <c r="O126" s="29">
        <v>17.675620689655172</v>
      </c>
      <c r="P126" s="29">
        <v>512.59299999999996</v>
      </c>
      <c r="Q126" s="27">
        <v>22989</v>
      </c>
      <c r="R126" s="28">
        <v>1.5633820522858757</v>
      </c>
      <c r="S126" s="28">
        <v>70.115257133827427</v>
      </c>
      <c r="T126" s="24" t="str">
        <f t="shared" si="3"/>
        <v>MCPLT00009</v>
      </c>
    </row>
    <row r="127" spans="1:20" hidden="1" x14ac:dyDescent="0.2">
      <c r="A127" s="26" t="s">
        <v>439</v>
      </c>
      <c r="B127" s="26" t="s">
        <v>137</v>
      </c>
      <c r="C127" s="26" t="s">
        <v>138</v>
      </c>
      <c r="D127" s="26" t="s">
        <v>108</v>
      </c>
      <c r="E127" s="27">
        <v>493</v>
      </c>
      <c r="F127" s="28">
        <v>400.12170385395535</v>
      </c>
      <c r="G127" s="26" t="s">
        <v>450</v>
      </c>
      <c r="H127" s="26" t="s">
        <v>104</v>
      </c>
      <c r="I127" s="26" t="s">
        <v>107</v>
      </c>
      <c r="J127" s="26" t="s">
        <v>108</v>
      </c>
      <c r="K127" s="26" t="s">
        <v>440</v>
      </c>
      <c r="L127" s="26" t="s">
        <v>60</v>
      </c>
      <c r="M127" s="26" t="s">
        <v>109</v>
      </c>
      <c r="N127" s="28">
        <v>205649.70000000004</v>
      </c>
      <c r="O127" s="29">
        <v>20.498320486815416</v>
      </c>
      <c r="P127" s="29">
        <v>10105.672</v>
      </c>
      <c r="Q127" s="27">
        <v>45733</v>
      </c>
      <c r="R127" s="28">
        <v>4.4967463319703507</v>
      </c>
      <c r="S127" s="28">
        <v>20.349928238320029</v>
      </c>
      <c r="T127" s="24" t="str">
        <f t="shared" si="3"/>
        <v>MCPLT00006</v>
      </c>
    </row>
    <row r="128" spans="1:20" hidden="1" x14ac:dyDescent="0.2">
      <c r="A128" s="26" t="s">
        <v>439</v>
      </c>
      <c r="B128" s="26" t="s">
        <v>137</v>
      </c>
      <c r="C128" s="26" t="s">
        <v>138</v>
      </c>
      <c r="D128" s="26" t="s">
        <v>108</v>
      </c>
      <c r="E128" s="27">
        <v>937</v>
      </c>
      <c r="F128" s="28">
        <v>626.11208110992436</v>
      </c>
      <c r="G128" s="26" t="s">
        <v>450</v>
      </c>
      <c r="H128" s="26" t="s">
        <v>117</v>
      </c>
      <c r="I128" s="26" t="s">
        <v>118</v>
      </c>
      <c r="J128" s="26" t="s">
        <v>106</v>
      </c>
      <c r="K128" s="26" t="s">
        <v>445</v>
      </c>
      <c r="L128" s="26" t="s">
        <v>60</v>
      </c>
      <c r="M128" s="26" t="s">
        <v>119</v>
      </c>
      <c r="N128" s="28">
        <v>646583.68999999925</v>
      </c>
      <c r="O128" s="29">
        <v>20.887672892209181</v>
      </c>
      <c r="P128" s="29">
        <v>19571.749500000002</v>
      </c>
      <c r="Q128" s="27">
        <v>309871</v>
      </c>
      <c r="R128" s="28">
        <v>2.0866221427626312</v>
      </c>
      <c r="S128" s="28">
        <v>33.03658111912781</v>
      </c>
      <c r="T128" s="24" t="str">
        <f t="shared" si="3"/>
        <v>MCPLT00041</v>
      </c>
    </row>
    <row r="129" spans="1:20" hidden="1" x14ac:dyDescent="0.2">
      <c r="A129" s="26" t="s">
        <v>439</v>
      </c>
      <c r="B129" s="26" t="s">
        <v>137</v>
      </c>
      <c r="C129" s="26" t="s">
        <v>138</v>
      </c>
      <c r="D129" s="26" t="s">
        <v>108</v>
      </c>
      <c r="E129" s="27">
        <v>86</v>
      </c>
      <c r="F129" s="28">
        <v>1074.5766279069767</v>
      </c>
      <c r="G129" s="26" t="s">
        <v>450</v>
      </c>
      <c r="H129" s="26" t="s">
        <v>114</v>
      </c>
      <c r="I129" s="26" t="s">
        <v>115</v>
      </c>
      <c r="J129" s="26" t="s">
        <v>64</v>
      </c>
      <c r="K129" s="26" t="s">
        <v>479</v>
      </c>
      <c r="L129" s="26" t="s">
        <v>60</v>
      </c>
      <c r="M129" s="26" t="s">
        <v>116</v>
      </c>
      <c r="N129" s="28">
        <v>105591.35000000002</v>
      </c>
      <c r="O129" s="29">
        <v>19.75571511627907</v>
      </c>
      <c r="P129" s="29">
        <v>1698.9915000000001</v>
      </c>
      <c r="Q129" s="27">
        <v>68260</v>
      </c>
      <c r="R129" s="28">
        <v>1.5468993554058017</v>
      </c>
      <c r="S129" s="28">
        <v>62.149428057762513</v>
      </c>
      <c r="T129" s="24" t="str">
        <f t="shared" si="3"/>
        <v>MCPLT00008</v>
      </c>
    </row>
    <row r="130" spans="1:20" hidden="1" x14ac:dyDescent="0.2">
      <c r="A130" s="26" t="s">
        <v>439</v>
      </c>
      <c r="B130" s="26" t="s">
        <v>137</v>
      </c>
      <c r="C130" s="26" t="s">
        <v>138</v>
      </c>
      <c r="D130" s="26" t="s">
        <v>108</v>
      </c>
      <c r="E130" s="27">
        <v>18</v>
      </c>
      <c r="F130" s="28">
        <v>989.94500000000016</v>
      </c>
      <c r="G130" s="26" t="s">
        <v>450</v>
      </c>
      <c r="H130" s="26" t="s">
        <v>187</v>
      </c>
      <c r="I130" s="26" t="s">
        <v>188</v>
      </c>
      <c r="J130" s="26" t="s">
        <v>64</v>
      </c>
      <c r="K130" s="26" t="s">
        <v>481</v>
      </c>
      <c r="L130" s="26" t="s">
        <v>60</v>
      </c>
      <c r="M130" s="26" t="s">
        <v>149</v>
      </c>
      <c r="N130" s="28">
        <v>20092.099999999999</v>
      </c>
      <c r="O130" s="29">
        <v>21.369333333333334</v>
      </c>
      <c r="P130" s="29">
        <v>384.64800000000002</v>
      </c>
      <c r="Q130" s="27">
        <v>13734</v>
      </c>
      <c r="R130" s="28">
        <v>1.4629459734964321</v>
      </c>
      <c r="S130" s="28">
        <v>52.235030469416188</v>
      </c>
      <c r="T130" s="24" t="str">
        <f t="shared" si="3"/>
        <v>MCPLT00603</v>
      </c>
    </row>
    <row r="131" spans="1:20" hidden="1" x14ac:dyDescent="0.2">
      <c r="A131" s="26" t="s">
        <v>439</v>
      </c>
      <c r="B131" s="26" t="s">
        <v>137</v>
      </c>
      <c r="C131" s="26" t="s">
        <v>138</v>
      </c>
      <c r="D131" s="26" t="s">
        <v>108</v>
      </c>
      <c r="E131" s="27">
        <v>1</v>
      </c>
      <c r="F131" s="28">
        <v>953.75</v>
      </c>
      <c r="G131" s="26" t="s">
        <v>450</v>
      </c>
      <c r="H131" s="26" t="s">
        <v>187</v>
      </c>
      <c r="I131" s="26" t="s">
        <v>188</v>
      </c>
      <c r="J131" s="26" t="s">
        <v>64</v>
      </c>
      <c r="K131" s="26" t="s">
        <v>481</v>
      </c>
      <c r="L131" s="26" t="s">
        <v>60</v>
      </c>
      <c r="M131" s="26" t="s">
        <v>316</v>
      </c>
      <c r="N131" s="28">
        <v>1083.46</v>
      </c>
      <c r="O131" s="29">
        <v>20</v>
      </c>
      <c r="P131" s="29">
        <v>20</v>
      </c>
      <c r="Q131" s="27">
        <v>763</v>
      </c>
      <c r="R131" s="28">
        <v>1.4200000000000002</v>
      </c>
      <c r="S131" s="28">
        <v>54.173000000000002</v>
      </c>
      <c r="T131" s="24" t="str">
        <f t="shared" si="3"/>
        <v>MCPLT00603</v>
      </c>
    </row>
    <row r="132" spans="1:20" hidden="1" x14ac:dyDescent="0.2">
      <c r="A132" s="26" t="s">
        <v>439</v>
      </c>
      <c r="B132" s="26" t="s">
        <v>137</v>
      </c>
      <c r="C132" s="26" t="s">
        <v>138</v>
      </c>
      <c r="D132" s="26" t="s">
        <v>108</v>
      </c>
      <c r="E132" s="27">
        <v>109</v>
      </c>
      <c r="F132" s="28">
        <v>632.18275229357835</v>
      </c>
      <c r="G132" s="26" t="s">
        <v>450</v>
      </c>
      <c r="H132" s="26" t="s">
        <v>252</v>
      </c>
      <c r="I132" s="26" t="s">
        <v>253</v>
      </c>
      <c r="J132" s="26" t="s">
        <v>254</v>
      </c>
      <c r="K132" s="26" t="s">
        <v>484</v>
      </c>
      <c r="L132" s="26" t="s">
        <v>60</v>
      </c>
      <c r="M132" s="26" t="s">
        <v>255</v>
      </c>
      <c r="N132" s="28">
        <v>75429.459999999992</v>
      </c>
      <c r="O132" s="29">
        <v>20.03737614678899</v>
      </c>
      <c r="P132" s="29">
        <v>2184.0740000000001</v>
      </c>
      <c r="Q132" s="27">
        <v>30838</v>
      </c>
      <c r="R132" s="28">
        <v>2.4459906608729485</v>
      </c>
      <c r="S132" s="28">
        <v>34.53612835462534</v>
      </c>
      <c r="T132" s="24" t="str">
        <f t="shared" si="3"/>
        <v>MCPLT00060</v>
      </c>
    </row>
    <row r="133" spans="1:20" hidden="1" x14ac:dyDescent="0.2">
      <c r="A133" s="26" t="s">
        <v>439</v>
      </c>
      <c r="B133" s="26" t="s">
        <v>137</v>
      </c>
      <c r="C133" s="26" t="s">
        <v>138</v>
      </c>
      <c r="D133" s="26" t="s">
        <v>108</v>
      </c>
      <c r="E133" s="27">
        <v>2</v>
      </c>
      <c r="F133" s="28">
        <v>663.63499999999999</v>
      </c>
      <c r="G133" s="26" t="s">
        <v>450</v>
      </c>
      <c r="H133" s="26" t="s">
        <v>252</v>
      </c>
      <c r="I133" s="26" t="s">
        <v>253</v>
      </c>
      <c r="J133" s="26" t="s">
        <v>254</v>
      </c>
      <c r="K133" s="26" t="s">
        <v>485</v>
      </c>
      <c r="L133" s="26" t="s">
        <v>60</v>
      </c>
      <c r="M133" s="26" t="s">
        <v>294</v>
      </c>
      <c r="N133" s="28">
        <v>1446.13</v>
      </c>
      <c r="O133" s="29">
        <v>20.835250000000002</v>
      </c>
      <c r="P133" s="29">
        <v>41.670500000000004</v>
      </c>
      <c r="Q133" s="27">
        <v>566</v>
      </c>
      <c r="R133" s="28">
        <v>2.5550000000000002</v>
      </c>
      <c r="S133" s="28">
        <v>34.703927238694043</v>
      </c>
      <c r="T133" s="24" t="str">
        <f t="shared" si="3"/>
        <v>MCPLT00060</v>
      </c>
    </row>
    <row r="134" spans="1:20" hidden="1" x14ac:dyDescent="0.2">
      <c r="A134" s="26" t="s">
        <v>439</v>
      </c>
      <c r="B134" s="26" t="s">
        <v>137</v>
      </c>
      <c r="C134" s="26" t="s">
        <v>138</v>
      </c>
      <c r="D134" s="26" t="s">
        <v>108</v>
      </c>
      <c r="E134" s="27">
        <v>216</v>
      </c>
      <c r="F134" s="28">
        <v>514.18981481481478</v>
      </c>
      <c r="G134" s="26" t="s">
        <v>450</v>
      </c>
      <c r="H134" s="26" t="s">
        <v>133</v>
      </c>
      <c r="I134" s="26" t="s">
        <v>134</v>
      </c>
      <c r="J134" s="26" t="s">
        <v>106</v>
      </c>
      <c r="K134" s="26" t="s">
        <v>486</v>
      </c>
      <c r="L134" s="26" t="s">
        <v>60</v>
      </c>
      <c r="M134" s="26" t="s">
        <v>135</v>
      </c>
      <c r="N134" s="28">
        <v>125195.91999999995</v>
      </c>
      <c r="O134" s="29">
        <v>19.573983796296293</v>
      </c>
      <c r="P134" s="29">
        <v>4227.9804999999997</v>
      </c>
      <c r="Q134" s="27">
        <v>61608</v>
      </c>
      <c r="R134" s="28">
        <v>2.032137384755226</v>
      </c>
      <c r="S134" s="28">
        <v>29.61128131976956</v>
      </c>
      <c r="T134" s="24" t="str">
        <f t="shared" si="3"/>
        <v>MCPLT00051</v>
      </c>
    </row>
    <row r="135" spans="1:20" hidden="1" x14ac:dyDescent="0.2">
      <c r="A135" s="26" t="s">
        <v>439</v>
      </c>
      <c r="B135" s="26" t="s">
        <v>137</v>
      </c>
      <c r="C135" s="26" t="s">
        <v>138</v>
      </c>
      <c r="D135" s="26" t="s">
        <v>108</v>
      </c>
      <c r="E135" s="27">
        <v>11</v>
      </c>
      <c r="F135" s="28">
        <v>1663.1454545454544</v>
      </c>
      <c r="G135" s="26" t="s">
        <v>450</v>
      </c>
      <c r="H135" s="26" t="s">
        <v>140</v>
      </c>
      <c r="I135" s="26" t="s">
        <v>141</v>
      </c>
      <c r="J135" s="26" t="s">
        <v>142</v>
      </c>
      <c r="K135" s="26" t="s">
        <v>487</v>
      </c>
      <c r="L135" s="26" t="s">
        <v>60</v>
      </c>
      <c r="M135" s="26" t="s">
        <v>143</v>
      </c>
      <c r="N135" s="28">
        <v>20282.349999999999</v>
      </c>
      <c r="O135" s="29">
        <v>15.378818181818183</v>
      </c>
      <c r="P135" s="29">
        <v>169.167</v>
      </c>
      <c r="Q135" s="27">
        <v>8795</v>
      </c>
      <c r="R135" s="28">
        <v>2.3061227970437748</v>
      </c>
      <c r="S135" s="28">
        <v>119.89542877748023</v>
      </c>
      <c r="T135" s="24" t="str">
        <f t="shared" si="3"/>
        <v>MCPLT00023</v>
      </c>
    </row>
    <row r="136" spans="1:20" hidden="1" x14ac:dyDescent="0.2">
      <c r="A136" s="26" t="s">
        <v>439</v>
      </c>
      <c r="B136" s="26" t="s">
        <v>137</v>
      </c>
      <c r="C136" s="26" t="s">
        <v>138</v>
      </c>
      <c r="D136" s="26" t="s">
        <v>108</v>
      </c>
      <c r="E136" s="27">
        <v>113</v>
      </c>
      <c r="F136" s="28">
        <v>1162.28796460177</v>
      </c>
      <c r="G136" s="26" t="s">
        <v>450</v>
      </c>
      <c r="H136" s="26" t="s">
        <v>70</v>
      </c>
      <c r="I136" s="26" t="s">
        <v>71</v>
      </c>
      <c r="J136" s="26" t="s">
        <v>72</v>
      </c>
      <c r="K136" s="26" t="s">
        <v>437</v>
      </c>
      <c r="L136" s="26" t="s">
        <v>60</v>
      </c>
      <c r="M136" s="26" t="s">
        <v>74</v>
      </c>
      <c r="N136" s="28">
        <v>148346.94000000003</v>
      </c>
      <c r="O136" s="29">
        <v>19.050207964601768</v>
      </c>
      <c r="P136" s="29">
        <v>2152.6734999999999</v>
      </c>
      <c r="Q136" s="27">
        <v>83435</v>
      </c>
      <c r="R136" s="28">
        <v>1.7779941271648592</v>
      </c>
      <c r="S136" s="28">
        <v>68.912884373779875</v>
      </c>
      <c r="T136" s="24" t="str">
        <f t="shared" si="3"/>
        <v>MCPLT00042</v>
      </c>
    </row>
    <row r="137" spans="1:20" hidden="1" x14ac:dyDescent="0.2">
      <c r="A137" s="26" t="s">
        <v>439</v>
      </c>
      <c r="B137" s="26" t="s">
        <v>137</v>
      </c>
      <c r="C137" s="26" t="s">
        <v>138</v>
      </c>
      <c r="D137" s="26" t="s">
        <v>108</v>
      </c>
      <c r="E137" s="27">
        <v>5</v>
      </c>
      <c r="F137" s="28">
        <v>1649.28</v>
      </c>
      <c r="G137" s="26" t="s">
        <v>450</v>
      </c>
      <c r="H137" s="26" t="s">
        <v>183</v>
      </c>
      <c r="I137" s="26" t="s">
        <v>184</v>
      </c>
      <c r="J137" s="26" t="s">
        <v>185</v>
      </c>
      <c r="K137" s="26" t="s">
        <v>490</v>
      </c>
      <c r="L137" s="26" t="s">
        <v>60</v>
      </c>
      <c r="M137" s="26" t="s">
        <v>243</v>
      </c>
      <c r="N137" s="28">
        <v>9221.2000000000007</v>
      </c>
      <c r="O137" s="29">
        <v>19.598599999999998</v>
      </c>
      <c r="P137" s="29">
        <v>97.992999999999995</v>
      </c>
      <c r="Q137" s="27">
        <v>4295</v>
      </c>
      <c r="R137" s="28">
        <v>2.1469615832363216</v>
      </c>
      <c r="S137" s="28">
        <v>94.100599022379157</v>
      </c>
      <c r="T137" s="24" t="str">
        <f t="shared" si="3"/>
        <v>MCPLT00019</v>
      </c>
    </row>
    <row r="138" spans="1:20" hidden="1" x14ac:dyDescent="0.2">
      <c r="A138" s="26" t="s">
        <v>439</v>
      </c>
      <c r="B138" s="26" t="s">
        <v>137</v>
      </c>
      <c r="C138" s="26" t="s">
        <v>138</v>
      </c>
      <c r="D138" s="26" t="s">
        <v>108</v>
      </c>
      <c r="E138" s="27">
        <v>34</v>
      </c>
      <c r="F138" s="28">
        <v>1071.5358823529411</v>
      </c>
      <c r="G138" s="26" t="s">
        <v>450</v>
      </c>
      <c r="H138" s="26" t="s">
        <v>218</v>
      </c>
      <c r="I138" s="26" t="s">
        <v>219</v>
      </c>
      <c r="J138" s="26" t="s">
        <v>220</v>
      </c>
      <c r="K138" s="26" t="s">
        <v>491</v>
      </c>
      <c r="L138" s="26" t="s">
        <v>60</v>
      </c>
      <c r="M138" s="26" t="s">
        <v>221</v>
      </c>
      <c r="N138" s="28">
        <v>40620.710000000006</v>
      </c>
      <c r="O138" s="29">
        <v>20.381823529411765</v>
      </c>
      <c r="P138" s="29">
        <v>692.98199999999997</v>
      </c>
      <c r="Q138" s="27">
        <v>24137</v>
      </c>
      <c r="R138" s="28">
        <v>1.6829228984546549</v>
      </c>
      <c r="S138" s="28">
        <v>58.617265672124255</v>
      </c>
      <c r="T138" s="24" t="str">
        <f t="shared" si="3"/>
        <v>MCPLT00047</v>
      </c>
    </row>
    <row r="139" spans="1:20" hidden="1" x14ac:dyDescent="0.2">
      <c r="A139" s="26" t="s">
        <v>439</v>
      </c>
      <c r="B139" s="26" t="s">
        <v>137</v>
      </c>
      <c r="C139" s="26" t="s">
        <v>138</v>
      </c>
      <c r="D139" s="26" t="s">
        <v>108</v>
      </c>
      <c r="E139" s="27">
        <v>287</v>
      </c>
      <c r="F139" s="28">
        <v>969.68634146341378</v>
      </c>
      <c r="G139" s="26" t="s">
        <v>450</v>
      </c>
      <c r="H139" s="26" t="s">
        <v>124</v>
      </c>
      <c r="I139" s="26" t="s">
        <v>125</v>
      </c>
      <c r="J139" s="26" t="s">
        <v>102</v>
      </c>
      <c r="K139" s="26" t="s">
        <v>492</v>
      </c>
      <c r="L139" s="26" t="s">
        <v>60</v>
      </c>
      <c r="M139" s="26" t="s">
        <v>126</v>
      </c>
      <c r="N139" s="28">
        <v>315052.02999999997</v>
      </c>
      <c r="O139" s="29">
        <v>20.569315331010454</v>
      </c>
      <c r="P139" s="29">
        <v>5903.3935000000001</v>
      </c>
      <c r="Q139" s="27">
        <v>191390</v>
      </c>
      <c r="R139" s="28">
        <v>1.6461258686451745</v>
      </c>
      <c r="S139" s="28">
        <v>53.367953533844556</v>
      </c>
      <c r="T139" s="24" t="str">
        <f t="shared" si="3"/>
        <v>MCPLT00020</v>
      </c>
    </row>
    <row r="140" spans="1:20" hidden="1" x14ac:dyDescent="0.2">
      <c r="A140" s="26" t="s">
        <v>439</v>
      </c>
      <c r="B140" s="26" t="s">
        <v>137</v>
      </c>
      <c r="C140" s="26" t="s">
        <v>138</v>
      </c>
      <c r="D140" s="26" t="s">
        <v>108</v>
      </c>
      <c r="E140" s="27">
        <v>239</v>
      </c>
      <c r="F140" s="28">
        <v>562.67246861924673</v>
      </c>
      <c r="G140" s="26" t="s">
        <v>450</v>
      </c>
      <c r="H140" s="26" t="s">
        <v>189</v>
      </c>
      <c r="I140" s="26" t="s">
        <v>190</v>
      </c>
      <c r="J140" s="26" t="s">
        <v>112</v>
      </c>
      <c r="K140" s="26" t="s">
        <v>448</v>
      </c>
      <c r="L140" s="26" t="s">
        <v>60</v>
      </c>
      <c r="M140" s="26" t="s">
        <v>191</v>
      </c>
      <c r="N140" s="28">
        <v>149606.09999999986</v>
      </c>
      <c r="O140" s="29">
        <v>21.230682008368198</v>
      </c>
      <c r="P140" s="29">
        <v>5074.1329999999998</v>
      </c>
      <c r="Q140" s="27">
        <v>77944</v>
      </c>
      <c r="R140" s="28">
        <v>1.9194049574053149</v>
      </c>
      <c r="S140" s="28">
        <v>29.484071466002145</v>
      </c>
      <c r="T140" s="24" t="str">
        <f t="shared" si="3"/>
        <v>MCPLT0048A</v>
      </c>
    </row>
    <row r="141" spans="1:20" hidden="1" x14ac:dyDescent="0.2">
      <c r="A141" s="26" t="s">
        <v>439</v>
      </c>
      <c r="B141" s="26" t="s">
        <v>137</v>
      </c>
      <c r="C141" s="26" t="s">
        <v>138</v>
      </c>
      <c r="D141" s="26" t="s">
        <v>108</v>
      </c>
      <c r="E141" s="27">
        <v>49</v>
      </c>
      <c r="F141" s="28">
        <v>1441.9942857142848</v>
      </c>
      <c r="G141" s="26" t="s">
        <v>450</v>
      </c>
      <c r="H141" s="26" t="s">
        <v>170</v>
      </c>
      <c r="I141" s="26" t="s">
        <v>173</v>
      </c>
      <c r="J141" s="26" t="s">
        <v>166</v>
      </c>
      <c r="K141" s="26" t="s">
        <v>494</v>
      </c>
      <c r="L141" s="26" t="s">
        <v>60</v>
      </c>
      <c r="M141" s="26" t="s">
        <v>174</v>
      </c>
      <c r="N141" s="28">
        <v>80802.619999999981</v>
      </c>
      <c r="O141" s="29">
        <v>21.177204081632652</v>
      </c>
      <c r="P141" s="29">
        <v>1037.683</v>
      </c>
      <c r="Q141" s="27">
        <v>51058</v>
      </c>
      <c r="R141" s="28">
        <v>1.5825653178737902</v>
      </c>
      <c r="S141" s="28">
        <v>77.868308529676199</v>
      </c>
      <c r="T141" s="24" t="str">
        <f t="shared" ref="T141:T193" si="4">IF(B141="PLT00031","WM",IF(B141="PLT00033","MC"))&amp;H141</f>
        <v>MCPLT00054</v>
      </c>
    </row>
    <row r="142" spans="1:20" hidden="1" x14ac:dyDescent="0.2">
      <c r="A142" s="26" t="s">
        <v>439</v>
      </c>
      <c r="B142" s="26" t="s">
        <v>137</v>
      </c>
      <c r="C142" s="26" t="s">
        <v>138</v>
      </c>
      <c r="D142" s="26" t="s">
        <v>108</v>
      </c>
      <c r="E142" s="27">
        <v>52</v>
      </c>
      <c r="F142" s="28">
        <v>790.56346153846164</v>
      </c>
      <c r="G142" s="26" t="s">
        <v>450</v>
      </c>
      <c r="H142" s="26" t="s">
        <v>120</v>
      </c>
      <c r="I142" s="26" t="s">
        <v>121</v>
      </c>
      <c r="J142" s="26" t="s">
        <v>122</v>
      </c>
      <c r="K142" s="26" t="s">
        <v>438</v>
      </c>
      <c r="L142" s="26" t="s">
        <v>60</v>
      </c>
      <c r="M142" s="26" t="s">
        <v>123</v>
      </c>
      <c r="N142" s="28">
        <v>46670.79</v>
      </c>
      <c r="O142" s="29">
        <v>20.191990384615387</v>
      </c>
      <c r="P142" s="29">
        <v>1049.9835</v>
      </c>
      <c r="Q142" s="27">
        <v>28144</v>
      </c>
      <c r="R142" s="28">
        <v>1.6582856026151223</v>
      </c>
      <c r="S142" s="28">
        <v>44.449069913955789</v>
      </c>
      <c r="T142" s="24" t="str">
        <f t="shared" si="4"/>
        <v>MCPLT00015</v>
      </c>
    </row>
    <row r="143" spans="1:20" hidden="1" x14ac:dyDescent="0.2">
      <c r="A143" s="26" t="s">
        <v>439</v>
      </c>
      <c r="B143" s="26" t="s">
        <v>212</v>
      </c>
      <c r="C143" s="26" t="s">
        <v>213</v>
      </c>
      <c r="D143" s="26" t="s">
        <v>102</v>
      </c>
      <c r="E143" s="27">
        <v>7</v>
      </c>
      <c r="F143" s="28">
        <v>1596.7714285714287</v>
      </c>
      <c r="G143" s="26" t="s">
        <v>454</v>
      </c>
      <c r="H143" s="26" t="s">
        <v>267</v>
      </c>
      <c r="I143" s="26" t="s">
        <v>268</v>
      </c>
      <c r="J143" s="26" t="s">
        <v>269</v>
      </c>
      <c r="K143" s="26" t="s">
        <v>447</v>
      </c>
      <c r="L143" s="26" t="s">
        <v>60</v>
      </c>
      <c r="M143" s="26" t="s">
        <v>270</v>
      </c>
      <c r="N143" s="28">
        <v>12187.730000000001</v>
      </c>
      <c r="O143" s="29">
        <v>22.5</v>
      </c>
      <c r="P143" s="29">
        <v>157.5</v>
      </c>
      <c r="Q143" s="27">
        <v>6181</v>
      </c>
      <c r="R143" s="28">
        <v>1.9718055330852615</v>
      </c>
      <c r="S143" s="28">
        <v>77.382412698412708</v>
      </c>
      <c r="T143" s="24" t="str">
        <f t="shared" si="4"/>
        <v>FALSEPLT00044</v>
      </c>
    </row>
    <row r="144" spans="1:20" hidden="1" x14ac:dyDescent="0.2">
      <c r="A144" s="26" t="s">
        <v>439</v>
      </c>
      <c r="B144" s="26" t="s">
        <v>212</v>
      </c>
      <c r="C144" s="26" t="s">
        <v>213</v>
      </c>
      <c r="D144" s="26" t="s">
        <v>102</v>
      </c>
      <c r="E144" s="27">
        <v>3</v>
      </c>
      <c r="F144" s="28">
        <v>509.5</v>
      </c>
      <c r="G144" s="26" t="s">
        <v>454</v>
      </c>
      <c r="H144" s="26" t="s">
        <v>147</v>
      </c>
      <c r="I144" s="26" t="s">
        <v>148</v>
      </c>
      <c r="J144" s="26" t="s">
        <v>102</v>
      </c>
      <c r="K144" s="26" t="s">
        <v>477</v>
      </c>
      <c r="L144" s="26" t="s">
        <v>60</v>
      </c>
      <c r="M144" s="26" t="s">
        <v>149</v>
      </c>
      <c r="N144" s="28">
        <v>1636.1</v>
      </c>
      <c r="O144" s="29">
        <v>22.5</v>
      </c>
      <c r="P144" s="29">
        <v>67.5</v>
      </c>
      <c r="Q144" s="27">
        <v>673</v>
      </c>
      <c r="R144" s="28">
        <v>2.4310549777117383</v>
      </c>
      <c r="S144" s="28">
        <v>24.238518518518518</v>
      </c>
      <c r="T144" s="24" t="str">
        <f t="shared" si="4"/>
        <v>FALSEPLT00622</v>
      </c>
    </row>
    <row r="145" spans="1:20" hidden="1" x14ac:dyDescent="0.2">
      <c r="A145" s="26" t="s">
        <v>439</v>
      </c>
      <c r="B145" s="26" t="s">
        <v>212</v>
      </c>
      <c r="C145" s="26" t="s">
        <v>213</v>
      </c>
      <c r="D145" s="26" t="s">
        <v>102</v>
      </c>
      <c r="E145" s="27">
        <v>1071</v>
      </c>
      <c r="F145" s="28">
        <v>663.10368814192407</v>
      </c>
      <c r="G145" s="26" t="s">
        <v>454</v>
      </c>
      <c r="H145" s="26" t="s">
        <v>66</v>
      </c>
      <c r="I145" s="26" t="s">
        <v>67</v>
      </c>
      <c r="J145" s="26" t="s">
        <v>68</v>
      </c>
      <c r="K145" s="26" t="s">
        <v>443</v>
      </c>
      <c r="L145" s="26" t="s">
        <v>60</v>
      </c>
      <c r="M145" s="26" t="s">
        <v>69</v>
      </c>
      <c r="N145" s="28">
        <v>784976.35999999975</v>
      </c>
      <c r="O145" s="29">
        <v>22.384453781512605</v>
      </c>
      <c r="P145" s="29">
        <v>23973.75</v>
      </c>
      <c r="Q145" s="27">
        <v>404140</v>
      </c>
      <c r="R145" s="28">
        <v>1.9423377047557771</v>
      </c>
      <c r="S145" s="28">
        <v>32.743161165858481</v>
      </c>
      <c r="T145" s="24" t="str">
        <f t="shared" si="4"/>
        <v>FALSEPLT00017</v>
      </c>
    </row>
    <row r="146" spans="1:20" hidden="1" x14ac:dyDescent="0.2">
      <c r="A146" s="26" t="s">
        <v>439</v>
      </c>
      <c r="B146" s="26" t="s">
        <v>212</v>
      </c>
      <c r="C146" s="26" t="s">
        <v>213</v>
      </c>
      <c r="D146" s="26" t="s">
        <v>102</v>
      </c>
      <c r="E146" s="27">
        <v>250</v>
      </c>
      <c r="F146" s="28">
        <v>601.22068000000002</v>
      </c>
      <c r="G146" s="26" t="s">
        <v>454</v>
      </c>
      <c r="H146" s="26" t="s">
        <v>127</v>
      </c>
      <c r="I146" s="26" t="s">
        <v>128</v>
      </c>
      <c r="J146" s="26" t="s">
        <v>64</v>
      </c>
      <c r="K146" s="26" t="s">
        <v>446</v>
      </c>
      <c r="L146" s="26" t="s">
        <v>60</v>
      </c>
      <c r="M146" s="26" t="s">
        <v>129</v>
      </c>
      <c r="N146" s="28">
        <v>164649.35000000003</v>
      </c>
      <c r="O146" s="29">
        <v>22.448400000000003</v>
      </c>
      <c r="P146" s="29">
        <v>5612.1</v>
      </c>
      <c r="Q146" s="27">
        <v>75661</v>
      </c>
      <c r="R146" s="28">
        <v>2.1761455703731123</v>
      </c>
      <c r="S146" s="28">
        <v>29.338278006450352</v>
      </c>
      <c r="T146" s="24" t="str">
        <f t="shared" si="4"/>
        <v>FALSEPLT00043</v>
      </c>
    </row>
    <row r="147" spans="1:20" hidden="1" x14ac:dyDescent="0.2">
      <c r="A147" s="26" t="s">
        <v>439</v>
      </c>
      <c r="B147" s="26" t="s">
        <v>212</v>
      </c>
      <c r="C147" s="26" t="s">
        <v>213</v>
      </c>
      <c r="D147" s="26" t="s">
        <v>102</v>
      </c>
      <c r="E147" s="27">
        <v>15</v>
      </c>
      <c r="F147" s="28">
        <v>633.33866666666665</v>
      </c>
      <c r="G147" s="26" t="s">
        <v>454</v>
      </c>
      <c r="H147" s="26" t="s">
        <v>164</v>
      </c>
      <c r="I147" s="26" t="s">
        <v>165</v>
      </c>
      <c r="J147" s="26" t="s">
        <v>166</v>
      </c>
      <c r="K147" s="26" t="s">
        <v>478</v>
      </c>
      <c r="L147" s="26" t="s">
        <v>60</v>
      </c>
      <c r="M147" s="26" t="s">
        <v>167</v>
      </c>
      <c r="N147" s="28">
        <v>10845.169999999998</v>
      </c>
      <c r="O147" s="29">
        <v>22.5</v>
      </c>
      <c r="P147" s="29">
        <v>337.5</v>
      </c>
      <c r="Q147" s="27">
        <v>6881</v>
      </c>
      <c r="R147" s="28">
        <v>1.5761037639877922</v>
      </c>
      <c r="S147" s="28">
        <v>32.133837037037033</v>
      </c>
      <c r="T147" s="24" t="str">
        <f t="shared" si="4"/>
        <v>FALSEPLT00045</v>
      </c>
    </row>
    <row r="148" spans="1:20" hidden="1" x14ac:dyDescent="0.2">
      <c r="A148" s="26" t="s">
        <v>439</v>
      </c>
      <c r="B148" s="26" t="s">
        <v>212</v>
      </c>
      <c r="C148" s="26" t="s">
        <v>213</v>
      </c>
      <c r="D148" s="26" t="s">
        <v>102</v>
      </c>
      <c r="E148" s="27">
        <v>315</v>
      </c>
      <c r="F148" s="28">
        <v>553.35720634920665</v>
      </c>
      <c r="G148" s="26" t="s">
        <v>454</v>
      </c>
      <c r="H148" s="26" t="s">
        <v>62</v>
      </c>
      <c r="I148" s="26" t="s">
        <v>63</v>
      </c>
      <c r="J148" s="26" t="s">
        <v>64</v>
      </c>
      <c r="K148" s="26" t="s">
        <v>442</v>
      </c>
      <c r="L148" s="26" t="s">
        <v>60</v>
      </c>
      <c r="M148" s="26" t="s">
        <v>65</v>
      </c>
      <c r="N148" s="28">
        <v>192413.6399999999</v>
      </c>
      <c r="O148" s="29">
        <v>22.415873015873014</v>
      </c>
      <c r="P148" s="29">
        <v>7061</v>
      </c>
      <c r="Q148" s="27">
        <v>93292</v>
      </c>
      <c r="R148" s="28">
        <v>2.062488101873686</v>
      </c>
      <c r="S148" s="28">
        <v>27.250196855969396</v>
      </c>
      <c r="T148" s="24" t="str">
        <f t="shared" si="4"/>
        <v>FALSEPLT00009</v>
      </c>
    </row>
    <row r="149" spans="1:20" hidden="1" x14ac:dyDescent="0.2">
      <c r="A149" s="26" t="s">
        <v>439</v>
      </c>
      <c r="B149" s="26" t="s">
        <v>212</v>
      </c>
      <c r="C149" s="26" t="s">
        <v>213</v>
      </c>
      <c r="D149" s="26" t="s">
        <v>102</v>
      </c>
      <c r="E149" s="27">
        <v>262</v>
      </c>
      <c r="F149" s="28">
        <v>858.04908396946576</v>
      </c>
      <c r="G149" s="26" t="s">
        <v>454</v>
      </c>
      <c r="H149" s="26" t="s">
        <v>104</v>
      </c>
      <c r="I149" s="26" t="s">
        <v>107</v>
      </c>
      <c r="J149" s="26" t="s">
        <v>108</v>
      </c>
      <c r="K149" s="26" t="s">
        <v>440</v>
      </c>
      <c r="L149" s="26" t="s">
        <v>60</v>
      </c>
      <c r="M149" s="26" t="s">
        <v>109</v>
      </c>
      <c r="N149" s="28">
        <v>247209.54999999987</v>
      </c>
      <c r="O149" s="29">
        <v>22.477879770992367</v>
      </c>
      <c r="P149" s="29">
        <v>5889.2044999999998</v>
      </c>
      <c r="Q149" s="27">
        <v>127392</v>
      </c>
      <c r="R149" s="28">
        <v>1.9405421847525737</v>
      </c>
      <c r="S149" s="28">
        <v>41.976730473529976</v>
      </c>
      <c r="T149" s="24" t="str">
        <f t="shared" si="4"/>
        <v>FALSEPLT00006</v>
      </c>
    </row>
    <row r="150" spans="1:20" hidden="1" x14ac:dyDescent="0.2">
      <c r="A150" s="26" t="s">
        <v>439</v>
      </c>
      <c r="B150" s="26" t="s">
        <v>212</v>
      </c>
      <c r="C150" s="26" t="s">
        <v>213</v>
      </c>
      <c r="D150" s="26" t="s">
        <v>102</v>
      </c>
      <c r="E150" s="27">
        <v>123</v>
      </c>
      <c r="F150" s="28">
        <v>1005.9669918699188</v>
      </c>
      <c r="G150" s="26" t="s">
        <v>454</v>
      </c>
      <c r="H150" s="26" t="s">
        <v>117</v>
      </c>
      <c r="I150" s="26" t="s">
        <v>118</v>
      </c>
      <c r="J150" s="26" t="s">
        <v>106</v>
      </c>
      <c r="K150" s="26" t="s">
        <v>445</v>
      </c>
      <c r="L150" s="26" t="s">
        <v>60</v>
      </c>
      <c r="M150" s="26" t="s">
        <v>119</v>
      </c>
      <c r="N150" s="28">
        <v>136828.27000000002</v>
      </c>
      <c r="O150" s="29">
        <v>22.479674796747968</v>
      </c>
      <c r="P150" s="29">
        <v>2765</v>
      </c>
      <c r="Q150" s="27">
        <v>71004</v>
      </c>
      <c r="R150" s="28">
        <v>1.9270501661878208</v>
      </c>
      <c r="S150" s="28">
        <v>49.485811934900546</v>
      </c>
      <c r="T150" s="24" t="str">
        <f t="shared" si="4"/>
        <v>FALSEPLT00041</v>
      </c>
    </row>
    <row r="151" spans="1:20" hidden="1" x14ac:dyDescent="0.2">
      <c r="A151" s="26" t="s">
        <v>439</v>
      </c>
      <c r="B151" s="26" t="s">
        <v>212</v>
      </c>
      <c r="C151" s="26" t="s">
        <v>213</v>
      </c>
      <c r="D151" s="26" t="s">
        <v>102</v>
      </c>
      <c r="E151" s="27">
        <v>901</v>
      </c>
      <c r="F151" s="28">
        <v>550.81552719200909</v>
      </c>
      <c r="G151" s="26" t="s">
        <v>454</v>
      </c>
      <c r="H151" s="26" t="s">
        <v>114</v>
      </c>
      <c r="I151" s="26" t="s">
        <v>115</v>
      </c>
      <c r="J151" s="26" t="s">
        <v>64</v>
      </c>
      <c r="K151" s="26" t="s">
        <v>479</v>
      </c>
      <c r="L151" s="26" t="s">
        <v>60</v>
      </c>
      <c r="M151" s="26" t="s">
        <v>116</v>
      </c>
      <c r="N151" s="28">
        <v>547451.18999999831</v>
      </c>
      <c r="O151" s="29">
        <v>22.468784683684795</v>
      </c>
      <c r="P151" s="29">
        <v>20244.375</v>
      </c>
      <c r="Q151" s="27">
        <v>269043</v>
      </c>
      <c r="R151" s="28">
        <v>2.0348092684069026</v>
      </c>
      <c r="S151" s="28">
        <v>27.042138371769852</v>
      </c>
      <c r="T151" s="24" t="str">
        <f t="shared" si="4"/>
        <v>FALSEPLT00008</v>
      </c>
    </row>
    <row r="152" spans="1:20" hidden="1" x14ac:dyDescent="0.2">
      <c r="A152" s="26" t="s">
        <v>439</v>
      </c>
      <c r="B152" s="26" t="s">
        <v>212</v>
      </c>
      <c r="C152" s="26" t="s">
        <v>213</v>
      </c>
      <c r="D152" s="26" t="s">
        <v>102</v>
      </c>
      <c r="E152" s="27">
        <v>22</v>
      </c>
      <c r="F152" s="28">
        <v>572.89363636363646</v>
      </c>
      <c r="G152" s="26" t="s">
        <v>454</v>
      </c>
      <c r="H152" s="26" t="s">
        <v>177</v>
      </c>
      <c r="I152" s="26" t="s">
        <v>63</v>
      </c>
      <c r="J152" s="26" t="s">
        <v>64</v>
      </c>
      <c r="K152" s="26" t="s">
        <v>442</v>
      </c>
      <c r="L152" s="26" t="s">
        <v>60</v>
      </c>
      <c r="M152" s="26" t="s">
        <v>65</v>
      </c>
      <c r="N152" s="28">
        <v>14325.93</v>
      </c>
      <c r="O152" s="29">
        <v>22.84090909090909</v>
      </c>
      <c r="P152" s="29">
        <v>502.5</v>
      </c>
      <c r="Q152" s="27">
        <v>6506</v>
      </c>
      <c r="R152" s="28">
        <v>2.2019566553950201</v>
      </c>
      <c r="S152" s="28">
        <v>28.509313432835821</v>
      </c>
      <c r="T152" s="24" t="str">
        <f t="shared" si="4"/>
        <v>FALSEPLT00010</v>
      </c>
    </row>
    <row r="153" spans="1:20" hidden="1" x14ac:dyDescent="0.2">
      <c r="A153" s="26" t="s">
        <v>439</v>
      </c>
      <c r="B153" s="26" t="s">
        <v>212</v>
      </c>
      <c r="C153" s="26" t="s">
        <v>213</v>
      </c>
      <c r="D153" s="26" t="s">
        <v>102</v>
      </c>
      <c r="E153" s="27">
        <v>36</v>
      </c>
      <c r="F153" s="28">
        <v>553.51111111111106</v>
      </c>
      <c r="G153" s="26" t="s">
        <v>454</v>
      </c>
      <c r="H153" s="26" t="s">
        <v>187</v>
      </c>
      <c r="I153" s="26" t="s">
        <v>188</v>
      </c>
      <c r="J153" s="26" t="s">
        <v>64</v>
      </c>
      <c r="K153" s="26" t="s">
        <v>481</v>
      </c>
      <c r="L153" s="26" t="s">
        <v>60</v>
      </c>
      <c r="M153" s="26" t="s">
        <v>149</v>
      </c>
      <c r="N153" s="28">
        <v>21814.48000000001</v>
      </c>
      <c r="O153" s="29">
        <v>22.361111111111111</v>
      </c>
      <c r="P153" s="29">
        <v>805</v>
      </c>
      <c r="Q153" s="27">
        <v>9724</v>
      </c>
      <c r="R153" s="28">
        <v>2.243364870423695</v>
      </c>
      <c r="S153" s="28">
        <v>27.098732919254672</v>
      </c>
      <c r="T153" s="24" t="str">
        <f t="shared" si="4"/>
        <v>FALSEPLT00603</v>
      </c>
    </row>
    <row r="154" spans="1:20" hidden="1" x14ac:dyDescent="0.2">
      <c r="A154" s="26" t="s">
        <v>439</v>
      </c>
      <c r="B154" s="26" t="s">
        <v>212</v>
      </c>
      <c r="C154" s="26" t="s">
        <v>213</v>
      </c>
      <c r="D154" s="26" t="s">
        <v>102</v>
      </c>
      <c r="E154" s="27">
        <v>24</v>
      </c>
      <c r="F154" s="28">
        <v>567.50750000000005</v>
      </c>
      <c r="G154" s="26" t="s">
        <v>454</v>
      </c>
      <c r="H154" s="26" t="s">
        <v>187</v>
      </c>
      <c r="I154" s="26" t="s">
        <v>188</v>
      </c>
      <c r="J154" s="26" t="s">
        <v>64</v>
      </c>
      <c r="K154" s="26" t="s">
        <v>481</v>
      </c>
      <c r="L154" s="26" t="s">
        <v>60</v>
      </c>
      <c r="M154" s="26" t="s">
        <v>322</v>
      </c>
      <c r="N154" s="28">
        <v>15733.140000000007</v>
      </c>
      <c r="O154" s="29">
        <v>22.5</v>
      </c>
      <c r="P154" s="29">
        <v>540</v>
      </c>
      <c r="Q154" s="27">
        <v>6384</v>
      </c>
      <c r="R154" s="28">
        <v>2.4644642857142869</v>
      </c>
      <c r="S154" s="28">
        <v>29.135444444444456</v>
      </c>
      <c r="T154" s="24" t="str">
        <f t="shared" si="4"/>
        <v>FALSEPLT00603</v>
      </c>
    </row>
    <row r="155" spans="1:20" hidden="1" x14ac:dyDescent="0.2">
      <c r="A155" s="26" t="s">
        <v>439</v>
      </c>
      <c r="B155" s="26" t="s">
        <v>212</v>
      </c>
      <c r="C155" s="26" t="s">
        <v>213</v>
      </c>
      <c r="D155" s="26" t="s">
        <v>102</v>
      </c>
      <c r="E155" s="27">
        <v>148</v>
      </c>
      <c r="F155" s="28">
        <v>824.07155405405388</v>
      </c>
      <c r="G155" s="26" t="s">
        <v>454</v>
      </c>
      <c r="H155" s="26" t="s">
        <v>133</v>
      </c>
      <c r="I155" s="26" t="s">
        <v>134</v>
      </c>
      <c r="J155" s="26" t="s">
        <v>106</v>
      </c>
      <c r="K155" s="26" t="s">
        <v>486</v>
      </c>
      <c r="L155" s="26" t="s">
        <v>60</v>
      </c>
      <c r="M155" s="26" t="s">
        <v>135</v>
      </c>
      <c r="N155" s="28">
        <v>135196.09000000003</v>
      </c>
      <c r="O155" s="29">
        <v>22.482263513513512</v>
      </c>
      <c r="P155" s="29">
        <v>3327.375</v>
      </c>
      <c r="Q155" s="27">
        <v>68702</v>
      </c>
      <c r="R155" s="28">
        <v>1.9678625076416993</v>
      </c>
      <c r="S155" s="28">
        <v>40.631455727112218</v>
      </c>
      <c r="T155" s="24" t="str">
        <f t="shared" si="4"/>
        <v>FALSEPLT00051</v>
      </c>
    </row>
    <row r="156" spans="1:20" hidden="1" x14ac:dyDescent="0.2">
      <c r="A156" s="26" t="s">
        <v>439</v>
      </c>
      <c r="B156" s="26" t="s">
        <v>212</v>
      </c>
      <c r="C156" s="26" t="s">
        <v>213</v>
      </c>
      <c r="D156" s="26" t="s">
        <v>102</v>
      </c>
      <c r="E156" s="27">
        <v>279</v>
      </c>
      <c r="F156" s="28">
        <v>1450.1554838709674</v>
      </c>
      <c r="G156" s="26" t="s">
        <v>454</v>
      </c>
      <c r="H156" s="26" t="s">
        <v>140</v>
      </c>
      <c r="I156" s="26" t="s">
        <v>141</v>
      </c>
      <c r="J156" s="26" t="s">
        <v>142</v>
      </c>
      <c r="K156" s="26" t="s">
        <v>487</v>
      </c>
      <c r="L156" s="26" t="s">
        <v>60</v>
      </c>
      <c r="M156" s="26" t="s">
        <v>143</v>
      </c>
      <c r="N156" s="28">
        <v>431370.48999999982</v>
      </c>
      <c r="O156" s="29">
        <v>22.423835125448029</v>
      </c>
      <c r="P156" s="29">
        <v>6256.25</v>
      </c>
      <c r="Q156" s="27">
        <v>148493</v>
      </c>
      <c r="R156" s="28">
        <v>2.9049887200070024</v>
      </c>
      <c r="S156" s="28">
        <v>68.950328071928041</v>
      </c>
      <c r="T156" s="24" t="str">
        <f t="shared" si="4"/>
        <v>FALSEPLT00023</v>
      </c>
    </row>
    <row r="157" spans="1:20" hidden="1" x14ac:dyDescent="0.2">
      <c r="A157" s="26" t="s">
        <v>439</v>
      </c>
      <c r="B157" s="26" t="s">
        <v>212</v>
      </c>
      <c r="C157" s="26" t="s">
        <v>213</v>
      </c>
      <c r="D157" s="26" t="s">
        <v>102</v>
      </c>
      <c r="E157" s="27">
        <v>8</v>
      </c>
      <c r="F157" s="28">
        <v>1259.41625</v>
      </c>
      <c r="G157" s="26" t="s">
        <v>454</v>
      </c>
      <c r="H157" s="26" t="s">
        <v>70</v>
      </c>
      <c r="I157" s="26" t="s">
        <v>71</v>
      </c>
      <c r="J157" s="26" t="s">
        <v>72</v>
      </c>
      <c r="K157" s="26" t="s">
        <v>437</v>
      </c>
      <c r="L157" s="26" t="s">
        <v>60</v>
      </c>
      <c r="M157" s="26" t="s">
        <v>74</v>
      </c>
      <c r="N157" s="28">
        <v>11165.86</v>
      </c>
      <c r="O157" s="29">
        <v>22.5</v>
      </c>
      <c r="P157" s="29">
        <v>180</v>
      </c>
      <c r="Q157" s="27">
        <v>5855</v>
      </c>
      <c r="R157" s="28">
        <v>1.9070640478223742</v>
      </c>
      <c r="S157" s="28">
        <v>62.032555555555561</v>
      </c>
      <c r="T157" s="24" t="str">
        <f t="shared" si="4"/>
        <v>FALSEPLT00042</v>
      </c>
    </row>
    <row r="158" spans="1:20" x14ac:dyDescent="0.2">
      <c r="A158" s="26" t="s">
        <v>439</v>
      </c>
      <c r="B158" s="26" t="s">
        <v>212</v>
      </c>
      <c r="C158" s="26" t="s">
        <v>213</v>
      </c>
      <c r="D158" s="26" t="s">
        <v>102</v>
      </c>
      <c r="E158" s="27">
        <v>1</v>
      </c>
      <c r="F158" s="28">
        <v>2069.7600000000002</v>
      </c>
      <c r="G158" s="26" t="s">
        <v>454</v>
      </c>
      <c r="H158" s="26" t="s">
        <v>55</v>
      </c>
      <c r="I158" s="26" t="s">
        <v>56</v>
      </c>
      <c r="J158" s="26" t="s">
        <v>57</v>
      </c>
      <c r="K158" s="26" t="s">
        <v>488</v>
      </c>
      <c r="L158" s="26" t="s">
        <v>60</v>
      </c>
      <c r="M158" s="26" t="s">
        <v>169</v>
      </c>
      <c r="N158" s="28">
        <v>2436.2800000000002</v>
      </c>
      <c r="O158" s="29">
        <v>22.5</v>
      </c>
      <c r="P158" s="29">
        <v>22.5</v>
      </c>
      <c r="Q158" s="27">
        <v>2156</v>
      </c>
      <c r="R158" s="28">
        <v>1.1300000000000001</v>
      </c>
      <c r="S158" s="28">
        <v>108.27911111111112</v>
      </c>
      <c r="T158" s="24" t="str">
        <f t="shared" si="4"/>
        <v>FALSEPLT00003</v>
      </c>
    </row>
    <row r="159" spans="1:20" hidden="1" x14ac:dyDescent="0.2">
      <c r="A159" s="26" t="s">
        <v>439</v>
      </c>
      <c r="B159" s="26" t="s">
        <v>212</v>
      </c>
      <c r="C159" s="26" t="s">
        <v>213</v>
      </c>
      <c r="D159" s="26" t="s">
        <v>102</v>
      </c>
      <c r="E159" s="27">
        <v>15</v>
      </c>
      <c r="F159" s="28">
        <v>1813.310666666667</v>
      </c>
      <c r="G159" s="26" t="s">
        <v>454</v>
      </c>
      <c r="H159" s="26" t="s">
        <v>183</v>
      </c>
      <c r="I159" s="26" t="s">
        <v>184</v>
      </c>
      <c r="J159" s="26" t="s">
        <v>185</v>
      </c>
      <c r="K159" s="26" t="s">
        <v>503</v>
      </c>
      <c r="L159" s="26" t="s">
        <v>60</v>
      </c>
      <c r="M159" s="26" t="s">
        <v>321</v>
      </c>
      <c r="N159" s="28">
        <v>29193.659999999996</v>
      </c>
      <c r="O159" s="29">
        <v>22.333333333333332</v>
      </c>
      <c r="P159" s="29">
        <v>335</v>
      </c>
      <c r="Q159" s="27">
        <v>8916</v>
      </c>
      <c r="R159" s="28">
        <v>3.2743001345895015</v>
      </c>
      <c r="S159" s="28">
        <v>87.145253731343274</v>
      </c>
      <c r="T159" s="24" t="str">
        <f t="shared" si="4"/>
        <v>FALSEPLT00019</v>
      </c>
    </row>
    <row r="160" spans="1:20" hidden="1" x14ac:dyDescent="0.2">
      <c r="A160" s="26" t="s">
        <v>439</v>
      </c>
      <c r="B160" s="26" t="s">
        <v>212</v>
      </c>
      <c r="C160" s="26" t="s">
        <v>213</v>
      </c>
      <c r="D160" s="26" t="s">
        <v>102</v>
      </c>
      <c r="E160" s="27">
        <v>480</v>
      </c>
      <c r="F160" s="28">
        <v>501.75314583333318</v>
      </c>
      <c r="G160" s="26" t="s">
        <v>454</v>
      </c>
      <c r="H160" s="26" t="s">
        <v>218</v>
      </c>
      <c r="I160" s="26" t="s">
        <v>219</v>
      </c>
      <c r="J160" s="26" t="s">
        <v>220</v>
      </c>
      <c r="K160" s="26" t="s">
        <v>491</v>
      </c>
      <c r="L160" s="26" t="s">
        <v>60</v>
      </c>
      <c r="M160" s="26" t="s">
        <v>221</v>
      </c>
      <c r="N160" s="28">
        <v>260729.73</v>
      </c>
      <c r="O160" s="29">
        <v>22.4609375</v>
      </c>
      <c r="P160" s="29">
        <v>10781.25</v>
      </c>
      <c r="Q160" s="27">
        <v>74310</v>
      </c>
      <c r="R160" s="28">
        <v>3.5086762212353655</v>
      </c>
      <c r="S160" s="28">
        <v>24.183627130434783</v>
      </c>
      <c r="T160" s="24" t="str">
        <f t="shared" si="4"/>
        <v>FALSEPLT00047</v>
      </c>
    </row>
    <row r="161" spans="1:20" hidden="1" x14ac:dyDescent="0.2">
      <c r="A161" s="26" t="s">
        <v>439</v>
      </c>
      <c r="B161" s="26" t="s">
        <v>212</v>
      </c>
      <c r="C161" s="26" t="s">
        <v>213</v>
      </c>
      <c r="D161" s="26" t="s">
        <v>102</v>
      </c>
      <c r="E161" s="27">
        <v>37</v>
      </c>
      <c r="F161" s="28">
        <v>610.45270270270271</v>
      </c>
      <c r="G161" s="26" t="s">
        <v>454</v>
      </c>
      <c r="H161" s="26" t="s">
        <v>189</v>
      </c>
      <c r="I161" s="26" t="s">
        <v>190</v>
      </c>
      <c r="J161" s="26" t="s">
        <v>112</v>
      </c>
      <c r="K161" s="26" t="s">
        <v>448</v>
      </c>
      <c r="L161" s="26" t="s">
        <v>60</v>
      </c>
      <c r="M161" s="26" t="s">
        <v>191</v>
      </c>
      <c r="N161" s="28">
        <v>24529.600000000002</v>
      </c>
      <c r="O161" s="29">
        <v>22.45945945945946</v>
      </c>
      <c r="P161" s="29">
        <v>831</v>
      </c>
      <c r="Q161" s="27">
        <v>11285</v>
      </c>
      <c r="R161" s="28">
        <v>2.1736464333185648</v>
      </c>
      <c r="S161" s="28">
        <v>29.518170878459689</v>
      </c>
      <c r="T161" s="24" t="str">
        <f t="shared" si="4"/>
        <v>FALSEPLT0048A</v>
      </c>
    </row>
    <row r="162" spans="1:20" hidden="1" x14ac:dyDescent="0.2">
      <c r="A162" s="26" t="s">
        <v>439</v>
      </c>
      <c r="B162" s="26" t="s">
        <v>212</v>
      </c>
      <c r="C162" s="26" t="s">
        <v>213</v>
      </c>
      <c r="D162" s="26" t="s">
        <v>102</v>
      </c>
      <c r="E162" s="27">
        <v>31</v>
      </c>
      <c r="F162" s="28">
        <v>688.40774193548384</v>
      </c>
      <c r="G162" s="26" t="s">
        <v>454</v>
      </c>
      <c r="H162" s="26" t="s">
        <v>175</v>
      </c>
      <c r="I162" s="26" t="s">
        <v>151</v>
      </c>
      <c r="J162" s="26" t="s">
        <v>152</v>
      </c>
      <c r="K162" s="26" t="s">
        <v>441</v>
      </c>
      <c r="L162" s="26" t="s">
        <v>60</v>
      </c>
      <c r="M162" s="26" t="s">
        <v>176</v>
      </c>
      <c r="N162" s="28">
        <v>23186.319999999996</v>
      </c>
      <c r="O162" s="29">
        <v>22.5</v>
      </c>
      <c r="P162" s="29">
        <v>697.5</v>
      </c>
      <c r="Q162" s="27">
        <v>7192</v>
      </c>
      <c r="R162" s="28">
        <v>3.2239043381535035</v>
      </c>
      <c r="S162" s="28">
        <v>33.242035842293902</v>
      </c>
      <c r="T162" s="24" t="str">
        <f t="shared" si="4"/>
        <v>FALSEPLT00049</v>
      </c>
    </row>
    <row r="163" spans="1:20" hidden="1" x14ac:dyDescent="0.2">
      <c r="A163" s="26" t="s">
        <v>439</v>
      </c>
      <c r="B163" s="26" t="s">
        <v>90</v>
      </c>
      <c r="C163" s="26" t="s">
        <v>91</v>
      </c>
      <c r="D163" s="26" t="s">
        <v>57</v>
      </c>
      <c r="E163" s="27">
        <v>1</v>
      </c>
      <c r="F163" s="28">
        <v>500.38</v>
      </c>
      <c r="G163" s="26" t="s">
        <v>452</v>
      </c>
      <c r="H163" s="26" t="s">
        <v>75</v>
      </c>
      <c r="I163" s="26" t="s">
        <v>76</v>
      </c>
      <c r="J163" s="26" t="s">
        <v>57</v>
      </c>
      <c r="K163" s="26" t="s">
        <v>483</v>
      </c>
      <c r="L163" s="26" t="s">
        <v>60</v>
      </c>
      <c r="M163" s="26" t="s">
        <v>77</v>
      </c>
      <c r="N163" s="28">
        <v>537.80999999999995</v>
      </c>
      <c r="O163" s="29">
        <v>20</v>
      </c>
      <c r="P163" s="29">
        <v>20</v>
      </c>
      <c r="Q163" s="27">
        <v>197</v>
      </c>
      <c r="R163" s="28">
        <v>2.7299999999999995</v>
      </c>
      <c r="S163" s="28">
        <v>26.890499999999996</v>
      </c>
      <c r="T163" s="24" t="str">
        <f t="shared" si="4"/>
        <v>FALSEPLT00640</v>
      </c>
    </row>
    <row r="164" spans="1:20" hidden="1" x14ac:dyDescent="0.2">
      <c r="A164" s="26" t="s">
        <v>439</v>
      </c>
      <c r="B164" s="26" t="s">
        <v>90</v>
      </c>
      <c r="C164" s="26" t="s">
        <v>91</v>
      </c>
      <c r="D164" s="26" t="s">
        <v>57</v>
      </c>
      <c r="E164" s="27">
        <v>1507</v>
      </c>
      <c r="F164" s="28">
        <v>555.31865958858748</v>
      </c>
      <c r="G164" s="26" t="s">
        <v>452</v>
      </c>
      <c r="H164" s="26" t="s">
        <v>75</v>
      </c>
      <c r="I164" s="26" t="s">
        <v>76</v>
      </c>
      <c r="J164" s="26" t="s">
        <v>57</v>
      </c>
      <c r="K164" s="26" t="s">
        <v>504</v>
      </c>
      <c r="L164" s="26" t="s">
        <v>60</v>
      </c>
      <c r="M164" s="26" t="s">
        <v>232</v>
      </c>
      <c r="N164" s="28">
        <v>901507.60999999847</v>
      </c>
      <c r="O164" s="29">
        <v>21.485387856668879</v>
      </c>
      <c r="P164" s="29">
        <v>32378.479500000001</v>
      </c>
      <c r="Q164" s="27">
        <v>301026</v>
      </c>
      <c r="R164" s="28">
        <v>2.9947832080949768</v>
      </c>
      <c r="S164" s="28">
        <v>27.842802500963593</v>
      </c>
      <c r="T164" s="24" t="str">
        <f t="shared" si="4"/>
        <v>FALSEPLT00640</v>
      </c>
    </row>
    <row r="165" spans="1:20" x14ac:dyDescent="0.2">
      <c r="A165" s="26" t="s">
        <v>439</v>
      </c>
      <c r="B165" s="26" t="s">
        <v>90</v>
      </c>
      <c r="C165" s="26" t="s">
        <v>91</v>
      </c>
      <c r="D165" s="26" t="s">
        <v>57</v>
      </c>
      <c r="E165" s="27">
        <v>607</v>
      </c>
      <c r="F165" s="28">
        <v>492.72003294892909</v>
      </c>
      <c r="G165" s="26" t="s">
        <v>452</v>
      </c>
      <c r="H165" s="26" t="s">
        <v>55</v>
      </c>
      <c r="I165" s="26" t="s">
        <v>56</v>
      </c>
      <c r="J165" s="26" t="s">
        <v>57</v>
      </c>
      <c r="K165" s="26" t="s">
        <v>488</v>
      </c>
      <c r="L165" s="26" t="s">
        <v>60</v>
      </c>
      <c r="M165" s="26" t="s">
        <v>169</v>
      </c>
      <c r="N165" s="28">
        <v>343609.3799999996</v>
      </c>
      <c r="O165" s="29">
        <v>21.514023887973643</v>
      </c>
      <c r="P165" s="29">
        <v>13059.012500000001</v>
      </c>
      <c r="Q165" s="27">
        <v>233874</v>
      </c>
      <c r="R165" s="28">
        <v>1.4692072654506256</v>
      </c>
      <c r="S165" s="28">
        <v>26.312049245683742</v>
      </c>
      <c r="T165" s="24" t="str">
        <f t="shared" si="4"/>
        <v>FALSEPLT00003</v>
      </c>
    </row>
    <row r="166" spans="1:20" hidden="1" x14ac:dyDescent="0.2">
      <c r="A166" s="26" t="s">
        <v>439</v>
      </c>
      <c r="B166" s="26" t="s">
        <v>90</v>
      </c>
      <c r="C166" s="26" t="s">
        <v>91</v>
      </c>
      <c r="D166" s="26" t="s">
        <v>57</v>
      </c>
      <c r="E166" s="27">
        <v>3</v>
      </c>
      <c r="F166" s="28">
        <v>650.91666666666674</v>
      </c>
      <c r="G166" s="26" t="s">
        <v>452</v>
      </c>
      <c r="H166" s="26" t="s">
        <v>206</v>
      </c>
      <c r="I166" s="26" t="s">
        <v>207</v>
      </c>
      <c r="J166" s="26" t="s">
        <v>57</v>
      </c>
      <c r="K166" s="26" t="s">
        <v>505</v>
      </c>
      <c r="L166" s="26" t="s">
        <v>60</v>
      </c>
      <c r="M166" s="26" t="s">
        <v>323</v>
      </c>
      <c r="N166" s="28">
        <v>2046.75</v>
      </c>
      <c r="O166" s="29">
        <v>22.25</v>
      </c>
      <c r="P166" s="29">
        <v>66.75</v>
      </c>
      <c r="Q166" s="27">
        <v>561</v>
      </c>
      <c r="R166" s="28">
        <v>3.6483957219251337</v>
      </c>
      <c r="S166" s="28">
        <v>30.662921348314608</v>
      </c>
      <c r="T166" s="24" t="str">
        <f t="shared" si="4"/>
        <v>FALSEPLT00055</v>
      </c>
    </row>
    <row r="167" spans="1:20" hidden="1" x14ac:dyDescent="0.2">
      <c r="A167" s="26" t="s">
        <v>439</v>
      </c>
      <c r="B167" s="26" t="s">
        <v>199</v>
      </c>
      <c r="C167" s="26" t="s">
        <v>193</v>
      </c>
      <c r="D167" s="26" t="s">
        <v>152</v>
      </c>
      <c r="E167" s="27">
        <v>13</v>
      </c>
      <c r="F167" s="28">
        <v>888.2461538461539</v>
      </c>
      <c r="G167" s="26" t="s">
        <v>451</v>
      </c>
      <c r="H167" s="26" t="s">
        <v>110</v>
      </c>
      <c r="I167" s="26" t="s">
        <v>111</v>
      </c>
      <c r="J167" s="26" t="s">
        <v>112</v>
      </c>
      <c r="K167" s="26" t="s">
        <v>455</v>
      </c>
      <c r="L167" s="26" t="s">
        <v>60</v>
      </c>
      <c r="M167" s="26" t="s">
        <v>113</v>
      </c>
      <c r="N167" s="28">
        <v>12896.8</v>
      </c>
      <c r="O167" s="29">
        <v>22.5</v>
      </c>
      <c r="P167" s="29">
        <v>292.5</v>
      </c>
      <c r="Q167" s="27">
        <v>7280</v>
      </c>
      <c r="R167" s="28">
        <v>1.7715384615384615</v>
      </c>
      <c r="S167" s="28">
        <v>44.091623931623928</v>
      </c>
      <c r="T167" s="24" t="str">
        <f t="shared" si="4"/>
        <v>FALSEPLT00053</v>
      </c>
    </row>
    <row r="168" spans="1:20" hidden="1" x14ac:dyDescent="0.2">
      <c r="A168" s="26" t="s">
        <v>439</v>
      </c>
      <c r="B168" s="26" t="s">
        <v>199</v>
      </c>
      <c r="C168" s="26" t="s">
        <v>193</v>
      </c>
      <c r="D168" s="26" t="s">
        <v>152</v>
      </c>
      <c r="E168" s="27">
        <v>378</v>
      </c>
      <c r="F168" s="28">
        <v>1272.1363756613762</v>
      </c>
      <c r="G168" s="26" t="s">
        <v>451</v>
      </c>
      <c r="H168" s="26" t="s">
        <v>267</v>
      </c>
      <c r="I168" s="26" t="s">
        <v>268</v>
      </c>
      <c r="J168" s="26" t="s">
        <v>269</v>
      </c>
      <c r="K168" s="26" t="s">
        <v>447</v>
      </c>
      <c r="L168" s="26" t="s">
        <v>60</v>
      </c>
      <c r="M168" s="26" t="s">
        <v>270</v>
      </c>
      <c r="N168" s="28">
        <v>536923.94999999949</v>
      </c>
      <c r="O168" s="29">
        <v>22.5</v>
      </c>
      <c r="P168" s="29">
        <v>8505</v>
      </c>
      <c r="Q168" s="27">
        <v>291816</v>
      </c>
      <c r="R168" s="28">
        <v>1.8399400649724467</v>
      </c>
      <c r="S168" s="28">
        <v>63.130388007054613</v>
      </c>
      <c r="T168" s="24" t="str">
        <f t="shared" si="4"/>
        <v>FALSEPLT00044</v>
      </c>
    </row>
    <row r="169" spans="1:20" hidden="1" x14ac:dyDescent="0.2">
      <c r="A169" s="26" t="s">
        <v>439</v>
      </c>
      <c r="B169" s="26" t="s">
        <v>199</v>
      </c>
      <c r="C169" s="26" t="s">
        <v>193</v>
      </c>
      <c r="D169" s="26" t="s">
        <v>152</v>
      </c>
      <c r="E169" s="27">
        <v>35</v>
      </c>
      <c r="F169" s="28">
        <v>748.86514285714281</v>
      </c>
      <c r="G169" s="26" t="s">
        <v>451</v>
      </c>
      <c r="H169" s="26" t="s">
        <v>66</v>
      </c>
      <c r="I169" s="26" t="s">
        <v>67</v>
      </c>
      <c r="J169" s="26" t="s">
        <v>68</v>
      </c>
      <c r="K169" s="26" t="s">
        <v>443</v>
      </c>
      <c r="L169" s="26" t="s">
        <v>60</v>
      </c>
      <c r="M169" s="26" t="s">
        <v>69</v>
      </c>
      <c r="N169" s="28">
        <v>29314.920000000002</v>
      </c>
      <c r="O169" s="29">
        <v>22.5</v>
      </c>
      <c r="P169" s="29">
        <v>787.5</v>
      </c>
      <c r="Q169" s="27">
        <v>16170</v>
      </c>
      <c r="R169" s="28">
        <v>1.8129202226345085</v>
      </c>
      <c r="S169" s="28">
        <v>37.225295238095242</v>
      </c>
      <c r="T169" s="24" t="str">
        <f t="shared" si="4"/>
        <v>FALSEPLT00017</v>
      </c>
    </row>
    <row r="170" spans="1:20" hidden="1" x14ac:dyDescent="0.2">
      <c r="A170" s="26" t="s">
        <v>439</v>
      </c>
      <c r="B170" s="26" t="s">
        <v>199</v>
      </c>
      <c r="C170" s="26" t="s">
        <v>193</v>
      </c>
      <c r="D170" s="26" t="s">
        <v>152</v>
      </c>
      <c r="E170" s="27">
        <v>269</v>
      </c>
      <c r="F170" s="28">
        <v>767.32014869888496</v>
      </c>
      <c r="G170" s="26" t="s">
        <v>451</v>
      </c>
      <c r="H170" s="26" t="s">
        <v>127</v>
      </c>
      <c r="I170" s="26" t="s">
        <v>128</v>
      </c>
      <c r="J170" s="26" t="s">
        <v>64</v>
      </c>
      <c r="K170" s="26" t="s">
        <v>446</v>
      </c>
      <c r="L170" s="26" t="s">
        <v>60</v>
      </c>
      <c r="M170" s="26" t="s">
        <v>129</v>
      </c>
      <c r="N170" s="28">
        <v>226449.87999999995</v>
      </c>
      <c r="O170" s="29">
        <v>22.12360594795539</v>
      </c>
      <c r="P170" s="29">
        <v>5951.25</v>
      </c>
      <c r="Q170" s="27">
        <v>107062</v>
      </c>
      <c r="R170" s="28">
        <v>2.1151284302553655</v>
      </c>
      <c r="S170" s="28">
        <v>38.050809493803811</v>
      </c>
      <c r="T170" s="24" t="str">
        <f t="shared" si="4"/>
        <v>FALSEPLT00043</v>
      </c>
    </row>
    <row r="171" spans="1:20" hidden="1" x14ac:dyDescent="0.2">
      <c r="A171" s="26" t="s">
        <v>439</v>
      </c>
      <c r="B171" s="26" t="s">
        <v>199</v>
      </c>
      <c r="C171" s="26" t="s">
        <v>193</v>
      </c>
      <c r="D171" s="26" t="s">
        <v>152</v>
      </c>
      <c r="E171" s="27">
        <v>19</v>
      </c>
      <c r="F171" s="28">
        <v>474.61052631578951</v>
      </c>
      <c r="G171" s="26" t="s">
        <v>451</v>
      </c>
      <c r="H171" s="26" t="s">
        <v>164</v>
      </c>
      <c r="I171" s="26" t="s">
        <v>165</v>
      </c>
      <c r="J171" s="26" t="s">
        <v>166</v>
      </c>
      <c r="K171" s="26" t="s">
        <v>478</v>
      </c>
      <c r="L171" s="26" t="s">
        <v>60</v>
      </c>
      <c r="M171" s="26" t="s">
        <v>167</v>
      </c>
      <c r="N171" s="28">
        <v>10221.100000000002</v>
      </c>
      <c r="O171" s="29">
        <v>22.5</v>
      </c>
      <c r="P171" s="29">
        <v>427.5</v>
      </c>
      <c r="Q171" s="27">
        <v>6593</v>
      </c>
      <c r="R171" s="28">
        <v>1.5502957682390417</v>
      </c>
      <c r="S171" s="28">
        <v>23.909005847953221</v>
      </c>
      <c r="T171" s="24" t="str">
        <f t="shared" si="4"/>
        <v>FALSEPLT00045</v>
      </c>
    </row>
    <row r="172" spans="1:20" hidden="1" x14ac:dyDescent="0.2">
      <c r="A172" s="26" t="s">
        <v>439</v>
      </c>
      <c r="B172" s="26" t="s">
        <v>199</v>
      </c>
      <c r="C172" s="26" t="s">
        <v>193</v>
      </c>
      <c r="D172" s="26" t="s">
        <v>152</v>
      </c>
      <c r="E172" s="27">
        <v>796</v>
      </c>
      <c r="F172" s="28">
        <v>430.05624371859284</v>
      </c>
      <c r="G172" s="26" t="s">
        <v>451</v>
      </c>
      <c r="H172" s="26" t="s">
        <v>62</v>
      </c>
      <c r="I172" s="26" t="s">
        <v>63</v>
      </c>
      <c r="J172" s="26" t="s">
        <v>64</v>
      </c>
      <c r="K172" s="26" t="s">
        <v>442</v>
      </c>
      <c r="L172" s="26" t="s">
        <v>60</v>
      </c>
      <c r="M172" s="26" t="s">
        <v>65</v>
      </c>
      <c r="N172" s="28">
        <v>372822.82000000065</v>
      </c>
      <c r="O172" s="29">
        <v>21.727367462311555</v>
      </c>
      <c r="P172" s="29">
        <v>17294.984499999999</v>
      </c>
      <c r="Q172" s="27">
        <v>147260</v>
      </c>
      <c r="R172" s="28">
        <v>2.5317317669428268</v>
      </c>
      <c r="S172" s="28">
        <v>21.556701597506532</v>
      </c>
      <c r="T172" s="24" t="str">
        <f t="shared" si="4"/>
        <v>FALSEPLT00009</v>
      </c>
    </row>
    <row r="173" spans="1:20" hidden="1" x14ac:dyDescent="0.2">
      <c r="A173" s="26" t="s">
        <v>439</v>
      </c>
      <c r="B173" s="26" t="s">
        <v>199</v>
      </c>
      <c r="C173" s="26" t="s">
        <v>193</v>
      </c>
      <c r="D173" s="26" t="s">
        <v>152</v>
      </c>
      <c r="E173" s="27">
        <v>57</v>
      </c>
      <c r="F173" s="28">
        <v>1228.9410526315787</v>
      </c>
      <c r="G173" s="26" t="s">
        <v>451</v>
      </c>
      <c r="H173" s="26" t="s">
        <v>104</v>
      </c>
      <c r="I173" s="26" t="s">
        <v>107</v>
      </c>
      <c r="J173" s="26" t="s">
        <v>108</v>
      </c>
      <c r="K173" s="26" t="s">
        <v>440</v>
      </c>
      <c r="L173" s="26" t="s">
        <v>60</v>
      </c>
      <c r="M173" s="26" t="s">
        <v>109</v>
      </c>
      <c r="N173" s="28">
        <v>77037.920000000013</v>
      </c>
      <c r="O173" s="29">
        <v>21.184210526315791</v>
      </c>
      <c r="P173" s="29">
        <v>1207.5</v>
      </c>
      <c r="Q173" s="27">
        <v>40128</v>
      </c>
      <c r="R173" s="28">
        <v>1.9198046251993623</v>
      </c>
      <c r="S173" s="28">
        <v>63.799519668737069</v>
      </c>
      <c r="T173" s="24" t="str">
        <f t="shared" si="4"/>
        <v>FALSEPLT00006</v>
      </c>
    </row>
    <row r="174" spans="1:20" hidden="1" x14ac:dyDescent="0.2">
      <c r="A174" s="26" t="s">
        <v>439</v>
      </c>
      <c r="B174" s="26" t="s">
        <v>199</v>
      </c>
      <c r="C174" s="26" t="s">
        <v>193</v>
      </c>
      <c r="D174" s="26" t="s">
        <v>152</v>
      </c>
      <c r="E174" s="27">
        <v>23</v>
      </c>
      <c r="F174" s="28">
        <v>1226.0452173913043</v>
      </c>
      <c r="G174" s="26" t="s">
        <v>451</v>
      </c>
      <c r="H174" s="26" t="s">
        <v>117</v>
      </c>
      <c r="I174" s="26" t="s">
        <v>118</v>
      </c>
      <c r="J174" s="26" t="s">
        <v>106</v>
      </c>
      <c r="K174" s="26" t="s">
        <v>445</v>
      </c>
      <c r="L174" s="26" t="s">
        <v>60</v>
      </c>
      <c r="M174" s="26" t="s">
        <v>119</v>
      </c>
      <c r="N174" s="28">
        <v>31757.839999999997</v>
      </c>
      <c r="O174" s="29">
        <v>22.5</v>
      </c>
      <c r="P174" s="29">
        <v>517.5</v>
      </c>
      <c r="Q174" s="27">
        <v>17572</v>
      </c>
      <c r="R174" s="28">
        <v>1.8072979740496242</v>
      </c>
      <c r="S174" s="28">
        <v>61.367806763285017</v>
      </c>
      <c r="T174" s="24" t="str">
        <f t="shared" si="4"/>
        <v>FALSEPLT00041</v>
      </c>
    </row>
    <row r="175" spans="1:20" hidden="1" x14ac:dyDescent="0.2">
      <c r="A175" s="26" t="s">
        <v>439</v>
      </c>
      <c r="B175" s="26" t="s">
        <v>199</v>
      </c>
      <c r="C175" s="26" t="s">
        <v>193</v>
      </c>
      <c r="D175" s="26" t="s">
        <v>152</v>
      </c>
      <c r="E175" s="27">
        <v>169</v>
      </c>
      <c r="F175" s="28">
        <v>448.15573964497048</v>
      </c>
      <c r="G175" s="26" t="s">
        <v>451</v>
      </c>
      <c r="H175" s="26" t="s">
        <v>114</v>
      </c>
      <c r="I175" s="26" t="s">
        <v>115</v>
      </c>
      <c r="J175" s="26" t="s">
        <v>64</v>
      </c>
      <c r="K175" s="26" t="s">
        <v>479</v>
      </c>
      <c r="L175" s="26" t="s">
        <v>60</v>
      </c>
      <c r="M175" s="26" t="s">
        <v>116</v>
      </c>
      <c r="N175" s="28">
        <v>82480.229999999938</v>
      </c>
      <c r="O175" s="29">
        <v>22.189349112426036</v>
      </c>
      <c r="P175" s="29">
        <v>3750</v>
      </c>
      <c r="Q175" s="27">
        <v>31374</v>
      </c>
      <c r="R175" s="28">
        <v>2.6289357429718856</v>
      </c>
      <c r="S175" s="28">
        <v>21.994727999999984</v>
      </c>
      <c r="T175" s="24" t="str">
        <f t="shared" si="4"/>
        <v>FALSEPLT00008</v>
      </c>
    </row>
    <row r="176" spans="1:20" hidden="1" x14ac:dyDescent="0.2">
      <c r="A176" s="26" t="s">
        <v>439</v>
      </c>
      <c r="B176" s="26" t="s">
        <v>199</v>
      </c>
      <c r="C176" s="26" t="s">
        <v>193</v>
      </c>
      <c r="D176" s="26" t="s">
        <v>152</v>
      </c>
      <c r="E176" s="27">
        <v>148</v>
      </c>
      <c r="F176" s="28">
        <v>443.02810810810814</v>
      </c>
      <c r="G176" s="26" t="s">
        <v>451</v>
      </c>
      <c r="H176" s="26" t="s">
        <v>177</v>
      </c>
      <c r="I176" s="26" t="s">
        <v>63</v>
      </c>
      <c r="J176" s="26" t="s">
        <v>64</v>
      </c>
      <c r="K176" s="26" t="s">
        <v>442</v>
      </c>
      <c r="L176" s="26" t="s">
        <v>60</v>
      </c>
      <c r="M176" s="26" t="s">
        <v>65</v>
      </c>
      <c r="N176" s="28">
        <v>71719.239999999991</v>
      </c>
      <c r="O176" s="29">
        <v>22.060810810810811</v>
      </c>
      <c r="P176" s="29">
        <v>3265</v>
      </c>
      <c r="Q176" s="27">
        <v>27380</v>
      </c>
      <c r="R176" s="28">
        <v>2.6194024835646452</v>
      </c>
      <c r="S176" s="28">
        <v>21.966076569678403</v>
      </c>
      <c r="T176" s="24" t="str">
        <f t="shared" si="4"/>
        <v>FALSEPLT00010</v>
      </c>
    </row>
    <row r="177" spans="1:20" hidden="1" x14ac:dyDescent="0.2">
      <c r="A177" s="26" t="s">
        <v>439</v>
      </c>
      <c r="B177" s="26" t="s">
        <v>199</v>
      </c>
      <c r="C177" s="26" t="s">
        <v>193</v>
      </c>
      <c r="D177" s="26" t="s">
        <v>152</v>
      </c>
      <c r="E177" s="27">
        <v>1</v>
      </c>
      <c r="F177" s="28">
        <v>550.47</v>
      </c>
      <c r="G177" s="26" t="s">
        <v>451</v>
      </c>
      <c r="H177" s="26" t="s">
        <v>273</v>
      </c>
      <c r="I177" s="26" t="s">
        <v>274</v>
      </c>
      <c r="J177" s="26" t="s">
        <v>166</v>
      </c>
      <c r="K177" s="26" t="s">
        <v>482</v>
      </c>
      <c r="L177" s="26" t="s">
        <v>60</v>
      </c>
      <c r="M177" s="26" t="s">
        <v>275</v>
      </c>
      <c r="N177" s="28">
        <v>594.01</v>
      </c>
      <c r="O177" s="29">
        <v>22.5</v>
      </c>
      <c r="P177" s="29">
        <v>22.5</v>
      </c>
      <c r="Q177" s="27">
        <v>311</v>
      </c>
      <c r="R177" s="28">
        <v>1.91</v>
      </c>
      <c r="S177" s="28">
        <v>26.400444444444442</v>
      </c>
      <c r="T177" s="24" t="str">
        <f t="shared" si="4"/>
        <v>FALSEPLT00570</v>
      </c>
    </row>
    <row r="178" spans="1:20" hidden="1" x14ac:dyDescent="0.2">
      <c r="A178" s="26" t="s">
        <v>439</v>
      </c>
      <c r="B178" s="26" t="s">
        <v>199</v>
      </c>
      <c r="C178" s="26" t="s">
        <v>193</v>
      </c>
      <c r="D178" s="26" t="s">
        <v>152</v>
      </c>
      <c r="E178" s="27">
        <v>279</v>
      </c>
      <c r="F178" s="28">
        <v>1256.0194982078842</v>
      </c>
      <c r="G178" s="26" t="s">
        <v>451</v>
      </c>
      <c r="H178" s="26" t="s">
        <v>252</v>
      </c>
      <c r="I178" s="26" t="s">
        <v>253</v>
      </c>
      <c r="J178" s="26" t="s">
        <v>254</v>
      </c>
      <c r="K178" s="26" t="s">
        <v>485</v>
      </c>
      <c r="L178" s="26" t="s">
        <v>60</v>
      </c>
      <c r="M178" s="26" t="s">
        <v>294</v>
      </c>
      <c r="N178" s="28">
        <v>387568.56000000017</v>
      </c>
      <c r="O178" s="29">
        <v>21.810035842293907</v>
      </c>
      <c r="P178" s="29">
        <v>6085</v>
      </c>
      <c r="Q178" s="27">
        <v>201996</v>
      </c>
      <c r="R178" s="28">
        <v>1.9186942315689428</v>
      </c>
      <c r="S178" s="28">
        <v>63.692450287592472</v>
      </c>
      <c r="T178" s="24" t="str">
        <f t="shared" si="4"/>
        <v>FALSEPLT00060</v>
      </c>
    </row>
    <row r="179" spans="1:20" hidden="1" x14ac:dyDescent="0.2">
      <c r="A179" s="26" t="s">
        <v>439</v>
      </c>
      <c r="B179" s="26" t="s">
        <v>199</v>
      </c>
      <c r="C179" s="26" t="s">
        <v>193</v>
      </c>
      <c r="D179" s="26" t="s">
        <v>152</v>
      </c>
      <c r="E179" s="27">
        <v>7</v>
      </c>
      <c r="F179" s="28">
        <v>1193.1600000000001</v>
      </c>
      <c r="G179" s="26" t="s">
        <v>451</v>
      </c>
      <c r="H179" s="26" t="s">
        <v>133</v>
      </c>
      <c r="I179" s="26" t="s">
        <v>134</v>
      </c>
      <c r="J179" s="26" t="s">
        <v>106</v>
      </c>
      <c r="K179" s="26" t="s">
        <v>486</v>
      </c>
      <c r="L179" s="26" t="s">
        <v>60</v>
      </c>
      <c r="M179" s="26" t="s">
        <v>135</v>
      </c>
      <c r="N179" s="28">
        <v>9255.7000000000007</v>
      </c>
      <c r="O179" s="29">
        <v>22.5</v>
      </c>
      <c r="P179" s="29">
        <v>157.5</v>
      </c>
      <c r="Q179" s="27">
        <v>4564</v>
      </c>
      <c r="R179" s="28">
        <v>2.0279798422436461</v>
      </c>
      <c r="S179" s="28">
        <v>58.766349206349211</v>
      </c>
      <c r="T179" s="24" t="str">
        <f t="shared" si="4"/>
        <v>FALSEPLT00051</v>
      </c>
    </row>
    <row r="180" spans="1:20" hidden="1" x14ac:dyDescent="0.2">
      <c r="A180" s="26" t="s">
        <v>439</v>
      </c>
      <c r="B180" s="26" t="s">
        <v>199</v>
      </c>
      <c r="C180" s="26" t="s">
        <v>193</v>
      </c>
      <c r="D180" s="26" t="s">
        <v>152</v>
      </c>
      <c r="E180" s="27">
        <v>83</v>
      </c>
      <c r="F180" s="28">
        <v>1653.2322891566268</v>
      </c>
      <c r="G180" s="26" t="s">
        <v>451</v>
      </c>
      <c r="H180" s="26" t="s">
        <v>140</v>
      </c>
      <c r="I180" s="26" t="s">
        <v>141</v>
      </c>
      <c r="J180" s="26" t="s">
        <v>142</v>
      </c>
      <c r="K180" s="26" t="s">
        <v>487</v>
      </c>
      <c r="L180" s="26" t="s">
        <v>60</v>
      </c>
      <c r="M180" s="26" t="s">
        <v>143</v>
      </c>
      <c r="N180" s="28">
        <v>149104.46000000002</v>
      </c>
      <c r="O180" s="29">
        <v>22.5</v>
      </c>
      <c r="P180" s="29">
        <v>1867.5</v>
      </c>
      <c r="Q180" s="27">
        <v>51128</v>
      </c>
      <c r="R180" s="28">
        <v>2.9162975277734318</v>
      </c>
      <c r="S180" s="28">
        <v>79.841745649263729</v>
      </c>
      <c r="T180" s="24" t="str">
        <f t="shared" si="4"/>
        <v>FALSEPLT00023</v>
      </c>
    </row>
    <row r="181" spans="1:20" hidden="1" x14ac:dyDescent="0.2">
      <c r="A181" s="26" t="s">
        <v>439</v>
      </c>
      <c r="B181" s="26" t="s">
        <v>199</v>
      </c>
      <c r="C181" s="26" t="s">
        <v>193</v>
      </c>
      <c r="D181" s="26" t="s">
        <v>152</v>
      </c>
      <c r="E181" s="27">
        <v>6</v>
      </c>
      <c r="F181" s="28">
        <v>1399.3999999999999</v>
      </c>
      <c r="G181" s="26" t="s">
        <v>451</v>
      </c>
      <c r="H181" s="26" t="s">
        <v>70</v>
      </c>
      <c r="I181" s="26" t="s">
        <v>71</v>
      </c>
      <c r="J181" s="26" t="s">
        <v>72</v>
      </c>
      <c r="K181" s="26" t="s">
        <v>437</v>
      </c>
      <c r="L181" s="26" t="s">
        <v>60</v>
      </c>
      <c r="M181" s="26" t="s">
        <v>74</v>
      </c>
      <c r="N181" s="28">
        <v>9187.92</v>
      </c>
      <c r="O181" s="29">
        <v>22.5</v>
      </c>
      <c r="P181" s="29">
        <v>135</v>
      </c>
      <c r="Q181" s="27">
        <v>4896</v>
      </c>
      <c r="R181" s="28">
        <v>1.8766176470588236</v>
      </c>
      <c r="S181" s="28">
        <v>68.058666666666667</v>
      </c>
      <c r="T181" s="24" t="str">
        <f t="shared" si="4"/>
        <v>FALSEPLT00042</v>
      </c>
    </row>
    <row r="182" spans="1:20" hidden="1" x14ac:dyDescent="0.2">
      <c r="A182" s="26" t="s">
        <v>439</v>
      </c>
      <c r="B182" s="26" t="s">
        <v>199</v>
      </c>
      <c r="C182" s="26" t="s">
        <v>193</v>
      </c>
      <c r="D182" s="26" t="s">
        <v>152</v>
      </c>
      <c r="E182" s="27">
        <v>692</v>
      </c>
      <c r="F182" s="28">
        <v>367.71676300578036</v>
      </c>
      <c r="G182" s="26" t="s">
        <v>451</v>
      </c>
      <c r="H182" s="26" t="s">
        <v>218</v>
      </c>
      <c r="I182" s="26" t="s">
        <v>219</v>
      </c>
      <c r="J182" s="26" t="s">
        <v>220</v>
      </c>
      <c r="K182" s="26" t="s">
        <v>491</v>
      </c>
      <c r="L182" s="26" t="s">
        <v>60</v>
      </c>
      <c r="M182" s="26" t="s">
        <v>221</v>
      </c>
      <c r="N182" s="28">
        <v>265303.5</v>
      </c>
      <c r="O182" s="29">
        <v>22.447615606936417</v>
      </c>
      <c r="P182" s="29">
        <v>15533.75</v>
      </c>
      <c r="Q182" s="27">
        <v>51825</v>
      </c>
      <c r="R182" s="28">
        <v>5.1192185238784367</v>
      </c>
      <c r="S182" s="28">
        <v>17.07916633137523</v>
      </c>
      <c r="T182" s="24" t="str">
        <f t="shared" si="4"/>
        <v>FALSEPLT00047</v>
      </c>
    </row>
    <row r="183" spans="1:20" hidden="1" x14ac:dyDescent="0.2">
      <c r="A183" s="26" t="s">
        <v>439</v>
      </c>
      <c r="B183" s="26" t="s">
        <v>199</v>
      </c>
      <c r="C183" s="26" t="s">
        <v>193</v>
      </c>
      <c r="D183" s="26" t="s">
        <v>152</v>
      </c>
      <c r="E183" s="27">
        <v>248</v>
      </c>
      <c r="F183" s="28">
        <v>451.09375</v>
      </c>
      <c r="G183" s="26" t="s">
        <v>451</v>
      </c>
      <c r="H183" s="26" t="s">
        <v>124</v>
      </c>
      <c r="I183" s="26" t="s">
        <v>125</v>
      </c>
      <c r="J183" s="26" t="s">
        <v>102</v>
      </c>
      <c r="K183" s="26" t="s">
        <v>492</v>
      </c>
      <c r="L183" s="26" t="s">
        <v>60</v>
      </c>
      <c r="M183" s="26" t="s">
        <v>126</v>
      </c>
      <c r="N183" s="28">
        <v>122643.84999999999</v>
      </c>
      <c r="O183" s="29">
        <v>21.985887096774192</v>
      </c>
      <c r="P183" s="29">
        <v>5452.5</v>
      </c>
      <c r="Q183" s="27">
        <v>47385</v>
      </c>
      <c r="R183" s="28">
        <v>2.5882420597235409</v>
      </c>
      <c r="S183" s="28">
        <v>22.493140761118752</v>
      </c>
      <c r="T183" s="24" t="str">
        <f t="shared" si="4"/>
        <v>FALSEPLT00020</v>
      </c>
    </row>
    <row r="184" spans="1:20" hidden="1" x14ac:dyDescent="0.2">
      <c r="A184" s="26" t="s">
        <v>439</v>
      </c>
      <c r="B184" s="26" t="s">
        <v>199</v>
      </c>
      <c r="C184" s="26" t="s">
        <v>193</v>
      </c>
      <c r="D184" s="26" t="s">
        <v>152</v>
      </c>
      <c r="E184" s="27">
        <v>3</v>
      </c>
      <c r="F184" s="28">
        <v>798.89333333333343</v>
      </c>
      <c r="G184" s="26" t="s">
        <v>451</v>
      </c>
      <c r="H184" s="26" t="s">
        <v>189</v>
      </c>
      <c r="I184" s="26" t="s">
        <v>190</v>
      </c>
      <c r="J184" s="26" t="s">
        <v>112</v>
      </c>
      <c r="K184" s="26" t="s">
        <v>448</v>
      </c>
      <c r="L184" s="26" t="s">
        <v>60</v>
      </c>
      <c r="M184" s="26" t="s">
        <v>191</v>
      </c>
      <c r="N184" s="28">
        <v>2648.3599999999997</v>
      </c>
      <c r="O184" s="29">
        <v>22.5</v>
      </c>
      <c r="P184" s="29">
        <v>67.5</v>
      </c>
      <c r="Q184" s="27">
        <v>1452</v>
      </c>
      <c r="R184" s="28">
        <v>1.8239393939393937</v>
      </c>
      <c r="S184" s="28">
        <v>39.23496296296296</v>
      </c>
      <c r="T184" s="24" t="str">
        <f t="shared" si="4"/>
        <v>FALSEPLT0048A</v>
      </c>
    </row>
    <row r="185" spans="1:20" hidden="1" x14ac:dyDescent="0.2">
      <c r="A185" s="26" t="s">
        <v>439</v>
      </c>
      <c r="B185" s="26" t="s">
        <v>199</v>
      </c>
      <c r="C185" s="26" t="s">
        <v>193</v>
      </c>
      <c r="D185" s="26" t="s">
        <v>152</v>
      </c>
      <c r="E185" s="27">
        <v>3</v>
      </c>
      <c r="F185" s="28">
        <v>626.40666666666675</v>
      </c>
      <c r="G185" s="26" t="s">
        <v>451</v>
      </c>
      <c r="H185" s="26" t="s">
        <v>170</v>
      </c>
      <c r="I185" s="26" t="s">
        <v>173</v>
      </c>
      <c r="J185" s="26" t="s">
        <v>166</v>
      </c>
      <c r="K185" s="26" t="s">
        <v>494</v>
      </c>
      <c r="L185" s="26" t="s">
        <v>60</v>
      </c>
      <c r="M185" s="26" t="s">
        <v>174</v>
      </c>
      <c r="N185" s="28">
        <v>2152.0100000000002</v>
      </c>
      <c r="O185" s="29">
        <v>22.5</v>
      </c>
      <c r="P185" s="29">
        <v>67.5</v>
      </c>
      <c r="Q185" s="27">
        <v>1299</v>
      </c>
      <c r="R185" s="28">
        <v>1.6566666666666667</v>
      </c>
      <c r="S185" s="28">
        <v>31.881629629629632</v>
      </c>
      <c r="T185" s="24" t="str">
        <f t="shared" si="4"/>
        <v>FALSEPLT00054</v>
      </c>
    </row>
    <row r="186" spans="1:20" hidden="1" x14ac:dyDescent="0.2">
      <c r="A186" s="26" t="s">
        <v>439</v>
      </c>
      <c r="B186" s="26" t="s">
        <v>199</v>
      </c>
      <c r="C186" s="26" t="s">
        <v>193</v>
      </c>
      <c r="D186" s="26" t="s">
        <v>152</v>
      </c>
      <c r="E186" s="27">
        <v>717</v>
      </c>
      <c r="F186" s="28">
        <v>260.47698744769872</v>
      </c>
      <c r="G186" s="26" t="s">
        <v>451</v>
      </c>
      <c r="H186" s="26" t="s">
        <v>175</v>
      </c>
      <c r="I186" s="26" t="s">
        <v>151</v>
      </c>
      <c r="J186" s="26" t="s">
        <v>152</v>
      </c>
      <c r="K186" s="26" t="s">
        <v>441</v>
      </c>
      <c r="L186" s="26" t="s">
        <v>60</v>
      </c>
      <c r="M186" s="26" t="s">
        <v>176</v>
      </c>
      <c r="N186" s="28">
        <v>191745.88000000024</v>
      </c>
      <c r="O186" s="29">
        <v>22.418061366806135</v>
      </c>
      <c r="P186" s="29">
        <v>16073.75</v>
      </c>
      <c r="Q186" s="27">
        <v>17120</v>
      </c>
      <c r="R186" s="28">
        <v>11.200109813084126</v>
      </c>
      <c r="S186" s="28">
        <v>11.929131658760417</v>
      </c>
      <c r="T186" s="24" t="str">
        <f t="shared" si="4"/>
        <v>FALSEPLT00049</v>
      </c>
    </row>
    <row r="187" spans="1:20" hidden="1" x14ac:dyDescent="0.2">
      <c r="A187" s="26" t="s">
        <v>439</v>
      </c>
      <c r="B187" s="26" t="s">
        <v>199</v>
      </c>
      <c r="C187" s="26" t="s">
        <v>193</v>
      </c>
      <c r="D187" s="26" t="s">
        <v>152</v>
      </c>
      <c r="E187" s="27">
        <v>2</v>
      </c>
      <c r="F187" s="28">
        <v>633.41000000000008</v>
      </c>
      <c r="G187" s="26" t="s">
        <v>451</v>
      </c>
      <c r="H187" s="26" t="s">
        <v>157</v>
      </c>
      <c r="I187" s="26" t="s">
        <v>158</v>
      </c>
      <c r="J187" s="26" t="s">
        <v>102</v>
      </c>
      <c r="K187" s="26" t="s">
        <v>444</v>
      </c>
      <c r="L187" s="26" t="s">
        <v>60</v>
      </c>
      <c r="M187" s="26" t="s">
        <v>159</v>
      </c>
      <c r="N187" s="28">
        <v>1560.02</v>
      </c>
      <c r="O187" s="29">
        <v>22.5</v>
      </c>
      <c r="P187" s="29">
        <v>45</v>
      </c>
      <c r="Q187" s="27">
        <v>466</v>
      </c>
      <c r="R187" s="28">
        <v>3.3476824034334762</v>
      </c>
      <c r="S187" s="28">
        <v>34.667111111111112</v>
      </c>
      <c r="T187" s="24" t="str">
        <f t="shared" si="4"/>
        <v>FALSEPLT00022</v>
      </c>
    </row>
    <row r="188" spans="1:20" hidden="1" x14ac:dyDescent="0.2">
      <c r="A188" s="26" t="s">
        <v>439</v>
      </c>
      <c r="B188" s="26" t="s">
        <v>199</v>
      </c>
      <c r="C188" s="26" t="s">
        <v>193</v>
      </c>
      <c r="D188" s="26" t="s">
        <v>152</v>
      </c>
      <c r="E188" s="27">
        <v>82</v>
      </c>
      <c r="F188" s="28">
        <v>1662.3382926829274</v>
      </c>
      <c r="G188" s="26" t="s">
        <v>451</v>
      </c>
      <c r="H188" s="26" t="s">
        <v>299</v>
      </c>
      <c r="I188" s="26" t="s">
        <v>300</v>
      </c>
      <c r="J188" s="26" t="s">
        <v>185</v>
      </c>
      <c r="K188" s="26" t="s">
        <v>498</v>
      </c>
      <c r="L188" s="26" t="s">
        <v>60</v>
      </c>
      <c r="M188" s="26" t="s">
        <v>301</v>
      </c>
      <c r="N188" s="28">
        <v>148370.68000000014</v>
      </c>
      <c r="O188" s="29">
        <v>22.5</v>
      </c>
      <c r="P188" s="29">
        <v>1845</v>
      </c>
      <c r="Q188" s="27">
        <v>53546</v>
      </c>
      <c r="R188" s="28">
        <v>2.7709012811414508</v>
      </c>
      <c r="S188" s="28">
        <v>80.417712737127445</v>
      </c>
      <c r="T188" s="24" t="str">
        <f t="shared" si="4"/>
        <v>FALSEPLT08010</v>
      </c>
    </row>
    <row r="189" spans="1:20" hidden="1" x14ac:dyDescent="0.2">
      <c r="A189" s="26" t="s">
        <v>439</v>
      </c>
      <c r="B189" s="26" t="s">
        <v>199</v>
      </c>
      <c r="C189" s="26" t="s">
        <v>193</v>
      </c>
      <c r="D189" s="26" t="s">
        <v>152</v>
      </c>
      <c r="E189" s="27">
        <v>7</v>
      </c>
      <c r="F189" s="28">
        <v>350</v>
      </c>
      <c r="G189" s="26" t="s">
        <v>451</v>
      </c>
      <c r="H189" s="26" t="s">
        <v>333</v>
      </c>
      <c r="I189" s="26" t="s">
        <v>151</v>
      </c>
      <c r="J189" s="26" t="s">
        <v>152</v>
      </c>
      <c r="K189" s="26" t="s">
        <v>506</v>
      </c>
      <c r="L189" s="26" t="s">
        <v>60</v>
      </c>
      <c r="M189" s="26" t="s">
        <v>335</v>
      </c>
      <c r="N189" s="28">
        <v>2471.56</v>
      </c>
      <c r="O189" s="29">
        <v>22.5</v>
      </c>
      <c r="P189" s="29">
        <v>157.5</v>
      </c>
      <c r="Q189" s="27">
        <v>154</v>
      </c>
      <c r="R189" s="28">
        <v>16.049090909090907</v>
      </c>
      <c r="S189" s="28">
        <v>15.692444444444444</v>
      </c>
      <c r="T189" s="24" t="str">
        <f t="shared" si="4"/>
        <v>FALSEPLT09011</v>
      </c>
    </row>
    <row r="190" spans="1:20" hidden="1" x14ac:dyDescent="0.2">
      <c r="A190" s="26" t="s">
        <v>439</v>
      </c>
      <c r="B190" s="26" t="s">
        <v>199</v>
      </c>
      <c r="C190" s="26" t="s">
        <v>193</v>
      </c>
      <c r="D190" s="26" t="s">
        <v>152</v>
      </c>
      <c r="E190" s="27">
        <v>8</v>
      </c>
      <c r="F190" s="28">
        <v>210</v>
      </c>
      <c r="G190" s="26" t="s">
        <v>451</v>
      </c>
      <c r="H190" s="26" t="s">
        <v>337</v>
      </c>
      <c r="I190" s="26" t="s">
        <v>151</v>
      </c>
      <c r="J190" s="26" t="s">
        <v>152</v>
      </c>
      <c r="K190" s="26" t="s">
        <v>506</v>
      </c>
      <c r="L190" s="26" t="s">
        <v>60</v>
      </c>
      <c r="M190" s="26" t="s">
        <v>338</v>
      </c>
      <c r="N190" s="28">
        <v>1713.9</v>
      </c>
      <c r="O190" s="29">
        <v>22.5</v>
      </c>
      <c r="P190" s="29">
        <v>180</v>
      </c>
      <c r="Q190" s="27">
        <v>186</v>
      </c>
      <c r="R190" s="28">
        <v>9.2145161290322584</v>
      </c>
      <c r="S190" s="28">
        <v>9.5216666666666665</v>
      </c>
      <c r="T190" s="24" t="str">
        <f t="shared" si="4"/>
        <v>FALSEPLT09012</v>
      </c>
    </row>
    <row r="191" spans="1:20" hidden="1" x14ac:dyDescent="0.2">
      <c r="A191" s="26" t="s">
        <v>439</v>
      </c>
      <c r="B191" s="26" t="s">
        <v>199</v>
      </c>
      <c r="C191" s="26" t="s">
        <v>193</v>
      </c>
      <c r="D191" s="26" t="s">
        <v>152</v>
      </c>
      <c r="E191" s="27">
        <v>2</v>
      </c>
      <c r="F191" s="28">
        <v>210</v>
      </c>
      <c r="G191" s="26" t="s">
        <v>451</v>
      </c>
      <c r="H191" s="26" t="s">
        <v>337</v>
      </c>
      <c r="I191" s="26" t="s">
        <v>151</v>
      </c>
      <c r="J191" s="26" t="s">
        <v>152</v>
      </c>
      <c r="K191" s="26" t="s">
        <v>506</v>
      </c>
      <c r="L191" s="26" t="s">
        <v>60</v>
      </c>
      <c r="M191" s="26" t="s">
        <v>339</v>
      </c>
      <c r="N191" s="28">
        <v>426.6</v>
      </c>
      <c r="O191" s="29">
        <v>22.5</v>
      </c>
      <c r="P191" s="29">
        <v>45</v>
      </c>
      <c r="Q191" s="27">
        <v>44</v>
      </c>
      <c r="R191" s="28">
        <v>9.6954545454545453</v>
      </c>
      <c r="S191" s="28">
        <v>9.48</v>
      </c>
      <c r="T191" s="24" t="str">
        <f t="shared" si="4"/>
        <v>FALSEPLT09012</v>
      </c>
    </row>
    <row r="192" spans="1:20" hidden="1" x14ac:dyDescent="0.2">
      <c r="A192" s="26" t="s">
        <v>439</v>
      </c>
      <c r="B192" s="26" t="s">
        <v>199</v>
      </c>
      <c r="C192" s="26" t="s">
        <v>193</v>
      </c>
      <c r="D192" s="26" t="s">
        <v>152</v>
      </c>
      <c r="E192" s="27">
        <v>7</v>
      </c>
      <c r="F192" s="28">
        <v>350</v>
      </c>
      <c r="G192" s="26" t="s">
        <v>451</v>
      </c>
      <c r="H192" s="26" t="s">
        <v>337</v>
      </c>
      <c r="I192" s="26" t="s">
        <v>151</v>
      </c>
      <c r="J192" s="26" t="s">
        <v>152</v>
      </c>
      <c r="K192" s="26" t="s">
        <v>506</v>
      </c>
      <c r="L192" s="26" t="s">
        <v>60</v>
      </c>
      <c r="M192" s="26" t="s">
        <v>340</v>
      </c>
      <c r="N192" s="28">
        <v>2470.6800000000003</v>
      </c>
      <c r="O192" s="29">
        <v>22.5</v>
      </c>
      <c r="P192" s="29">
        <v>157.5</v>
      </c>
      <c r="Q192" s="27">
        <v>154</v>
      </c>
      <c r="R192" s="28">
        <v>16.043376623376624</v>
      </c>
      <c r="S192" s="28">
        <v>15.686857142857145</v>
      </c>
      <c r="T192" s="24" t="str">
        <f t="shared" si="4"/>
        <v>FALSEPLT09012</v>
      </c>
    </row>
    <row r="193" spans="1:20" hidden="1" x14ac:dyDescent="0.2">
      <c r="A193" s="26" t="s">
        <v>507</v>
      </c>
      <c r="B193" s="26" t="s">
        <v>137</v>
      </c>
      <c r="C193" s="26" t="s">
        <v>138</v>
      </c>
      <c r="D193" s="26" t="s">
        <v>108</v>
      </c>
      <c r="E193" s="27">
        <v>1</v>
      </c>
      <c r="F193" s="28">
        <v>0</v>
      </c>
      <c r="G193" s="26" t="s">
        <v>450</v>
      </c>
      <c r="H193" s="26" t="s">
        <v>508</v>
      </c>
      <c r="I193" s="26" t="s">
        <v>509</v>
      </c>
      <c r="J193" s="26" t="s">
        <v>108</v>
      </c>
      <c r="K193" s="26" t="s">
        <v>510</v>
      </c>
      <c r="L193" s="26" t="s">
        <v>60</v>
      </c>
      <c r="M193" s="26" t="s">
        <v>511</v>
      </c>
      <c r="N193" s="28">
        <v>0</v>
      </c>
      <c r="O193" s="29">
        <v>21</v>
      </c>
      <c r="P193" s="29">
        <v>21</v>
      </c>
      <c r="Q193" s="27">
        <v>223</v>
      </c>
      <c r="R193" s="28">
        <v>0</v>
      </c>
      <c r="S193" s="28">
        <v>0</v>
      </c>
      <c r="T193" s="24" t="str">
        <f t="shared" si="4"/>
        <v>MCPLT00505</v>
      </c>
    </row>
    <row r="194" spans="1:20" hidden="1" x14ac:dyDescent="0.2">
      <c r="A194" s="26" t="s">
        <v>449</v>
      </c>
      <c r="B194" s="26" t="s">
        <v>162</v>
      </c>
      <c r="C194" s="26" t="s">
        <v>121</v>
      </c>
      <c r="D194" s="26" t="s">
        <v>122</v>
      </c>
      <c r="E194" s="27">
        <v>4</v>
      </c>
      <c r="F194" s="28">
        <v>1492.27</v>
      </c>
      <c r="G194" s="26" t="s">
        <v>438</v>
      </c>
      <c r="H194" s="26" t="s">
        <v>248</v>
      </c>
      <c r="I194" s="26" t="s">
        <v>249</v>
      </c>
      <c r="J194" s="26" t="s">
        <v>152</v>
      </c>
      <c r="K194" s="26" t="s">
        <v>512</v>
      </c>
      <c r="L194" s="26" t="s">
        <v>60</v>
      </c>
      <c r="M194" s="26" t="s">
        <v>251</v>
      </c>
      <c r="N194" s="28">
        <v>6551.8600000000006</v>
      </c>
      <c r="O194" s="29">
        <v>17.198625</v>
      </c>
      <c r="P194" s="29">
        <v>68.794499999999999</v>
      </c>
      <c r="Q194" s="27">
        <v>3532</v>
      </c>
      <c r="R194" s="28">
        <v>1.8550000000000002</v>
      </c>
      <c r="S194" s="28">
        <v>95.23813676965456</v>
      </c>
      <c r="T194" s="24" t="str">
        <f t="shared" ref="T194:T238" si="5">IF(B194="PLT00031","WM",IF(B194="PLT00033","MC"))&amp;H194</f>
        <v>WMPLT00607</v>
      </c>
    </row>
    <row r="195" spans="1:20" hidden="1" x14ac:dyDescent="0.2">
      <c r="A195" s="26" t="s">
        <v>449</v>
      </c>
      <c r="B195" s="26" t="s">
        <v>162</v>
      </c>
      <c r="C195" s="26" t="s">
        <v>121</v>
      </c>
      <c r="D195" s="26" t="s">
        <v>122</v>
      </c>
      <c r="E195" s="27">
        <v>123</v>
      </c>
      <c r="F195" s="28">
        <v>1485.8943089430895</v>
      </c>
      <c r="G195" s="26" t="s">
        <v>438</v>
      </c>
      <c r="H195" s="26" t="s">
        <v>248</v>
      </c>
      <c r="I195" s="26" t="s">
        <v>249</v>
      </c>
      <c r="J195" s="26" t="s">
        <v>152</v>
      </c>
      <c r="K195" s="26" t="s">
        <v>513</v>
      </c>
      <c r="L195" s="26" t="s">
        <v>60</v>
      </c>
      <c r="M195" s="26" t="s">
        <v>250</v>
      </c>
      <c r="N195" s="28">
        <v>204852.26000000007</v>
      </c>
      <c r="O195" s="29">
        <v>18.513414634146343</v>
      </c>
      <c r="P195" s="29">
        <v>2277.15</v>
      </c>
      <c r="Q195" s="27">
        <v>108609</v>
      </c>
      <c r="R195" s="28">
        <v>1.8861444263366762</v>
      </c>
      <c r="S195" s="28">
        <v>89.959932371604879</v>
      </c>
      <c r="T195" s="24" t="str">
        <f t="shared" si="5"/>
        <v>WMPLT00607</v>
      </c>
    </row>
    <row r="196" spans="1:20" hidden="1" x14ac:dyDescent="0.2">
      <c r="A196" s="26" t="s">
        <v>449</v>
      </c>
      <c r="B196" s="26" t="s">
        <v>162</v>
      </c>
      <c r="C196" s="26" t="s">
        <v>121</v>
      </c>
      <c r="D196" s="26" t="s">
        <v>122</v>
      </c>
      <c r="E196" s="27">
        <v>94</v>
      </c>
      <c r="F196" s="28">
        <v>2761.7854255319153</v>
      </c>
      <c r="G196" s="26" t="s">
        <v>438</v>
      </c>
      <c r="H196" s="26" t="s">
        <v>244</v>
      </c>
      <c r="I196" s="26" t="s">
        <v>245</v>
      </c>
      <c r="J196" s="26" t="s">
        <v>246</v>
      </c>
      <c r="K196" s="26" t="s">
        <v>514</v>
      </c>
      <c r="L196" s="26" t="s">
        <v>60</v>
      </c>
      <c r="M196" s="26" t="s">
        <v>247</v>
      </c>
      <c r="N196" s="28">
        <v>294191.31000000011</v>
      </c>
      <c r="O196" s="29">
        <v>20.343037234042551</v>
      </c>
      <c r="P196" s="29">
        <v>1912.2455</v>
      </c>
      <c r="Q196" s="27">
        <v>130714</v>
      </c>
      <c r="R196" s="28">
        <v>2.2506488210903202</v>
      </c>
      <c r="S196" s="28">
        <v>153.84599414667213</v>
      </c>
      <c r="T196" s="24" t="str">
        <f t="shared" si="5"/>
        <v>WMPLT08103</v>
      </c>
    </row>
    <row r="197" spans="1:20" hidden="1" x14ac:dyDescent="0.2">
      <c r="A197" s="26" t="s">
        <v>449</v>
      </c>
      <c r="B197" s="26" t="s">
        <v>162</v>
      </c>
      <c r="C197" s="26" t="s">
        <v>121</v>
      </c>
      <c r="D197" s="26" t="s">
        <v>122</v>
      </c>
      <c r="E197" s="27">
        <v>22</v>
      </c>
      <c r="F197" s="28">
        <v>1457.1240909090909</v>
      </c>
      <c r="G197" s="26" t="s">
        <v>438</v>
      </c>
      <c r="H197" s="26" t="s">
        <v>279</v>
      </c>
      <c r="I197" s="26" t="s">
        <v>277</v>
      </c>
      <c r="J197" s="26" t="s">
        <v>108</v>
      </c>
      <c r="K197" s="26" t="s">
        <v>470</v>
      </c>
      <c r="L197" s="26" t="s">
        <v>60</v>
      </c>
      <c r="M197" s="26" t="s">
        <v>280</v>
      </c>
      <c r="N197" s="28">
        <v>35127.11</v>
      </c>
      <c r="O197" s="29">
        <v>21.104704545454545</v>
      </c>
      <c r="P197" s="29">
        <v>464.30349999999999</v>
      </c>
      <c r="Q197" s="27">
        <v>15422</v>
      </c>
      <c r="R197" s="28">
        <v>2.2777272727272728</v>
      </c>
      <c r="S197" s="28">
        <v>75.655492581899566</v>
      </c>
      <c r="T197" s="24" t="str">
        <f t="shared" si="5"/>
        <v>WMPLT00702</v>
      </c>
    </row>
    <row r="198" spans="1:20" hidden="1" x14ac:dyDescent="0.2">
      <c r="A198" s="26" t="s">
        <v>449</v>
      </c>
      <c r="B198" s="26" t="s">
        <v>162</v>
      </c>
      <c r="C198" s="26" t="s">
        <v>121</v>
      </c>
      <c r="D198" s="26" t="s">
        <v>122</v>
      </c>
      <c r="E198" s="27">
        <v>34</v>
      </c>
      <c r="F198" s="28">
        <v>1267.1988235294116</v>
      </c>
      <c r="G198" s="26" t="s">
        <v>438</v>
      </c>
      <c r="H198" s="26" t="s">
        <v>281</v>
      </c>
      <c r="I198" s="26" t="s">
        <v>282</v>
      </c>
      <c r="J198" s="26" t="s">
        <v>283</v>
      </c>
      <c r="K198" s="26" t="s">
        <v>516</v>
      </c>
      <c r="L198" s="26" t="s">
        <v>60</v>
      </c>
      <c r="M198" s="26" t="s">
        <v>285</v>
      </c>
      <c r="N198" s="28">
        <v>48732.639999999999</v>
      </c>
      <c r="O198" s="29">
        <v>20.468617647058824</v>
      </c>
      <c r="P198" s="29">
        <v>695.93299999999999</v>
      </c>
      <c r="Q198" s="27">
        <v>24106</v>
      </c>
      <c r="R198" s="28">
        <v>2.021597942420974</v>
      </c>
      <c r="S198" s="28">
        <v>70.024901822445557</v>
      </c>
      <c r="T198" s="24" t="str">
        <f t="shared" si="5"/>
        <v>WMPLT00508</v>
      </c>
    </row>
    <row r="199" spans="1:20" hidden="1" x14ac:dyDescent="0.2">
      <c r="A199" s="26" t="s">
        <v>449</v>
      </c>
      <c r="B199" s="26" t="s">
        <v>162</v>
      </c>
      <c r="C199" s="26" t="s">
        <v>121</v>
      </c>
      <c r="D199" s="26" t="s">
        <v>122</v>
      </c>
      <c r="E199" s="27">
        <v>12</v>
      </c>
      <c r="F199" s="28">
        <v>1446.2933333333333</v>
      </c>
      <c r="G199" s="26" t="s">
        <v>438</v>
      </c>
      <c r="H199" s="26" t="s">
        <v>273</v>
      </c>
      <c r="I199" s="26" t="s">
        <v>274</v>
      </c>
      <c r="J199" s="26" t="s">
        <v>166</v>
      </c>
      <c r="K199" s="26" t="s">
        <v>482</v>
      </c>
      <c r="L199" s="26" t="s">
        <v>60</v>
      </c>
      <c r="M199" s="26" t="s">
        <v>275</v>
      </c>
      <c r="N199" s="28">
        <v>19335.68</v>
      </c>
      <c r="O199" s="29">
        <v>19.46425</v>
      </c>
      <c r="P199" s="29">
        <v>233.571</v>
      </c>
      <c r="Q199" s="27">
        <v>10752</v>
      </c>
      <c r="R199" s="28">
        <v>1.7983333333333333</v>
      </c>
      <c r="S199" s="28">
        <v>82.782879723938336</v>
      </c>
      <c r="T199" s="24" t="str">
        <f t="shared" si="5"/>
        <v>WMPLT00570</v>
      </c>
    </row>
    <row r="200" spans="1:20" hidden="1" x14ac:dyDescent="0.2">
      <c r="A200" s="26" t="s">
        <v>449</v>
      </c>
      <c r="B200" s="26" t="s">
        <v>162</v>
      </c>
      <c r="C200" s="26" t="s">
        <v>121</v>
      </c>
      <c r="D200" s="26" t="s">
        <v>122</v>
      </c>
      <c r="E200" s="27">
        <v>1</v>
      </c>
      <c r="F200" s="28">
        <v>887.24</v>
      </c>
      <c r="G200" s="26" t="s">
        <v>438</v>
      </c>
      <c r="H200" s="26" t="s">
        <v>260</v>
      </c>
      <c r="I200" s="26" t="s">
        <v>138</v>
      </c>
      <c r="J200" s="26" t="s">
        <v>108</v>
      </c>
      <c r="K200" s="26" t="s">
        <v>450</v>
      </c>
      <c r="L200" s="26" t="s">
        <v>60</v>
      </c>
      <c r="M200" s="26" t="s">
        <v>161</v>
      </c>
      <c r="N200" s="28">
        <v>1320.44</v>
      </c>
      <c r="O200" s="29">
        <v>21</v>
      </c>
      <c r="P200" s="29">
        <v>21</v>
      </c>
      <c r="Q200" s="27">
        <v>541</v>
      </c>
      <c r="R200" s="28">
        <v>2.4407393715341961</v>
      </c>
      <c r="S200" s="28">
        <v>62.878095238095241</v>
      </c>
      <c r="T200" s="24" t="str">
        <f t="shared" si="5"/>
        <v>WMPLT00250</v>
      </c>
    </row>
    <row r="201" spans="1:20" hidden="1" x14ac:dyDescent="0.2">
      <c r="A201" s="26" t="s">
        <v>449</v>
      </c>
      <c r="B201" s="26" t="s">
        <v>162</v>
      </c>
      <c r="C201" s="26" t="s">
        <v>121</v>
      </c>
      <c r="D201" s="26" t="s">
        <v>122</v>
      </c>
      <c r="E201" s="27">
        <v>3</v>
      </c>
      <c r="F201" s="28">
        <v>600.10666666666668</v>
      </c>
      <c r="G201" s="26" t="s">
        <v>438</v>
      </c>
      <c r="H201" s="26" t="s">
        <v>252</v>
      </c>
      <c r="I201" s="26" t="s">
        <v>253</v>
      </c>
      <c r="J201" s="26" t="s">
        <v>254</v>
      </c>
      <c r="K201" s="26" t="s">
        <v>484</v>
      </c>
      <c r="L201" s="26" t="s">
        <v>60</v>
      </c>
      <c r="M201" s="26" t="s">
        <v>255</v>
      </c>
      <c r="N201" s="28">
        <v>2220.56</v>
      </c>
      <c r="O201" s="29">
        <v>21.998666666666665</v>
      </c>
      <c r="P201" s="29">
        <v>65.995999999999995</v>
      </c>
      <c r="Q201" s="27">
        <v>912</v>
      </c>
      <c r="R201" s="28">
        <v>2.4348245614035089</v>
      </c>
      <c r="S201" s="28">
        <v>33.646887690163041</v>
      </c>
      <c r="T201" s="24" t="str">
        <f t="shared" si="5"/>
        <v>WMPLT00060</v>
      </c>
    </row>
    <row r="202" spans="1:20" hidden="1" x14ac:dyDescent="0.2">
      <c r="A202" s="26" t="s">
        <v>449</v>
      </c>
      <c r="B202" s="26" t="s">
        <v>162</v>
      </c>
      <c r="C202" s="26" t="s">
        <v>121</v>
      </c>
      <c r="D202" s="26" t="s">
        <v>122</v>
      </c>
      <c r="E202" s="27">
        <v>1</v>
      </c>
      <c r="F202" s="28">
        <v>841.6</v>
      </c>
      <c r="G202" s="26" t="s">
        <v>438</v>
      </c>
      <c r="H202" s="26" t="s">
        <v>261</v>
      </c>
      <c r="I202" s="26" t="s">
        <v>262</v>
      </c>
      <c r="J202" s="26" t="s">
        <v>122</v>
      </c>
      <c r="K202" s="26" t="s">
        <v>518</v>
      </c>
      <c r="L202" s="26" t="s">
        <v>60</v>
      </c>
      <c r="M202" s="26" t="s">
        <v>317</v>
      </c>
      <c r="N202" s="28">
        <v>946.8</v>
      </c>
      <c r="O202" s="29">
        <v>21.469000000000001</v>
      </c>
      <c r="P202" s="29">
        <v>21.469000000000001</v>
      </c>
      <c r="Q202" s="27">
        <v>2</v>
      </c>
      <c r="R202" s="28">
        <v>473.4</v>
      </c>
      <c r="S202" s="28">
        <v>44.100796497275134</v>
      </c>
      <c r="T202" s="24" t="str">
        <f t="shared" si="5"/>
        <v>WMPLT00207</v>
      </c>
    </row>
    <row r="203" spans="1:20" hidden="1" x14ac:dyDescent="0.2">
      <c r="A203" s="26" t="s">
        <v>449</v>
      </c>
      <c r="B203" s="26" t="s">
        <v>162</v>
      </c>
      <c r="C203" s="26" t="s">
        <v>121</v>
      </c>
      <c r="D203" s="26" t="s">
        <v>122</v>
      </c>
      <c r="E203" s="27">
        <v>3</v>
      </c>
      <c r="F203" s="28">
        <v>2289.0666666666666</v>
      </c>
      <c r="G203" s="26" t="s">
        <v>438</v>
      </c>
      <c r="H203" s="26" t="s">
        <v>256</v>
      </c>
      <c r="I203" s="26" t="s">
        <v>257</v>
      </c>
      <c r="J203" s="26" t="s">
        <v>258</v>
      </c>
      <c r="K203" s="26" t="s">
        <v>520</v>
      </c>
      <c r="L203" s="26" t="s">
        <v>60</v>
      </c>
      <c r="M203" s="26" t="s">
        <v>259</v>
      </c>
      <c r="N203" s="28">
        <v>7475.1200000000008</v>
      </c>
      <c r="O203" s="29">
        <v>17.459166666666665</v>
      </c>
      <c r="P203" s="29">
        <v>52.377499999999998</v>
      </c>
      <c r="Q203" s="27">
        <v>3576</v>
      </c>
      <c r="R203" s="28">
        <v>2.0903579418344522</v>
      </c>
      <c r="S203" s="28">
        <v>142.71624266144815</v>
      </c>
      <c r="T203" s="24" t="str">
        <f t="shared" si="5"/>
        <v>WMPLT08102</v>
      </c>
    </row>
    <row r="204" spans="1:20" hidden="1" x14ac:dyDescent="0.2">
      <c r="A204" s="26" t="s">
        <v>449</v>
      </c>
      <c r="B204" s="26" t="s">
        <v>162</v>
      </c>
      <c r="C204" s="26" t="s">
        <v>121</v>
      </c>
      <c r="D204" s="26" t="s">
        <v>122</v>
      </c>
      <c r="E204" s="27">
        <v>4</v>
      </c>
      <c r="F204" s="28">
        <v>1588.7249999999999</v>
      </c>
      <c r="G204" s="26" t="s">
        <v>438</v>
      </c>
      <c r="H204" s="26" t="s">
        <v>287</v>
      </c>
      <c r="I204" s="26" t="s">
        <v>288</v>
      </c>
      <c r="J204" s="26" t="s">
        <v>106</v>
      </c>
      <c r="K204" s="26" t="s">
        <v>522</v>
      </c>
      <c r="L204" s="26" t="s">
        <v>60</v>
      </c>
      <c r="M204" s="26" t="s">
        <v>289</v>
      </c>
      <c r="N204" s="28">
        <v>6995</v>
      </c>
      <c r="O204" s="29">
        <v>21.11825</v>
      </c>
      <c r="P204" s="29">
        <v>84.472999999999999</v>
      </c>
      <c r="Q204" s="27">
        <v>3684</v>
      </c>
      <c r="R204" s="28">
        <v>1.8987513572204127</v>
      </c>
      <c r="S204" s="28">
        <v>82.807524297704589</v>
      </c>
      <c r="T204" s="24" t="str">
        <f t="shared" si="5"/>
        <v>WMPLT00705</v>
      </c>
    </row>
    <row r="205" spans="1:20" hidden="1" x14ac:dyDescent="0.2">
      <c r="A205" s="26" t="s">
        <v>449</v>
      </c>
      <c r="B205" s="26" t="s">
        <v>150</v>
      </c>
      <c r="C205" s="26" t="s">
        <v>151</v>
      </c>
      <c r="D205" s="26" t="s">
        <v>152</v>
      </c>
      <c r="E205" s="27">
        <v>410</v>
      </c>
      <c r="F205" s="28">
        <v>1839.3646829268275</v>
      </c>
      <c r="G205" s="26" t="s">
        <v>441</v>
      </c>
      <c r="H205" s="26" t="s">
        <v>244</v>
      </c>
      <c r="I205" s="26" t="s">
        <v>245</v>
      </c>
      <c r="J205" s="26" t="s">
        <v>246</v>
      </c>
      <c r="K205" s="26" t="s">
        <v>514</v>
      </c>
      <c r="L205" s="26" t="s">
        <v>60</v>
      </c>
      <c r="M205" s="26" t="s">
        <v>293</v>
      </c>
      <c r="N205" s="28">
        <v>827191.47999999952</v>
      </c>
      <c r="O205" s="29">
        <v>22.376524390243901</v>
      </c>
      <c r="P205" s="29">
        <v>9174.375</v>
      </c>
      <c r="Q205" s="27">
        <v>403088</v>
      </c>
      <c r="R205" s="28">
        <v>2.0521362084706056</v>
      </c>
      <c r="S205" s="28">
        <v>90.163251447646246</v>
      </c>
      <c r="T205" s="24" t="str">
        <f t="shared" si="5"/>
        <v>FALSEPLT08103</v>
      </c>
    </row>
    <row r="206" spans="1:20" hidden="1" x14ac:dyDescent="0.2">
      <c r="A206" s="26" t="s">
        <v>449</v>
      </c>
      <c r="B206" s="26" t="s">
        <v>150</v>
      </c>
      <c r="C206" s="26" t="s">
        <v>151</v>
      </c>
      <c r="D206" s="26" t="s">
        <v>152</v>
      </c>
      <c r="E206" s="27">
        <v>88</v>
      </c>
      <c r="F206" s="28">
        <v>849.88477272727243</v>
      </c>
      <c r="G206" s="26" t="s">
        <v>441</v>
      </c>
      <c r="H206" s="26" t="s">
        <v>256</v>
      </c>
      <c r="I206" s="26" t="s">
        <v>257</v>
      </c>
      <c r="J206" s="26" t="s">
        <v>258</v>
      </c>
      <c r="K206" s="26" t="s">
        <v>520</v>
      </c>
      <c r="L206" s="26" t="s">
        <v>60</v>
      </c>
      <c r="M206" s="26" t="s">
        <v>295</v>
      </c>
      <c r="N206" s="28">
        <v>84713.54</v>
      </c>
      <c r="O206" s="29">
        <v>22.03125</v>
      </c>
      <c r="P206" s="29">
        <v>1938.75</v>
      </c>
      <c r="Q206" s="27">
        <v>31402</v>
      </c>
      <c r="R206" s="28">
        <v>2.6977116107254311</v>
      </c>
      <c r="S206" s="28">
        <v>43.694927143778202</v>
      </c>
      <c r="T206" s="24" t="str">
        <f t="shared" si="5"/>
        <v>FALSEPLT08102</v>
      </c>
    </row>
    <row r="207" spans="1:20" hidden="1" x14ac:dyDescent="0.2">
      <c r="A207" s="26" t="s">
        <v>449</v>
      </c>
      <c r="B207" s="26" t="s">
        <v>150</v>
      </c>
      <c r="C207" s="26" t="s">
        <v>151</v>
      </c>
      <c r="D207" s="26" t="s">
        <v>152</v>
      </c>
      <c r="E207" s="27">
        <v>281</v>
      </c>
      <c r="F207" s="28">
        <v>1150.142918149465</v>
      </c>
      <c r="G207" s="26" t="s">
        <v>441</v>
      </c>
      <c r="H207" s="26" t="s">
        <v>296</v>
      </c>
      <c r="I207" s="26" t="s">
        <v>297</v>
      </c>
      <c r="J207" s="26" t="s">
        <v>258</v>
      </c>
      <c r="K207" s="26" t="s">
        <v>468</v>
      </c>
      <c r="L207" s="26" t="s">
        <v>60</v>
      </c>
      <c r="M207" s="26" t="s">
        <v>298</v>
      </c>
      <c r="N207" s="28">
        <v>348727.81999999972</v>
      </c>
      <c r="O207" s="29">
        <v>22.079804270462635</v>
      </c>
      <c r="P207" s="29">
        <v>6204.4250000000002</v>
      </c>
      <c r="Q207" s="27">
        <v>121388</v>
      </c>
      <c r="R207" s="28">
        <v>2.8728360299205828</v>
      </c>
      <c r="S207" s="28">
        <v>56.206307594982569</v>
      </c>
      <c r="T207" s="24" t="str">
        <f t="shared" si="5"/>
        <v>FALSEPLT08101</v>
      </c>
    </row>
    <row r="208" spans="1:20" hidden="1" x14ac:dyDescent="0.2">
      <c r="A208" s="26" t="s">
        <v>449</v>
      </c>
      <c r="B208" s="26" t="s">
        <v>150</v>
      </c>
      <c r="C208" s="26" t="s">
        <v>151</v>
      </c>
      <c r="D208" s="26" t="s">
        <v>152</v>
      </c>
      <c r="E208" s="27">
        <v>13</v>
      </c>
      <c r="F208" s="28">
        <v>887.90230769230766</v>
      </c>
      <c r="G208" s="26" t="s">
        <v>441</v>
      </c>
      <c r="H208" s="26" t="s">
        <v>306</v>
      </c>
      <c r="I208" s="26" t="s">
        <v>307</v>
      </c>
      <c r="J208" s="26" t="s">
        <v>308</v>
      </c>
      <c r="K208" s="26" t="s">
        <v>489</v>
      </c>
      <c r="L208" s="26" t="s">
        <v>60</v>
      </c>
      <c r="M208" s="26" t="s">
        <v>309</v>
      </c>
      <c r="N208" s="28">
        <v>12796.460000000001</v>
      </c>
      <c r="O208" s="29">
        <v>22.5</v>
      </c>
      <c r="P208" s="29">
        <v>292.5</v>
      </c>
      <c r="Q208" s="27">
        <v>5577</v>
      </c>
      <c r="R208" s="28">
        <v>2.2945060068136991</v>
      </c>
      <c r="S208" s="28">
        <v>43.748581196581199</v>
      </c>
      <c r="T208" s="24" t="str">
        <f t="shared" si="5"/>
        <v>FALSEPLT08009</v>
      </c>
    </row>
    <row r="209" spans="1:20" hidden="1" x14ac:dyDescent="0.2">
      <c r="A209" s="26" t="s">
        <v>449</v>
      </c>
      <c r="B209" s="26" t="s">
        <v>150</v>
      </c>
      <c r="C209" s="26" t="s">
        <v>151</v>
      </c>
      <c r="D209" s="26" t="s">
        <v>152</v>
      </c>
      <c r="E209" s="27">
        <v>21</v>
      </c>
      <c r="F209" s="28">
        <v>1321.3866666666665</v>
      </c>
      <c r="G209" s="26" t="s">
        <v>441</v>
      </c>
      <c r="H209" s="26" t="s">
        <v>302</v>
      </c>
      <c r="I209" s="26" t="s">
        <v>303</v>
      </c>
      <c r="J209" s="26" t="s">
        <v>304</v>
      </c>
      <c r="K209" s="26" t="s">
        <v>496</v>
      </c>
      <c r="L209" s="26" t="s">
        <v>60</v>
      </c>
      <c r="M209" s="26" t="s">
        <v>305</v>
      </c>
      <c r="N209" s="28">
        <v>30234.83</v>
      </c>
      <c r="O209" s="29">
        <v>22.5</v>
      </c>
      <c r="P209" s="29">
        <v>472.5</v>
      </c>
      <c r="Q209" s="27">
        <v>12243</v>
      </c>
      <c r="R209" s="28">
        <v>2.4695605652209429</v>
      </c>
      <c r="S209" s="28">
        <v>63.989058201058207</v>
      </c>
      <c r="T209" s="24" t="str">
        <f t="shared" si="5"/>
        <v>FALSEPLT08007</v>
      </c>
    </row>
    <row r="210" spans="1:20" hidden="1" x14ac:dyDescent="0.2">
      <c r="A210" s="26" t="s">
        <v>449</v>
      </c>
      <c r="B210" s="26" t="s">
        <v>150</v>
      </c>
      <c r="C210" s="26" t="s">
        <v>151</v>
      </c>
      <c r="D210" s="26" t="s">
        <v>152</v>
      </c>
      <c r="E210" s="27">
        <v>2</v>
      </c>
      <c r="F210" s="28">
        <v>525</v>
      </c>
      <c r="G210" s="26" t="s">
        <v>441</v>
      </c>
      <c r="H210" s="26" t="s">
        <v>212</v>
      </c>
      <c r="I210" s="26" t="s">
        <v>213</v>
      </c>
      <c r="J210" s="26" t="s">
        <v>102</v>
      </c>
      <c r="K210" s="26" t="s">
        <v>454</v>
      </c>
      <c r="L210" s="26" t="s">
        <v>60</v>
      </c>
      <c r="M210" s="26" t="s">
        <v>214</v>
      </c>
      <c r="N210" s="28">
        <v>1517.8</v>
      </c>
      <c r="O210" s="29">
        <v>15</v>
      </c>
      <c r="P210" s="29">
        <v>30</v>
      </c>
      <c r="Q210" s="27">
        <v>464</v>
      </c>
      <c r="R210" s="28">
        <v>3.2711206896551723</v>
      </c>
      <c r="S210" s="28">
        <v>50.593333333333334</v>
      </c>
      <c r="T210" s="24" t="str">
        <f t="shared" si="5"/>
        <v>FALSEPLT00034</v>
      </c>
    </row>
    <row r="211" spans="1:20" hidden="1" x14ac:dyDescent="0.2">
      <c r="A211" s="26" t="s">
        <v>449</v>
      </c>
      <c r="B211" s="26" t="s">
        <v>150</v>
      </c>
      <c r="C211" s="26" t="s">
        <v>151</v>
      </c>
      <c r="D211" s="26" t="s">
        <v>152</v>
      </c>
      <c r="E211" s="27">
        <v>42</v>
      </c>
      <c r="F211" s="28">
        <v>974.74785714285736</v>
      </c>
      <c r="G211" s="26" t="s">
        <v>441</v>
      </c>
      <c r="H211" s="26" t="s">
        <v>524</v>
      </c>
      <c r="I211" s="26" t="s">
        <v>307</v>
      </c>
      <c r="J211" s="26" t="s">
        <v>308</v>
      </c>
      <c r="K211" s="26" t="s">
        <v>489</v>
      </c>
      <c r="L211" s="26" t="s">
        <v>60</v>
      </c>
      <c r="M211" s="26" t="s">
        <v>525</v>
      </c>
      <c r="N211" s="28">
        <v>46360.380000000005</v>
      </c>
      <c r="O211" s="29">
        <v>22.5</v>
      </c>
      <c r="P211" s="29">
        <v>945</v>
      </c>
      <c r="Q211" s="27">
        <v>18018</v>
      </c>
      <c r="R211" s="28">
        <v>2.5730036630036635</v>
      </c>
      <c r="S211" s="28">
        <v>49.058603174603178</v>
      </c>
      <c r="T211" s="24" t="str">
        <f t="shared" si="5"/>
        <v>FALSEPLT09029</v>
      </c>
    </row>
    <row r="212" spans="1:20" hidden="1" x14ac:dyDescent="0.2">
      <c r="A212" s="26" t="s">
        <v>449</v>
      </c>
      <c r="B212" s="26" t="s">
        <v>150</v>
      </c>
      <c r="C212" s="26" t="s">
        <v>151</v>
      </c>
      <c r="D212" s="26" t="s">
        <v>152</v>
      </c>
      <c r="E212" s="27">
        <v>29</v>
      </c>
      <c r="F212" s="28">
        <v>1723.9682758620688</v>
      </c>
      <c r="G212" s="26" t="s">
        <v>441</v>
      </c>
      <c r="H212" s="26" t="s">
        <v>299</v>
      </c>
      <c r="I212" s="26" t="s">
        <v>300</v>
      </c>
      <c r="J212" s="26" t="s">
        <v>185</v>
      </c>
      <c r="K212" s="26" t="s">
        <v>498</v>
      </c>
      <c r="L212" s="26" t="s">
        <v>60</v>
      </c>
      <c r="M212" s="26" t="s">
        <v>301</v>
      </c>
      <c r="N212" s="28">
        <v>54348.200000000004</v>
      </c>
      <c r="O212" s="29">
        <v>22.5</v>
      </c>
      <c r="P212" s="29">
        <v>652.5</v>
      </c>
      <c r="Q212" s="27">
        <v>19604</v>
      </c>
      <c r="R212" s="28">
        <v>2.7723015711079375</v>
      </c>
      <c r="S212" s="28">
        <v>83.292260536398473</v>
      </c>
      <c r="T212" s="24" t="str">
        <f t="shared" si="5"/>
        <v>FALSEPLT08010</v>
      </c>
    </row>
    <row r="213" spans="1:20" hidden="1" x14ac:dyDescent="0.2">
      <c r="A213" s="26" t="s">
        <v>449</v>
      </c>
      <c r="B213" s="26" t="s">
        <v>150</v>
      </c>
      <c r="C213" s="26" t="s">
        <v>151</v>
      </c>
      <c r="D213" s="26" t="s">
        <v>152</v>
      </c>
      <c r="E213" s="27">
        <v>2</v>
      </c>
      <c r="F213" s="28">
        <v>1019.5</v>
      </c>
      <c r="G213" s="26" t="s">
        <v>441</v>
      </c>
      <c r="H213" s="26" t="s">
        <v>310</v>
      </c>
      <c r="I213" s="26" t="s">
        <v>311</v>
      </c>
      <c r="J213" s="26" t="s">
        <v>312</v>
      </c>
      <c r="K213" s="26" t="s">
        <v>499</v>
      </c>
      <c r="L213" s="26" t="s">
        <v>60</v>
      </c>
      <c r="M213" s="26" t="s">
        <v>313</v>
      </c>
      <c r="N213" s="28">
        <v>2251.8000000000002</v>
      </c>
      <c r="O213" s="29">
        <v>22.5</v>
      </c>
      <c r="P213" s="29">
        <v>45</v>
      </c>
      <c r="Q213" s="27">
        <v>1122</v>
      </c>
      <c r="R213" s="28">
        <v>2.0069518716577543</v>
      </c>
      <c r="S213" s="28">
        <v>50.040000000000006</v>
      </c>
      <c r="T213" s="24" t="str">
        <f t="shared" si="5"/>
        <v>FALSEPLT08008</v>
      </c>
    </row>
    <row r="214" spans="1:20" hidden="1" x14ac:dyDescent="0.2">
      <c r="A214" s="26" t="s">
        <v>449</v>
      </c>
      <c r="B214" s="26" t="s">
        <v>137</v>
      </c>
      <c r="C214" s="26" t="s">
        <v>138</v>
      </c>
      <c r="D214" s="26" t="s">
        <v>108</v>
      </c>
      <c r="E214" s="27">
        <v>13</v>
      </c>
      <c r="F214" s="28">
        <v>1187.1446153846155</v>
      </c>
      <c r="G214" s="26" t="s">
        <v>450</v>
      </c>
      <c r="H214" s="26" t="s">
        <v>248</v>
      </c>
      <c r="I214" s="26" t="s">
        <v>249</v>
      </c>
      <c r="J214" s="26" t="s">
        <v>152</v>
      </c>
      <c r="K214" s="26" t="s">
        <v>512</v>
      </c>
      <c r="L214" s="26" t="s">
        <v>60</v>
      </c>
      <c r="M214" s="26" t="s">
        <v>251</v>
      </c>
      <c r="N214" s="28">
        <v>17070.16</v>
      </c>
      <c r="O214" s="29">
        <v>20.497884615384617</v>
      </c>
      <c r="P214" s="29">
        <v>266.47250000000003</v>
      </c>
      <c r="Q214" s="27">
        <v>9854</v>
      </c>
      <c r="R214" s="28">
        <v>1.7323076923076923</v>
      </c>
      <c r="S214" s="28">
        <v>64.059743500736474</v>
      </c>
      <c r="T214" s="24" t="str">
        <f t="shared" si="5"/>
        <v>MCPLT00607</v>
      </c>
    </row>
    <row r="215" spans="1:20" hidden="1" x14ac:dyDescent="0.2">
      <c r="A215" s="26" t="s">
        <v>449</v>
      </c>
      <c r="B215" s="26" t="s">
        <v>137</v>
      </c>
      <c r="C215" s="26" t="s">
        <v>138</v>
      </c>
      <c r="D215" s="26" t="s">
        <v>108</v>
      </c>
      <c r="E215" s="27">
        <v>3</v>
      </c>
      <c r="F215" s="28">
        <v>3500</v>
      </c>
      <c r="G215" s="26" t="s">
        <v>450</v>
      </c>
      <c r="H215" s="26" t="s">
        <v>244</v>
      </c>
      <c r="I215" s="26" t="s">
        <v>245</v>
      </c>
      <c r="J215" s="26" t="s">
        <v>246</v>
      </c>
      <c r="K215" s="26" t="s">
        <v>514</v>
      </c>
      <c r="L215" s="26" t="s">
        <v>60</v>
      </c>
      <c r="M215" s="26" t="s">
        <v>247</v>
      </c>
      <c r="N215" s="28">
        <v>11988</v>
      </c>
      <c r="O215" s="29">
        <v>20.424666666666667</v>
      </c>
      <c r="P215" s="29">
        <v>61.274000000000001</v>
      </c>
      <c r="Q215" s="27">
        <v>4815</v>
      </c>
      <c r="R215" s="28">
        <v>2.4897196261682244</v>
      </c>
      <c r="S215" s="28">
        <v>195.64578777295426</v>
      </c>
      <c r="T215" s="24" t="str">
        <f t="shared" si="5"/>
        <v>MCPLT08103</v>
      </c>
    </row>
    <row r="216" spans="1:20" hidden="1" x14ac:dyDescent="0.2">
      <c r="A216" s="26" t="s">
        <v>449</v>
      </c>
      <c r="B216" s="26" t="s">
        <v>137</v>
      </c>
      <c r="C216" s="26" t="s">
        <v>138</v>
      </c>
      <c r="D216" s="26" t="s">
        <v>108</v>
      </c>
      <c r="E216" s="27">
        <v>33</v>
      </c>
      <c r="F216" s="28">
        <v>714.39393939393938</v>
      </c>
      <c r="G216" s="26" t="s">
        <v>450</v>
      </c>
      <c r="H216" s="26" t="s">
        <v>279</v>
      </c>
      <c r="I216" s="26" t="s">
        <v>277</v>
      </c>
      <c r="J216" s="26" t="s">
        <v>108</v>
      </c>
      <c r="K216" s="26" t="s">
        <v>470</v>
      </c>
      <c r="L216" s="26" t="s">
        <v>60</v>
      </c>
      <c r="M216" s="26" t="s">
        <v>280</v>
      </c>
      <c r="N216" s="28">
        <v>24996.35</v>
      </c>
      <c r="O216" s="29">
        <v>20.561651515151514</v>
      </c>
      <c r="P216" s="29">
        <v>678.53449999999998</v>
      </c>
      <c r="Q216" s="27">
        <v>5643</v>
      </c>
      <c r="R216" s="28">
        <v>4.4296207690944529</v>
      </c>
      <c r="S216" s="28">
        <v>36.838731118314541</v>
      </c>
      <c r="T216" s="24" t="str">
        <f t="shared" si="5"/>
        <v>MCPLT00702</v>
      </c>
    </row>
    <row r="217" spans="1:20" hidden="1" x14ac:dyDescent="0.2">
      <c r="A217" s="26" t="s">
        <v>449</v>
      </c>
      <c r="B217" s="26" t="s">
        <v>137</v>
      </c>
      <c r="C217" s="26" t="s">
        <v>138</v>
      </c>
      <c r="D217" s="26" t="s">
        <v>108</v>
      </c>
      <c r="E217" s="27">
        <v>17</v>
      </c>
      <c r="F217" s="28">
        <v>603.81058823529418</v>
      </c>
      <c r="G217" s="26" t="s">
        <v>450</v>
      </c>
      <c r="H217" s="26" t="s">
        <v>281</v>
      </c>
      <c r="I217" s="26" t="s">
        <v>282</v>
      </c>
      <c r="J217" s="26" t="s">
        <v>283</v>
      </c>
      <c r="K217" s="26" t="s">
        <v>516</v>
      </c>
      <c r="L217" s="26" t="s">
        <v>60</v>
      </c>
      <c r="M217" s="26" t="s">
        <v>285</v>
      </c>
      <c r="N217" s="28">
        <v>11320.1</v>
      </c>
      <c r="O217" s="29">
        <v>35.290588235294123</v>
      </c>
      <c r="P217" s="29">
        <v>599.94000000000005</v>
      </c>
      <c r="Q217" s="27">
        <v>8776</v>
      </c>
      <c r="R217" s="28">
        <v>1.2898928896991797</v>
      </c>
      <c r="S217" s="28">
        <v>18.868720205353867</v>
      </c>
      <c r="T217" s="24" t="str">
        <f t="shared" si="5"/>
        <v>MCPLT00508</v>
      </c>
    </row>
    <row r="218" spans="1:20" hidden="1" x14ac:dyDescent="0.2">
      <c r="A218" s="26" t="s">
        <v>449</v>
      </c>
      <c r="B218" s="26" t="s">
        <v>137</v>
      </c>
      <c r="C218" s="26" t="s">
        <v>138</v>
      </c>
      <c r="D218" s="26" t="s">
        <v>108</v>
      </c>
      <c r="E218" s="27">
        <v>18</v>
      </c>
      <c r="F218" s="28">
        <v>599.31388888888875</v>
      </c>
      <c r="G218" s="26" t="s">
        <v>450</v>
      </c>
      <c r="H218" s="26" t="s">
        <v>260</v>
      </c>
      <c r="I218" s="26" t="s">
        <v>138</v>
      </c>
      <c r="J218" s="26" t="s">
        <v>108</v>
      </c>
      <c r="K218" s="26" t="s">
        <v>450</v>
      </c>
      <c r="L218" s="26" t="s">
        <v>60</v>
      </c>
      <c r="M218" s="26" t="s">
        <v>161</v>
      </c>
      <c r="N218" s="28">
        <v>11981.999999999998</v>
      </c>
      <c r="O218" s="29">
        <v>32.196722222222228</v>
      </c>
      <c r="P218" s="29">
        <v>579.54100000000005</v>
      </c>
      <c r="Q218" s="27">
        <v>5985</v>
      </c>
      <c r="R218" s="28">
        <v>2.002005012531328</v>
      </c>
      <c r="S218" s="28">
        <v>20.674982443002303</v>
      </c>
      <c r="T218" s="24" t="str">
        <f t="shared" si="5"/>
        <v>MCPLT00250</v>
      </c>
    </row>
    <row r="219" spans="1:20" hidden="1" x14ac:dyDescent="0.2">
      <c r="A219" s="26" t="s">
        <v>449</v>
      </c>
      <c r="B219" s="26" t="s">
        <v>137</v>
      </c>
      <c r="C219" s="26" t="s">
        <v>138</v>
      </c>
      <c r="D219" s="26" t="s">
        <v>108</v>
      </c>
      <c r="E219" s="27">
        <v>32</v>
      </c>
      <c r="F219" s="28">
        <v>870.21125000000006</v>
      </c>
      <c r="G219" s="26" t="s">
        <v>450</v>
      </c>
      <c r="H219" s="26" t="s">
        <v>261</v>
      </c>
      <c r="I219" s="26" t="s">
        <v>262</v>
      </c>
      <c r="J219" s="26" t="s">
        <v>122</v>
      </c>
      <c r="K219" s="26" t="s">
        <v>518</v>
      </c>
      <c r="L219" s="26" t="s">
        <v>60</v>
      </c>
      <c r="M219" s="26" t="s">
        <v>317</v>
      </c>
      <c r="N219" s="28">
        <v>31256.65</v>
      </c>
      <c r="O219" s="29">
        <v>21.203749999999999</v>
      </c>
      <c r="P219" s="29">
        <v>678.52</v>
      </c>
      <c r="Q219" s="27">
        <v>17257</v>
      </c>
      <c r="R219" s="28">
        <v>1.8112447122906647</v>
      </c>
      <c r="S219" s="28">
        <v>46.06592289099806</v>
      </c>
      <c r="T219" s="24" t="str">
        <f t="shared" si="5"/>
        <v>MCPLT00207</v>
      </c>
    </row>
    <row r="220" spans="1:20" hidden="1" x14ac:dyDescent="0.2">
      <c r="A220" s="26" t="s">
        <v>449</v>
      </c>
      <c r="B220" s="26" t="s">
        <v>137</v>
      </c>
      <c r="C220" s="26" t="s">
        <v>138</v>
      </c>
      <c r="D220" s="26" t="s">
        <v>108</v>
      </c>
      <c r="E220" s="27">
        <v>18</v>
      </c>
      <c r="F220" s="28">
        <v>70.725000000000009</v>
      </c>
      <c r="G220" s="26" t="s">
        <v>450</v>
      </c>
      <c r="H220" s="26" t="s">
        <v>320</v>
      </c>
      <c r="I220" s="26" t="s">
        <v>138</v>
      </c>
      <c r="J220" s="26" t="s">
        <v>108</v>
      </c>
      <c r="K220" s="26" t="s">
        <v>450</v>
      </c>
      <c r="L220" s="26" t="s">
        <v>60</v>
      </c>
      <c r="M220" s="26" t="s">
        <v>161</v>
      </c>
      <c r="N220" s="28">
        <v>1318.0500000000002</v>
      </c>
      <c r="O220" s="29">
        <v>21.579388888888889</v>
      </c>
      <c r="P220" s="29">
        <v>388.42900000000003</v>
      </c>
      <c r="Q220" s="27">
        <v>240</v>
      </c>
      <c r="R220" s="28">
        <v>5.4918750000000012</v>
      </c>
      <c r="S220" s="28">
        <v>3.3932842295503169</v>
      </c>
      <c r="T220" s="24" t="str">
        <f t="shared" si="5"/>
        <v>MCPLT00255</v>
      </c>
    </row>
    <row r="221" spans="1:20" hidden="1" x14ac:dyDescent="0.2">
      <c r="A221" s="26" t="s">
        <v>449</v>
      </c>
      <c r="B221" s="26" t="s">
        <v>137</v>
      </c>
      <c r="C221" s="26" t="s">
        <v>138</v>
      </c>
      <c r="D221" s="26" t="s">
        <v>108</v>
      </c>
      <c r="E221" s="27">
        <v>4</v>
      </c>
      <c r="F221" s="28">
        <v>813.13499999999999</v>
      </c>
      <c r="G221" s="26" t="s">
        <v>450</v>
      </c>
      <c r="H221" s="26" t="s">
        <v>162</v>
      </c>
      <c r="I221" s="26" t="s">
        <v>121</v>
      </c>
      <c r="J221" s="26" t="s">
        <v>122</v>
      </c>
      <c r="K221" s="26" t="s">
        <v>438</v>
      </c>
      <c r="L221" s="26" t="s">
        <v>60</v>
      </c>
      <c r="M221" s="26" t="s">
        <v>163</v>
      </c>
      <c r="N221" s="28">
        <v>3610.9199999999996</v>
      </c>
      <c r="O221" s="29">
        <v>15.15</v>
      </c>
      <c r="P221" s="29">
        <v>60.6</v>
      </c>
      <c r="Q221" s="27">
        <v>2172</v>
      </c>
      <c r="R221" s="28">
        <v>1.6624861878453037</v>
      </c>
      <c r="S221" s="28">
        <v>59.58613861386138</v>
      </c>
      <c r="T221" s="24" t="str">
        <f t="shared" si="5"/>
        <v>MCPLT00031</v>
      </c>
    </row>
    <row r="222" spans="1:20" hidden="1" x14ac:dyDescent="0.2">
      <c r="A222" s="26" t="s">
        <v>449</v>
      </c>
      <c r="B222" s="26" t="s">
        <v>137</v>
      </c>
      <c r="C222" s="26" t="s">
        <v>138</v>
      </c>
      <c r="D222" s="26" t="s">
        <v>108</v>
      </c>
      <c r="E222" s="27">
        <v>1</v>
      </c>
      <c r="F222" s="28">
        <v>1865</v>
      </c>
      <c r="G222" s="26" t="s">
        <v>450</v>
      </c>
      <c r="H222" s="26" t="s">
        <v>256</v>
      </c>
      <c r="I222" s="26" t="s">
        <v>257</v>
      </c>
      <c r="J222" s="26" t="s">
        <v>258</v>
      </c>
      <c r="K222" s="26" t="s">
        <v>520</v>
      </c>
      <c r="L222" s="26" t="s">
        <v>60</v>
      </c>
      <c r="M222" s="26" t="s">
        <v>259</v>
      </c>
      <c r="N222" s="28">
        <v>2066</v>
      </c>
      <c r="O222" s="29">
        <v>12.499000000000001</v>
      </c>
      <c r="P222" s="29">
        <v>12.499000000000001</v>
      </c>
      <c r="Q222" s="27">
        <v>1005</v>
      </c>
      <c r="R222" s="28">
        <v>2.0557213930348257</v>
      </c>
      <c r="S222" s="28">
        <v>165.29322345787662</v>
      </c>
      <c r="T222" s="24" t="str">
        <f t="shared" si="5"/>
        <v>MCPLT08102</v>
      </c>
    </row>
    <row r="223" spans="1:20" hidden="1" x14ac:dyDescent="0.2">
      <c r="A223" s="26" t="s">
        <v>449</v>
      </c>
      <c r="B223" s="26" t="s">
        <v>137</v>
      </c>
      <c r="C223" s="26" t="s">
        <v>138</v>
      </c>
      <c r="D223" s="26" t="s">
        <v>108</v>
      </c>
      <c r="E223" s="27">
        <v>1</v>
      </c>
      <c r="F223" s="28">
        <v>565</v>
      </c>
      <c r="G223" s="26" t="s">
        <v>450</v>
      </c>
      <c r="H223" s="26" t="s">
        <v>318</v>
      </c>
      <c r="I223" s="26" t="s">
        <v>190</v>
      </c>
      <c r="J223" s="26" t="s">
        <v>112</v>
      </c>
      <c r="K223" s="26" t="s">
        <v>448</v>
      </c>
      <c r="L223" s="26" t="s">
        <v>60</v>
      </c>
      <c r="M223" s="26" t="s">
        <v>319</v>
      </c>
      <c r="N223" s="28">
        <v>630.6</v>
      </c>
      <c r="O223" s="29">
        <v>20</v>
      </c>
      <c r="P223" s="29">
        <v>20</v>
      </c>
      <c r="Q223" s="27">
        <v>328</v>
      </c>
      <c r="R223" s="28">
        <v>1.9225609756097561</v>
      </c>
      <c r="S223" s="28">
        <v>31.53</v>
      </c>
      <c r="T223" s="24" t="str">
        <f t="shared" si="5"/>
        <v>MCMCPLT00048</v>
      </c>
    </row>
    <row r="224" spans="1:20" hidden="1" x14ac:dyDescent="0.2">
      <c r="A224" s="26" t="s">
        <v>449</v>
      </c>
      <c r="B224" s="26" t="s">
        <v>212</v>
      </c>
      <c r="C224" s="26" t="s">
        <v>213</v>
      </c>
      <c r="D224" s="26" t="s">
        <v>102</v>
      </c>
      <c r="E224" s="27">
        <v>9</v>
      </c>
      <c r="F224" s="28">
        <v>2675.1066666666666</v>
      </c>
      <c r="G224" s="26" t="s">
        <v>454</v>
      </c>
      <c r="H224" s="26" t="s">
        <v>244</v>
      </c>
      <c r="I224" s="26" t="s">
        <v>245</v>
      </c>
      <c r="J224" s="26" t="s">
        <v>246</v>
      </c>
      <c r="K224" s="26" t="s">
        <v>514</v>
      </c>
      <c r="L224" s="26" t="s">
        <v>60</v>
      </c>
      <c r="M224" s="26" t="s">
        <v>293</v>
      </c>
      <c r="N224" s="28">
        <v>25968.68</v>
      </c>
      <c r="O224" s="29">
        <v>22.5</v>
      </c>
      <c r="P224" s="29">
        <v>202.5</v>
      </c>
      <c r="Q224" s="27">
        <v>10020</v>
      </c>
      <c r="R224" s="28">
        <v>2.5916846307385231</v>
      </c>
      <c r="S224" s="28">
        <v>128.24039506172841</v>
      </c>
      <c r="T224" s="24" t="str">
        <f t="shared" si="5"/>
        <v>FALSEPLT08103</v>
      </c>
    </row>
    <row r="225" spans="1:20" hidden="1" x14ac:dyDescent="0.2">
      <c r="A225" s="26" t="s">
        <v>449</v>
      </c>
      <c r="B225" s="26" t="s">
        <v>212</v>
      </c>
      <c r="C225" s="26" t="s">
        <v>213</v>
      </c>
      <c r="D225" s="26" t="s">
        <v>102</v>
      </c>
      <c r="E225" s="27">
        <v>1</v>
      </c>
      <c r="F225" s="28">
        <v>545</v>
      </c>
      <c r="G225" s="26" t="s">
        <v>454</v>
      </c>
      <c r="H225" s="26" t="s">
        <v>187</v>
      </c>
      <c r="I225" s="26" t="s">
        <v>188</v>
      </c>
      <c r="J225" s="26" t="s">
        <v>64</v>
      </c>
      <c r="K225" s="26" t="s">
        <v>481</v>
      </c>
      <c r="L225" s="26" t="s">
        <v>60</v>
      </c>
      <c r="M225" s="26" t="s">
        <v>322</v>
      </c>
      <c r="N225" s="28">
        <v>595.54</v>
      </c>
      <c r="O225" s="29">
        <v>22.5</v>
      </c>
      <c r="P225" s="29">
        <v>22.5</v>
      </c>
      <c r="Q225" s="27">
        <v>266</v>
      </c>
      <c r="R225" s="28">
        <v>2.2388721804511276</v>
      </c>
      <c r="S225" s="28">
        <v>26.468444444444444</v>
      </c>
      <c r="T225" s="24" t="str">
        <f t="shared" si="5"/>
        <v>FALSEPLT00603</v>
      </c>
    </row>
    <row r="226" spans="1:20" hidden="1" x14ac:dyDescent="0.2">
      <c r="A226" s="26" t="s">
        <v>449</v>
      </c>
      <c r="B226" s="26" t="s">
        <v>212</v>
      </c>
      <c r="C226" s="26" t="s">
        <v>213</v>
      </c>
      <c r="D226" s="26" t="s">
        <v>102</v>
      </c>
      <c r="E226" s="27">
        <v>182</v>
      </c>
      <c r="F226" s="28">
        <v>1241.4171428571426</v>
      </c>
      <c r="G226" s="26" t="s">
        <v>454</v>
      </c>
      <c r="H226" s="26" t="s">
        <v>256</v>
      </c>
      <c r="I226" s="26" t="s">
        <v>257</v>
      </c>
      <c r="J226" s="26" t="s">
        <v>258</v>
      </c>
      <c r="K226" s="26" t="s">
        <v>520</v>
      </c>
      <c r="L226" s="26" t="s">
        <v>60</v>
      </c>
      <c r="M226" s="26" t="s">
        <v>295</v>
      </c>
      <c r="N226" s="28">
        <v>242572.00000000017</v>
      </c>
      <c r="O226" s="29">
        <v>22.445054945054945</v>
      </c>
      <c r="P226" s="29">
        <v>4085</v>
      </c>
      <c r="Q226" s="27">
        <v>81458</v>
      </c>
      <c r="R226" s="28">
        <v>2.9778781703454564</v>
      </c>
      <c r="S226" s="28">
        <v>59.381150550795638</v>
      </c>
      <c r="T226" s="24" t="str">
        <f t="shared" si="5"/>
        <v>FALSEPLT08102</v>
      </c>
    </row>
    <row r="227" spans="1:20" hidden="1" x14ac:dyDescent="0.2">
      <c r="A227" s="26" t="s">
        <v>449</v>
      </c>
      <c r="B227" s="26" t="s">
        <v>212</v>
      </c>
      <c r="C227" s="26" t="s">
        <v>213</v>
      </c>
      <c r="D227" s="26" t="s">
        <v>102</v>
      </c>
      <c r="E227" s="27">
        <v>1</v>
      </c>
      <c r="F227" s="28">
        <v>1100</v>
      </c>
      <c r="G227" s="26" t="s">
        <v>454</v>
      </c>
      <c r="H227" s="26" t="s">
        <v>306</v>
      </c>
      <c r="I227" s="26" t="s">
        <v>307</v>
      </c>
      <c r="J227" s="26" t="s">
        <v>308</v>
      </c>
      <c r="K227" s="26" t="s">
        <v>489</v>
      </c>
      <c r="L227" s="26" t="s">
        <v>60</v>
      </c>
      <c r="M227" s="26" t="s">
        <v>526</v>
      </c>
      <c r="N227" s="28">
        <v>1238.4000000000001</v>
      </c>
      <c r="O227" s="29">
        <v>22.5</v>
      </c>
      <c r="P227" s="29">
        <v>22.5</v>
      </c>
      <c r="Q227" s="27">
        <v>692</v>
      </c>
      <c r="R227" s="28">
        <v>1.7895953757225436</v>
      </c>
      <c r="S227" s="28">
        <v>55.040000000000006</v>
      </c>
      <c r="T227" s="24" t="str">
        <f t="shared" si="5"/>
        <v>FALSEPLT08009</v>
      </c>
    </row>
    <row r="228" spans="1:20" hidden="1" x14ac:dyDescent="0.2">
      <c r="A228" s="26" t="s">
        <v>449</v>
      </c>
      <c r="B228" s="26" t="s">
        <v>212</v>
      </c>
      <c r="C228" s="26" t="s">
        <v>213</v>
      </c>
      <c r="D228" s="26" t="s">
        <v>102</v>
      </c>
      <c r="E228" s="27">
        <v>4</v>
      </c>
      <c r="F228" s="28">
        <v>966.25</v>
      </c>
      <c r="G228" s="26" t="s">
        <v>454</v>
      </c>
      <c r="H228" s="26" t="s">
        <v>306</v>
      </c>
      <c r="I228" s="26" t="s">
        <v>307</v>
      </c>
      <c r="J228" s="26" t="s">
        <v>308</v>
      </c>
      <c r="K228" s="26" t="s">
        <v>489</v>
      </c>
      <c r="L228" s="26" t="s">
        <v>60</v>
      </c>
      <c r="M228" s="26" t="s">
        <v>527</v>
      </c>
      <c r="N228" s="28">
        <v>4295.3999999999996</v>
      </c>
      <c r="O228" s="29">
        <v>22.5</v>
      </c>
      <c r="P228" s="29">
        <v>90</v>
      </c>
      <c r="Q228" s="27">
        <v>2152</v>
      </c>
      <c r="R228" s="28">
        <v>1.9960037174721188</v>
      </c>
      <c r="S228" s="28">
        <v>47.726666666666659</v>
      </c>
      <c r="T228" s="24" t="str">
        <f t="shared" si="5"/>
        <v>FALSEPLT08009</v>
      </c>
    </row>
    <row r="229" spans="1:20" hidden="1" x14ac:dyDescent="0.2">
      <c r="A229" s="26" t="s">
        <v>449</v>
      </c>
      <c r="B229" s="26" t="s">
        <v>212</v>
      </c>
      <c r="C229" s="26" t="s">
        <v>213</v>
      </c>
      <c r="D229" s="26" t="s">
        <v>102</v>
      </c>
      <c r="E229" s="27">
        <v>20</v>
      </c>
      <c r="F229" s="28">
        <v>959.19599999999991</v>
      </c>
      <c r="G229" s="26" t="s">
        <v>454</v>
      </c>
      <c r="H229" s="26" t="s">
        <v>524</v>
      </c>
      <c r="I229" s="26" t="s">
        <v>307</v>
      </c>
      <c r="J229" s="26" t="s">
        <v>308</v>
      </c>
      <c r="K229" s="26" t="s">
        <v>489</v>
      </c>
      <c r="L229" s="26" t="s">
        <v>60</v>
      </c>
      <c r="M229" s="26" t="s">
        <v>525</v>
      </c>
      <c r="N229" s="28">
        <v>21384.34</v>
      </c>
      <c r="O229" s="29">
        <v>22.5</v>
      </c>
      <c r="P229" s="29">
        <v>450</v>
      </c>
      <c r="Q229" s="27">
        <v>10760</v>
      </c>
      <c r="R229" s="28">
        <v>1.9873921933085501</v>
      </c>
      <c r="S229" s="28">
        <v>47.520755555555553</v>
      </c>
      <c r="T229" s="24" t="str">
        <f t="shared" si="5"/>
        <v>FALSEPLT09029</v>
      </c>
    </row>
    <row r="230" spans="1:20" hidden="1" x14ac:dyDescent="0.2">
      <c r="A230" s="26" t="s">
        <v>449</v>
      </c>
      <c r="B230" s="26" t="s">
        <v>212</v>
      </c>
      <c r="C230" s="26" t="s">
        <v>213</v>
      </c>
      <c r="D230" s="26" t="s">
        <v>102</v>
      </c>
      <c r="E230" s="27">
        <v>1</v>
      </c>
      <c r="F230" s="28">
        <v>2050</v>
      </c>
      <c r="G230" s="26" t="s">
        <v>454</v>
      </c>
      <c r="H230" s="26" t="s">
        <v>310</v>
      </c>
      <c r="I230" s="26" t="s">
        <v>311</v>
      </c>
      <c r="J230" s="26" t="s">
        <v>312</v>
      </c>
      <c r="K230" s="26" t="s">
        <v>499</v>
      </c>
      <c r="L230" s="26" t="s">
        <v>60</v>
      </c>
      <c r="M230" s="26" t="s">
        <v>313</v>
      </c>
      <c r="N230" s="28">
        <v>2050.1999999999998</v>
      </c>
      <c r="O230" s="29">
        <v>22.5</v>
      </c>
      <c r="P230" s="29">
        <v>22.5</v>
      </c>
      <c r="Q230" s="27">
        <v>538</v>
      </c>
      <c r="R230" s="28">
        <v>3.810780669144981</v>
      </c>
      <c r="S230" s="28">
        <v>91.11999999999999</v>
      </c>
      <c r="T230" s="24" t="str">
        <f t="shared" si="5"/>
        <v>FALSEPLT08008</v>
      </c>
    </row>
    <row r="231" spans="1:20" hidden="1" x14ac:dyDescent="0.2">
      <c r="A231" s="26" t="s">
        <v>449</v>
      </c>
      <c r="B231" s="26" t="s">
        <v>90</v>
      </c>
      <c r="C231" s="26" t="s">
        <v>91</v>
      </c>
      <c r="D231" s="26" t="s">
        <v>57</v>
      </c>
      <c r="E231" s="27">
        <v>7</v>
      </c>
      <c r="F231" s="28">
        <v>1564.457142857143</v>
      </c>
      <c r="G231" s="26" t="s">
        <v>452</v>
      </c>
      <c r="H231" s="26" t="s">
        <v>216</v>
      </c>
      <c r="I231" s="26" t="s">
        <v>87</v>
      </c>
      <c r="J231" s="26" t="s">
        <v>88</v>
      </c>
      <c r="K231" s="26" t="s">
        <v>528</v>
      </c>
      <c r="L231" s="26" t="s">
        <v>60</v>
      </c>
      <c r="M231" s="26" t="s">
        <v>324</v>
      </c>
      <c r="N231" s="28">
        <v>11619.689999999999</v>
      </c>
      <c r="O231" s="29">
        <v>21.607142857142858</v>
      </c>
      <c r="P231" s="29">
        <v>151.25</v>
      </c>
      <c r="Q231" s="27">
        <v>4680</v>
      </c>
      <c r="R231" s="28">
        <v>2.4828397435897434</v>
      </c>
      <c r="S231" s="28">
        <v>76.824396694214869</v>
      </c>
      <c r="T231" s="24" t="str">
        <f t="shared" si="5"/>
        <v>FALSEPLT08001</v>
      </c>
    </row>
    <row r="232" spans="1:20" hidden="1" x14ac:dyDescent="0.2">
      <c r="A232" s="26" t="s">
        <v>449</v>
      </c>
      <c r="B232" s="26" t="s">
        <v>199</v>
      </c>
      <c r="C232" s="26" t="s">
        <v>193</v>
      </c>
      <c r="D232" s="26" t="s">
        <v>152</v>
      </c>
      <c r="E232" s="27">
        <v>6</v>
      </c>
      <c r="F232" s="28">
        <v>1795.6000000000001</v>
      </c>
      <c r="G232" s="26" t="s">
        <v>451</v>
      </c>
      <c r="H232" s="26" t="s">
        <v>244</v>
      </c>
      <c r="I232" s="26" t="s">
        <v>245</v>
      </c>
      <c r="J232" s="26" t="s">
        <v>246</v>
      </c>
      <c r="K232" s="26" t="s">
        <v>514</v>
      </c>
      <c r="L232" s="26" t="s">
        <v>60</v>
      </c>
      <c r="M232" s="26" t="s">
        <v>293</v>
      </c>
      <c r="N232" s="28">
        <v>11798.7</v>
      </c>
      <c r="O232" s="29">
        <v>22.5</v>
      </c>
      <c r="P232" s="29">
        <v>135</v>
      </c>
      <c r="Q232" s="27">
        <v>6030</v>
      </c>
      <c r="R232" s="28">
        <v>1.9566666666666668</v>
      </c>
      <c r="S232" s="28">
        <v>87.39777777777779</v>
      </c>
      <c r="T232" s="24" t="str">
        <f t="shared" si="5"/>
        <v>FALSEPLT08103</v>
      </c>
    </row>
    <row r="233" spans="1:20" hidden="1" x14ac:dyDescent="0.2">
      <c r="A233" s="26" t="s">
        <v>449</v>
      </c>
      <c r="B233" s="26" t="s">
        <v>199</v>
      </c>
      <c r="C233" s="26" t="s">
        <v>193</v>
      </c>
      <c r="D233" s="26" t="s">
        <v>152</v>
      </c>
      <c r="E233" s="27">
        <v>35</v>
      </c>
      <c r="F233" s="28">
        <v>516.75085714285717</v>
      </c>
      <c r="G233" s="26" t="s">
        <v>451</v>
      </c>
      <c r="H233" s="26" t="s">
        <v>273</v>
      </c>
      <c r="I233" s="26" t="s">
        <v>274</v>
      </c>
      <c r="J233" s="26" t="s">
        <v>166</v>
      </c>
      <c r="K233" s="26" t="s">
        <v>482</v>
      </c>
      <c r="L233" s="26" t="s">
        <v>60</v>
      </c>
      <c r="M233" s="26" t="s">
        <v>275</v>
      </c>
      <c r="N233" s="28">
        <v>20436.55</v>
      </c>
      <c r="O233" s="29">
        <v>21.964285714285715</v>
      </c>
      <c r="P233" s="29">
        <v>768.75</v>
      </c>
      <c r="Q233" s="27">
        <v>10885</v>
      </c>
      <c r="R233" s="28">
        <v>1.8774965548920532</v>
      </c>
      <c r="S233" s="28">
        <v>26.584130081300813</v>
      </c>
      <c r="T233" s="24" t="str">
        <f t="shared" si="5"/>
        <v>FALSEPLT00570</v>
      </c>
    </row>
    <row r="234" spans="1:20" hidden="1" x14ac:dyDescent="0.2">
      <c r="A234" s="26" t="s">
        <v>449</v>
      </c>
      <c r="B234" s="26" t="s">
        <v>199</v>
      </c>
      <c r="C234" s="26" t="s">
        <v>193</v>
      </c>
      <c r="D234" s="26" t="s">
        <v>152</v>
      </c>
      <c r="E234" s="27">
        <v>17</v>
      </c>
      <c r="F234" s="28">
        <v>275.05882352941177</v>
      </c>
      <c r="G234" s="26" t="s">
        <v>451</v>
      </c>
      <c r="H234" s="26" t="s">
        <v>150</v>
      </c>
      <c r="I234" s="26" t="s">
        <v>151</v>
      </c>
      <c r="J234" s="26" t="s">
        <v>152</v>
      </c>
      <c r="K234" s="26" t="s">
        <v>441</v>
      </c>
      <c r="L234" s="26" t="s">
        <v>60</v>
      </c>
      <c r="M234" s="26" t="s">
        <v>153</v>
      </c>
      <c r="N234" s="28">
        <v>5229.4799999999996</v>
      </c>
      <c r="O234" s="29">
        <v>22.5</v>
      </c>
      <c r="P234" s="29">
        <v>382.5</v>
      </c>
      <c r="Q234" s="27">
        <v>408</v>
      </c>
      <c r="R234" s="28">
        <v>12.81735294117647</v>
      </c>
      <c r="S234" s="28">
        <v>13.671843137254902</v>
      </c>
      <c r="T234" s="24" t="str">
        <f t="shared" si="5"/>
        <v>FALSEPLT00032</v>
      </c>
    </row>
    <row r="235" spans="1:20" hidden="1" x14ac:dyDescent="0.2">
      <c r="A235" s="26" t="s">
        <v>449</v>
      </c>
      <c r="B235" s="26" t="s">
        <v>199</v>
      </c>
      <c r="C235" s="26" t="s">
        <v>193</v>
      </c>
      <c r="D235" s="26" t="s">
        <v>152</v>
      </c>
      <c r="E235" s="27">
        <v>10</v>
      </c>
      <c r="F235" s="28">
        <v>1529.653</v>
      </c>
      <c r="G235" s="26" t="s">
        <v>451</v>
      </c>
      <c r="H235" s="26" t="s">
        <v>329</v>
      </c>
      <c r="I235" s="26" t="s">
        <v>330</v>
      </c>
      <c r="J235" s="26" t="s">
        <v>142</v>
      </c>
      <c r="K235" s="26" t="s">
        <v>529</v>
      </c>
      <c r="L235" s="26" t="s">
        <v>60</v>
      </c>
      <c r="M235" s="26" t="s">
        <v>331</v>
      </c>
      <c r="N235" s="28">
        <v>16494.390000000003</v>
      </c>
      <c r="O235" s="29">
        <v>22.5</v>
      </c>
      <c r="P235" s="29">
        <v>225</v>
      </c>
      <c r="Q235" s="27">
        <v>5930</v>
      </c>
      <c r="R235" s="28">
        <v>2.7815160202360882</v>
      </c>
      <c r="S235" s="28">
        <v>73.30840000000002</v>
      </c>
      <c r="T235" s="24" t="str">
        <f t="shared" si="5"/>
        <v>FALSEPLT00571</v>
      </c>
    </row>
    <row r="236" spans="1:20" hidden="1" x14ac:dyDescent="0.2">
      <c r="A236" s="26" t="s">
        <v>449</v>
      </c>
      <c r="B236" s="26" t="s">
        <v>199</v>
      </c>
      <c r="C236" s="26" t="s">
        <v>193</v>
      </c>
      <c r="D236" s="26" t="s">
        <v>152</v>
      </c>
      <c r="E236" s="27">
        <v>21</v>
      </c>
      <c r="F236" s="28">
        <v>1404.864761904762</v>
      </c>
      <c r="G236" s="26" t="s">
        <v>451</v>
      </c>
      <c r="H236" s="26" t="s">
        <v>329</v>
      </c>
      <c r="I236" s="26" t="s">
        <v>332</v>
      </c>
      <c r="J236" s="26" t="s">
        <v>142</v>
      </c>
      <c r="K236" s="26" t="s">
        <v>529</v>
      </c>
      <c r="L236" s="26" t="s">
        <v>60</v>
      </c>
      <c r="M236" s="26" t="s">
        <v>331</v>
      </c>
      <c r="N236" s="28">
        <v>31672.540000000008</v>
      </c>
      <c r="O236" s="29">
        <v>22.5</v>
      </c>
      <c r="P236" s="29">
        <v>472.5</v>
      </c>
      <c r="Q236" s="27">
        <v>12453</v>
      </c>
      <c r="R236" s="28">
        <v>2.5433662571267974</v>
      </c>
      <c r="S236" s="28">
        <v>67.031830687830706</v>
      </c>
      <c r="T236" s="24" t="str">
        <f t="shared" si="5"/>
        <v>FALSEPLT00571</v>
      </c>
    </row>
    <row r="237" spans="1:20" hidden="1" x14ac:dyDescent="0.2">
      <c r="A237" s="26" t="s">
        <v>449</v>
      </c>
      <c r="B237" s="26" t="s">
        <v>199</v>
      </c>
      <c r="C237" s="26" t="s">
        <v>193</v>
      </c>
      <c r="D237" s="26" t="s">
        <v>152</v>
      </c>
      <c r="E237" s="27">
        <v>9</v>
      </c>
      <c r="F237" s="28">
        <v>798.26</v>
      </c>
      <c r="G237" s="26" t="s">
        <v>451</v>
      </c>
      <c r="H237" s="26" t="s">
        <v>256</v>
      </c>
      <c r="I237" s="26" t="s">
        <v>257</v>
      </c>
      <c r="J237" s="26" t="s">
        <v>258</v>
      </c>
      <c r="K237" s="26" t="s">
        <v>520</v>
      </c>
      <c r="L237" s="26" t="s">
        <v>60</v>
      </c>
      <c r="M237" s="26" t="s">
        <v>295</v>
      </c>
      <c r="N237" s="28">
        <v>7735.4399999999987</v>
      </c>
      <c r="O237" s="29">
        <v>22.5</v>
      </c>
      <c r="P237" s="29">
        <v>202.5</v>
      </c>
      <c r="Q237" s="27">
        <v>3006</v>
      </c>
      <c r="R237" s="28">
        <v>2.5733333333333328</v>
      </c>
      <c r="S237" s="28">
        <v>38.199703703703697</v>
      </c>
      <c r="T237" s="24" t="str">
        <f t="shared" si="5"/>
        <v>FALSEPLT08102</v>
      </c>
    </row>
    <row r="238" spans="1:20" hidden="1" x14ac:dyDescent="0.2">
      <c r="A238" s="26" t="s">
        <v>449</v>
      </c>
      <c r="B238" s="26" t="s">
        <v>199</v>
      </c>
      <c r="C238" s="26" t="s">
        <v>193</v>
      </c>
      <c r="D238" s="26" t="s">
        <v>152</v>
      </c>
      <c r="E238" s="27">
        <v>227</v>
      </c>
      <c r="F238" s="28">
        <v>1087.4722466960352</v>
      </c>
      <c r="G238" s="26" t="s">
        <v>451</v>
      </c>
      <c r="H238" s="26" t="s">
        <v>296</v>
      </c>
      <c r="I238" s="26" t="s">
        <v>297</v>
      </c>
      <c r="J238" s="26" t="s">
        <v>258</v>
      </c>
      <c r="K238" s="26" t="s">
        <v>468</v>
      </c>
      <c r="L238" s="26" t="s">
        <v>60</v>
      </c>
      <c r="M238" s="26" t="s">
        <v>298</v>
      </c>
      <c r="N238" s="28">
        <v>264593.79000000004</v>
      </c>
      <c r="O238" s="29">
        <v>22.5</v>
      </c>
      <c r="P238" s="29">
        <v>5107.5</v>
      </c>
      <c r="Q238" s="27">
        <v>93065</v>
      </c>
      <c r="R238" s="28">
        <v>2.8431073980551234</v>
      </c>
      <c r="S238" s="28">
        <v>51.80495154185023</v>
      </c>
      <c r="T238" s="24" t="str">
        <f t="shared" si="5"/>
        <v>FALSEPLT08101</v>
      </c>
    </row>
    <row r="239" spans="1:20" hidden="1" x14ac:dyDescent="0.2">
      <c r="A239" s="26" t="s">
        <v>449</v>
      </c>
      <c r="B239" s="26" t="s">
        <v>199</v>
      </c>
      <c r="C239" s="26" t="s">
        <v>193</v>
      </c>
      <c r="D239" s="26" t="s">
        <v>152</v>
      </c>
      <c r="E239" s="27">
        <v>10</v>
      </c>
      <c r="F239" s="28">
        <v>930</v>
      </c>
      <c r="G239" s="26" t="s">
        <v>451</v>
      </c>
      <c r="H239" s="26" t="s">
        <v>524</v>
      </c>
      <c r="I239" s="26" t="s">
        <v>307</v>
      </c>
      <c r="J239" s="26" t="s">
        <v>308</v>
      </c>
      <c r="K239" s="26" t="s">
        <v>489</v>
      </c>
      <c r="L239" s="26" t="s">
        <v>60</v>
      </c>
      <c r="M239" s="26" t="s">
        <v>525</v>
      </c>
      <c r="N239" s="28">
        <v>9840.7999999999993</v>
      </c>
      <c r="O239" s="29">
        <v>22.5</v>
      </c>
      <c r="P239" s="29">
        <v>225</v>
      </c>
      <c r="Q239" s="27">
        <v>4500</v>
      </c>
      <c r="R239" s="28">
        <v>2.1868444444444441</v>
      </c>
      <c r="S239" s="28">
        <v>43.736888888888885</v>
      </c>
      <c r="T239" s="24" t="str">
        <f t="shared" ref="T239:T254" si="6">IF(B239="PLT00031","WM",IF(B239="PLT00033","MC"))&amp;H239</f>
        <v>FALSEPLT09029</v>
      </c>
    </row>
    <row r="240" spans="1:20" hidden="1" x14ac:dyDescent="0.2">
      <c r="A240" s="26" t="s">
        <v>449</v>
      </c>
      <c r="B240" s="26" t="s">
        <v>199</v>
      </c>
      <c r="C240" s="26" t="s">
        <v>193</v>
      </c>
      <c r="D240" s="26" t="s">
        <v>152</v>
      </c>
      <c r="E240" s="27">
        <v>70</v>
      </c>
      <c r="F240" s="28">
        <v>1550.140571428572</v>
      </c>
      <c r="G240" s="26" t="s">
        <v>451</v>
      </c>
      <c r="H240" s="26" t="s">
        <v>299</v>
      </c>
      <c r="I240" s="26" t="s">
        <v>300</v>
      </c>
      <c r="J240" s="26" t="s">
        <v>185</v>
      </c>
      <c r="K240" s="26" t="s">
        <v>498</v>
      </c>
      <c r="L240" s="26" t="s">
        <v>60</v>
      </c>
      <c r="M240" s="26" t="s">
        <v>301</v>
      </c>
      <c r="N240" s="28">
        <v>119753.15999999996</v>
      </c>
      <c r="O240" s="29">
        <v>22.5</v>
      </c>
      <c r="P240" s="29">
        <v>1575</v>
      </c>
      <c r="Q240" s="27">
        <v>43098</v>
      </c>
      <c r="R240" s="28">
        <v>2.778624530140609</v>
      </c>
      <c r="S240" s="28">
        <v>76.03375238095235</v>
      </c>
      <c r="T240" s="24" t="str">
        <f t="shared" si="6"/>
        <v>FALSEPLT08010</v>
      </c>
    </row>
    <row r="241" spans="1:20" hidden="1" x14ac:dyDescent="0.2">
      <c r="A241" s="26" t="s">
        <v>449</v>
      </c>
      <c r="B241" s="26" t="s">
        <v>199</v>
      </c>
      <c r="C241" s="26" t="s">
        <v>193</v>
      </c>
      <c r="D241" s="26" t="s">
        <v>152</v>
      </c>
      <c r="E241" s="27">
        <v>332</v>
      </c>
      <c r="F241" s="28">
        <v>210</v>
      </c>
      <c r="G241" s="26" t="s">
        <v>451</v>
      </c>
      <c r="H241" s="26" t="s">
        <v>333</v>
      </c>
      <c r="I241" s="26" t="s">
        <v>151</v>
      </c>
      <c r="J241" s="26" t="s">
        <v>152</v>
      </c>
      <c r="K241" s="26" t="s">
        <v>506</v>
      </c>
      <c r="L241" s="26" t="s">
        <v>60</v>
      </c>
      <c r="M241" s="26" t="s">
        <v>334</v>
      </c>
      <c r="N241" s="28">
        <v>71252.880000000063</v>
      </c>
      <c r="O241" s="29">
        <v>22.432228915662652</v>
      </c>
      <c r="P241" s="29">
        <v>7447.5</v>
      </c>
      <c r="Q241" s="27">
        <v>7968</v>
      </c>
      <c r="R241" s="28">
        <v>8.9423795180722969</v>
      </c>
      <c r="S241" s="28">
        <v>9.5673554884189418</v>
      </c>
      <c r="T241" s="24" t="str">
        <f t="shared" si="6"/>
        <v>FALSEPLT09011</v>
      </c>
    </row>
    <row r="242" spans="1:20" hidden="1" x14ac:dyDescent="0.2">
      <c r="A242" s="26" t="s">
        <v>449</v>
      </c>
      <c r="B242" s="26" t="s">
        <v>199</v>
      </c>
      <c r="C242" s="26" t="s">
        <v>193</v>
      </c>
      <c r="D242" s="26" t="s">
        <v>152</v>
      </c>
      <c r="E242" s="27">
        <v>178</v>
      </c>
      <c r="F242" s="28">
        <v>266.62921348314609</v>
      </c>
      <c r="G242" s="26" t="s">
        <v>451</v>
      </c>
      <c r="H242" s="26" t="s">
        <v>333</v>
      </c>
      <c r="I242" s="26" t="s">
        <v>151</v>
      </c>
      <c r="J242" s="26" t="s">
        <v>152</v>
      </c>
      <c r="K242" s="26" t="s">
        <v>506</v>
      </c>
      <c r="L242" s="26" t="s">
        <v>60</v>
      </c>
      <c r="M242" s="26" t="s">
        <v>336</v>
      </c>
      <c r="N242" s="28">
        <v>48044.640000000043</v>
      </c>
      <c r="O242" s="29">
        <v>22.007544943820225</v>
      </c>
      <c r="P242" s="29">
        <v>3917.3430000000003</v>
      </c>
      <c r="Q242" s="27">
        <v>4004</v>
      </c>
      <c r="R242" s="28">
        <v>11.999160839160849</v>
      </c>
      <c r="S242" s="28">
        <v>12.264598734397278</v>
      </c>
      <c r="T242" s="24" t="str">
        <f t="shared" si="6"/>
        <v>FALSEPLT09011</v>
      </c>
    </row>
    <row r="243" spans="1:20" hidden="1" x14ac:dyDescent="0.2">
      <c r="A243" s="26" t="s">
        <v>449</v>
      </c>
      <c r="B243" s="26" t="s">
        <v>199</v>
      </c>
      <c r="C243" s="26" t="s">
        <v>193</v>
      </c>
      <c r="D243" s="26" t="s">
        <v>152</v>
      </c>
      <c r="E243" s="27">
        <v>33</v>
      </c>
      <c r="F243" s="28">
        <v>210</v>
      </c>
      <c r="G243" s="26" t="s">
        <v>451</v>
      </c>
      <c r="H243" s="26" t="s">
        <v>337</v>
      </c>
      <c r="I243" s="26" t="s">
        <v>151</v>
      </c>
      <c r="J243" s="26" t="s">
        <v>152</v>
      </c>
      <c r="K243" s="26" t="s">
        <v>506</v>
      </c>
      <c r="L243" s="26" t="s">
        <v>60</v>
      </c>
      <c r="M243" s="26" t="s">
        <v>338</v>
      </c>
      <c r="N243" s="28">
        <v>7038.9000000000042</v>
      </c>
      <c r="O243" s="29">
        <v>22.5</v>
      </c>
      <c r="P243" s="29">
        <v>742.5</v>
      </c>
      <c r="Q243" s="27">
        <v>726</v>
      </c>
      <c r="R243" s="28">
        <v>9.6954545454545507</v>
      </c>
      <c r="S243" s="28">
        <v>9.4800000000000058</v>
      </c>
      <c r="T243" s="24" t="str">
        <f t="shared" si="6"/>
        <v>FALSEPLT09012</v>
      </c>
    </row>
    <row r="244" spans="1:20" hidden="1" x14ac:dyDescent="0.2">
      <c r="A244" s="26" t="s">
        <v>449</v>
      </c>
      <c r="B244" s="26" t="s">
        <v>199</v>
      </c>
      <c r="C244" s="26" t="s">
        <v>193</v>
      </c>
      <c r="D244" s="26" t="s">
        <v>152</v>
      </c>
      <c r="E244" s="27">
        <v>8</v>
      </c>
      <c r="F244" s="28">
        <v>210</v>
      </c>
      <c r="G244" s="26" t="s">
        <v>451</v>
      </c>
      <c r="H244" s="26" t="s">
        <v>337</v>
      </c>
      <c r="I244" s="26" t="s">
        <v>151</v>
      </c>
      <c r="J244" s="26" t="s">
        <v>152</v>
      </c>
      <c r="K244" s="26" t="s">
        <v>506</v>
      </c>
      <c r="L244" s="26" t="s">
        <v>60</v>
      </c>
      <c r="M244" s="26" t="s">
        <v>339</v>
      </c>
      <c r="N244" s="28">
        <v>1706.3999999999999</v>
      </c>
      <c r="O244" s="29">
        <v>22.5</v>
      </c>
      <c r="P244" s="29">
        <v>180</v>
      </c>
      <c r="Q244" s="27">
        <v>176</v>
      </c>
      <c r="R244" s="28">
        <v>9.6954545454545453</v>
      </c>
      <c r="S244" s="28">
        <v>9.4799999999999986</v>
      </c>
      <c r="T244" s="24" t="str">
        <f t="shared" si="6"/>
        <v>FALSEPLT09012</v>
      </c>
    </row>
    <row r="245" spans="1:20" hidden="1" x14ac:dyDescent="0.2">
      <c r="A245" s="26" t="s">
        <v>449</v>
      </c>
      <c r="B245" s="26" t="s">
        <v>199</v>
      </c>
      <c r="C245" s="26" t="s">
        <v>193</v>
      </c>
      <c r="D245" s="26" t="s">
        <v>152</v>
      </c>
      <c r="E245" s="27">
        <v>17</v>
      </c>
      <c r="F245" s="28">
        <v>350</v>
      </c>
      <c r="G245" s="26" t="s">
        <v>451</v>
      </c>
      <c r="H245" s="26" t="s">
        <v>337</v>
      </c>
      <c r="I245" s="26" t="s">
        <v>151</v>
      </c>
      <c r="J245" s="26" t="s">
        <v>152</v>
      </c>
      <c r="K245" s="26" t="s">
        <v>506</v>
      </c>
      <c r="L245" s="26" t="s">
        <v>60</v>
      </c>
      <c r="M245" s="26" t="s">
        <v>340</v>
      </c>
      <c r="N245" s="28">
        <v>6002.1399999999994</v>
      </c>
      <c r="O245" s="29">
        <v>22.5</v>
      </c>
      <c r="P245" s="29">
        <v>382.5</v>
      </c>
      <c r="Q245" s="27">
        <v>374</v>
      </c>
      <c r="R245" s="28">
        <v>16.04850267379679</v>
      </c>
      <c r="S245" s="28">
        <v>15.691869281045751</v>
      </c>
      <c r="T245" s="24" t="str">
        <f t="shared" si="6"/>
        <v>FALSEPLT09012</v>
      </c>
    </row>
    <row r="246" spans="1:20" hidden="1" x14ac:dyDescent="0.2">
      <c r="A246" s="26" t="s">
        <v>449</v>
      </c>
      <c r="B246" s="26" t="s">
        <v>199</v>
      </c>
      <c r="C246" s="26" t="s">
        <v>193</v>
      </c>
      <c r="D246" s="26" t="s">
        <v>152</v>
      </c>
      <c r="E246" s="27">
        <v>37</v>
      </c>
      <c r="F246" s="28">
        <v>251.62162162162161</v>
      </c>
      <c r="G246" s="26" t="s">
        <v>451</v>
      </c>
      <c r="H246" s="26" t="s">
        <v>337</v>
      </c>
      <c r="I246" s="26" t="s">
        <v>151</v>
      </c>
      <c r="J246" s="26" t="s">
        <v>152</v>
      </c>
      <c r="K246" s="26" t="s">
        <v>506</v>
      </c>
      <c r="L246" s="26" t="s">
        <v>60</v>
      </c>
      <c r="M246" s="26" t="s">
        <v>341</v>
      </c>
      <c r="N246" s="28">
        <v>9450.68</v>
      </c>
      <c r="O246" s="29">
        <v>22.5</v>
      </c>
      <c r="P246" s="29">
        <v>832.5</v>
      </c>
      <c r="Q246" s="27">
        <v>842</v>
      </c>
      <c r="R246" s="28">
        <v>11.224085510688836</v>
      </c>
      <c r="S246" s="28">
        <v>11.352168168168168</v>
      </c>
      <c r="T246" s="24" t="str">
        <f t="shared" si="6"/>
        <v>FALSEPLT09012</v>
      </c>
    </row>
    <row r="247" spans="1:20" hidden="1" x14ac:dyDescent="0.2">
      <c r="A247" s="26" t="s">
        <v>530</v>
      </c>
      <c r="B247" s="26" t="s">
        <v>90</v>
      </c>
      <c r="C247" s="26" t="s">
        <v>91</v>
      </c>
      <c r="D247" s="26" t="s">
        <v>57</v>
      </c>
      <c r="E247" s="27">
        <v>5</v>
      </c>
      <c r="F247" s="28">
        <v>1562.652</v>
      </c>
      <c r="G247" s="26" t="s">
        <v>452</v>
      </c>
      <c r="H247" s="26" t="s">
        <v>216</v>
      </c>
      <c r="I247" s="26" t="s">
        <v>87</v>
      </c>
      <c r="J247" s="26" t="s">
        <v>88</v>
      </c>
      <c r="K247" s="26" t="s">
        <v>528</v>
      </c>
      <c r="L247" s="26" t="s">
        <v>60</v>
      </c>
      <c r="M247" s="26" t="s">
        <v>324</v>
      </c>
      <c r="N247" s="28">
        <v>8320.68</v>
      </c>
      <c r="O247" s="29">
        <v>21.85</v>
      </c>
      <c r="P247" s="29">
        <v>109.25</v>
      </c>
      <c r="Q247" s="27">
        <v>3339</v>
      </c>
      <c r="R247" s="28">
        <v>2.4919676549865231</v>
      </c>
      <c r="S247" s="28">
        <v>76.161830663615561</v>
      </c>
      <c r="T247" s="24" t="str">
        <f t="shared" si="6"/>
        <v>FALSEPLT08001</v>
      </c>
    </row>
    <row r="248" spans="1:20" hidden="1" x14ac:dyDescent="0.2">
      <c r="A248" s="26" t="s">
        <v>531</v>
      </c>
      <c r="B248" s="26" t="s">
        <v>162</v>
      </c>
      <c r="C248" s="26" t="s">
        <v>121</v>
      </c>
      <c r="D248" s="26" t="s">
        <v>122</v>
      </c>
      <c r="E248" s="27">
        <v>4</v>
      </c>
      <c r="F248" s="28">
        <v>3733.0349999999999</v>
      </c>
      <c r="G248" s="26" t="s">
        <v>438</v>
      </c>
      <c r="H248" s="26" t="s">
        <v>216</v>
      </c>
      <c r="I248" s="26" t="s">
        <v>87</v>
      </c>
      <c r="J248" s="26" t="s">
        <v>88</v>
      </c>
      <c r="K248" s="26" t="s">
        <v>532</v>
      </c>
      <c r="L248" s="26" t="s">
        <v>60</v>
      </c>
      <c r="M248" s="26" t="s">
        <v>231</v>
      </c>
      <c r="N248" s="28">
        <v>16665</v>
      </c>
      <c r="O248" s="29">
        <v>21.342124999999999</v>
      </c>
      <c r="P248" s="29">
        <v>85.368499999999997</v>
      </c>
      <c r="Q248" s="27">
        <v>9132</v>
      </c>
      <c r="R248" s="28">
        <v>1.8249014454664914</v>
      </c>
      <c r="S248" s="28">
        <v>195.21251984045639</v>
      </c>
      <c r="T248" s="24" t="str">
        <f t="shared" si="6"/>
        <v>WMPLT08001</v>
      </c>
    </row>
    <row r="249" spans="1:20" hidden="1" x14ac:dyDescent="0.2">
      <c r="A249" s="26" t="s">
        <v>531</v>
      </c>
      <c r="B249" s="26" t="s">
        <v>162</v>
      </c>
      <c r="C249" s="26" t="s">
        <v>121</v>
      </c>
      <c r="D249" s="26" t="s">
        <v>122</v>
      </c>
      <c r="E249" s="27">
        <v>3</v>
      </c>
      <c r="F249" s="28">
        <v>3884.6666666666665</v>
      </c>
      <c r="G249" s="26" t="s">
        <v>438</v>
      </c>
      <c r="H249" s="26" t="s">
        <v>236</v>
      </c>
      <c r="I249" s="26" t="s">
        <v>237</v>
      </c>
      <c r="J249" s="26" t="s">
        <v>229</v>
      </c>
      <c r="K249" s="26" t="s">
        <v>521</v>
      </c>
      <c r="L249" s="26" t="s">
        <v>60</v>
      </c>
      <c r="M249" s="26" t="s">
        <v>238</v>
      </c>
      <c r="N249" s="28">
        <v>13338.3</v>
      </c>
      <c r="O249" s="29">
        <v>20.562333333333335</v>
      </c>
      <c r="P249" s="29">
        <v>61.687000000000005</v>
      </c>
      <c r="Q249" s="27">
        <v>6855</v>
      </c>
      <c r="R249" s="28">
        <v>1.9457768052516411</v>
      </c>
      <c r="S249" s="28">
        <v>216.22546079400843</v>
      </c>
      <c r="T249" s="24" t="str">
        <f t="shared" si="6"/>
        <v>WMPLT08005</v>
      </c>
    </row>
    <row r="250" spans="1:20" hidden="1" x14ac:dyDescent="0.2">
      <c r="A250" s="26" t="s">
        <v>531</v>
      </c>
      <c r="B250" s="26" t="s">
        <v>90</v>
      </c>
      <c r="C250" s="26" t="s">
        <v>91</v>
      </c>
      <c r="D250" s="26" t="s">
        <v>57</v>
      </c>
      <c r="E250" s="27">
        <v>32</v>
      </c>
      <c r="F250" s="28">
        <v>1561.1415625000004</v>
      </c>
      <c r="G250" s="26" t="s">
        <v>452</v>
      </c>
      <c r="H250" s="26" t="s">
        <v>216</v>
      </c>
      <c r="I250" s="26" t="s">
        <v>87</v>
      </c>
      <c r="J250" s="26" t="s">
        <v>88</v>
      </c>
      <c r="K250" s="26" t="s">
        <v>528</v>
      </c>
      <c r="L250" s="26" t="s">
        <v>60</v>
      </c>
      <c r="M250" s="26" t="s">
        <v>217</v>
      </c>
      <c r="N250" s="28">
        <v>54306.32999999998</v>
      </c>
      <c r="O250" s="29">
        <v>21.5859375</v>
      </c>
      <c r="P250" s="29">
        <v>690.75</v>
      </c>
      <c r="Q250" s="27">
        <v>21409</v>
      </c>
      <c r="R250" s="28">
        <v>2.5366121724508375</v>
      </c>
      <c r="S250" s="28">
        <v>78.619370249728533</v>
      </c>
      <c r="T250" s="24" t="str">
        <f t="shared" si="6"/>
        <v>FALSEPLT08001</v>
      </c>
    </row>
    <row r="251" spans="1:20" hidden="1" x14ac:dyDescent="0.2">
      <c r="A251" s="26" t="s">
        <v>531</v>
      </c>
      <c r="B251" s="26" t="s">
        <v>90</v>
      </c>
      <c r="C251" s="26" t="s">
        <v>91</v>
      </c>
      <c r="D251" s="26" t="s">
        <v>57</v>
      </c>
      <c r="E251" s="27">
        <v>26</v>
      </c>
      <c r="F251" s="28">
        <v>1756.091923076923</v>
      </c>
      <c r="G251" s="26" t="s">
        <v>452</v>
      </c>
      <c r="H251" s="26" t="s">
        <v>216</v>
      </c>
      <c r="I251" s="26" t="s">
        <v>87</v>
      </c>
      <c r="J251" s="26" t="s">
        <v>88</v>
      </c>
      <c r="K251" s="26" t="s">
        <v>528</v>
      </c>
      <c r="L251" s="26" t="s">
        <v>60</v>
      </c>
      <c r="M251" s="26" t="s">
        <v>324</v>
      </c>
      <c r="N251" s="28">
        <v>49808.66</v>
      </c>
      <c r="O251" s="29">
        <v>21.83653846153846</v>
      </c>
      <c r="P251" s="29">
        <v>567.75</v>
      </c>
      <c r="Q251" s="27">
        <v>17391</v>
      </c>
      <c r="R251" s="28">
        <v>2.8640480708412399</v>
      </c>
      <c r="S251" s="28">
        <v>87.729916336415684</v>
      </c>
      <c r="T251" s="24" t="str">
        <f t="shared" si="6"/>
        <v>FALSEPLT08001</v>
      </c>
    </row>
    <row r="252" spans="1:20" hidden="1" x14ac:dyDescent="0.2">
      <c r="A252" s="26" t="s">
        <v>531</v>
      </c>
      <c r="B252" s="26" t="s">
        <v>90</v>
      </c>
      <c r="C252" s="26" t="s">
        <v>91</v>
      </c>
      <c r="D252" s="26" t="s">
        <v>57</v>
      </c>
      <c r="E252" s="27">
        <v>117</v>
      </c>
      <c r="F252" s="28">
        <v>1583.3711111111111</v>
      </c>
      <c r="G252" s="26" t="s">
        <v>452</v>
      </c>
      <c r="H252" s="26" t="s">
        <v>271</v>
      </c>
      <c r="I252" s="26" t="s">
        <v>325</v>
      </c>
      <c r="J252" s="26" t="s">
        <v>88</v>
      </c>
      <c r="K252" s="26" t="s">
        <v>534</v>
      </c>
      <c r="L252" s="26" t="s">
        <v>60</v>
      </c>
      <c r="M252" s="26" t="s">
        <v>326</v>
      </c>
      <c r="N252" s="28">
        <v>201176.88</v>
      </c>
      <c r="O252" s="29">
        <v>21.621794871794872</v>
      </c>
      <c r="P252" s="29">
        <v>2529.75</v>
      </c>
      <c r="Q252" s="27">
        <v>78446</v>
      </c>
      <c r="R252" s="28">
        <v>2.5645269357264873</v>
      </c>
      <c r="S252" s="28">
        <v>79.524411503112958</v>
      </c>
      <c r="T252" s="24" t="str">
        <f t="shared" si="6"/>
        <v>FALSEPLT08006</v>
      </c>
    </row>
    <row r="253" spans="1:20" hidden="1" x14ac:dyDescent="0.2">
      <c r="A253" s="26" t="s">
        <v>531</v>
      </c>
      <c r="B253" s="26" t="s">
        <v>90</v>
      </c>
      <c r="C253" s="26" t="s">
        <v>91</v>
      </c>
      <c r="D253" s="26" t="s">
        <v>57</v>
      </c>
      <c r="E253" s="27">
        <v>74</v>
      </c>
      <c r="F253" s="28">
        <v>1583.1468918918922</v>
      </c>
      <c r="G253" s="26" t="s">
        <v>452</v>
      </c>
      <c r="H253" s="26" t="s">
        <v>271</v>
      </c>
      <c r="I253" s="26" t="s">
        <v>237</v>
      </c>
      <c r="J253" s="26" t="s">
        <v>229</v>
      </c>
      <c r="K253" s="26" t="s">
        <v>535</v>
      </c>
      <c r="L253" s="26" t="s">
        <v>60</v>
      </c>
      <c r="M253" s="26" t="s">
        <v>327</v>
      </c>
      <c r="N253" s="28">
        <v>127200.77999999997</v>
      </c>
      <c r="O253" s="29">
        <v>21.253378378378379</v>
      </c>
      <c r="P253" s="29">
        <v>1572.75</v>
      </c>
      <c r="Q253" s="27">
        <v>49802</v>
      </c>
      <c r="R253" s="28">
        <v>2.5541299546202958</v>
      </c>
      <c r="S253" s="28">
        <v>80.877939914163065</v>
      </c>
      <c r="T253" s="24" t="str">
        <f t="shared" si="6"/>
        <v>FALSEPLT08006</v>
      </c>
    </row>
    <row r="254" spans="1:20" hidden="1" x14ac:dyDescent="0.2">
      <c r="A254" s="26" t="s">
        <v>531</v>
      </c>
      <c r="B254" s="26" t="s">
        <v>90</v>
      </c>
      <c r="C254" s="26" t="s">
        <v>91</v>
      </c>
      <c r="D254" s="26" t="s">
        <v>57</v>
      </c>
      <c r="E254" s="27">
        <v>133</v>
      </c>
      <c r="F254" s="28">
        <v>1601.7368421052631</v>
      </c>
      <c r="G254" s="26" t="s">
        <v>452</v>
      </c>
      <c r="H254" s="26" t="s">
        <v>236</v>
      </c>
      <c r="I254" s="26" t="s">
        <v>237</v>
      </c>
      <c r="J254" s="26" t="s">
        <v>229</v>
      </c>
      <c r="K254" s="26" t="s">
        <v>536</v>
      </c>
      <c r="L254" s="26" t="s">
        <v>60</v>
      </c>
      <c r="M254" s="26" t="s">
        <v>328</v>
      </c>
      <c r="N254" s="28">
        <v>232097.66000000003</v>
      </c>
      <c r="O254" s="29">
        <v>21.703007518796994</v>
      </c>
      <c r="P254" s="29">
        <v>2886.5</v>
      </c>
      <c r="Q254" s="27">
        <v>89509</v>
      </c>
      <c r="R254" s="28">
        <v>2.5930091946061293</v>
      </c>
      <c r="S254" s="28">
        <v>80.407988913909591</v>
      </c>
      <c r="T254" s="24" t="str">
        <f t="shared" si="6"/>
        <v>FALSEPLT08005</v>
      </c>
    </row>
  </sheetData>
  <autoFilter ref="A1:T254">
    <filterColumn colId="7">
      <filters>
        <filter val="PLT00003"/>
        <filter val="PLT00033"/>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opLeftCell="A31" workbookViewId="0">
      <selection activeCell="E1" sqref="E1:G74"/>
    </sheetView>
  </sheetViews>
  <sheetFormatPr defaultRowHeight="12.5" x14ac:dyDescent="0.2"/>
  <cols>
    <col min="1" max="1" width="14.25" customWidth="1"/>
    <col min="2" max="4" width="27.875" customWidth="1"/>
    <col min="5" max="5" width="12.5" bestFit="1" customWidth="1"/>
    <col min="6" max="6" width="11.375" bestFit="1" customWidth="1"/>
  </cols>
  <sheetData>
    <row r="1" spans="1:7" x14ac:dyDescent="0.2">
      <c r="A1" t="s">
        <v>2</v>
      </c>
      <c r="B1" t="s">
        <v>0</v>
      </c>
      <c r="C1" t="s">
        <v>2</v>
      </c>
      <c r="D1" t="s">
        <v>0</v>
      </c>
      <c r="E1" s="1" t="s">
        <v>38</v>
      </c>
      <c r="F1" s="1" t="s">
        <v>39</v>
      </c>
      <c r="G1" s="1" t="s">
        <v>421</v>
      </c>
    </row>
    <row r="2" spans="1:7" x14ac:dyDescent="0.2">
      <c r="A2" s="3" t="s">
        <v>19</v>
      </c>
      <c r="B2" s="3" t="s">
        <v>8</v>
      </c>
      <c r="C2" s="11" t="s">
        <v>199</v>
      </c>
      <c r="D2" s="3" t="str">
        <f>MID(B2,FIND("-",B2)+1,FIND(",",B2)-FIND("-",B2)-1)</f>
        <v>OAKS</v>
      </c>
      <c r="E2" s="14">
        <f>INDEX(QVData!P:P,MATCH(Sheet2!C2&amp;Sheet2!D2,QVData!Q:Q,0))</f>
        <v>79.74416049382711</v>
      </c>
      <c r="F2" s="14">
        <f>INDEX(QVData!P:P,MATCH(Sheet2!D2&amp;LEFT(Sheet2!C2,7),QVData!R:R,0))</f>
        <v>57.309161869450712</v>
      </c>
      <c r="G2" s="14">
        <f>SUM(E2:F2)</f>
        <v>137.05332236327783</v>
      </c>
    </row>
    <row r="3" spans="1:7" x14ac:dyDescent="0.2">
      <c r="A3" s="3" t="s">
        <v>19</v>
      </c>
      <c r="B3" s="3" t="s">
        <v>12</v>
      </c>
      <c r="C3" s="11" t="s">
        <v>199</v>
      </c>
      <c r="D3" s="3" t="str">
        <f t="shared" ref="D3:D64" si="0">MID(B3,FIND("-",B3)+1,FIND(",",B3)-FIND("-",B3)-1)</f>
        <v>CHARLOTTE</v>
      </c>
      <c r="E3" s="14">
        <f>INDEX(QVData!P:P,MATCH(Sheet2!C3&amp;Sheet2!D3,QVData!Q:Q,0))</f>
        <v>58.128740740740746</v>
      </c>
      <c r="F3" s="6">
        <v>67.045902542372914</v>
      </c>
      <c r="G3" s="14">
        <f t="shared" ref="G3:G66" si="1">SUM(E3:F3)</f>
        <v>125.17464328311365</v>
      </c>
    </row>
    <row r="4" spans="1:7" x14ac:dyDescent="0.2">
      <c r="A4" s="3" t="s">
        <v>19</v>
      </c>
      <c r="B4" s="3" t="s">
        <v>18</v>
      </c>
      <c r="C4" s="11" t="s">
        <v>199</v>
      </c>
      <c r="D4" s="3" t="str">
        <f t="shared" si="0"/>
        <v>ELK GROVE VILLAGE</v>
      </c>
      <c r="E4" s="14">
        <f>INDEX(QVData!P:P,MATCH(Sheet2!C4&amp;Sheet2!D4,QVData!Q:Q,0))</f>
        <v>21.836115819717715</v>
      </c>
      <c r="F4" s="14">
        <f>INDEX(QVData!P:P,MATCH(Sheet2!D4&amp;LEFT(Sheet2!C4,7),QVData!R:R,0))</f>
        <v>27.158203252032518</v>
      </c>
      <c r="G4" s="14">
        <f t="shared" si="1"/>
        <v>48.994319071750233</v>
      </c>
    </row>
    <row r="5" spans="1:7" x14ac:dyDescent="0.2">
      <c r="A5" s="3" t="s">
        <v>19</v>
      </c>
      <c r="B5" s="3" t="s">
        <v>26</v>
      </c>
      <c r="C5" s="11" t="s">
        <v>199</v>
      </c>
      <c r="D5" s="3" t="str">
        <f t="shared" si="0"/>
        <v>TUSCALOOSA</v>
      </c>
      <c r="E5" s="14">
        <f>INDEX(QVData!P:P,MATCH(Sheet2!C5&amp;Sheet2!D5,QVData!Q:Q,0))</f>
        <v>63.177373191899697</v>
      </c>
      <c r="F5" s="14">
        <f>E5</f>
        <v>63.177373191899697</v>
      </c>
      <c r="G5" s="14">
        <f t="shared" si="1"/>
        <v>126.35474638379939</v>
      </c>
    </row>
    <row r="6" spans="1:7" x14ac:dyDescent="0.2">
      <c r="A6" s="3" t="s">
        <v>19</v>
      </c>
      <c r="B6" s="3" t="s">
        <v>16</v>
      </c>
      <c r="C6" s="11" t="s">
        <v>199</v>
      </c>
      <c r="D6" s="3" t="str">
        <f t="shared" si="0"/>
        <v>MITCHELL</v>
      </c>
      <c r="E6" s="14">
        <f>INDEX(QVData!P:P,MATCH(Sheet2!C6&amp;Sheet2!D6,QVData!Q:Q,0))</f>
        <v>64.246879310344852</v>
      </c>
      <c r="F6" s="14">
        <f>INDEX(QVData!P:P,MATCH(Sheet2!D6&amp;LEFT(Sheet2!C6,7),QVData!R:R,0))</f>
        <v>65.557363849765224</v>
      </c>
      <c r="G6" s="14">
        <f t="shared" si="1"/>
        <v>129.80424316011008</v>
      </c>
    </row>
    <row r="7" spans="1:7" x14ac:dyDescent="0.2">
      <c r="A7" s="3" t="s">
        <v>19</v>
      </c>
      <c r="B7" s="3" t="s">
        <v>30</v>
      </c>
      <c r="C7" s="11" t="s">
        <v>199</v>
      </c>
      <c r="D7" s="3" t="str">
        <f t="shared" si="0"/>
        <v>MARION</v>
      </c>
      <c r="E7" s="14">
        <f>INDEX(QVData!P:P,MATCH(Sheet2!C7&amp;Sheet2!D7,QVData!Q:Q,0))</f>
        <v>22.681641604010011</v>
      </c>
      <c r="F7" s="14">
        <f>INDEX(QVData!P:P,MATCH(Sheet2!D7&amp;LEFT(Sheet2!C7,7),QVData!R:R,0))</f>
        <v>23.547500000000003</v>
      </c>
      <c r="G7" s="14">
        <f t="shared" si="1"/>
        <v>46.22914160401001</v>
      </c>
    </row>
    <row r="8" spans="1:7" x14ac:dyDescent="0.2">
      <c r="A8" s="3" t="s">
        <v>19</v>
      </c>
      <c r="B8" s="3" t="s">
        <v>14</v>
      </c>
      <c r="C8" s="11" t="s">
        <v>199</v>
      </c>
      <c r="D8" s="3" t="str">
        <f t="shared" si="0"/>
        <v>KALAMAZOO</v>
      </c>
      <c r="E8" s="14">
        <f>INDEX(QVData!P:P,MATCH(Sheet2!C8&amp;Sheet2!D8,QVData!Q:Q,0))</f>
        <v>11.916553969046452</v>
      </c>
      <c r="F8" s="14">
        <f>INDEX(QVData!P:P,MATCH(Sheet2!D8&amp;LEFT(Sheet2!C8,7),QVData!R:R,0))</f>
        <v>50.593333333333334</v>
      </c>
      <c r="G8" s="14">
        <f t="shared" si="1"/>
        <v>62.509887302379788</v>
      </c>
    </row>
    <row r="9" spans="1:7" x14ac:dyDescent="0.2">
      <c r="A9" s="3" t="s">
        <v>19</v>
      </c>
      <c r="B9" s="3" t="s">
        <v>15</v>
      </c>
      <c r="C9" s="11" t="s">
        <v>199</v>
      </c>
      <c r="D9" s="3" t="str">
        <f t="shared" si="0"/>
        <v>KENDALLVILLE</v>
      </c>
      <c r="E9" s="14">
        <f>INDEX(QVData!P:P,MATCH(Sheet2!C9&amp;Sheet2!D9,QVData!Q:Q,0))</f>
        <v>17.106963311584128</v>
      </c>
      <c r="F9" s="14">
        <f>INDEX(QVData!P:P,MATCH(Sheet2!D9&amp;LEFT(Sheet2!C9,7),QVData!R:R,0))</f>
        <v>18.451512345679003</v>
      </c>
      <c r="G9" s="14">
        <f t="shared" si="1"/>
        <v>35.558475657263131</v>
      </c>
    </row>
    <row r="10" spans="1:7" x14ac:dyDescent="0.2">
      <c r="A10" s="3" t="s">
        <v>19</v>
      </c>
      <c r="B10" s="3" t="s">
        <v>6</v>
      </c>
      <c r="C10" s="11" t="s">
        <v>199</v>
      </c>
      <c r="D10" s="3" t="str">
        <f t="shared" si="0"/>
        <v>STONE MOUNTAIN</v>
      </c>
      <c r="E10" s="14">
        <f>INDEX(QVData!P:P,MATCH(Sheet2!C10&amp;Sheet2!D10,QVData!Q:Q,0))</f>
        <v>64.358247619047617</v>
      </c>
      <c r="F10" s="14">
        <f>INDEX(QVData!P:P,MATCH(Sheet2!D10&amp;LEFT(Sheet2!C10,7),QVData!R:R,0))</f>
        <v>44.707166666666652</v>
      </c>
      <c r="G10" s="14">
        <f t="shared" si="1"/>
        <v>109.06541428571427</v>
      </c>
    </row>
    <row r="11" spans="1:7" x14ac:dyDescent="0.2">
      <c r="A11" s="3" t="s">
        <v>19</v>
      </c>
      <c r="B11" s="3" t="s">
        <v>5</v>
      </c>
      <c r="C11" s="11" t="s">
        <v>199</v>
      </c>
      <c r="D11" s="3" t="str">
        <f t="shared" si="0"/>
        <v>LUMBERTON</v>
      </c>
      <c r="E11" s="14">
        <f>INDEX(QVData!P:P,MATCH(Sheet2!C11&amp;Sheet2!D11,QVData!Q:Q,0))</f>
        <v>61.624777777777773</v>
      </c>
      <c r="F11" s="14">
        <f>INDEX(QVData!P:P,MATCH(Sheet2!D11&amp;LEFT(Sheet2!C11,7),QVData!R:R,0))</f>
        <v>33.773041666666664</v>
      </c>
      <c r="G11" s="14">
        <f t="shared" si="1"/>
        <v>95.397819444444437</v>
      </c>
    </row>
    <row r="12" spans="1:7" x14ac:dyDescent="0.2">
      <c r="A12" s="3" t="s">
        <v>19</v>
      </c>
      <c r="B12" s="3" t="s">
        <v>10</v>
      </c>
      <c r="C12" s="11" t="s">
        <v>199</v>
      </c>
      <c r="D12" s="3" t="str">
        <f t="shared" si="0"/>
        <v>MISSISSAUGA</v>
      </c>
      <c r="E12" s="14">
        <f>INDEX(QVData!P:P,MATCH(Sheet2!C12&amp;Sheet2!D12,QVData!Q:Q,0))</f>
        <v>37.704888888888888</v>
      </c>
      <c r="F12" s="14">
        <f>E12</f>
        <v>37.704888888888888</v>
      </c>
      <c r="G12" s="14">
        <f t="shared" si="1"/>
        <v>75.409777777777776</v>
      </c>
    </row>
    <row r="13" spans="1:7" x14ac:dyDescent="0.2">
      <c r="A13" s="3" t="s">
        <v>19</v>
      </c>
      <c r="B13" s="3" t="s">
        <v>23</v>
      </c>
      <c r="C13" s="11" t="s">
        <v>199</v>
      </c>
      <c r="D13" s="3" t="str">
        <f t="shared" si="0"/>
        <v>CENTRALIA</v>
      </c>
      <c r="E13" s="14">
        <f>INDEX(QVData!P:P,MATCH(Sheet2!C13&amp;Sheet2!D13,QVData!Q:Q,0))</f>
        <v>37.780199850857556</v>
      </c>
      <c r="F13" s="14">
        <f>INDEX(QVData!P:P,MATCH(Sheet2!D13&amp;LEFT(Sheet2!C13,7),QVData!R:R,0))</f>
        <v>11.669479392624726</v>
      </c>
      <c r="G13" s="14">
        <f t="shared" si="1"/>
        <v>49.449679243482279</v>
      </c>
    </row>
    <row r="14" spans="1:7" x14ac:dyDescent="0.2">
      <c r="A14" s="3" t="s">
        <v>19</v>
      </c>
      <c r="B14" s="3" t="s">
        <v>17</v>
      </c>
      <c r="C14" s="11" t="s">
        <v>199</v>
      </c>
      <c r="D14" s="3" t="str">
        <f t="shared" si="0"/>
        <v>MENASHA</v>
      </c>
      <c r="E14" s="14">
        <f>INDEX(QVData!P:P,MATCH(Sheet2!C14&amp;Sheet2!D14,QVData!Q:Q,0))</f>
        <v>23.909005847953217</v>
      </c>
      <c r="F14" s="14">
        <f>INDEX(QVData!P:P,MATCH(Sheet2!D14&amp;LEFT(Sheet2!C14,7),QVData!R:R,0))</f>
        <v>2.7030977011494248</v>
      </c>
      <c r="G14" s="14">
        <f t="shared" si="1"/>
        <v>26.612103549102642</v>
      </c>
    </row>
    <row r="15" spans="1:7" x14ac:dyDescent="0.2">
      <c r="A15" s="3" t="s">
        <v>19</v>
      </c>
      <c r="B15" s="3" t="s">
        <v>3</v>
      </c>
      <c r="C15" s="11" t="s">
        <v>199</v>
      </c>
      <c r="D15" s="3" t="str">
        <f t="shared" si="0"/>
        <v>PACIFIC</v>
      </c>
      <c r="E15" s="14">
        <f>INDEX(QVData!P:P,MATCH(Sheet2!C15&amp;Sheet2!D15,QVData!Q:Q,0))</f>
        <v>37.349955555555546</v>
      </c>
      <c r="F15" s="14">
        <f>INDEX(QVData!P:P,MATCH(Sheet2!D15&amp;LEFT(Sheet2!C15,7),QVData!R:R,0))</f>
        <v>40.501732704402528</v>
      </c>
      <c r="G15" s="14">
        <f t="shared" si="1"/>
        <v>77.851688259958081</v>
      </c>
    </row>
    <row r="16" spans="1:7" x14ac:dyDescent="0.2">
      <c r="A16" s="3" t="s">
        <v>19</v>
      </c>
      <c r="B16" s="3" t="s">
        <v>22</v>
      </c>
      <c r="C16" s="11" t="s">
        <v>199</v>
      </c>
      <c r="D16" s="11" t="s">
        <v>297</v>
      </c>
      <c r="E16" s="14">
        <f>INDEX(QVData!P:P,MATCH(Sheet2!C16&amp;Sheet2!D16,QVData!Q:Q,0))</f>
        <v>51.555877995642682</v>
      </c>
      <c r="F16" s="14">
        <f>E16</f>
        <v>51.555877995642682</v>
      </c>
      <c r="G16" s="14">
        <f t="shared" si="1"/>
        <v>103.11175599128536</v>
      </c>
    </row>
    <row r="17" spans="1:7" x14ac:dyDescent="0.2">
      <c r="A17" s="3" t="s">
        <v>19</v>
      </c>
      <c r="B17" s="3" t="s">
        <v>9</v>
      </c>
      <c r="C17" s="11" t="s">
        <v>199</v>
      </c>
      <c r="D17" s="3" t="str">
        <f t="shared" si="0"/>
        <v>CAROL STREAM</v>
      </c>
      <c r="E17" s="14">
        <f>INDEX(QVData!P:P,MATCH(Sheet2!C17&amp;Sheet2!D17,QVData!Q:Q,0))</f>
        <v>22.164138449962358</v>
      </c>
      <c r="F17" s="14">
        <f>INDEX(QVData!P:P,MATCH(Sheet2!D17&amp;LEFT(Sheet2!C17,7),QVData!R:R,0))</f>
        <v>0.27914624505928853</v>
      </c>
      <c r="G17" s="14">
        <f t="shared" si="1"/>
        <v>22.443284695021646</v>
      </c>
    </row>
    <row r="18" spans="1:7" x14ac:dyDescent="0.2">
      <c r="A18" s="3" t="s">
        <v>19</v>
      </c>
      <c r="B18" s="3" t="s">
        <v>29</v>
      </c>
      <c r="C18" s="11" t="s">
        <v>199</v>
      </c>
      <c r="D18" s="3" t="str">
        <f t="shared" si="0"/>
        <v>LAWRENCEBURG</v>
      </c>
      <c r="E18" s="14">
        <f>INDEX(QVData!P:P,MATCH(Sheet2!C18&amp;Sheet2!D18,QVData!Q:Q,0))</f>
        <v>44.136296296296301</v>
      </c>
      <c r="F18" s="14">
        <f>INDEX(QVData!P:P,MATCH(Sheet2!D18&amp;LEFT(Sheet2!C18,7),QVData!R:R,0))</f>
        <v>34.9453220338983</v>
      </c>
      <c r="G18" s="14">
        <f t="shared" si="1"/>
        <v>79.081618330194601</v>
      </c>
    </row>
    <row r="19" spans="1:7" x14ac:dyDescent="0.2">
      <c r="A19" s="3" t="s">
        <v>19</v>
      </c>
      <c r="B19" s="3" t="s">
        <v>11</v>
      </c>
      <c r="C19" s="11" t="s">
        <v>150</v>
      </c>
      <c r="D19" s="3" t="str">
        <f t="shared" si="0"/>
        <v>SOLON</v>
      </c>
      <c r="E19" s="14">
        <f>INDEX(QVData!P:P,MATCH(Sheet2!C19&amp;Sheet2!D19,QVData!Q:Q,0))</f>
        <v>34.594437275985648</v>
      </c>
      <c r="F19" s="14">
        <f>INDEX(QVData!P:P,MATCH(Sheet2!D19&amp;LEFT(Sheet2!C19,7),QVData!R:R,0))</f>
        <v>24.790901960784314</v>
      </c>
      <c r="G19" s="14">
        <f t="shared" si="1"/>
        <v>59.385339236769966</v>
      </c>
    </row>
    <row r="20" spans="1:7" x14ac:dyDescent="0.2">
      <c r="A20" s="3" t="s">
        <v>19</v>
      </c>
      <c r="B20" s="3" t="s">
        <v>31</v>
      </c>
      <c r="C20" s="11" t="s">
        <v>199</v>
      </c>
      <c r="D20" s="3" t="str">
        <f t="shared" si="0"/>
        <v>FORT SMITH</v>
      </c>
      <c r="E20" s="14">
        <f>INDEX(QVData!P:P,MATCH(Sheet2!C20&amp;Sheet2!D20,QVData!Q:Q,0))</f>
        <v>68.058666666666682</v>
      </c>
      <c r="F20" s="14">
        <f>INDEX(QVData!P:P,MATCH(Sheet2!D20&amp;LEFT(Sheet2!C20,7),QVData!R:R,0))</f>
        <v>44.134967040443421</v>
      </c>
      <c r="G20" s="14">
        <f t="shared" si="1"/>
        <v>112.19363370711011</v>
      </c>
    </row>
    <row r="21" spans="1:7" x14ac:dyDescent="0.2">
      <c r="A21" s="3" t="s">
        <v>19</v>
      </c>
      <c r="B21" s="3" t="s">
        <v>7</v>
      </c>
      <c r="C21" s="11" t="s">
        <v>199</v>
      </c>
      <c r="D21" s="3" t="str">
        <f t="shared" si="0"/>
        <v>GORDONSVILLE</v>
      </c>
      <c r="E21" s="14">
        <f>INDEX(QVData!P:P,MATCH(Sheet2!C21&amp;Sheet2!D21,QVData!Q:Q,0))</f>
        <v>41.301333333333332</v>
      </c>
      <c r="F21" s="14">
        <f>INDEX(QVData!P:P,MATCH(Sheet2!D21&amp;LEFT(Sheet2!C21,7),QVData!R:R,0))</f>
        <v>31.690942528735626</v>
      </c>
      <c r="G21" s="14">
        <f t="shared" si="1"/>
        <v>72.992275862068965</v>
      </c>
    </row>
    <row r="22" spans="1:7" x14ac:dyDescent="0.2">
      <c r="A22" s="3" t="s">
        <v>19</v>
      </c>
      <c r="B22" s="3" t="s">
        <v>25</v>
      </c>
      <c r="C22" s="11" t="s">
        <v>199</v>
      </c>
      <c r="D22" s="11" t="s">
        <v>245</v>
      </c>
      <c r="E22" s="14">
        <f>INDEX(QVData!P:P,MATCH(Sheet2!C22&amp;Sheet2!D22,QVData!Q:Q,0))</f>
        <v>85.759999999999991</v>
      </c>
      <c r="F22" s="14">
        <f t="shared" ref="F22:F23" si="2">E22</f>
        <v>85.759999999999991</v>
      </c>
      <c r="G22" s="14">
        <f t="shared" si="1"/>
        <v>171.51999999999998</v>
      </c>
    </row>
    <row r="23" spans="1:7" x14ac:dyDescent="0.2">
      <c r="A23" s="3" t="s">
        <v>19</v>
      </c>
      <c r="B23" s="3" t="s">
        <v>36</v>
      </c>
      <c r="C23" s="11" t="s">
        <v>199</v>
      </c>
      <c r="D23" s="3" t="str">
        <f t="shared" si="0"/>
        <v>WAYNE</v>
      </c>
      <c r="E23" s="14">
        <f>INDEX(QVData!P:P,MATCH(Sheet2!C23&amp;Sheet2!D23,QVData!Q:Q,0))</f>
        <v>66.652353535353541</v>
      </c>
      <c r="F23" s="14">
        <f t="shared" si="2"/>
        <v>66.652353535353541</v>
      </c>
      <c r="G23" s="14">
        <f t="shared" si="1"/>
        <v>133.30470707070708</v>
      </c>
    </row>
    <row r="24" spans="1:7" x14ac:dyDescent="0.2">
      <c r="A24" s="3" t="s">
        <v>13</v>
      </c>
      <c r="B24" s="3" t="s">
        <v>12</v>
      </c>
      <c r="C24" s="11" t="s">
        <v>150</v>
      </c>
      <c r="D24" s="3" t="str">
        <f t="shared" si="0"/>
        <v>CHARLOTTE</v>
      </c>
      <c r="E24" s="14">
        <f>INDEX(QVData!P:P,MATCH(Sheet2!C24&amp;Sheet2!D24,QVData!Q:Q,0))</f>
        <v>61.622110420354929</v>
      </c>
      <c r="F24" s="6">
        <v>67.045902542372914</v>
      </c>
      <c r="G24" s="14">
        <f t="shared" si="1"/>
        <v>128.66801296272786</v>
      </c>
    </row>
    <row r="25" spans="1:7" x14ac:dyDescent="0.2">
      <c r="A25" s="3" t="s">
        <v>13</v>
      </c>
      <c r="B25" s="3" t="s">
        <v>14</v>
      </c>
      <c r="C25" s="11" t="s">
        <v>150</v>
      </c>
      <c r="D25" s="3" t="str">
        <f t="shared" si="0"/>
        <v>KALAMAZOO</v>
      </c>
      <c r="E25" s="14">
        <v>3</v>
      </c>
      <c r="F25" s="14">
        <f>INDEX(QVData!P:P,MATCH(Sheet2!D25&amp;LEFT(Sheet2!C25,7),QVData!R:R,0))</f>
        <v>50.593333333333334</v>
      </c>
      <c r="G25" s="14">
        <f t="shared" si="1"/>
        <v>53.593333333333334</v>
      </c>
    </row>
    <row r="26" spans="1:7" x14ac:dyDescent="0.2">
      <c r="A26" s="3" t="s">
        <v>13</v>
      </c>
      <c r="B26" s="3" t="s">
        <v>15</v>
      </c>
      <c r="C26" s="11" t="s">
        <v>150</v>
      </c>
      <c r="D26" s="3" t="str">
        <f t="shared" si="0"/>
        <v>KENDALLVILLE</v>
      </c>
      <c r="E26" s="14">
        <f>INDEX(QVData!P:P,MATCH(Sheet2!C26&amp;Sheet2!D26,QVData!Q:Q,0))</f>
        <v>16.670354929116968</v>
      </c>
      <c r="F26" s="14">
        <f>INDEX(QVData!P:P,MATCH(Sheet2!D26&amp;LEFT(Sheet2!C26,7),QVData!R:R,0))</f>
        <v>18.451512345679003</v>
      </c>
      <c r="G26" s="14">
        <f t="shared" si="1"/>
        <v>35.121867274795974</v>
      </c>
    </row>
    <row r="27" spans="1:7" x14ac:dyDescent="0.2">
      <c r="A27" s="3" t="s">
        <v>13</v>
      </c>
      <c r="B27" s="3" t="s">
        <v>9</v>
      </c>
      <c r="C27" s="11" t="s">
        <v>150</v>
      </c>
      <c r="D27" s="3" t="str">
        <f t="shared" si="0"/>
        <v>CAROL STREAM</v>
      </c>
      <c r="E27" s="14">
        <f>INDEX(QVData!P:P,MATCH(Sheet2!C27&amp;Sheet2!D27,QVData!Q:Q,0))</f>
        <v>7.907954482986093</v>
      </c>
      <c r="F27" s="14">
        <f>INDEX(QVData!P:P,MATCH(Sheet2!D27&amp;LEFT(Sheet2!C27,7),QVData!R:R,0))</f>
        <v>0.27914624505928853</v>
      </c>
      <c r="G27" s="14">
        <f t="shared" si="1"/>
        <v>8.1871007280453814</v>
      </c>
    </row>
    <row r="28" spans="1:7" x14ac:dyDescent="0.2">
      <c r="A28" s="3" t="s">
        <v>13</v>
      </c>
      <c r="B28" s="3" t="s">
        <v>16</v>
      </c>
      <c r="C28" s="11" t="s">
        <v>150</v>
      </c>
      <c r="D28" s="3" t="str">
        <f t="shared" si="0"/>
        <v>MITCHELL</v>
      </c>
      <c r="E28" s="14">
        <f>INDEX(QVData!P:P,MATCH(Sheet2!C28&amp;Sheet2!D28,QVData!Q:Q,0))</f>
        <v>62.356124239513271</v>
      </c>
      <c r="F28" s="14">
        <f>INDEX(QVData!P:P,MATCH(Sheet2!D28&amp;LEFT(Sheet2!C28,7),QVData!R:R,0))</f>
        <v>65.557363849765224</v>
      </c>
      <c r="G28" s="14">
        <f t="shared" si="1"/>
        <v>127.9134880892785</v>
      </c>
    </row>
    <row r="29" spans="1:7" x14ac:dyDescent="0.2">
      <c r="A29" s="3" t="s">
        <v>13</v>
      </c>
      <c r="B29" s="3" t="s">
        <v>3</v>
      </c>
      <c r="C29" s="11" t="s">
        <v>150</v>
      </c>
      <c r="D29" s="3" t="str">
        <f t="shared" si="0"/>
        <v>PACIFIC</v>
      </c>
      <c r="E29" s="14">
        <f>INDEX(QVData!P:P,MATCH(Sheet2!C29&amp;Sheet2!D29,QVData!Q:Q,0))</f>
        <v>39.381987008547021</v>
      </c>
      <c r="F29" s="14">
        <f>INDEX(QVData!P:P,MATCH(Sheet2!D29&amp;LEFT(Sheet2!C29,7),QVData!R:R,0))</f>
        <v>40.501732704402528</v>
      </c>
      <c r="G29" s="14">
        <f t="shared" si="1"/>
        <v>79.883719712949556</v>
      </c>
    </row>
    <row r="30" spans="1:7" x14ac:dyDescent="0.2">
      <c r="A30" s="3" t="s">
        <v>13</v>
      </c>
      <c r="B30" s="3" t="s">
        <v>17</v>
      </c>
      <c r="C30" s="11" t="s">
        <v>150</v>
      </c>
      <c r="D30" s="3" t="str">
        <f t="shared" si="0"/>
        <v>MENASHA</v>
      </c>
      <c r="E30" s="14">
        <f>INDEX(QVData!P:P,MATCH(Sheet2!C30&amp;Sheet2!D30,QVData!Q:Q,0))</f>
        <v>26.336107632720811</v>
      </c>
      <c r="F30" s="14">
        <f>INDEX(QVData!P:P,MATCH(Sheet2!D30&amp;LEFT(Sheet2!C30,7),QVData!R:R,0))</f>
        <v>2.7030977011494248</v>
      </c>
      <c r="G30" s="14">
        <f t="shared" si="1"/>
        <v>29.039205333870235</v>
      </c>
    </row>
    <row r="31" spans="1:7" x14ac:dyDescent="0.2">
      <c r="A31" s="3" t="s">
        <v>13</v>
      </c>
      <c r="B31" s="3" t="s">
        <v>18</v>
      </c>
      <c r="C31" s="11" t="s">
        <v>150</v>
      </c>
      <c r="D31" s="3" t="str">
        <f t="shared" si="0"/>
        <v>ELK GROVE VILLAGE</v>
      </c>
      <c r="E31" s="14">
        <f>INDEX(QVData!P:P,MATCH(Sheet2!C31&amp;Sheet2!D31,QVData!Q:Q,0))</f>
        <v>13.821449757449749</v>
      </c>
      <c r="F31" s="14">
        <f>INDEX(QVData!P:P,MATCH(Sheet2!D31&amp;LEFT(Sheet2!C31,7),QVData!R:R,0))</f>
        <v>27.158203252032518</v>
      </c>
      <c r="G31" s="14">
        <f t="shared" si="1"/>
        <v>40.979653009482263</v>
      </c>
    </row>
    <row r="32" spans="1:7" x14ac:dyDescent="0.2">
      <c r="A32" s="3" t="s">
        <v>13</v>
      </c>
      <c r="B32" s="3" t="s">
        <v>22</v>
      </c>
      <c r="C32" s="11" t="s">
        <v>150</v>
      </c>
      <c r="D32" s="11" t="s">
        <v>297</v>
      </c>
      <c r="E32" s="14">
        <f>INDEX(QVData!P:P,MATCH(Sheet2!C32&amp;Sheet2!D32,QVData!Q:Q,0))</f>
        <v>56.8233303939734</v>
      </c>
      <c r="F32" s="14">
        <f t="shared" ref="F32" si="3">E32</f>
        <v>56.8233303939734</v>
      </c>
      <c r="G32" s="14">
        <f t="shared" si="1"/>
        <v>113.6466607879468</v>
      </c>
    </row>
    <row r="33" spans="1:7" x14ac:dyDescent="0.2">
      <c r="A33" s="3" t="s">
        <v>13</v>
      </c>
      <c r="B33" s="3" t="s">
        <v>23</v>
      </c>
      <c r="C33" s="11" t="s">
        <v>150</v>
      </c>
      <c r="D33" s="3" t="str">
        <f t="shared" si="0"/>
        <v>CENTRALIA</v>
      </c>
      <c r="E33" s="14">
        <f>INDEX(QVData!P:P,MATCH(Sheet2!C33&amp;Sheet2!D33,QVData!Q:Q,0))</f>
        <v>21.11601061909311</v>
      </c>
      <c r="F33" s="14">
        <f>INDEX(QVData!P:P,MATCH(Sheet2!D33&amp;LEFT(Sheet2!C33,7),QVData!R:R,0))</f>
        <v>11.669479392624726</v>
      </c>
      <c r="G33" s="14">
        <f t="shared" si="1"/>
        <v>32.78549001171784</v>
      </c>
    </row>
    <row r="34" spans="1:7" x14ac:dyDescent="0.2">
      <c r="A34" s="3" t="s">
        <v>13</v>
      </c>
      <c r="B34" s="3" t="s">
        <v>6</v>
      </c>
      <c r="C34" s="11" t="s">
        <v>150</v>
      </c>
      <c r="D34" s="3" t="str">
        <f t="shared" si="0"/>
        <v>STONE MOUNTAIN</v>
      </c>
      <c r="E34" s="14">
        <f>INDEX(QVData!P:P,MATCH(Sheet2!C34&amp;Sheet2!D34,QVData!Q:Q,0))</f>
        <v>62.795809523809524</v>
      </c>
      <c r="F34" s="14">
        <f>INDEX(QVData!P:P,MATCH(Sheet2!D34&amp;LEFT(Sheet2!C34,7),QVData!R:R,0))</f>
        <v>44.707166666666652</v>
      </c>
      <c r="G34" s="14">
        <f t="shared" si="1"/>
        <v>107.50297619047618</v>
      </c>
    </row>
    <row r="35" spans="1:7" x14ac:dyDescent="0.2">
      <c r="A35" s="3" t="s">
        <v>13</v>
      </c>
      <c r="B35" s="3" t="s">
        <v>8</v>
      </c>
      <c r="C35" s="11" t="s">
        <v>150</v>
      </c>
      <c r="D35" s="3" t="str">
        <f t="shared" si="0"/>
        <v>OAKS</v>
      </c>
      <c r="E35" s="14">
        <f>INDEX(QVData!P:P,MATCH(Sheet2!C35&amp;Sheet2!D35,QVData!Q:Q,0))</f>
        <v>81.614823465801564</v>
      </c>
      <c r="F35" s="14">
        <f>INDEX(QVData!P:P,MATCH(Sheet2!D35&amp;LEFT(Sheet2!C35,7),QVData!R:R,0))</f>
        <v>57.309161869450712</v>
      </c>
      <c r="G35" s="14">
        <f t="shared" si="1"/>
        <v>138.92398533525227</v>
      </c>
    </row>
    <row r="36" spans="1:7" x14ac:dyDescent="0.2">
      <c r="A36" s="3" t="s">
        <v>13</v>
      </c>
      <c r="B36" s="3" t="s">
        <v>25</v>
      </c>
      <c r="C36" s="11" t="s">
        <v>150</v>
      </c>
      <c r="D36" s="11" t="s">
        <v>245</v>
      </c>
      <c r="E36" s="14">
        <f>INDEX(QVData!P:P,MATCH(Sheet2!C36&amp;Sheet2!D36,QVData!Q:Q,0))</f>
        <v>90.038158363152405</v>
      </c>
      <c r="F36" s="14">
        <f t="shared" ref="F36" si="4">E36</f>
        <v>90.038158363152405</v>
      </c>
      <c r="G36" s="14">
        <f t="shared" si="1"/>
        <v>180.07631672630481</v>
      </c>
    </row>
    <row r="37" spans="1:7" x14ac:dyDescent="0.2">
      <c r="A37" s="3" t="s">
        <v>13</v>
      </c>
      <c r="B37" s="3" t="s">
        <v>7</v>
      </c>
      <c r="C37" s="11" t="s">
        <v>150</v>
      </c>
      <c r="D37" s="3" t="str">
        <f t="shared" si="0"/>
        <v>GORDONSVILLE</v>
      </c>
      <c r="E37" s="14">
        <f>INDEX(QVData!P:P,MATCH(Sheet2!C37&amp;Sheet2!D37,QVData!Q:Q,0))</f>
        <v>38.890863309352525</v>
      </c>
      <c r="F37" s="14">
        <f>INDEX(QVData!P:P,MATCH(Sheet2!D37&amp;LEFT(Sheet2!C37,7),QVData!R:R,0))</f>
        <v>31.690942528735626</v>
      </c>
      <c r="G37" s="14">
        <f t="shared" si="1"/>
        <v>70.581805838088144</v>
      </c>
    </row>
    <row r="38" spans="1:7" x14ac:dyDescent="0.2">
      <c r="A38" s="3" t="s">
        <v>13</v>
      </c>
      <c r="B38" s="3" t="s">
        <v>26</v>
      </c>
      <c r="C38" s="11" t="s">
        <v>150</v>
      </c>
      <c r="D38" s="3" t="str">
        <f t="shared" si="0"/>
        <v>TUSCALOOSA</v>
      </c>
      <c r="E38" s="14">
        <f>INDEX(QVData!P:P,MATCH(Sheet2!C38&amp;Sheet2!D38,QVData!Q:Q,0))</f>
        <v>58.151478136200723</v>
      </c>
      <c r="F38" s="14">
        <f t="shared" ref="F38" si="5">E38</f>
        <v>58.151478136200723</v>
      </c>
      <c r="G38" s="14">
        <f t="shared" si="1"/>
        <v>116.30295627240145</v>
      </c>
    </row>
    <row r="39" spans="1:7" x14ac:dyDescent="0.2">
      <c r="A39" s="3" t="s">
        <v>13</v>
      </c>
      <c r="B39" s="3" t="s">
        <v>11</v>
      </c>
      <c r="C39" s="11" t="s">
        <v>150</v>
      </c>
      <c r="D39" s="3" t="str">
        <f t="shared" si="0"/>
        <v>SOLON</v>
      </c>
      <c r="E39" s="14">
        <f>INDEX(QVData!P:P,MATCH(Sheet2!C39&amp;Sheet2!D39,QVData!Q:Q,0))</f>
        <v>34.594437275985648</v>
      </c>
      <c r="F39" s="14">
        <f>INDEX(QVData!P:P,MATCH(Sheet2!D39&amp;LEFT(Sheet2!C39,7),QVData!R:R,0))</f>
        <v>24.790901960784314</v>
      </c>
      <c r="G39" s="14">
        <f t="shared" si="1"/>
        <v>59.385339236769966</v>
      </c>
    </row>
    <row r="40" spans="1:7" x14ac:dyDescent="0.2">
      <c r="A40" s="3" t="s">
        <v>13</v>
      </c>
      <c r="B40" s="3" t="s">
        <v>29</v>
      </c>
      <c r="C40" s="11" t="s">
        <v>150</v>
      </c>
      <c r="D40" s="3" t="str">
        <f t="shared" si="0"/>
        <v>LAWRENCEBURG</v>
      </c>
      <c r="E40" s="14">
        <f>INDEX(QVData!P:P,MATCH(Sheet2!C40&amp;Sheet2!D40,QVData!Q:Q,0))</f>
        <v>45.532703703703696</v>
      </c>
      <c r="F40" s="14">
        <f>INDEX(QVData!P:P,MATCH(Sheet2!D40&amp;LEFT(Sheet2!C40,7),QVData!R:R,0))</f>
        <v>34.9453220338983</v>
      </c>
      <c r="G40" s="14">
        <f t="shared" si="1"/>
        <v>80.478025737601996</v>
      </c>
    </row>
    <row r="41" spans="1:7" x14ac:dyDescent="0.2">
      <c r="A41" s="3" t="s">
        <v>13</v>
      </c>
      <c r="B41" s="3" t="s">
        <v>10</v>
      </c>
      <c r="C41" s="11" t="s">
        <v>150</v>
      </c>
      <c r="D41" s="3" t="str">
        <f t="shared" si="0"/>
        <v>MISSISSAUGA</v>
      </c>
      <c r="E41" s="14">
        <f>INDEX(QVData!P:P,MATCH(Sheet2!C41&amp;Sheet2!D41,QVData!Q:Q,0))</f>
        <v>45.161036658141505</v>
      </c>
      <c r="F41" s="14">
        <f t="shared" ref="F41" si="6">E41</f>
        <v>45.161036658141505</v>
      </c>
      <c r="G41" s="14">
        <f t="shared" si="1"/>
        <v>90.32207331628301</v>
      </c>
    </row>
    <row r="42" spans="1:7" x14ac:dyDescent="0.2">
      <c r="A42" s="3" t="s">
        <v>13</v>
      </c>
      <c r="B42" s="3" t="s">
        <v>5</v>
      </c>
      <c r="C42" s="11" t="s">
        <v>150</v>
      </c>
      <c r="D42" s="3" t="str">
        <f t="shared" si="0"/>
        <v>LUMBERTON</v>
      </c>
      <c r="E42" s="14">
        <f>INDEX(QVData!P:P,MATCH(Sheet2!C42&amp;Sheet2!D42,QVData!Q:Q,0))</f>
        <v>66.356106282592577</v>
      </c>
      <c r="F42" s="14">
        <f>INDEX(QVData!P:P,MATCH(Sheet2!D42&amp;LEFT(Sheet2!C42,7),QVData!R:R,0))</f>
        <v>33.773041666666664</v>
      </c>
      <c r="G42" s="14">
        <f t="shared" si="1"/>
        <v>100.12914794925925</v>
      </c>
    </row>
    <row r="43" spans="1:7" x14ac:dyDescent="0.2">
      <c r="A43" s="3" t="s">
        <v>13</v>
      </c>
      <c r="B43" s="3" t="s">
        <v>32</v>
      </c>
      <c r="C43" s="11" t="s">
        <v>150</v>
      </c>
      <c r="D43" s="3" t="str">
        <f t="shared" si="0"/>
        <v>WAUSAU</v>
      </c>
      <c r="E43" s="14">
        <f>INDEX(QVData!P:P,MATCH(Sheet2!C43&amp;Sheet2!D43,QVData!Q:Q,0))</f>
        <v>33.521704918032782</v>
      </c>
      <c r="F43" s="14">
        <f t="shared" ref="F43" si="7">E43</f>
        <v>33.521704918032782</v>
      </c>
      <c r="G43" s="14">
        <f t="shared" si="1"/>
        <v>67.043409836065564</v>
      </c>
    </row>
    <row r="44" spans="1:7" x14ac:dyDescent="0.2">
      <c r="A44" s="3" t="s">
        <v>13</v>
      </c>
      <c r="B44" s="3" t="s">
        <v>31</v>
      </c>
      <c r="C44" s="11" t="s">
        <v>150</v>
      </c>
      <c r="D44" s="3" t="str">
        <f t="shared" si="0"/>
        <v>FORT SMITH</v>
      </c>
      <c r="E44" s="14">
        <f>INDEX(QVData!P:P,MATCH(Sheet2!C44&amp;Sheet2!D44,QVData!Q:Q,0))</f>
        <v>68.462236243852672</v>
      </c>
      <c r="F44" s="14">
        <f>INDEX(QVData!P:P,MATCH(Sheet2!D44&amp;LEFT(Sheet2!C44,7),QVData!R:R,0))</f>
        <v>44.134967040443421</v>
      </c>
      <c r="G44" s="14">
        <f t="shared" si="1"/>
        <v>112.59720328429609</v>
      </c>
    </row>
    <row r="45" spans="1:7" x14ac:dyDescent="0.2">
      <c r="A45" s="3" t="s">
        <v>13</v>
      </c>
      <c r="B45" s="3" t="s">
        <v>30</v>
      </c>
      <c r="C45" s="11" t="s">
        <v>150</v>
      </c>
      <c r="D45" s="3" t="str">
        <f t="shared" si="0"/>
        <v>MARION</v>
      </c>
      <c r="E45" s="14">
        <f>INDEX(QVData!P:P,MATCH(Sheet2!C45&amp;Sheet2!D45,QVData!Q:Q,0))</f>
        <v>28.32709591642924</v>
      </c>
      <c r="F45" s="14">
        <f>INDEX(QVData!P:P,MATCH(Sheet2!D45&amp;LEFT(Sheet2!C45,7),QVData!R:R,0))</f>
        <v>23.547500000000003</v>
      </c>
      <c r="G45" s="14">
        <f t="shared" si="1"/>
        <v>51.874595916429243</v>
      </c>
    </row>
    <row r="46" spans="1:7" x14ac:dyDescent="0.2">
      <c r="A46" s="3" t="s">
        <v>13</v>
      </c>
      <c r="B46" s="3" t="s">
        <v>34</v>
      </c>
      <c r="C46" s="11" t="s">
        <v>150</v>
      </c>
      <c r="D46" s="3" t="str">
        <f t="shared" si="0"/>
        <v>STAUNTON</v>
      </c>
      <c r="E46" s="14">
        <f>INDEX(QVData!P:P,MATCH(Sheet2!C46&amp;Sheet2!D46,QVData!Q:Q,0))</f>
        <v>63.427751111111114</v>
      </c>
      <c r="F46" s="14">
        <f t="shared" ref="F46:F48" si="8">E46</f>
        <v>63.427751111111114</v>
      </c>
      <c r="G46" s="14">
        <f t="shared" si="1"/>
        <v>126.85550222222223</v>
      </c>
    </row>
    <row r="47" spans="1:7" x14ac:dyDescent="0.2">
      <c r="A47" s="3" t="s">
        <v>13</v>
      </c>
      <c r="B47" s="3" t="s">
        <v>35</v>
      </c>
      <c r="C47" s="11" t="s">
        <v>150</v>
      </c>
      <c r="D47" s="3" t="str">
        <f t="shared" si="0"/>
        <v>HAMEL</v>
      </c>
      <c r="E47" s="14">
        <f>INDEX(QVData!P:P,MATCH(Sheet2!C47&amp;Sheet2!D47,QVData!Q:Q,0))</f>
        <v>52.779012345679014</v>
      </c>
      <c r="F47" s="14">
        <f t="shared" si="8"/>
        <v>52.779012345679014</v>
      </c>
      <c r="G47" s="14">
        <f t="shared" si="1"/>
        <v>105.55802469135803</v>
      </c>
    </row>
    <row r="48" spans="1:7" x14ac:dyDescent="0.2">
      <c r="A48" s="3" t="s">
        <v>13</v>
      </c>
      <c r="B48" s="3" t="s">
        <v>36</v>
      </c>
      <c r="C48" s="11" t="s">
        <v>150</v>
      </c>
      <c r="D48" s="3" t="str">
        <f t="shared" si="0"/>
        <v>WAYNE</v>
      </c>
      <c r="E48" s="14">
        <f>INDEX(QVData!P:P,MATCH(Sheet2!C48&amp;Sheet2!D48,QVData!Q:Q,0))</f>
        <v>86.313881136950897</v>
      </c>
      <c r="F48" s="14">
        <f t="shared" si="8"/>
        <v>86.313881136950897</v>
      </c>
      <c r="G48" s="14">
        <f t="shared" si="1"/>
        <v>172.62776227390179</v>
      </c>
    </row>
    <row r="49" spans="1:7" x14ac:dyDescent="0.2">
      <c r="A49" s="3" t="s">
        <v>4</v>
      </c>
      <c r="B49" s="3" t="s">
        <v>3</v>
      </c>
      <c r="C49" s="11" t="s">
        <v>212</v>
      </c>
      <c r="D49" s="3" t="str">
        <f t="shared" si="0"/>
        <v>PACIFIC</v>
      </c>
      <c r="E49" s="14">
        <f>INDEX(QVData!P:P,MATCH(Sheet2!C49&amp;Sheet2!D49,QVData!Q:Q,0))</f>
        <v>32.318915771622429</v>
      </c>
      <c r="F49" s="14">
        <f>INDEX(QVData!P:P,MATCH(Sheet2!D49&amp;LEFT(Sheet2!C49,7),QVData!R:R,0))</f>
        <v>40.501732704402528</v>
      </c>
      <c r="G49" s="14">
        <f t="shared" si="1"/>
        <v>72.820648476024957</v>
      </c>
    </row>
    <row r="50" spans="1:7" x14ac:dyDescent="0.2">
      <c r="A50" s="3" t="s">
        <v>4</v>
      </c>
      <c r="B50" s="3" t="s">
        <v>5</v>
      </c>
      <c r="C50" s="11" t="s">
        <v>212</v>
      </c>
      <c r="D50" s="3" t="str">
        <f t="shared" si="0"/>
        <v>LUMBERTON</v>
      </c>
      <c r="E50" s="14">
        <f>INDEX(QVData!P:P,MATCH(Sheet2!C50&amp;Sheet2!D50,QVData!Q:Q,0))</f>
        <v>49.24031242603548</v>
      </c>
      <c r="F50" s="14">
        <f>INDEX(QVData!P:P,MATCH(Sheet2!D50&amp;LEFT(Sheet2!C50,7),QVData!R:R,0))</f>
        <v>33.773041666666664</v>
      </c>
      <c r="G50" s="14">
        <f t="shared" si="1"/>
        <v>83.013354092702144</v>
      </c>
    </row>
    <row r="51" spans="1:7" x14ac:dyDescent="0.2">
      <c r="A51" s="3" t="s">
        <v>4</v>
      </c>
      <c r="B51" s="3" t="s">
        <v>6</v>
      </c>
      <c r="C51" s="11" t="s">
        <v>212</v>
      </c>
      <c r="D51" s="3" t="str">
        <f t="shared" si="0"/>
        <v>STONE MOUNTAIN</v>
      </c>
      <c r="E51" s="14">
        <f>INDEX(QVData!P:P,MATCH(Sheet2!C51&amp;Sheet2!D51,QVData!Q:Q,0))</f>
        <v>41.846934855402431</v>
      </c>
      <c r="F51" s="14">
        <f>INDEX(QVData!P:P,MATCH(Sheet2!D51&amp;LEFT(Sheet2!C51,7),QVData!R:R,0))</f>
        <v>44.707166666666652</v>
      </c>
      <c r="G51" s="14">
        <f t="shared" si="1"/>
        <v>86.554101522069089</v>
      </c>
    </row>
    <row r="52" spans="1:7" x14ac:dyDescent="0.2">
      <c r="A52" s="3" t="s">
        <v>4</v>
      </c>
      <c r="B52" s="3" t="s">
        <v>7</v>
      </c>
      <c r="C52" s="11" t="s">
        <v>212</v>
      </c>
      <c r="D52" s="3" t="str">
        <f t="shared" si="0"/>
        <v>GORDONSVILLE</v>
      </c>
      <c r="E52" s="14">
        <f>INDEX(QVData!P:P,MATCH(Sheet2!C52&amp;Sheet2!D52,QVData!Q:Q,0))</f>
        <v>29.495963813500357</v>
      </c>
      <c r="F52" s="14">
        <f>INDEX(QVData!P:P,MATCH(Sheet2!D52&amp;LEFT(Sheet2!C52,7),QVData!R:R,0))</f>
        <v>31.690942528735626</v>
      </c>
      <c r="G52" s="14">
        <f t="shared" si="1"/>
        <v>61.186906342235986</v>
      </c>
    </row>
    <row r="53" spans="1:7" x14ac:dyDescent="0.2">
      <c r="A53" s="3" t="s">
        <v>4</v>
      </c>
      <c r="B53" s="3" t="s">
        <v>8</v>
      </c>
      <c r="C53" s="11" t="s">
        <v>212</v>
      </c>
      <c r="D53" s="3" t="str">
        <f t="shared" si="0"/>
        <v>OAKS</v>
      </c>
      <c r="E53" s="14">
        <f>INDEX(QVData!P:P,MATCH(Sheet2!C53&amp;Sheet2!D53,QVData!Q:Q,0))</f>
        <v>68.697426992896482</v>
      </c>
      <c r="F53" s="14">
        <f>INDEX(QVData!P:P,MATCH(Sheet2!D53&amp;LEFT(Sheet2!C53,7),QVData!R:R,0))</f>
        <v>57.309161869450712</v>
      </c>
      <c r="G53" s="14">
        <f t="shared" si="1"/>
        <v>126.0065888623472</v>
      </c>
    </row>
    <row r="54" spans="1:7" x14ac:dyDescent="0.2">
      <c r="A54" s="3" t="s">
        <v>4</v>
      </c>
      <c r="B54" s="3" t="s">
        <v>9</v>
      </c>
      <c r="C54" s="11" t="s">
        <v>212</v>
      </c>
      <c r="D54" s="3" t="str">
        <f t="shared" si="0"/>
        <v>CAROL STREAM</v>
      </c>
      <c r="E54" s="14">
        <f>INDEX(QVData!P:P,MATCH(Sheet2!C54&amp;Sheet2!D54,QVData!Q:Q,0))</f>
        <v>26.819285025746609</v>
      </c>
      <c r="F54" s="14">
        <f>INDEX(QVData!P:P,MATCH(Sheet2!D54&amp;LEFT(Sheet2!C54,7),QVData!R:R,0))</f>
        <v>0.27914624505928853</v>
      </c>
      <c r="G54" s="14">
        <f t="shared" si="1"/>
        <v>27.098431270805897</v>
      </c>
    </row>
    <row r="55" spans="1:7" x14ac:dyDescent="0.2">
      <c r="A55" s="3" t="s">
        <v>4</v>
      </c>
      <c r="B55" s="3" t="s">
        <v>10</v>
      </c>
      <c r="C55" s="11" t="s">
        <v>212</v>
      </c>
      <c r="D55" s="3" t="str">
        <f t="shared" si="0"/>
        <v>MISSISSAUGA</v>
      </c>
      <c r="E55" s="14">
        <f>INDEX(QVData!P:P,MATCH(Sheet2!C55&amp;Sheet2!D55,QVData!Q:Q,0))</f>
        <v>59.334315044247788</v>
      </c>
      <c r="F55" s="14">
        <f t="shared" ref="F55:F56" si="9">E55</f>
        <v>59.334315044247788</v>
      </c>
      <c r="G55" s="14">
        <f t="shared" si="1"/>
        <v>118.66863008849558</v>
      </c>
    </row>
    <row r="56" spans="1:7" x14ac:dyDescent="0.2">
      <c r="A56" s="3" t="s">
        <v>4</v>
      </c>
      <c r="B56" s="3" t="s">
        <v>11</v>
      </c>
      <c r="C56" s="11" t="s">
        <v>212</v>
      </c>
      <c r="D56" s="11" t="s">
        <v>148</v>
      </c>
      <c r="E56" s="14">
        <f>INDEX(QVData!P:P,MATCH(Sheet2!C56&amp;Sheet2!D56,QVData!Q:Q,0))</f>
        <v>24.238518518518518</v>
      </c>
      <c r="F56" s="14">
        <f t="shared" si="9"/>
        <v>24.238518518518518</v>
      </c>
      <c r="G56" s="14">
        <f t="shared" si="1"/>
        <v>48.477037037037036</v>
      </c>
    </row>
    <row r="57" spans="1:7" x14ac:dyDescent="0.2">
      <c r="A57" s="3" t="s">
        <v>4</v>
      </c>
      <c r="B57" s="3" t="s">
        <v>18</v>
      </c>
      <c r="C57" s="11" t="s">
        <v>212</v>
      </c>
      <c r="D57" s="3" t="str">
        <f t="shared" si="0"/>
        <v>ELK GROVE VILLAGE</v>
      </c>
      <c r="E57" s="14">
        <f>INDEX(QVData!P:P,MATCH(Sheet2!C57&amp;Sheet2!D57,QVData!Q:Q,0))</f>
        <v>27.028998093624217</v>
      </c>
      <c r="F57" s="14">
        <f>INDEX(QVData!P:P,MATCH(Sheet2!D57&amp;LEFT(Sheet2!C57,7),QVData!R:R,0))</f>
        <v>27.158203252032518</v>
      </c>
      <c r="G57" s="14">
        <f t="shared" si="1"/>
        <v>54.187201345656732</v>
      </c>
    </row>
    <row r="58" spans="1:7" x14ac:dyDescent="0.2">
      <c r="A58" s="3" t="s">
        <v>4</v>
      </c>
      <c r="B58" s="3" t="s">
        <v>16</v>
      </c>
      <c r="C58" s="11" t="s">
        <v>212</v>
      </c>
      <c r="D58" s="3" t="str">
        <f t="shared" si="0"/>
        <v>MITCHELL</v>
      </c>
      <c r="E58" s="14">
        <f>INDEX(QVData!P:P,MATCH(Sheet2!C58&amp;Sheet2!D58,QVData!Q:Q,0))</f>
        <v>77.382412698412708</v>
      </c>
      <c r="F58" s="14">
        <f>INDEX(QVData!P:P,MATCH(Sheet2!D58&amp;LEFT(Sheet2!C58,7),QVData!R:R,0))</f>
        <v>65.557363849765224</v>
      </c>
      <c r="G58" s="14">
        <f t="shared" si="1"/>
        <v>142.93977654817792</v>
      </c>
    </row>
    <row r="59" spans="1:7" x14ac:dyDescent="0.2">
      <c r="A59" s="3" t="s">
        <v>4</v>
      </c>
      <c r="B59" s="3" t="s">
        <v>31</v>
      </c>
      <c r="C59" s="11" t="s">
        <v>212</v>
      </c>
      <c r="D59" s="3" t="str">
        <f t="shared" si="0"/>
        <v>FORT SMITH</v>
      </c>
      <c r="E59" s="14">
        <f>INDEX(QVData!P:P,MATCH(Sheet2!C59&amp;Sheet2!D59,QVData!Q:Q,0))</f>
        <v>61.828148148148145</v>
      </c>
      <c r="F59" s="14">
        <f>INDEX(QVData!P:P,MATCH(Sheet2!D59&amp;LEFT(Sheet2!C59,7),QVData!R:R,0))</f>
        <v>44.134967040443421</v>
      </c>
      <c r="G59" s="14">
        <f t="shared" si="1"/>
        <v>105.96311518859156</v>
      </c>
    </row>
    <row r="60" spans="1:7" x14ac:dyDescent="0.2">
      <c r="A60" s="3" t="s">
        <v>4</v>
      </c>
      <c r="B60" s="3" t="s">
        <v>15</v>
      </c>
      <c r="C60" s="11" t="s">
        <v>212</v>
      </c>
      <c r="D60" s="3" t="str">
        <f t="shared" si="0"/>
        <v>KENDALLVILLE</v>
      </c>
      <c r="E60" s="14">
        <f>INDEX(QVData!P:P,MATCH(Sheet2!C60&amp;Sheet2!D60,QVData!Q:Q,0))</f>
        <v>23.215748645720446</v>
      </c>
      <c r="F60" s="14">
        <f>INDEX(QVData!P:P,MATCH(Sheet2!D60&amp;LEFT(Sheet2!C60,7),QVData!R:R,0))</f>
        <v>18.451512345679003</v>
      </c>
      <c r="G60" s="14">
        <f t="shared" si="1"/>
        <v>41.667260991399445</v>
      </c>
    </row>
    <row r="61" spans="1:7" x14ac:dyDescent="0.2">
      <c r="A61" s="3" t="s">
        <v>4</v>
      </c>
      <c r="B61" s="3" t="s">
        <v>12</v>
      </c>
      <c r="C61" s="11" t="s">
        <v>212</v>
      </c>
      <c r="D61" s="3" t="str">
        <f t="shared" si="0"/>
        <v>CHARLOTTE</v>
      </c>
      <c r="E61" s="14">
        <f>INDEX(QVData!P:P,MATCH(Sheet2!C61&amp;Sheet2!D61,QVData!Q:Q,0))</f>
        <v>40.39702421801185</v>
      </c>
      <c r="F61" s="6">
        <v>67.045902542372914</v>
      </c>
      <c r="G61" s="14">
        <f t="shared" si="1"/>
        <v>107.44292676038476</v>
      </c>
    </row>
    <row r="62" spans="1:7" x14ac:dyDescent="0.2">
      <c r="A62" s="3" t="s">
        <v>4</v>
      </c>
      <c r="B62" s="3" t="s">
        <v>23</v>
      </c>
      <c r="C62" s="11" t="s">
        <v>212</v>
      </c>
      <c r="D62" s="3" t="str">
        <f t="shared" si="0"/>
        <v>CENTRALIA</v>
      </c>
      <c r="E62" s="14">
        <f>INDEX(QVData!P:P,MATCH(Sheet2!C62&amp;Sheet2!D62,QVData!Q:Q,0))</f>
        <v>29.124704638726509</v>
      </c>
      <c r="F62" s="14">
        <f>INDEX(QVData!P:P,MATCH(Sheet2!D62&amp;LEFT(Sheet2!C62,7),QVData!R:R,0))</f>
        <v>11.669479392624726</v>
      </c>
      <c r="G62" s="14">
        <f t="shared" si="1"/>
        <v>40.794184031351236</v>
      </c>
    </row>
    <row r="63" spans="1:7" x14ac:dyDescent="0.2">
      <c r="A63" s="3" t="s">
        <v>4</v>
      </c>
      <c r="B63" s="3" t="s">
        <v>25</v>
      </c>
      <c r="C63" s="11" t="s">
        <v>212</v>
      </c>
      <c r="D63" s="11" t="s">
        <v>245</v>
      </c>
      <c r="E63" s="14">
        <f>INDEX(QVData!P:P,MATCH(Sheet2!C63&amp;Sheet2!D63,QVData!Q:Q,0))</f>
        <v>128.24039506172841</v>
      </c>
      <c r="F63" s="14">
        <f t="shared" ref="F63" si="10">E63</f>
        <v>128.24039506172841</v>
      </c>
      <c r="G63" s="14">
        <f t="shared" si="1"/>
        <v>256.48079012345681</v>
      </c>
    </row>
    <row r="64" spans="1:7" x14ac:dyDescent="0.2">
      <c r="A64" s="3" t="s">
        <v>4</v>
      </c>
      <c r="B64" s="3" t="s">
        <v>17</v>
      </c>
      <c r="C64" s="11" t="s">
        <v>212</v>
      </c>
      <c r="D64" s="3" t="str">
        <f t="shared" si="0"/>
        <v>MENASHA</v>
      </c>
      <c r="E64" s="14">
        <f>INDEX(QVData!P:P,MATCH(Sheet2!C64&amp;Sheet2!D64,QVData!Q:Q,0))</f>
        <v>31.853422222222221</v>
      </c>
      <c r="F64" s="14">
        <f>INDEX(QVData!P:P,MATCH(Sheet2!D64&amp;LEFT(Sheet2!C64,7),QVData!R:R,0))</f>
        <v>2.7030977011494248</v>
      </c>
      <c r="G64" s="14">
        <f t="shared" si="1"/>
        <v>34.556519923371646</v>
      </c>
    </row>
    <row r="65" spans="1:7" x14ac:dyDescent="0.2">
      <c r="A65" s="3" t="s">
        <v>4</v>
      </c>
      <c r="B65" s="3" t="s">
        <v>20</v>
      </c>
      <c r="C65" s="11" t="s">
        <v>212</v>
      </c>
      <c r="D65" s="3" t="str">
        <f t="shared" ref="D65:D73" si="11">MID(B65,FIND("-",B65)+1,FIND(",",B65)-FIND("-",B65)-1)</f>
        <v>IRVINE</v>
      </c>
      <c r="E65" s="14">
        <f>INDEX(QVData!P:P,MATCH(Sheet2!C65&amp;Sheet2!D65,QVData!Q:Q,0))</f>
        <v>108.27911111111112</v>
      </c>
      <c r="F65" s="14">
        <f>INDEX(QVData!P:P,MATCH(Sheet2!D65&amp;LEFT(Sheet2!C65,7),QVData!R:R,0))</f>
        <v>48.305284263959408</v>
      </c>
      <c r="G65" s="14">
        <f t="shared" si="1"/>
        <v>156.58439537507053</v>
      </c>
    </row>
    <row r="66" spans="1:7" x14ac:dyDescent="0.2">
      <c r="A66" s="3" t="s">
        <v>4</v>
      </c>
      <c r="B66" s="3" t="s">
        <v>14</v>
      </c>
      <c r="C66" s="11" t="s">
        <v>212</v>
      </c>
      <c r="D66" s="3" t="str">
        <f t="shared" si="11"/>
        <v>KALAMAZOO</v>
      </c>
      <c r="E66" s="14">
        <f>INDEX(QVData!P:P,MATCH(Sheet2!C66&amp;Sheet2!D66,QVData!Q:Q,0))</f>
        <v>33.219555555555552</v>
      </c>
      <c r="F66" s="14">
        <f>INDEX(QVData!P:P,MATCH(Sheet2!D66&amp;LEFT(Sheet2!C66,7),QVData!R:R,0))</f>
        <v>50.593333333333334</v>
      </c>
      <c r="G66" s="14">
        <f t="shared" si="1"/>
        <v>83.812888888888892</v>
      </c>
    </row>
    <row r="67" spans="1:7" x14ac:dyDescent="0.2">
      <c r="A67" s="3" t="s">
        <v>21</v>
      </c>
      <c r="B67" s="3" t="s">
        <v>20</v>
      </c>
      <c r="C67" s="11" t="s">
        <v>90</v>
      </c>
      <c r="D67" s="3" t="str">
        <f t="shared" si="11"/>
        <v>IRVINE</v>
      </c>
      <c r="E67" s="14">
        <f>INDEX(QVData!P:P,MATCH(Sheet2!C67&amp;Sheet2!D67,QVData!Q:Q,0))</f>
        <v>25.946240444220116</v>
      </c>
      <c r="F67" s="14">
        <f>INDEX(QVData!P:P,MATCH(Sheet2!D67&amp;LEFT(Sheet2!C67,7),QVData!R:R,0))</f>
        <v>48.305284263959408</v>
      </c>
      <c r="G67" s="14">
        <f t="shared" ref="G67:G74" si="12">SUM(E67:F67)</f>
        <v>74.251524708179517</v>
      </c>
    </row>
    <row r="68" spans="1:7" x14ac:dyDescent="0.2">
      <c r="A68" s="3" t="s">
        <v>21</v>
      </c>
      <c r="B68" s="3" t="s">
        <v>24</v>
      </c>
      <c r="C68" s="11" t="s">
        <v>90</v>
      </c>
      <c r="D68" s="3" t="str">
        <f t="shared" si="11"/>
        <v>OROVILLE</v>
      </c>
      <c r="E68" s="14">
        <f>INDEX(QVData!P:P,MATCH(Sheet2!C68&amp;Sheet2!D68,QVData!Q:Q,0))</f>
        <v>33.444444444444443</v>
      </c>
      <c r="F68" s="14">
        <f>INDEX(QVData!P:P,MATCH(Sheet2!D68&amp;LEFT(Sheet2!C68,7),QVData!R:R,0))</f>
        <v>29.887288025889948</v>
      </c>
      <c r="G68" s="14">
        <f t="shared" si="12"/>
        <v>63.331732470334387</v>
      </c>
    </row>
    <row r="69" spans="1:7" x14ac:dyDescent="0.2">
      <c r="A69" s="3" t="s">
        <v>21</v>
      </c>
      <c r="B69" s="3" t="s">
        <v>27</v>
      </c>
      <c r="C69" s="11" t="s">
        <v>90</v>
      </c>
      <c r="D69" s="3" t="str">
        <f t="shared" si="11"/>
        <v>VANCOUVER</v>
      </c>
      <c r="E69" s="14">
        <f>INDEX(QVData!P:P,MATCH(Sheet2!C69&amp;Sheet2!D69,QVData!Q:Q,0))</f>
        <v>79.479563944685566</v>
      </c>
      <c r="F69" s="14">
        <f t="shared" ref="F69:F70" si="13">E69</f>
        <v>79.479563944685566</v>
      </c>
      <c r="G69" s="14">
        <f t="shared" si="12"/>
        <v>158.95912788937113</v>
      </c>
    </row>
    <row r="70" spans="1:7" x14ac:dyDescent="0.2">
      <c r="A70" s="3" t="s">
        <v>21</v>
      </c>
      <c r="B70" s="3" t="s">
        <v>28</v>
      </c>
      <c r="C70" s="11" t="s">
        <v>90</v>
      </c>
      <c r="D70" s="3" t="str">
        <f t="shared" si="11"/>
        <v>GRESHAM</v>
      </c>
      <c r="E70" s="14">
        <f>INDEX(QVData!P:P,MATCH(Sheet2!C70&amp;Sheet2!D70,QVData!Q:Q,0))</f>
        <v>79.889215317011903</v>
      </c>
      <c r="F70" s="14">
        <f t="shared" si="13"/>
        <v>79.889215317011903</v>
      </c>
      <c r="G70" s="14">
        <f t="shared" si="12"/>
        <v>159.77843063402381</v>
      </c>
    </row>
    <row r="71" spans="1:7" x14ac:dyDescent="0.2">
      <c r="A71" s="3" t="s">
        <v>21</v>
      </c>
      <c r="B71" s="3" t="s">
        <v>3</v>
      </c>
      <c r="C71" s="11" t="s">
        <v>90</v>
      </c>
      <c r="D71" s="3" t="str">
        <f t="shared" si="11"/>
        <v>PACIFIC</v>
      </c>
      <c r="E71" s="14">
        <f>INDEX(QVData!P:P,MATCH(Sheet2!C71&amp;Sheet2!D71,QVData!Q:Q,0))</f>
        <v>89.720301512835434</v>
      </c>
      <c r="F71" s="14">
        <f>INDEX(QVData!P:P,MATCH(Sheet2!D71&amp;LEFT(Sheet2!C71,7),QVData!R:R,0))</f>
        <v>40.501732704402528</v>
      </c>
      <c r="G71" s="14">
        <f t="shared" si="12"/>
        <v>130.22203421723796</v>
      </c>
    </row>
    <row r="72" spans="1:7" x14ac:dyDescent="0.2">
      <c r="A72" s="3" t="s">
        <v>21</v>
      </c>
      <c r="B72" s="3" t="s">
        <v>26</v>
      </c>
      <c r="C72" s="11" t="s">
        <v>90</v>
      </c>
      <c r="D72" s="3" t="str">
        <f t="shared" si="11"/>
        <v>TUSCALOOSA</v>
      </c>
      <c r="E72" s="14">
        <f>INDEX(QVData!P:P,MATCH(Sheet2!C72&amp;Sheet2!D72,QVData!Q:Q,0))</f>
        <v>119.70986741102578</v>
      </c>
      <c r="F72" s="14">
        <f t="shared" ref="F72" si="14">E72</f>
        <v>119.70986741102578</v>
      </c>
      <c r="G72" s="14">
        <f t="shared" si="12"/>
        <v>239.41973482205157</v>
      </c>
    </row>
    <row r="73" spans="1:7" x14ac:dyDescent="0.2">
      <c r="A73" s="3" t="s">
        <v>21</v>
      </c>
      <c r="B73" s="3" t="s">
        <v>33</v>
      </c>
      <c r="C73" s="11" t="s">
        <v>90</v>
      </c>
      <c r="D73" s="3" t="str">
        <f t="shared" si="11"/>
        <v>PORTLAND</v>
      </c>
      <c r="E73" s="14">
        <f>INDEX(QVData!P:P,MATCH(Sheet2!C73&amp;Sheet2!D73,QVData!Q:Q,0))</f>
        <v>84.212532447932389</v>
      </c>
      <c r="F73" s="14">
        <f>INDEX(QVData!P:P,MATCH(Sheet2!D73&amp;LEFT(Sheet2!C73,7),QVData!R:R,0))</f>
        <v>47.573636363636361</v>
      </c>
      <c r="G73" s="14">
        <f t="shared" si="12"/>
        <v>131.78616881156876</v>
      </c>
    </row>
    <row r="74" spans="1:7" x14ac:dyDescent="0.2">
      <c r="A74" s="3"/>
      <c r="B74" s="3"/>
      <c r="C74" s="11"/>
      <c r="D74" s="3"/>
      <c r="E74" s="14">
        <v>125</v>
      </c>
      <c r="F74" s="14">
        <v>125</v>
      </c>
      <c r="G74" s="14">
        <f t="shared" si="12"/>
        <v>250</v>
      </c>
    </row>
    <row r="75" spans="1:7" x14ac:dyDescent="0.2">
      <c r="A75" s="3"/>
      <c r="B75" s="3"/>
      <c r="C75" s="11"/>
      <c r="D75" s="3"/>
      <c r="E75" s="15"/>
    </row>
    <row r="76" spans="1:7" x14ac:dyDescent="0.2">
      <c r="A76" s="3"/>
      <c r="B76" s="3"/>
      <c r="C76" s="11"/>
      <c r="D76" s="11"/>
      <c r="E76" s="14"/>
    </row>
  </sheetData>
  <autoFilter ref="A1:G74"/>
  <conditionalFormatting sqref="E2:E74">
    <cfRule type="dataBar" priority="8">
      <dataBar>
        <cfvo type="min"/>
        <cfvo type="max"/>
        <color rgb="FF63C384"/>
      </dataBar>
      <extLst>
        <ext xmlns:x14="http://schemas.microsoft.com/office/spreadsheetml/2009/9/main" uri="{B025F937-C7B1-47D3-B67F-A62EFF666E3E}">
          <x14:id>{B3C535B4-5941-4A6C-9EC1-C7A00910CE23}</x14:id>
        </ext>
      </extLst>
    </cfRule>
  </conditionalFormatting>
  <conditionalFormatting sqref="F2:F74">
    <cfRule type="dataBar" priority="10">
      <dataBar>
        <cfvo type="min"/>
        <cfvo type="max"/>
        <color rgb="FF63C384"/>
      </dataBar>
      <extLst>
        <ext xmlns:x14="http://schemas.microsoft.com/office/spreadsheetml/2009/9/main" uri="{B025F937-C7B1-47D3-B67F-A62EFF666E3E}">
          <x14:id>{D7C156E7-A88E-4434-A10A-1BE5430A86EE}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B3C535B4-5941-4A6C-9EC1-C7A00910CE23}">
            <x14:dataBar minLength="0" maxLength="100" border="1" negativeBarBorderColorSameAsPositive="0">
              <x14:cfvo type="autoMin"/>
              <x14:cfvo type="autoMax"/>
              <x14:borderColor rgb="FF63C384"/>
              <x14:negativeFillColor rgb="FFFF0000"/>
              <x14:negativeBorderColor rgb="FFFF0000"/>
              <x14:axisColor rgb="FF000000"/>
            </x14:dataBar>
          </x14:cfRule>
          <xm:sqref>E2:E74</xm:sqref>
        </x14:conditionalFormatting>
        <x14:conditionalFormatting xmlns:xm="http://schemas.microsoft.com/office/excel/2006/main">
          <x14:cfRule type="dataBar" id="{D7C156E7-A88E-4434-A10A-1BE5430A86EE}">
            <x14:dataBar minLength="0" maxLength="100" border="1" negativeBarBorderColorSameAsPositive="0">
              <x14:cfvo type="autoMin"/>
              <x14:cfvo type="autoMax"/>
              <x14:borderColor rgb="FF63C384"/>
              <x14:negativeFillColor rgb="FFFF0000"/>
              <x14:negativeBorderColor rgb="FFFF0000"/>
              <x14:axisColor rgb="FF000000"/>
            </x14:dataBar>
          </x14:cfRule>
          <xm:sqref>F2:F74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3"/>
  <sheetViews>
    <sheetView workbookViewId="0">
      <selection activeCell="Q1" sqref="Q1:R1"/>
    </sheetView>
  </sheetViews>
  <sheetFormatPr defaultRowHeight="12.5" x14ac:dyDescent="0.2"/>
  <sheetData>
    <row r="1" spans="1:20" x14ac:dyDescent="0.2">
      <c r="A1" s="4" t="s">
        <v>40</v>
      </c>
      <c r="B1" s="4" t="s">
        <v>41</v>
      </c>
      <c r="C1" s="4" t="s">
        <v>42</v>
      </c>
      <c r="D1" s="4" t="s">
        <v>43</v>
      </c>
      <c r="E1" s="4" t="s">
        <v>44</v>
      </c>
      <c r="F1" s="4" t="s">
        <v>45</v>
      </c>
      <c r="G1" s="4" t="s">
        <v>46</v>
      </c>
      <c r="H1" s="4" t="s">
        <v>47</v>
      </c>
      <c r="I1" s="4" t="s">
        <v>48</v>
      </c>
      <c r="J1" s="4" t="s">
        <v>49</v>
      </c>
      <c r="K1" s="4" t="s">
        <v>50</v>
      </c>
      <c r="L1" s="4" t="s">
        <v>51</v>
      </c>
      <c r="M1" s="4" t="s">
        <v>52</v>
      </c>
      <c r="N1" s="4" t="s">
        <v>53</v>
      </c>
      <c r="O1" s="4" t="s">
        <v>54</v>
      </c>
      <c r="P1" s="4" t="s">
        <v>1</v>
      </c>
      <c r="Q1" s="12" t="s">
        <v>37</v>
      </c>
      <c r="R1" s="12" t="s">
        <v>420</v>
      </c>
      <c r="T1" s="10" t="s">
        <v>417</v>
      </c>
    </row>
    <row r="2" spans="1:20" x14ac:dyDescent="0.2">
      <c r="A2" s="5" t="s">
        <v>137</v>
      </c>
      <c r="B2" s="5" t="s">
        <v>138</v>
      </c>
      <c r="C2" s="5" t="s">
        <v>108</v>
      </c>
      <c r="D2" s="5" t="s">
        <v>260</v>
      </c>
      <c r="E2" s="5" t="s">
        <v>138</v>
      </c>
      <c r="F2" s="5" t="s">
        <v>108</v>
      </c>
      <c r="G2" s="5" t="s">
        <v>242</v>
      </c>
      <c r="H2" s="5" t="s">
        <v>161</v>
      </c>
      <c r="I2" s="6">
        <v>0</v>
      </c>
      <c r="J2" s="7">
        <v>1977</v>
      </c>
      <c r="K2" s="6">
        <v>0</v>
      </c>
      <c r="L2" s="8">
        <v>72.119857865452701</v>
      </c>
      <c r="M2" s="8">
        <v>142580.959</v>
      </c>
      <c r="N2" s="7">
        <v>1977</v>
      </c>
      <c r="O2" s="6">
        <v>0</v>
      </c>
      <c r="P2" s="6">
        <v>0</v>
      </c>
      <c r="Q2" s="13" t="str">
        <f t="shared" ref="Q2:Q65" si="0">A2&amp;E2</f>
        <v>PLT00033MACON</v>
      </c>
      <c r="R2" s="13" t="str">
        <f>B2&amp;LEFT(D2,7)</f>
        <v>MACONPLT0025</v>
      </c>
      <c r="T2" s="1" t="s">
        <v>418</v>
      </c>
    </row>
    <row r="3" spans="1:20" x14ac:dyDescent="0.2">
      <c r="A3" s="5" t="s">
        <v>260</v>
      </c>
      <c r="B3" s="5" t="s">
        <v>138</v>
      </c>
      <c r="C3" s="5" t="s">
        <v>108</v>
      </c>
      <c r="D3" s="5" t="s">
        <v>130</v>
      </c>
      <c r="E3" s="5" t="s">
        <v>131</v>
      </c>
      <c r="F3" s="5" t="s">
        <v>108</v>
      </c>
      <c r="G3" s="5" t="s">
        <v>60</v>
      </c>
      <c r="H3" s="5" t="s">
        <v>132</v>
      </c>
      <c r="I3" s="6">
        <v>111.11248734390512</v>
      </c>
      <c r="J3" s="7">
        <v>2963</v>
      </c>
      <c r="K3" s="6">
        <v>342016.49999999255</v>
      </c>
      <c r="L3" s="8">
        <v>21.223637192035099</v>
      </c>
      <c r="M3" s="8">
        <v>62885.637000000002</v>
      </c>
      <c r="N3" s="7">
        <v>75249</v>
      </c>
      <c r="O3" s="6">
        <v>4.5451301678426628</v>
      </c>
      <c r="P3" s="6">
        <v>5.4387061388913427</v>
      </c>
      <c r="Q3" s="13" t="str">
        <f t="shared" si="0"/>
        <v>PLT00250PERRY</v>
      </c>
      <c r="R3" s="13" t="str">
        <f t="shared" ref="R3:R66" si="1">B3&amp;LEFT(D3,7)</f>
        <v>MACONPLT0006</v>
      </c>
      <c r="T3" s="1" t="s">
        <v>419</v>
      </c>
    </row>
    <row r="4" spans="1:20" x14ac:dyDescent="0.2">
      <c r="A4" s="5" t="s">
        <v>162</v>
      </c>
      <c r="B4" s="5" t="s">
        <v>121</v>
      </c>
      <c r="C4" s="5" t="s">
        <v>122</v>
      </c>
      <c r="D4" s="5" t="s">
        <v>136</v>
      </c>
      <c r="E4" s="5" t="s">
        <v>121</v>
      </c>
      <c r="F4" s="5" t="s">
        <v>122</v>
      </c>
      <c r="G4" s="5" t="s">
        <v>242</v>
      </c>
      <c r="H4" s="5" t="s">
        <v>123</v>
      </c>
      <c r="I4" s="6">
        <v>0</v>
      </c>
      <c r="J4" s="7">
        <v>1254</v>
      </c>
      <c r="K4" s="6">
        <v>0</v>
      </c>
      <c r="L4" s="8">
        <v>46.779082535885166</v>
      </c>
      <c r="M4" s="8">
        <v>58660.969499999999</v>
      </c>
      <c r="N4" s="7">
        <v>1254</v>
      </c>
      <c r="O4" s="6">
        <v>0</v>
      </c>
      <c r="P4" s="6">
        <v>0</v>
      </c>
      <c r="Q4" s="13" t="str">
        <f t="shared" si="0"/>
        <v>PLT00031WEST MONROE</v>
      </c>
      <c r="R4" s="13" t="str">
        <f t="shared" si="1"/>
        <v>WEST MONROEPLT0007</v>
      </c>
    </row>
    <row r="5" spans="1:20" x14ac:dyDescent="0.2">
      <c r="A5" s="5" t="s">
        <v>137</v>
      </c>
      <c r="B5" s="5" t="s">
        <v>138</v>
      </c>
      <c r="C5" s="5" t="s">
        <v>108</v>
      </c>
      <c r="D5" s="5" t="s">
        <v>130</v>
      </c>
      <c r="E5" s="5" t="s">
        <v>131</v>
      </c>
      <c r="F5" s="5" t="s">
        <v>108</v>
      </c>
      <c r="G5" s="5" t="s">
        <v>60</v>
      </c>
      <c r="H5" s="5" t="s">
        <v>132</v>
      </c>
      <c r="I5" s="6">
        <v>110.35683453237274</v>
      </c>
      <c r="J5" s="7">
        <v>2502</v>
      </c>
      <c r="K5" s="6">
        <v>286662.14999999665</v>
      </c>
      <c r="L5" s="8">
        <v>20.967929656274979</v>
      </c>
      <c r="M5" s="8">
        <v>52461.760000000002</v>
      </c>
      <c r="N5" s="7">
        <v>63075</v>
      </c>
      <c r="O5" s="6">
        <v>4.5447824019024443</v>
      </c>
      <c r="P5" s="6">
        <v>5.4642114561157813</v>
      </c>
      <c r="Q5" s="13" t="str">
        <f t="shared" si="0"/>
        <v>PLT00033PERRY</v>
      </c>
      <c r="R5" s="13" t="str">
        <f t="shared" si="1"/>
        <v>MACONPLT0006</v>
      </c>
    </row>
    <row r="6" spans="1:20" x14ac:dyDescent="0.2">
      <c r="A6" s="5" t="s">
        <v>137</v>
      </c>
      <c r="B6" s="5" t="s">
        <v>138</v>
      </c>
      <c r="C6" s="5" t="s">
        <v>108</v>
      </c>
      <c r="D6" s="5" t="s">
        <v>281</v>
      </c>
      <c r="E6" s="5" t="s">
        <v>282</v>
      </c>
      <c r="F6" s="5" t="s">
        <v>283</v>
      </c>
      <c r="G6" s="5" t="s">
        <v>242</v>
      </c>
      <c r="H6" s="5" t="s">
        <v>284</v>
      </c>
      <c r="I6" s="6">
        <v>2386.7267904509285</v>
      </c>
      <c r="J6" s="7">
        <v>373</v>
      </c>
      <c r="K6" s="6">
        <v>899796</v>
      </c>
      <c r="L6" s="8">
        <v>79.759951742627351</v>
      </c>
      <c r="M6" s="8">
        <v>29750.462</v>
      </c>
      <c r="N6" s="7">
        <v>205150</v>
      </c>
      <c r="O6" s="6">
        <v>4.3860394833048986</v>
      </c>
      <c r="P6" s="6">
        <v>30.2447740139296</v>
      </c>
      <c r="Q6" s="13" t="str">
        <f t="shared" si="0"/>
        <v>PLT00033WALTON</v>
      </c>
      <c r="R6" s="13" t="str">
        <f t="shared" si="1"/>
        <v>MACONPLT0050</v>
      </c>
    </row>
    <row r="7" spans="1:20" x14ac:dyDescent="0.2">
      <c r="A7" s="5" t="s">
        <v>162</v>
      </c>
      <c r="B7" s="5" t="s">
        <v>121</v>
      </c>
      <c r="C7" s="5" t="s">
        <v>122</v>
      </c>
      <c r="D7" s="5" t="s">
        <v>276</v>
      </c>
      <c r="E7" s="5" t="s">
        <v>277</v>
      </c>
      <c r="F7" s="5" t="s">
        <v>108</v>
      </c>
      <c r="G7" s="5" t="s">
        <v>242</v>
      </c>
      <c r="H7" s="5" t="s">
        <v>278</v>
      </c>
      <c r="I7" s="6">
        <v>3677.3950953678473</v>
      </c>
      <c r="J7" s="7">
        <v>345</v>
      </c>
      <c r="K7" s="6">
        <v>1358038.8599999985</v>
      </c>
      <c r="L7" s="8">
        <v>79.742014492753626</v>
      </c>
      <c r="M7" s="8">
        <v>27510.994999999999</v>
      </c>
      <c r="N7" s="7">
        <v>245295</v>
      </c>
      <c r="O7" s="6">
        <v>5.5363495383110068</v>
      </c>
      <c r="P7" s="6">
        <v>49.363494849968113</v>
      </c>
      <c r="Q7" s="13" t="str">
        <f t="shared" si="0"/>
        <v>PLT00031GARDEN CITY</v>
      </c>
      <c r="R7" s="13" t="str">
        <f t="shared" si="1"/>
        <v>WEST MONROEPLT0040</v>
      </c>
    </row>
    <row r="8" spans="1:20" x14ac:dyDescent="0.2">
      <c r="A8" s="5" t="s">
        <v>130</v>
      </c>
      <c r="B8" s="5" t="s">
        <v>131</v>
      </c>
      <c r="C8" s="5" t="s">
        <v>108</v>
      </c>
      <c r="D8" s="5" t="s">
        <v>137</v>
      </c>
      <c r="E8" s="5" t="s">
        <v>138</v>
      </c>
      <c r="F8" s="5" t="s">
        <v>108</v>
      </c>
      <c r="G8" s="5" t="s">
        <v>60</v>
      </c>
      <c r="H8" s="5" t="s">
        <v>139</v>
      </c>
      <c r="I8" s="6">
        <v>112.94126984127021</v>
      </c>
      <c r="J8" s="7">
        <v>1323</v>
      </c>
      <c r="K8" s="6">
        <v>155196.95000000007</v>
      </c>
      <c r="L8" s="8">
        <v>20</v>
      </c>
      <c r="M8" s="8">
        <v>26460</v>
      </c>
      <c r="N8" s="7">
        <v>33805</v>
      </c>
      <c r="O8" s="6">
        <v>4.5909466055317285</v>
      </c>
      <c r="P8" s="6">
        <v>5.8653420256991708</v>
      </c>
      <c r="Q8" s="13" t="str">
        <f t="shared" si="0"/>
        <v>PLT00068MACON</v>
      </c>
      <c r="R8" s="13" t="str">
        <f t="shared" si="1"/>
        <v>PERRYPLT0003</v>
      </c>
    </row>
    <row r="9" spans="1:20" x14ac:dyDescent="0.2">
      <c r="A9" s="5" t="s">
        <v>90</v>
      </c>
      <c r="B9" s="5" t="s">
        <v>91</v>
      </c>
      <c r="C9" s="5" t="s">
        <v>57</v>
      </c>
      <c r="D9" s="5" t="s">
        <v>75</v>
      </c>
      <c r="E9" s="5" t="s">
        <v>76</v>
      </c>
      <c r="F9" s="5" t="s">
        <v>57</v>
      </c>
      <c r="G9" s="5" t="s">
        <v>60</v>
      </c>
      <c r="H9" s="5" t="s">
        <v>232</v>
      </c>
      <c r="I9" s="6">
        <v>551.68473553719048</v>
      </c>
      <c r="J9" s="7">
        <v>1210</v>
      </c>
      <c r="K9" s="6">
        <v>716687.28000000096</v>
      </c>
      <c r="L9" s="8">
        <v>21.441511983471074</v>
      </c>
      <c r="M9" s="8">
        <v>25944.229500000001</v>
      </c>
      <c r="N9" s="7">
        <v>242714</v>
      </c>
      <c r="O9" s="6">
        <v>2.9528056890002263</v>
      </c>
      <c r="P9" s="6">
        <v>27.624149716992015</v>
      </c>
      <c r="Q9" s="13" t="str">
        <f t="shared" si="0"/>
        <v>PLT00036CHICO</v>
      </c>
      <c r="R9" s="13" t="str">
        <f t="shared" si="1"/>
        <v>SANTA CLARAPLT0064</v>
      </c>
    </row>
    <row r="10" spans="1:20" x14ac:dyDescent="0.2">
      <c r="A10" s="5" t="s">
        <v>162</v>
      </c>
      <c r="B10" s="5" t="s">
        <v>121</v>
      </c>
      <c r="C10" s="5" t="s">
        <v>122</v>
      </c>
      <c r="D10" s="5" t="s">
        <v>181</v>
      </c>
      <c r="E10" s="5" t="s">
        <v>71</v>
      </c>
      <c r="F10" s="5" t="s">
        <v>72</v>
      </c>
      <c r="G10" s="5" t="s">
        <v>60</v>
      </c>
      <c r="H10" s="5" t="s">
        <v>182</v>
      </c>
      <c r="I10" s="6">
        <v>884.19615104815728</v>
      </c>
      <c r="J10" s="7">
        <v>979</v>
      </c>
      <c r="K10" s="6">
        <v>971080.0918761444</v>
      </c>
      <c r="L10" s="8">
        <v>20.725196629213482</v>
      </c>
      <c r="M10" s="8">
        <v>20289.967499999999</v>
      </c>
      <c r="N10" s="7">
        <v>305448</v>
      </c>
      <c r="O10" s="6">
        <v>3.1791993788669246</v>
      </c>
      <c r="P10" s="6">
        <v>47.860110760460529</v>
      </c>
      <c r="Q10" s="13" t="str">
        <f t="shared" si="0"/>
        <v>PLT00031FORT SMITH</v>
      </c>
      <c r="R10" s="13" t="str">
        <f t="shared" si="1"/>
        <v>WEST MONROEPLT0035</v>
      </c>
    </row>
    <row r="11" spans="1:20" x14ac:dyDescent="0.2">
      <c r="A11" s="5" t="s">
        <v>137</v>
      </c>
      <c r="B11" s="5" t="s">
        <v>138</v>
      </c>
      <c r="C11" s="5" t="s">
        <v>108</v>
      </c>
      <c r="D11" s="5" t="s">
        <v>279</v>
      </c>
      <c r="E11" s="5" t="s">
        <v>277</v>
      </c>
      <c r="F11" s="5" t="s">
        <v>108</v>
      </c>
      <c r="G11" s="5" t="s">
        <v>242</v>
      </c>
      <c r="H11" s="5" t="s">
        <v>243</v>
      </c>
      <c r="I11" s="6">
        <v>1598.7747747747749</v>
      </c>
      <c r="J11" s="7">
        <v>222</v>
      </c>
      <c r="K11" s="6">
        <v>354928</v>
      </c>
      <c r="L11" s="8">
        <v>89.608655405405415</v>
      </c>
      <c r="M11" s="8">
        <v>19893.121500000001</v>
      </c>
      <c r="N11" s="7">
        <v>41736</v>
      </c>
      <c r="O11" s="6">
        <v>8.5041211424190148</v>
      </c>
      <c r="P11" s="6">
        <v>17.841744946865177</v>
      </c>
      <c r="Q11" s="13" t="str">
        <f t="shared" si="0"/>
        <v>PLT00033GARDEN CITY</v>
      </c>
      <c r="R11" s="13" t="str">
        <f t="shared" si="1"/>
        <v>MACONPLT0070</v>
      </c>
    </row>
    <row r="12" spans="1:20" x14ac:dyDescent="0.2">
      <c r="A12" s="5" t="s">
        <v>162</v>
      </c>
      <c r="B12" s="5" t="s">
        <v>121</v>
      </c>
      <c r="C12" s="5" t="s">
        <v>122</v>
      </c>
      <c r="D12" s="5" t="s">
        <v>260</v>
      </c>
      <c r="E12" s="5" t="s">
        <v>138</v>
      </c>
      <c r="F12" s="5" t="s">
        <v>108</v>
      </c>
      <c r="G12" s="5" t="s">
        <v>242</v>
      </c>
      <c r="H12" s="5" t="s">
        <v>161</v>
      </c>
      <c r="I12" s="6">
        <v>3372.5584905660376</v>
      </c>
      <c r="J12" s="7">
        <v>251</v>
      </c>
      <c r="K12" s="6">
        <v>898345.27999999793</v>
      </c>
      <c r="L12" s="8">
        <v>76.022914342629491</v>
      </c>
      <c r="M12" s="8">
        <v>19081.751500000002</v>
      </c>
      <c r="N12" s="7">
        <v>154867</v>
      </c>
      <c r="O12" s="6">
        <v>5.8007534206770837</v>
      </c>
      <c r="P12" s="6">
        <v>47.078764231889188</v>
      </c>
      <c r="Q12" s="13" t="str">
        <f t="shared" si="0"/>
        <v>PLT00031MACON</v>
      </c>
      <c r="R12" s="13" t="str">
        <f t="shared" si="1"/>
        <v>WEST MONROEPLT0025</v>
      </c>
    </row>
    <row r="13" spans="1:20" x14ac:dyDescent="0.2">
      <c r="A13" s="5" t="s">
        <v>212</v>
      </c>
      <c r="B13" s="5" t="s">
        <v>213</v>
      </c>
      <c r="C13" s="5" t="s">
        <v>102</v>
      </c>
      <c r="D13" s="5" t="s">
        <v>66</v>
      </c>
      <c r="E13" s="5" t="s">
        <v>67</v>
      </c>
      <c r="F13" s="5" t="s">
        <v>68</v>
      </c>
      <c r="G13" s="5" t="s">
        <v>60</v>
      </c>
      <c r="H13" s="5" t="s">
        <v>69</v>
      </c>
      <c r="I13" s="6">
        <v>657.81907711757424</v>
      </c>
      <c r="J13" s="7">
        <v>791</v>
      </c>
      <c r="K13" s="6">
        <v>571721.62000000081</v>
      </c>
      <c r="L13" s="8">
        <v>22.36409608091024</v>
      </c>
      <c r="M13" s="8">
        <v>17690</v>
      </c>
      <c r="N13" s="7">
        <v>298300</v>
      </c>
      <c r="O13" s="6">
        <v>1.9165994636272237</v>
      </c>
      <c r="P13" s="6">
        <v>32.318915771622429</v>
      </c>
      <c r="Q13" s="13" t="str">
        <f t="shared" si="0"/>
        <v>PLT00034PACIFIC</v>
      </c>
      <c r="R13" s="13" t="str">
        <f t="shared" si="1"/>
        <v>MIDDLETOWNPLT0001</v>
      </c>
    </row>
    <row r="14" spans="1:20" x14ac:dyDescent="0.2">
      <c r="A14" s="5" t="s">
        <v>137</v>
      </c>
      <c r="B14" s="5" t="s">
        <v>138</v>
      </c>
      <c r="C14" s="5" t="s">
        <v>108</v>
      </c>
      <c r="D14" s="5" t="s">
        <v>117</v>
      </c>
      <c r="E14" s="5" t="s">
        <v>118</v>
      </c>
      <c r="F14" s="5" t="s">
        <v>106</v>
      </c>
      <c r="G14" s="5" t="s">
        <v>60</v>
      </c>
      <c r="H14" s="5" t="s">
        <v>119</v>
      </c>
      <c r="I14" s="6">
        <v>626.65616136919209</v>
      </c>
      <c r="J14" s="7">
        <v>818</v>
      </c>
      <c r="K14" s="6">
        <v>561636.71999999811</v>
      </c>
      <c r="L14" s="8">
        <v>20.88433496332518</v>
      </c>
      <c r="M14" s="8">
        <v>17083.385999999999</v>
      </c>
      <c r="N14" s="7">
        <v>270482</v>
      </c>
      <c r="O14" s="6">
        <v>2.0764291893730382</v>
      </c>
      <c r="P14" s="6">
        <v>32.876194449976026</v>
      </c>
      <c r="Q14" s="13" t="str">
        <f t="shared" si="0"/>
        <v>PLT00033LUMBERTON</v>
      </c>
      <c r="R14" s="13" t="str">
        <f t="shared" si="1"/>
        <v>MACONPLT0004</v>
      </c>
    </row>
    <row r="15" spans="1:20" x14ac:dyDescent="0.2">
      <c r="A15" s="5" t="s">
        <v>137</v>
      </c>
      <c r="B15" s="5" t="s">
        <v>138</v>
      </c>
      <c r="C15" s="5" t="s">
        <v>108</v>
      </c>
      <c r="D15" s="5" t="s">
        <v>267</v>
      </c>
      <c r="E15" s="5" t="s">
        <v>268</v>
      </c>
      <c r="F15" s="5" t="s">
        <v>269</v>
      </c>
      <c r="G15" s="5" t="s">
        <v>242</v>
      </c>
      <c r="H15" s="5" t="s">
        <v>270</v>
      </c>
      <c r="I15" s="6">
        <v>7883.907514450867</v>
      </c>
      <c r="J15" s="7">
        <v>173</v>
      </c>
      <c r="K15" s="6">
        <v>1363916</v>
      </c>
      <c r="L15" s="8">
        <v>92.465101156069366</v>
      </c>
      <c r="M15" s="8">
        <v>15996.4625</v>
      </c>
      <c r="N15" s="7">
        <v>226457</v>
      </c>
      <c r="O15" s="6">
        <v>6.0228476046225108</v>
      </c>
      <c r="P15" s="6">
        <v>85.26360124933872</v>
      </c>
      <c r="Q15" s="13" t="str">
        <f t="shared" si="0"/>
        <v>PLT00033MITCHELL</v>
      </c>
      <c r="R15" s="13" t="str">
        <f t="shared" si="1"/>
        <v>MACONPLT0004</v>
      </c>
    </row>
    <row r="16" spans="1:20" x14ac:dyDescent="0.2">
      <c r="A16" s="5" t="s">
        <v>260</v>
      </c>
      <c r="B16" s="5" t="s">
        <v>138</v>
      </c>
      <c r="C16" s="5" t="s">
        <v>108</v>
      </c>
      <c r="D16" s="5" t="s">
        <v>189</v>
      </c>
      <c r="E16" s="5" t="s">
        <v>190</v>
      </c>
      <c r="F16" s="5" t="s">
        <v>112</v>
      </c>
      <c r="G16" s="5" t="s">
        <v>60</v>
      </c>
      <c r="H16" s="5" t="s">
        <v>191</v>
      </c>
      <c r="I16" s="6">
        <v>553.4557350993374</v>
      </c>
      <c r="J16" s="7">
        <v>755</v>
      </c>
      <c r="K16" s="6">
        <v>462623.1600000019</v>
      </c>
      <c r="L16" s="8">
        <v>20.599885430463576</v>
      </c>
      <c r="M16" s="8">
        <v>15552.913500000001</v>
      </c>
      <c r="N16" s="7">
        <v>247268</v>
      </c>
      <c r="O16" s="6">
        <v>1.8709382532313195</v>
      </c>
      <c r="P16" s="6">
        <v>29.745112386820765</v>
      </c>
      <c r="Q16" s="13" t="str">
        <f t="shared" si="0"/>
        <v>PLT00250GORDONSVILLE</v>
      </c>
      <c r="R16" s="13" t="str">
        <f t="shared" si="1"/>
        <v>MACONPLT0048</v>
      </c>
    </row>
    <row r="17" spans="1:18" x14ac:dyDescent="0.2">
      <c r="A17" s="5" t="s">
        <v>212</v>
      </c>
      <c r="B17" s="5" t="s">
        <v>213</v>
      </c>
      <c r="C17" s="5" t="s">
        <v>102</v>
      </c>
      <c r="D17" s="5" t="s">
        <v>114</v>
      </c>
      <c r="E17" s="5" t="s">
        <v>115</v>
      </c>
      <c r="F17" s="5" t="s">
        <v>64</v>
      </c>
      <c r="G17" s="5" t="s">
        <v>60</v>
      </c>
      <c r="H17" s="5" t="s">
        <v>116</v>
      </c>
      <c r="I17" s="6">
        <v>549.03748148148156</v>
      </c>
      <c r="J17" s="7">
        <v>675</v>
      </c>
      <c r="K17" s="6">
        <v>406898.83999999933</v>
      </c>
      <c r="L17" s="8">
        <v>22.476851851851851</v>
      </c>
      <c r="M17" s="8">
        <v>15171.875</v>
      </c>
      <c r="N17" s="7">
        <v>201453</v>
      </c>
      <c r="O17" s="6">
        <v>2.0198202062019397</v>
      </c>
      <c r="P17" s="6">
        <v>26.819285025746609</v>
      </c>
      <c r="Q17" s="13" t="str">
        <f t="shared" si="0"/>
        <v>PLT00034CAROL STREAM</v>
      </c>
      <c r="R17" s="13" t="str">
        <f t="shared" si="1"/>
        <v>MIDDLETOWNPLT0000</v>
      </c>
    </row>
    <row r="18" spans="1:18" x14ac:dyDescent="0.2">
      <c r="A18" s="5" t="s">
        <v>333</v>
      </c>
      <c r="B18" s="5" t="s">
        <v>151</v>
      </c>
      <c r="C18" s="5" t="s">
        <v>152</v>
      </c>
      <c r="D18" s="5" t="s">
        <v>218</v>
      </c>
      <c r="E18" s="5" t="s">
        <v>219</v>
      </c>
      <c r="F18" s="5" t="s">
        <v>220</v>
      </c>
      <c r="G18" s="5" t="s">
        <v>60</v>
      </c>
      <c r="H18" s="5" t="s">
        <v>221</v>
      </c>
      <c r="I18" s="6">
        <v>369.26842105263131</v>
      </c>
      <c r="J18" s="7">
        <v>684</v>
      </c>
      <c r="K18" s="6">
        <v>262956.32000000012</v>
      </c>
      <c r="L18" s="8">
        <v>22.134502923976608</v>
      </c>
      <c r="M18" s="8">
        <v>15140</v>
      </c>
      <c r="N18" s="7">
        <v>55044</v>
      </c>
      <c r="O18" s="6">
        <v>4.7772022382094343</v>
      </c>
      <c r="P18" s="6">
        <v>17.36831704095113</v>
      </c>
      <c r="Q18" s="13" t="str">
        <f t="shared" si="0"/>
        <v>PLT09011KENDALLVILLE</v>
      </c>
      <c r="R18" s="13" t="str">
        <f t="shared" si="1"/>
        <v>KALAMAZOOPLT0004</v>
      </c>
    </row>
    <row r="19" spans="1:18" x14ac:dyDescent="0.2">
      <c r="A19" s="5" t="s">
        <v>162</v>
      </c>
      <c r="B19" s="5" t="s">
        <v>121</v>
      </c>
      <c r="C19" s="5" t="s">
        <v>122</v>
      </c>
      <c r="D19" s="5" t="s">
        <v>181</v>
      </c>
      <c r="E19" s="5" t="s">
        <v>71</v>
      </c>
      <c r="F19" s="5" t="s">
        <v>72</v>
      </c>
      <c r="G19" s="5" t="s">
        <v>242</v>
      </c>
      <c r="H19" s="5" t="s">
        <v>182</v>
      </c>
      <c r="I19" s="6">
        <v>2715.0364583333335</v>
      </c>
      <c r="J19" s="7">
        <v>182</v>
      </c>
      <c r="K19" s="6">
        <v>523374.14000000083</v>
      </c>
      <c r="L19" s="8">
        <v>78.813118131868137</v>
      </c>
      <c r="M19" s="8">
        <v>14343.987500000001</v>
      </c>
      <c r="N19" s="7">
        <v>65156</v>
      </c>
      <c r="O19" s="6">
        <v>8.032631530480705</v>
      </c>
      <c r="P19" s="6">
        <v>36.487353324868749</v>
      </c>
      <c r="Q19" s="13" t="str">
        <f t="shared" si="0"/>
        <v>PLT00031FORT SMITH</v>
      </c>
      <c r="R19" s="13" t="str">
        <f t="shared" si="1"/>
        <v>WEST MONROEPLT0035</v>
      </c>
    </row>
    <row r="20" spans="1:18" x14ac:dyDescent="0.2">
      <c r="A20" s="5" t="s">
        <v>162</v>
      </c>
      <c r="B20" s="5" t="s">
        <v>121</v>
      </c>
      <c r="C20" s="5" t="s">
        <v>122</v>
      </c>
      <c r="D20" s="5" t="s">
        <v>267</v>
      </c>
      <c r="E20" s="5" t="s">
        <v>268</v>
      </c>
      <c r="F20" s="5" t="s">
        <v>269</v>
      </c>
      <c r="G20" s="5" t="s">
        <v>242</v>
      </c>
      <c r="H20" s="5" t="s">
        <v>270</v>
      </c>
      <c r="I20" s="6">
        <v>7189.9135802469136</v>
      </c>
      <c r="J20" s="7">
        <v>162</v>
      </c>
      <c r="K20" s="6">
        <v>1173460.5599999984</v>
      </c>
      <c r="L20" s="8">
        <v>88.000280864197535</v>
      </c>
      <c r="M20" s="8">
        <v>14256.0455</v>
      </c>
      <c r="N20" s="7">
        <v>179658</v>
      </c>
      <c r="O20" s="6">
        <v>6.5316354406705983</v>
      </c>
      <c r="P20" s="6">
        <v>82.313188464500797</v>
      </c>
      <c r="Q20" s="13" t="str">
        <f t="shared" si="0"/>
        <v>PLT00031MITCHELL</v>
      </c>
      <c r="R20" s="13" t="str">
        <f t="shared" si="1"/>
        <v>WEST MONROEPLT0004</v>
      </c>
    </row>
    <row r="21" spans="1:18" x14ac:dyDescent="0.2">
      <c r="A21" s="5" t="s">
        <v>55</v>
      </c>
      <c r="B21" s="5" t="s">
        <v>56</v>
      </c>
      <c r="C21" s="5" t="s">
        <v>57</v>
      </c>
      <c r="D21" s="5" t="s">
        <v>58</v>
      </c>
      <c r="E21" s="5" t="s">
        <v>59</v>
      </c>
      <c r="F21" s="5" t="s">
        <v>57</v>
      </c>
      <c r="G21" s="5" t="s">
        <v>60</v>
      </c>
      <c r="H21" s="5" t="s">
        <v>61</v>
      </c>
      <c r="I21" s="6">
        <v>157.03086419753086</v>
      </c>
      <c r="J21" s="7">
        <v>810</v>
      </c>
      <c r="K21" s="6">
        <v>129605.09</v>
      </c>
      <c r="L21" s="8">
        <v>17.200448148148151</v>
      </c>
      <c r="M21" s="8">
        <v>13932.363000000001</v>
      </c>
      <c r="N21" s="7">
        <v>14215</v>
      </c>
      <c r="O21" s="6">
        <v>9.1174878649314106</v>
      </c>
      <c r="P21" s="6">
        <v>9.3024485509026711</v>
      </c>
      <c r="Q21" s="13" t="str">
        <f t="shared" si="0"/>
        <v>PLT00003FULLERTON</v>
      </c>
      <c r="R21" s="13" t="str">
        <f t="shared" si="1"/>
        <v>IRVINEPLT0066</v>
      </c>
    </row>
    <row r="22" spans="1:18" x14ac:dyDescent="0.2">
      <c r="A22" s="5" t="s">
        <v>137</v>
      </c>
      <c r="B22" s="5" t="s">
        <v>138</v>
      </c>
      <c r="C22" s="5" t="s">
        <v>108</v>
      </c>
      <c r="D22" s="5" t="s">
        <v>181</v>
      </c>
      <c r="E22" s="5" t="s">
        <v>71</v>
      </c>
      <c r="F22" s="5" t="s">
        <v>72</v>
      </c>
      <c r="G22" s="5" t="s">
        <v>60</v>
      </c>
      <c r="H22" s="5" t="s">
        <v>182</v>
      </c>
      <c r="I22" s="6">
        <v>1186.9843471582203</v>
      </c>
      <c r="J22" s="7">
        <v>651</v>
      </c>
      <c r="K22" s="6">
        <v>865517.44999999972</v>
      </c>
      <c r="L22" s="8">
        <v>20.953520737327189</v>
      </c>
      <c r="M22" s="8">
        <v>13640.742</v>
      </c>
      <c r="N22" s="7">
        <v>480090</v>
      </c>
      <c r="O22" s="6">
        <v>1.8028233247932675</v>
      </c>
      <c r="P22" s="6">
        <v>63.450906849495411</v>
      </c>
      <c r="Q22" s="13" t="str">
        <f t="shared" si="0"/>
        <v>PLT00033FORT SMITH</v>
      </c>
      <c r="R22" s="13" t="str">
        <f t="shared" si="1"/>
        <v>MACONPLT0035</v>
      </c>
    </row>
    <row r="23" spans="1:18" x14ac:dyDescent="0.2">
      <c r="A23" s="5" t="s">
        <v>150</v>
      </c>
      <c r="B23" s="5" t="s">
        <v>151</v>
      </c>
      <c r="C23" s="5" t="s">
        <v>152</v>
      </c>
      <c r="D23" s="5" t="s">
        <v>147</v>
      </c>
      <c r="E23" s="5" t="s">
        <v>148</v>
      </c>
      <c r="F23" s="5" t="s">
        <v>102</v>
      </c>
      <c r="G23" s="5" t="s">
        <v>60</v>
      </c>
      <c r="H23" s="5" t="s">
        <v>149</v>
      </c>
      <c r="I23" s="6">
        <v>667.63713333333294</v>
      </c>
      <c r="J23" s="7">
        <v>600</v>
      </c>
      <c r="K23" s="6">
        <v>451606.30000000075</v>
      </c>
      <c r="L23" s="8">
        <v>22.206666666666667</v>
      </c>
      <c r="M23" s="8">
        <v>13324</v>
      </c>
      <c r="N23" s="7">
        <v>148832</v>
      </c>
      <c r="O23" s="6">
        <v>3.0343360298860511</v>
      </c>
      <c r="P23" s="6">
        <v>33.894198438907289</v>
      </c>
      <c r="Q23" s="13" t="str">
        <f t="shared" si="0"/>
        <v>PLT00032MAPLE HEIGHTS</v>
      </c>
      <c r="R23" s="13" t="str">
        <f t="shared" si="1"/>
        <v>KALAMAZOOPLT0062</v>
      </c>
    </row>
    <row r="24" spans="1:18" x14ac:dyDescent="0.2">
      <c r="A24" s="5" t="s">
        <v>150</v>
      </c>
      <c r="B24" s="5" t="s">
        <v>151</v>
      </c>
      <c r="C24" s="5" t="s">
        <v>152</v>
      </c>
      <c r="D24" s="5" t="s">
        <v>164</v>
      </c>
      <c r="E24" s="5" t="s">
        <v>165</v>
      </c>
      <c r="F24" s="5" t="s">
        <v>166</v>
      </c>
      <c r="G24" s="5" t="s">
        <v>60</v>
      </c>
      <c r="H24" s="5" t="s">
        <v>167</v>
      </c>
      <c r="I24" s="6">
        <v>535.6127474402731</v>
      </c>
      <c r="J24" s="7">
        <v>586</v>
      </c>
      <c r="K24" s="6">
        <v>339133.35</v>
      </c>
      <c r="L24" s="8">
        <v>21.974616040955631</v>
      </c>
      <c r="M24" s="8">
        <v>12877.125</v>
      </c>
      <c r="N24" s="7">
        <v>190710</v>
      </c>
      <c r="O24" s="6">
        <v>1.7782672644329085</v>
      </c>
      <c r="P24" s="6">
        <v>26.336107632720811</v>
      </c>
      <c r="Q24" s="13" t="str">
        <f t="shared" si="0"/>
        <v>PLT00032MENASHA</v>
      </c>
      <c r="R24" s="13" t="str">
        <f t="shared" si="1"/>
        <v>KALAMAZOOPLT0004</v>
      </c>
    </row>
    <row r="25" spans="1:18" x14ac:dyDescent="0.2">
      <c r="A25" s="5" t="s">
        <v>199</v>
      </c>
      <c r="B25" s="5" t="s">
        <v>193</v>
      </c>
      <c r="C25" s="5" t="s">
        <v>152</v>
      </c>
      <c r="D25" s="5" t="s">
        <v>62</v>
      </c>
      <c r="E25" s="5" t="s">
        <v>63</v>
      </c>
      <c r="F25" s="5" t="s">
        <v>64</v>
      </c>
      <c r="G25" s="5" t="s">
        <v>60</v>
      </c>
      <c r="H25" s="5" t="s">
        <v>65</v>
      </c>
      <c r="I25" s="6">
        <v>432.35672913117571</v>
      </c>
      <c r="J25" s="7">
        <v>587</v>
      </c>
      <c r="K25" s="6">
        <v>274970.95000000013</v>
      </c>
      <c r="L25" s="8">
        <v>21.4522734241908</v>
      </c>
      <c r="M25" s="8">
        <v>12592.4845</v>
      </c>
      <c r="N25" s="7">
        <v>108595</v>
      </c>
      <c r="O25" s="6">
        <v>2.5320774437128795</v>
      </c>
      <c r="P25" s="6">
        <v>21.836115819717715</v>
      </c>
      <c r="Q25" s="13" t="str">
        <f t="shared" si="0"/>
        <v>PLT00038ELK GROVE VILLAGE</v>
      </c>
      <c r="R25" s="13" t="str">
        <f t="shared" si="1"/>
        <v>BATTLE CREEKPLT0000</v>
      </c>
    </row>
    <row r="26" spans="1:18" x14ac:dyDescent="0.2">
      <c r="A26" s="5" t="s">
        <v>199</v>
      </c>
      <c r="B26" s="5" t="s">
        <v>193</v>
      </c>
      <c r="C26" s="5" t="s">
        <v>152</v>
      </c>
      <c r="D26" s="5" t="s">
        <v>175</v>
      </c>
      <c r="E26" s="5" t="s">
        <v>151</v>
      </c>
      <c r="F26" s="5" t="s">
        <v>152</v>
      </c>
      <c r="G26" s="5" t="s">
        <v>60</v>
      </c>
      <c r="H26" s="5" t="s">
        <v>176</v>
      </c>
      <c r="I26" s="6">
        <v>259.76386404293379</v>
      </c>
      <c r="J26" s="7">
        <v>559</v>
      </c>
      <c r="K26" s="6">
        <v>149180.36000000028</v>
      </c>
      <c r="L26" s="8">
        <v>22.394901610017889</v>
      </c>
      <c r="M26" s="8">
        <v>12518.75</v>
      </c>
      <c r="N26" s="7">
        <v>13328</v>
      </c>
      <c r="O26" s="6">
        <v>11.193004201680694</v>
      </c>
      <c r="P26" s="6">
        <v>11.916553969046452</v>
      </c>
      <c r="Q26" s="13" t="str">
        <f t="shared" si="0"/>
        <v>PLT00038KALAMAZOO</v>
      </c>
      <c r="R26" s="13" t="str">
        <f t="shared" si="1"/>
        <v>BATTLE CREEKPLT0004</v>
      </c>
    </row>
    <row r="27" spans="1:18" x14ac:dyDescent="0.2">
      <c r="A27" s="5" t="s">
        <v>162</v>
      </c>
      <c r="B27" s="5" t="s">
        <v>121</v>
      </c>
      <c r="C27" s="5" t="s">
        <v>122</v>
      </c>
      <c r="D27" s="5" t="s">
        <v>110</v>
      </c>
      <c r="E27" s="5" t="s">
        <v>111</v>
      </c>
      <c r="F27" s="5" t="s">
        <v>112</v>
      </c>
      <c r="G27" s="5" t="s">
        <v>60</v>
      </c>
      <c r="H27" s="5" t="s">
        <v>113</v>
      </c>
      <c r="I27" s="6">
        <v>742.69334453781732</v>
      </c>
      <c r="J27" s="7">
        <v>595</v>
      </c>
      <c r="K27" s="6">
        <v>512363.9800000001</v>
      </c>
      <c r="L27" s="8">
        <v>20.311423529411766</v>
      </c>
      <c r="M27" s="8">
        <v>12085.297</v>
      </c>
      <c r="N27" s="7">
        <v>245140</v>
      </c>
      <c r="O27" s="6">
        <v>2.0900872154687122</v>
      </c>
      <c r="P27" s="6">
        <v>42.395646544722901</v>
      </c>
      <c r="Q27" s="13" t="str">
        <f t="shared" si="0"/>
        <v>PLT00031LAWRENCEBURG</v>
      </c>
      <c r="R27" s="13" t="str">
        <f t="shared" si="1"/>
        <v>WEST MONROEPLT0005</v>
      </c>
    </row>
    <row r="28" spans="1:18" x14ac:dyDescent="0.2">
      <c r="A28" s="5" t="s">
        <v>70</v>
      </c>
      <c r="B28" s="5" t="s">
        <v>71</v>
      </c>
      <c r="C28" s="5" t="s">
        <v>72</v>
      </c>
      <c r="D28" s="5" t="s">
        <v>162</v>
      </c>
      <c r="E28" s="5" t="s">
        <v>121</v>
      </c>
      <c r="F28" s="5" t="s">
        <v>122</v>
      </c>
      <c r="G28" s="5" t="s">
        <v>60</v>
      </c>
      <c r="H28" s="5" t="s">
        <v>163</v>
      </c>
      <c r="I28" s="6">
        <v>809.27256284559996</v>
      </c>
      <c r="J28" s="7">
        <v>599</v>
      </c>
      <c r="K28" s="6">
        <v>528736.90514451219</v>
      </c>
      <c r="L28" s="8">
        <v>20</v>
      </c>
      <c r="M28" s="8">
        <v>11980</v>
      </c>
      <c r="N28" s="7">
        <v>186888</v>
      </c>
      <c r="O28" s="6">
        <v>2.8291645538745782</v>
      </c>
      <c r="P28" s="6">
        <v>44.134967040443421</v>
      </c>
      <c r="Q28" s="13" t="str">
        <f t="shared" si="0"/>
        <v>PLT00042WEST MONROE</v>
      </c>
      <c r="R28" s="13" t="str">
        <f t="shared" si="1"/>
        <v>FORT SMITHPLT0003</v>
      </c>
    </row>
    <row r="29" spans="1:18" x14ac:dyDescent="0.2">
      <c r="A29" s="5" t="s">
        <v>150</v>
      </c>
      <c r="B29" s="5" t="s">
        <v>151</v>
      </c>
      <c r="C29" s="5" t="s">
        <v>152</v>
      </c>
      <c r="D29" s="5" t="s">
        <v>127</v>
      </c>
      <c r="E29" s="5" t="s">
        <v>128</v>
      </c>
      <c r="F29" s="5" t="s">
        <v>64</v>
      </c>
      <c r="G29" s="5" t="s">
        <v>60</v>
      </c>
      <c r="H29" s="5" t="s">
        <v>129</v>
      </c>
      <c r="I29" s="6">
        <v>425.31828897338409</v>
      </c>
      <c r="J29" s="7">
        <v>526</v>
      </c>
      <c r="K29" s="6">
        <v>248561.83999999979</v>
      </c>
      <c r="L29" s="8">
        <v>22.37880228136882</v>
      </c>
      <c r="M29" s="8">
        <v>11771.25</v>
      </c>
      <c r="N29" s="7">
        <v>198072</v>
      </c>
      <c r="O29" s="6">
        <v>1.2549064986469556</v>
      </c>
      <c r="P29" s="6">
        <v>21.11601061909311</v>
      </c>
      <c r="Q29" s="13" t="str">
        <f t="shared" si="0"/>
        <v>PLT00032CENTRALIA</v>
      </c>
      <c r="R29" s="13" t="str">
        <f t="shared" si="1"/>
        <v>KALAMAZOOPLT0004</v>
      </c>
    </row>
    <row r="30" spans="1:18" x14ac:dyDescent="0.2">
      <c r="A30" s="5" t="s">
        <v>199</v>
      </c>
      <c r="B30" s="5" t="s">
        <v>193</v>
      </c>
      <c r="C30" s="5" t="s">
        <v>152</v>
      </c>
      <c r="D30" s="5" t="s">
        <v>218</v>
      </c>
      <c r="E30" s="5" t="s">
        <v>219</v>
      </c>
      <c r="F30" s="5" t="s">
        <v>220</v>
      </c>
      <c r="G30" s="5" t="s">
        <v>60</v>
      </c>
      <c r="H30" s="5" t="s">
        <v>221</v>
      </c>
      <c r="I30" s="6">
        <v>368.33013435700576</v>
      </c>
      <c r="J30" s="7">
        <v>521</v>
      </c>
      <c r="K30" s="6">
        <v>199916.25</v>
      </c>
      <c r="L30" s="8">
        <v>22.43042226487524</v>
      </c>
      <c r="M30" s="8">
        <v>11686.25</v>
      </c>
      <c r="N30" s="7">
        <v>39000</v>
      </c>
      <c r="O30" s="6">
        <v>5.1260576923076924</v>
      </c>
      <c r="P30" s="6">
        <v>17.106963311584128</v>
      </c>
      <c r="Q30" s="13" t="str">
        <f t="shared" si="0"/>
        <v>PLT00038KENDALLVILLE</v>
      </c>
      <c r="R30" s="13" t="str">
        <f t="shared" si="1"/>
        <v>BATTLE CREEKPLT0004</v>
      </c>
    </row>
    <row r="31" spans="1:18" x14ac:dyDescent="0.2">
      <c r="A31" s="5" t="s">
        <v>261</v>
      </c>
      <c r="B31" s="5" t="s">
        <v>262</v>
      </c>
      <c r="C31" s="5" t="s">
        <v>122</v>
      </c>
      <c r="D31" s="5" t="s">
        <v>181</v>
      </c>
      <c r="E31" s="5" t="s">
        <v>71</v>
      </c>
      <c r="F31" s="5" t="s">
        <v>72</v>
      </c>
      <c r="G31" s="5" t="s">
        <v>60</v>
      </c>
      <c r="H31" s="5" t="s">
        <v>182</v>
      </c>
      <c r="I31" s="6">
        <v>905.64208584270159</v>
      </c>
      <c r="J31" s="7">
        <v>536</v>
      </c>
      <c r="K31" s="6">
        <v>564176.33801168646</v>
      </c>
      <c r="L31" s="8">
        <v>20.436008395522389</v>
      </c>
      <c r="M31" s="8">
        <v>10953.700500000001</v>
      </c>
      <c r="N31" s="7">
        <v>167768</v>
      </c>
      <c r="O31" s="6">
        <v>3.3628364051051838</v>
      </c>
      <c r="P31" s="6">
        <v>51.505547190347812</v>
      </c>
      <c r="Q31" s="13" t="str">
        <f t="shared" si="0"/>
        <v>PLT00207FORT SMITH</v>
      </c>
      <c r="R31" s="13" t="str">
        <f t="shared" si="1"/>
        <v>MONROEPLT0035</v>
      </c>
    </row>
    <row r="32" spans="1:18" x14ac:dyDescent="0.2">
      <c r="A32" s="5" t="s">
        <v>162</v>
      </c>
      <c r="B32" s="5" t="s">
        <v>121</v>
      </c>
      <c r="C32" s="5" t="s">
        <v>122</v>
      </c>
      <c r="D32" s="5" t="s">
        <v>279</v>
      </c>
      <c r="E32" s="5" t="s">
        <v>277</v>
      </c>
      <c r="F32" s="5" t="s">
        <v>108</v>
      </c>
      <c r="G32" s="5" t="s">
        <v>242</v>
      </c>
      <c r="H32" s="5" t="s">
        <v>243</v>
      </c>
      <c r="I32" s="6">
        <v>3355.3636363636365</v>
      </c>
      <c r="J32" s="7">
        <v>116</v>
      </c>
      <c r="K32" s="6">
        <v>447185.28000000055</v>
      </c>
      <c r="L32" s="8">
        <v>90.012318965517238</v>
      </c>
      <c r="M32" s="8">
        <v>10441.429</v>
      </c>
      <c r="N32" s="7">
        <v>82476</v>
      </c>
      <c r="O32" s="6">
        <v>5.4220049468936482</v>
      </c>
      <c r="P32" s="6">
        <v>42.827976898564415</v>
      </c>
      <c r="Q32" s="13" t="str">
        <f t="shared" si="0"/>
        <v>PLT00031GARDEN CITY</v>
      </c>
      <c r="R32" s="13" t="str">
        <f t="shared" si="1"/>
        <v>WEST MONROEPLT0070</v>
      </c>
    </row>
    <row r="33" spans="1:18" x14ac:dyDescent="0.2">
      <c r="A33" s="5" t="s">
        <v>90</v>
      </c>
      <c r="B33" s="5" t="s">
        <v>91</v>
      </c>
      <c r="C33" s="5" t="s">
        <v>57</v>
      </c>
      <c r="D33" s="5" t="s">
        <v>55</v>
      </c>
      <c r="E33" s="5" t="s">
        <v>56</v>
      </c>
      <c r="F33" s="5" t="s">
        <v>57</v>
      </c>
      <c r="G33" s="5" t="s">
        <v>60</v>
      </c>
      <c r="H33" s="5" t="s">
        <v>169</v>
      </c>
      <c r="I33" s="6">
        <v>486.52551440329165</v>
      </c>
      <c r="J33" s="7">
        <v>486</v>
      </c>
      <c r="K33" s="6">
        <v>270548.25999999978</v>
      </c>
      <c r="L33" s="8">
        <v>21.455272633744858</v>
      </c>
      <c r="M33" s="8">
        <v>10427.262500000001</v>
      </c>
      <c r="N33" s="7">
        <v>187554</v>
      </c>
      <c r="O33" s="6">
        <v>1.4425086108534064</v>
      </c>
      <c r="P33" s="6">
        <v>25.946240444220116</v>
      </c>
      <c r="Q33" s="13" t="str">
        <f t="shared" si="0"/>
        <v>PLT00036IRVINE</v>
      </c>
      <c r="R33" s="13" t="str">
        <f t="shared" si="1"/>
        <v>SANTA CLARAPLT0000</v>
      </c>
    </row>
    <row r="34" spans="1:18" x14ac:dyDescent="0.2">
      <c r="A34" s="5" t="s">
        <v>162</v>
      </c>
      <c r="B34" s="5" t="s">
        <v>121</v>
      </c>
      <c r="C34" s="5" t="s">
        <v>122</v>
      </c>
      <c r="D34" s="5" t="s">
        <v>117</v>
      </c>
      <c r="E34" s="5" t="s">
        <v>118</v>
      </c>
      <c r="F34" s="5" t="s">
        <v>106</v>
      </c>
      <c r="G34" s="5" t="s">
        <v>60</v>
      </c>
      <c r="H34" s="5" t="s">
        <v>119</v>
      </c>
      <c r="I34" s="6">
        <v>1457.9147540983599</v>
      </c>
      <c r="J34" s="7">
        <v>488</v>
      </c>
      <c r="K34" s="6">
        <v>794723.35</v>
      </c>
      <c r="L34" s="8">
        <v>20.452676229508199</v>
      </c>
      <c r="M34" s="8">
        <v>9980.9060000000009</v>
      </c>
      <c r="N34" s="7">
        <v>416264</v>
      </c>
      <c r="O34" s="6">
        <v>1.9091810725885494</v>
      </c>
      <c r="P34" s="6">
        <v>79.624369771641966</v>
      </c>
      <c r="Q34" s="13" t="str">
        <f t="shared" si="0"/>
        <v>PLT00031LUMBERTON</v>
      </c>
      <c r="R34" s="13" t="str">
        <f t="shared" si="1"/>
        <v>WEST MONROEPLT0004</v>
      </c>
    </row>
    <row r="35" spans="1:18" x14ac:dyDescent="0.2">
      <c r="A35" s="5" t="s">
        <v>137</v>
      </c>
      <c r="B35" s="5" t="s">
        <v>138</v>
      </c>
      <c r="C35" s="5" t="s">
        <v>108</v>
      </c>
      <c r="D35" s="5" t="s">
        <v>276</v>
      </c>
      <c r="E35" s="5" t="s">
        <v>277</v>
      </c>
      <c r="F35" s="5" t="s">
        <v>108</v>
      </c>
      <c r="G35" s="5" t="s">
        <v>242</v>
      </c>
      <c r="H35" s="5" t="s">
        <v>278</v>
      </c>
      <c r="I35" s="6">
        <v>2172.8103448275861</v>
      </c>
      <c r="J35" s="7">
        <v>108</v>
      </c>
      <c r="K35" s="6">
        <v>252046</v>
      </c>
      <c r="L35" s="8">
        <v>85.412458333333333</v>
      </c>
      <c r="M35" s="8">
        <v>9224.5455000000002</v>
      </c>
      <c r="N35" s="7">
        <v>20304</v>
      </c>
      <c r="O35" s="6">
        <v>12.413613081166273</v>
      </c>
      <c r="P35" s="6">
        <v>27.323405798150162</v>
      </c>
      <c r="Q35" s="13" t="str">
        <f t="shared" si="0"/>
        <v>PLT00033GARDEN CITY</v>
      </c>
      <c r="R35" s="13" t="str">
        <f t="shared" si="1"/>
        <v>MACONPLT0040</v>
      </c>
    </row>
    <row r="36" spans="1:18" x14ac:dyDescent="0.2">
      <c r="A36" s="5" t="s">
        <v>267</v>
      </c>
      <c r="B36" s="5" t="s">
        <v>268</v>
      </c>
      <c r="C36" s="5" t="s">
        <v>269</v>
      </c>
      <c r="D36" s="5" t="s">
        <v>361</v>
      </c>
      <c r="E36" s="5" t="s">
        <v>362</v>
      </c>
      <c r="F36" s="5" t="s">
        <v>269</v>
      </c>
      <c r="G36" s="5" t="s">
        <v>60</v>
      </c>
      <c r="H36" s="5" t="s">
        <v>363</v>
      </c>
      <c r="I36" s="6">
        <v>250</v>
      </c>
      <c r="J36" s="7">
        <v>441</v>
      </c>
      <c r="K36" s="6">
        <v>115976.27999999981</v>
      </c>
      <c r="L36" s="8">
        <v>19.319172335600911</v>
      </c>
      <c r="M36" s="8">
        <v>8519.755000000001</v>
      </c>
      <c r="N36" s="7">
        <v>29988</v>
      </c>
      <c r="O36" s="6">
        <v>3.8674229691876687</v>
      </c>
      <c r="P36" s="6">
        <v>13.612630879643815</v>
      </c>
      <c r="Q36" s="13" t="str">
        <f t="shared" si="0"/>
        <v>PLT00044SIOUX FALLS</v>
      </c>
      <c r="R36" s="13" t="str">
        <f t="shared" si="1"/>
        <v>MITCHELLPLT0070</v>
      </c>
    </row>
    <row r="37" spans="1:18" x14ac:dyDescent="0.2">
      <c r="A37" s="5" t="s">
        <v>187</v>
      </c>
      <c r="B37" s="5" t="s">
        <v>188</v>
      </c>
      <c r="C37" s="5" t="s">
        <v>64</v>
      </c>
      <c r="D37" s="5" t="s">
        <v>62</v>
      </c>
      <c r="E37" s="5" t="s">
        <v>63</v>
      </c>
      <c r="F37" s="5" t="s">
        <v>64</v>
      </c>
      <c r="G37" s="5" t="s">
        <v>60</v>
      </c>
      <c r="H37" s="5" t="s">
        <v>65</v>
      </c>
      <c r="I37" s="6">
        <v>55.477584541062789</v>
      </c>
      <c r="J37" s="7">
        <v>414</v>
      </c>
      <c r="K37" s="6">
        <v>23645.020000000004</v>
      </c>
      <c r="L37" s="8">
        <v>20.251322463768119</v>
      </c>
      <c r="M37" s="8">
        <v>8384.0475000000006</v>
      </c>
      <c r="N37" s="7">
        <v>14054</v>
      </c>
      <c r="O37" s="6">
        <v>1.6824405863099476</v>
      </c>
      <c r="P37" s="6">
        <v>2.8202392698753203</v>
      </c>
      <c r="Q37" s="13" t="str">
        <f t="shared" si="0"/>
        <v>PLT00603ELK GROVE VILLAGE</v>
      </c>
      <c r="R37" s="13" t="str">
        <f t="shared" si="1"/>
        <v>CHICAGOPLT0000</v>
      </c>
    </row>
    <row r="38" spans="1:18" x14ac:dyDescent="0.2">
      <c r="A38" s="5" t="s">
        <v>233</v>
      </c>
      <c r="B38" s="5" t="s">
        <v>234</v>
      </c>
      <c r="C38" s="5" t="s">
        <v>57</v>
      </c>
      <c r="D38" s="5" t="s">
        <v>55</v>
      </c>
      <c r="E38" s="5" t="s">
        <v>56</v>
      </c>
      <c r="F38" s="5" t="s">
        <v>57</v>
      </c>
      <c r="G38" s="5" t="s">
        <v>60</v>
      </c>
      <c r="H38" s="5" t="s">
        <v>169</v>
      </c>
      <c r="I38" s="6">
        <v>489.79132467532429</v>
      </c>
      <c r="J38" s="7">
        <v>385</v>
      </c>
      <c r="K38" s="6">
        <v>214279.20000000007</v>
      </c>
      <c r="L38" s="8">
        <v>21.707792207792206</v>
      </c>
      <c r="M38" s="8">
        <v>8357.5</v>
      </c>
      <c r="N38" s="7">
        <v>146502</v>
      </c>
      <c r="O38" s="6">
        <v>1.462636687553754</v>
      </c>
      <c r="P38" s="6">
        <v>25.639150463655408</v>
      </c>
      <c r="Q38" s="13" t="str">
        <f t="shared" si="0"/>
        <v>PLT09002IRVINE</v>
      </c>
      <c r="R38" s="13" t="str">
        <f t="shared" si="1"/>
        <v>SAN JOSEPLT0000</v>
      </c>
    </row>
    <row r="39" spans="1:18" x14ac:dyDescent="0.2">
      <c r="A39" s="5" t="s">
        <v>189</v>
      </c>
      <c r="B39" s="5" t="s">
        <v>190</v>
      </c>
      <c r="C39" s="5" t="s">
        <v>112</v>
      </c>
      <c r="D39" s="5" t="s">
        <v>342</v>
      </c>
      <c r="E39" s="5" t="s">
        <v>343</v>
      </c>
      <c r="F39" s="5" t="s">
        <v>102</v>
      </c>
      <c r="G39" s="5" t="s">
        <v>60</v>
      </c>
      <c r="H39" s="5" t="s">
        <v>344</v>
      </c>
      <c r="I39" s="6">
        <v>801.02321678321664</v>
      </c>
      <c r="J39" s="7">
        <v>429</v>
      </c>
      <c r="K39" s="6">
        <v>371263.11999999889</v>
      </c>
      <c r="L39" s="8">
        <v>19.227891608391609</v>
      </c>
      <c r="M39" s="8">
        <v>8248.7654999999995</v>
      </c>
      <c r="N39" s="7">
        <v>153080</v>
      </c>
      <c r="O39" s="6">
        <v>2.4252882153122477</v>
      </c>
      <c r="P39" s="6">
        <v>45.008325185144237</v>
      </c>
      <c r="Q39" s="13" t="str">
        <f t="shared" si="0"/>
        <v>PLT0048AJACKSON</v>
      </c>
      <c r="R39" s="13" t="str">
        <f t="shared" si="1"/>
        <v>GORDONSVILLEPLT0029</v>
      </c>
    </row>
    <row r="40" spans="1:18" x14ac:dyDescent="0.2">
      <c r="A40" s="5" t="s">
        <v>137</v>
      </c>
      <c r="B40" s="5" t="s">
        <v>138</v>
      </c>
      <c r="C40" s="5" t="s">
        <v>108</v>
      </c>
      <c r="D40" s="5" t="s">
        <v>261</v>
      </c>
      <c r="E40" s="5" t="s">
        <v>262</v>
      </c>
      <c r="F40" s="5" t="s">
        <v>122</v>
      </c>
      <c r="G40" s="5" t="s">
        <v>242</v>
      </c>
      <c r="H40" s="5" t="s">
        <v>263</v>
      </c>
      <c r="I40" s="6">
        <v>3746.7326732673268</v>
      </c>
      <c r="J40" s="7">
        <v>99</v>
      </c>
      <c r="K40" s="6">
        <v>378420</v>
      </c>
      <c r="L40" s="8">
        <v>82.472601010101016</v>
      </c>
      <c r="M40" s="8">
        <v>8164.7875000000004</v>
      </c>
      <c r="N40" s="7">
        <v>55836</v>
      </c>
      <c r="O40" s="6">
        <v>6.7773479475607132</v>
      </c>
      <c r="P40" s="6">
        <v>46.347807582254894</v>
      </c>
      <c r="Q40" s="13" t="str">
        <f t="shared" si="0"/>
        <v>PLT00033MONROE</v>
      </c>
      <c r="R40" s="13" t="str">
        <f t="shared" si="1"/>
        <v>MACONPLT0020</v>
      </c>
    </row>
    <row r="41" spans="1:18" x14ac:dyDescent="0.2">
      <c r="A41" s="5" t="s">
        <v>261</v>
      </c>
      <c r="B41" s="5" t="s">
        <v>262</v>
      </c>
      <c r="C41" s="5" t="s">
        <v>122</v>
      </c>
      <c r="D41" s="5" t="s">
        <v>70</v>
      </c>
      <c r="E41" s="5" t="s">
        <v>71</v>
      </c>
      <c r="F41" s="5" t="s">
        <v>72</v>
      </c>
      <c r="G41" s="5" t="s">
        <v>60</v>
      </c>
      <c r="H41" s="5" t="s">
        <v>74</v>
      </c>
      <c r="I41" s="6">
        <v>846.57028711808857</v>
      </c>
      <c r="J41" s="7">
        <v>390</v>
      </c>
      <c r="K41" s="6">
        <v>363395.5319760532</v>
      </c>
      <c r="L41" s="8">
        <v>19.514819230769231</v>
      </c>
      <c r="M41" s="8">
        <v>7610.7795000000006</v>
      </c>
      <c r="N41" s="7">
        <v>122070</v>
      </c>
      <c r="O41" s="6">
        <v>2.9769438189240041</v>
      </c>
      <c r="P41" s="6">
        <v>47.747478688096692</v>
      </c>
      <c r="Q41" s="13" t="str">
        <f t="shared" si="0"/>
        <v>PLT00207FORT SMITH</v>
      </c>
      <c r="R41" s="13" t="str">
        <f t="shared" si="1"/>
        <v>MONROEPLT0004</v>
      </c>
    </row>
    <row r="42" spans="1:18" x14ac:dyDescent="0.2">
      <c r="A42" s="5" t="s">
        <v>137</v>
      </c>
      <c r="B42" s="5" t="s">
        <v>138</v>
      </c>
      <c r="C42" s="5" t="s">
        <v>108</v>
      </c>
      <c r="D42" s="5" t="s">
        <v>104</v>
      </c>
      <c r="E42" s="5" t="s">
        <v>107</v>
      </c>
      <c r="F42" s="5" t="s">
        <v>108</v>
      </c>
      <c r="G42" s="5" t="s">
        <v>60</v>
      </c>
      <c r="H42" s="5" t="s">
        <v>109</v>
      </c>
      <c r="I42" s="6">
        <v>400.16129032258067</v>
      </c>
      <c r="J42" s="7">
        <v>372</v>
      </c>
      <c r="K42" s="6">
        <v>154969.33999999971</v>
      </c>
      <c r="L42" s="8">
        <v>20.43973252688172</v>
      </c>
      <c r="M42" s="8">
        <v>7603.5805</v>
      </c>
      <c r="N42" s="7">
        <v>34480</v>
      </c>
      <c r="O42" s="6">
        <v>4.4944704176334023</v>
      </c>
      <c r="P42" s="6">
        <v>20.381100719588581</v>
      </c>
      <c r="Q42" s="13" t="str">
        <f t="shared" si="0"/>
        <v>PLT00033STONE MOUNTAIN</v>
      </c>
      <c r="R42" s="13" t="str">
        <f t="shared" si="1"/>
        <v>MACONPLT0000</v>
      </c>
    </row>
    <row r="43" spans="1:18" x14ac:dyDescent="0.2">
      <c r="A43" s="5" t="s">
        <v>162</v>
      </c>
      <c r="B43" s="5" t="s">
        <v>121</v>
      </c>
      <c r="C43" s="5" t="s">
        <v>122</v>
      </c>
      <c r="D43" s="5" t="s">
        <v>147</v>
      </c>
      <c r="E43" s="5" t="s">
        <v>148</v>
      </c>
      <c r="F43" s="5" t="s">
        <v>102</v>
      </c>
      <c r="G43" s="5" t="s">
        <v>60</v>
      </c>
      <c r="H43" s="5" t="s">
        <v>149</v>
      </c>
      <c r="I43" s="6">
        <v>1674.7821008403355</v>
      </c>
      <c r="J43" s="7">
        <v>357</v>
      </c>
      <c r="K43" s="6">
        <v>670853.30999999912</v>
      </c>
      <c r="L43" s="8">
        <v>20.875165266106443</v>
      </c>
      <c r="M43" s="8">
        <v>7452.4340000000002</v>
      </c>
      <c r="N43" s="7">
        <v>346290</v>
      </c>
      <c r="O43" s="6">
        <v>1.9372586849172633</v>
      </c>
      <c r="P43" s="6">
        <v>90.018014248767457</v>
      </c>
      <c r="Q43" s="13" t="str">
        <f t="shared" si="0"/>
        <v>PLT00031MAPLE HEIGHTS</v>
      </c>
      <c r="R43" s="13" t="str">
        <f t="shared" si="1"/>
        <v>WEST MONROEPLT0062</v>
      </c>
    </row>
    <row r="44" spans="1:18" x14ac:dyDescent="0.2">
      <c r="A44" s="5" t="s">
        <v>320</v>
      </c>
      <c r="B44" s="5" t="s">
        <v>138</v>
      </c>
      <c r="C44" s="5" t="s">
        <v>108</v>
      </c>
      <c r="D44" s="5" t="s">
        <v>130</v>
      </c>
      <c r="E44" s="5" t="s">
        <v>131</v>
      </c>
      <c r="F44" s="5" t="s">
        <v>108</v>
      </c>
      <c r="G44" s="5" t="s">
        <v>60</v>
      </c>
      <c r="H44" s="5" t="s">
        <v>132</v>
      </c>
      <c r="I44" s="6">
        <v>111.15000000000074</v>
      </c>
      <c r="J44" s="7">
        <v>356</v>
      </c>
      <c r="K44" s="6">
        <v>40881.800000000192</v>
      </c>
      <c r="L44" s="8">
        <v>20.742023876404495</v>
      </c>
      <c r="M44" s="8">
        <v>7384.1605</v>
      </c>
      <c r="N44" s="7">
        <v>9240</v>
      </c>
      <c r="O44" s="6">
        <v>4.4244372294372498</v>
      </c>
      <c r="P44" s="6">
        <v>5.5364181209225061</v>
      </c>
      <c r="Q44" s="13" t="str">
        <f t="shared" si="0"/>
        <v>PLT00255PERRY</v>
      </c>
      <c r="R44" s="13" t="str">
        <f t="shared" si="1"/>
        <v>MACONPLT0006</v>
      </c>
    </row>
    <row r="45" spans="1:18" x14ac:dyDescent="0.2">
      <c r="A45" s="5" t="s">
        <v>150</v>
      </c>
      <c r="B45" s="5" t="s">
        <v>151</v>
      </c>
      <c r="C45" s="5" t="s">
        <v>152</v>
      </c>
      <c r="D45" s="5" t="s">
        <v>117</v>
      </c>
      <c r="E45" s="5" t="s">
        <v>118</v>
      </c>
      <c r="F45" s="5" t="s">
        <v>106</v>
      </c>
      <c r="G45" s="5" t="s">
        <v>60</v>
      </c>
      <c r="H45" s="5" t="s">
        <v>119</v>
      </c>
      <c r="I45" s="6">
        <v>1327.3841640378571</v>
      </c>
      <c r="J45" s="7">
        <v>317</v>
      </c>
      <c r="K45" s="6">
        <v>467628.07000000059</v>
      </c>
      <c r="L45" s="8">
        <v>22.231072555205046</v>
      </c>
      <c r="M45" s="8">
        <v>7047.25</v>
      </c>
      <c r="N45" s="7">
        <v>247577</v>
      </c>
      <c r="O45" s="6">
        <v>1.8888187109464958</v>
      </c>
      <c r="P45" s="6">
        <v>66.356106282592577</v>
      </c>
      <c r="Q45" s="13" t="str">
        <f t="shared" si="0"/>
        <v>PLT00032LUMBERTON</v>
      </c>
      <c r="R45" s="13" t="str">
        <f t="shared" si="1"/>
        <v>KALAMAZOOPLT0004</v>
      </c>
    </row>
    <row r="46" spans="1:18" x14ac:dyDescent="0.2">
      <c r="A46" s="5" t="s">
        <v>70</v>
      </c>
      <c r="B46" s="5" t="s">
        <v>71</v>
      </c>
      <c r="C46" s="5" t="s">
        <v>72</v>
      </c>
      <c r="D46" s="5" t="s">
        <v>136</v>
      </c>
      <c r="E46" s="5" t="s">
        <v>121</v>
      </c>
      <c r="F46" s="5" t="s">
        <v>122</v>
      </c>
      <c r="G46" s="5" t="s">
        <v>60</v>
      </c>
      <c r="H46" s="5" t="s">
        <v>123</v>
      </c>
      <c r="I46" s="6">
        <v>890.25319611593056</v>
      </c>
      <c r="J46" s="7">
        <v>361</v>
      </c>
      <c r="K46" s="6">
        <v>353470.84379784972</v>
      </c>
      <c r="L46" s="8">
        <v>19.31012326869806</v>
      </c>
      <c r="M46" s="8">
        <v>6970.9544999999998</v>
      </c>
      <c r="N46" s="7">
        <v>112649</v>
      </c>
      <c r="O46" s="6">
        <v>3.1378072046609353</v>
      </c>
      <c r="P46" s="6">
        <v>50.706233098759967</v>
      </c>
      <c r="Q46" s="13" t="str">
        <f t="shared" si="0"/>
        <v>PLT00042WEST MONROE</v>
      </c>
      <c r="R46" s="13" t="str">
        <f t="shared" si="1"/>
        <v>FORT SMITHPLT0007</v>
      </c>
    </row>
    <row r="47" spans="1:18" x14ac:dyDescent="0.2">
      <c r="A47" s="5" t="s">
        <v>212</v>
      </c>
      <c r="B47" s="5" t="s">
        <v>213</v>
      </c>
      <c r="C47" s="5" t="s">
        <v>102</v>
      </c>
      <c r="D47" s="5" t="s">
        <v>218</v>
      </c>
      <c r="E47" s="5" t="s">
        <v>219</v>
      </c>
      <c r="F47" s="5" t="s">
        <v>220</v>
      </c>
      <c r="G47" s="5" t="s">
        <v>60</v>
      </c>
      <c r="H47" s="5" t="s">
        <v>221</v>
      </c>
      <c r="I47" s="6">
        <v>491.21853896103875</v>
      </c>
      <c r="J47" s="7">
        <v>308</v>
      </c>
      <c r="K47" s="6">
        <v>160711.01999999979</v>
      </c>
      <c r="L47" s="8">
        <v>22.475649350649352</v>
      </c>
      <c r="M47" s="8">
        <v>6922.5</v>
      </c>
      <c r="N47" s="7">
        <v>47602</v>
      </c>
      <c r="O47" s="6">
        <v>3.3761400781479725</v>
      </c>
      <c r="P47" s="6">
        <v>23.215748645720446</v>
      </c>
      <c r="Q47" s="13" t="str">
        <f t="shared" si="0"/>
        <v>PLT00034KENDALLVILLE</v>
      </c>
      <c r="R47" s="13" t="str">
        <f t="shared" si="1"/>
        <v>MIDDLETOWNPLT0004</v>
      </c>
    </row>
    <row r="48" spans="1:18" x14ac:dyDescent="0.2">
      <c r="A48" s="5" t="s">
        <v>127</v>
      </c>
      <c r="B48" s="5" t="s">
        <v>128</v>
      </c>
      <c r="C48" s="5" t="s">
        <v>64</v>
      </c>
      <c r="D48" s="5" t="s">
        <v>150</v>
      </c>
      <c r="E48" s="5" t="s">
        <v>151</v>
      </c>
      <c r="F48" s="5" t="s">
        <v>152</v>
      </c>
      <c r="G48" s="5" t="s">
        <v>60</v>
      </c>
      <c r="H48" s="5" t="s">
        <v>153</v>
      </c>
      <c r="I48" s="6">
        <v>213.93207492795386</v>
      </c>
      <c r="J48" s="7">
        <v>347</v>
      </c>
      <c r="K48" s="6">
        <v>80694.449999999983</v>
      </c>
      <c r="L48" s="8">
        <v>19.927953890489913</v>
      </c>
      <c r="M48" s="8">
        <v>6915</v>
      </c>
      <c r="N48" s="7">
        <v>131166</v>
      </c>
      <c r="O48" s="6">
        <v>0.61520859064086719</v>
      </c>
      <c r="P48" s="6">
        <v>11.669479392624726</v>
      </c>
      <c r="Q48" s="13" t="str">
        <f t="shared" si="0"/>
        <v>PLT00043KALAMAZOO</v>
      </c>
      <c r="R48" s="13" t="str">
        <f t="shared" si="1"/>
        <v>CENTRALIAPLT0003</v>
      </c>
    </row>
    <row r="49" spans="1:18" x14ac:dyDescent="0.2">
      <c r="A49" s="5" t="s">
        <v>150</v>
      </c>
      <c r="B49" s="5" t="s">
        <v>151</v>
      </c>
      <c r="C49" s="5" t="s">
        <v>152</v>
      </c>
      <c r="D49" s="5" t="s">
        <v>114</v>
      </c>
      <c r="E49" s="5" t="s">
        <v>115</v>
      </c>
      <c r="F49" s="5" t="s">
        <v>64</v>
      </c>
      <c r="G49" s="5" t="s">
        <v>60</v>
      </c>
      <c r="H49" s="5" t="s">
        <v>116</v>
      </c>
      <c r="I49" s="6">
        <v>150.40108196721312</v>
      </c>
      <c r="J49" s="7">
        <v>305</v>
      </c>
      <c r="K49" s="6">
        <v>53945.100000000006</v>
      </c>
      <c r="L49" s="8">
        <v>22.365983606557378</v>
      </c>
      <c r="M49" s="8">
        <v>6821.625</v>
      </c>
      <c r="N49" s="7">
        <v>50362</v>
      </c>
      <c r="O49" s="6">
        <v>1.0711468964695605</v>
      </c>
      <c r="P49" s="6">
        <v>7.907954482986093</v>
      </c>
      <c r="Q49" s="13" t="str">
        <f t="shared" si="0"/>
        <v>PLT00032CAROL STREAM</v>
      </c>
      <c r="R49" s="13" t="str">
        <f t="shared" si="1"/>
        <v>KALAMAZOOPLT0000</v>
      </c>
    </row>
    <row r="50" spans="1:18" x14ac:dyDescent="0.2">
      <c r="A50" s="5" t="s">
        <v>150</v>
      </c>
      <c r="B50" s="5" t="s">
        <v>151</v>
      </c>
      <c r="C50" s="5" t="s">
        <v>152</v>
      </c>
      <c r="D50" s="5" t="s">
        <v>244</v>
      </c>
      <c r="E50" s="5" t="s">
        <v>245</v>
      </c>
      <c r="F50" s="5" t="s">
        <v>246</v>
      </c>
      <c r="G50" s="5" t="s">
        <v>60</v>
      </c>
      <c r="H50" s="5" t="s">
        <v>293</v>
      </c>
      <c r="I50" s="6">
        <v>1838.6337049180299</v>
      </c>
      <c r="J50" s="7">
        <v>305</v>
      </c>
      <c r="K50" s="6">
        <v>613328.67999999877</v>
      </c>
      <c r="L50" s="8">
        <v>22.334016393442624</v>
      </c>
      <c r="M50" s="8">
        <v>6811.875</v>
      </c>
      <c r="N50" s="7">
        <v>299768</v>
      </c>
      <c r="O50" s="6">
        <v>2.0460111819807278</v>
      </c>
      <c r="P50" s="6">
        <v>90.038158363152405</v>
      </c>
      <c r="Q50" s="13" t="str">
        <f t="shared" si="0"/>
        <v>PLT00032WINNIPEG</v>
      </c>
      <c r="R50" s="13" t="str">
        <f t="shared" si="1"/>
        <v>KALAMAZOOPLT0810</v>
      </c>
    </row>
    <row r="51" spans="1:18" x14ac:dyDescent="0.2">
      <c r="A51" s="5" t="s">
        <v>150</v>
      </c>
      <c r="B51" s="5" t="s">
        <v>151</v>
      </c>
      <c r="C51" s="5" t="s">
        <v>152</v>
      </c>
      <c r="D51" s="5" t="s">
        <v>218</v>
      </c>
      <c r="E51" s="5" t="s">
        <v>219</v>
      </c>
      <c r="F51" s="5" t="s">
        <v>220</v>
      </c>
      <c r="G51" s="5" t="s">
        <v>60</v>
      </c>
      <c r="H51" s="5" t="s">
        <v>221</v>
      </c>
      <c r="I51" s="6">
        <v>356.32450331125818</v>
      </c>
      <c r="J51" s="7">
        <v>302</v>
      </c>
      <c r="K51" s="6">
        <v>112574.14000000013</v>
      </c>
      <c r="L51" s="8">
        <v>22.360774834437084</v>
      </c>
      <c r="M51" s="8">
        <v>6752.9539999999997</v>
      </c>
      <c r="N51" s="7">
        <v>24166</v>
      </c>
      <c r="O51" s="6">
        <v>4.658368782587111</v>
      </c>
      <c r="P51" s="6">
        <v>16.670354929116968</v>
      </c>
      <c r="Q51" s="13" t="str">
        <f t="shared" si="0"/>
        <v>PLT00032KENDALLVILLE</v>
      </c>
      <c r="R51" s="13" t="str">
        <f t="shared" si="1"/>
        <v>KALAMAZOOPLT0004</v>
      </c>
    </row>
    <row r="52" spans="1:18" x14ac:dyDescent="0.2">
      <c r="A52" s="5" t="s">
        <v>162</v>
      </c>
      <c r="B52" s="5" t="s">
        <v>121</v>
      </c>
      <c r="C52" s="5" t="s">
        <v>122</v>
      </c>
      <c r="D52" s="5" t="s">
        <v>127</v>
      </c>
      <c r="E52" s="5" t="s">
        <v>128</v>
      </c>
      <c r="F52" s="5" t="s">
        <v>64</v>
      </c>
      <c r="G52" s="5" t="s">
        <v>60</v>
      </c>
      <c r="H52" s="5" t="s">
        <v>129</v>
      </c>
      <c r="I52" s="6">
        <v>945.56747663551391</v>
      </c>
      <c r="J52" s="7">
        <v>321</v>
      </c>
      <c r="K52" s="6">
        <v>354742.66000000009</v>
      </c>
      <c r="L52" s="8">
        <v>20.716169781931466</v>
      </c>
      <c r="M52" s="8">
        <v>6649.8905000000004</v>
      </c>
      <c r="N52" s="7">
        <v>168846</v>
      </c>
      <c r="O52" s="6">
        <v>2.1009834997571759</v>
      </c>
      <c r="P52" s="6">
        <v>53.345639300376462</v>
      </c>
      <c r="Q52" s="13" t="str">
        <f t="shared" si="0"/>
        <v>PLT00031CENTRALIA</v>
      </c>
      <c r="R52" s="13" t="str">
        <f t="shared" si="1"/>
        <v>WEST MONROEPLT0004</v>
      </c>
    </row>
    <row r="53" spans="1:18" x14ac:dyDescent="0.2">
      <c r="A53" s="5" t="s">
        <v>218</v>
      </c>
      <c r="B53" s="5" t="s">
        <v>219</v>
      </c>
      <c r="C53" s="5" t="s">
        <v>220</v>
      </c>
      <c r="D53" s="5" t="s">
        <v>150</v>
      </c>
      <c r="E53" s="5" t="s">
        <v>151</v>
      </c>
      <c r="F53" s="5" t="s">
        <v>152</v>
      </c>
      <c r="G53" s="5" t="s">
        <v>60</v>
      </c>
      <c r="H53" s="5" t="s">
        <v>153</v>
      </c>
      <c r="I53" s="6">
        <v>356.33395061728385</v>
      </c>
      <c r="J53" s="7">
        <v>324</v>
      </c>
      <c r="K53" s="6">
        <v>119565.79999999993</v>
      </c>
      <c r="L53" s="8">
        <v>20</v>
      </c>
      <c r="M53" s="8">
        <v>6480</v>
      </c>
      <c r="N53" s="7">
        <v>25840</v>
      </c>
      <c r="O53" s="6">
        <v>4.6271594427244551</v>
      </c>
      <c r="P53" s="6">
        <v>18.451512345679003</v>
      </c>
      <c r="Q53" s="13" t="str">
        <f t="shared" si="0"/>
        <v>PLT00047KALAMAZOO</v>
      </c>
      <c r="R53" s="13" t="str">
        <f t="shared" si="1"/>
        <v>KENDALLVILLEPLT0003</v>
      </c>
    </row>
    <row r="54" spans="1:18" x14ac:dyDescent="0.2">
      <c r="A54" s="5" t="s">
        <v>260</v>
      </c>
      <c r="B54" s="5" t="s">
        <v>138</v>
      </c>
      <c r="C54" s="5" t="s">
        <v>108</v>
      </c>
      <c r="D54" s="5" t="s">
        <v>320</v>
      </c>
      <c r="E54" s="5" t="s">
        <v>138</v>
      </c>
      <c r="F54" s="5" t="s">
        <v>108</v>
      </c>
      <c r="G54" s="5" t="s">
        <v>60</v>
      </c>
      <c r="H54" s="5" t="s">
        <v>161</v>
      </c>
      <c r="I54" s="6">
        <v>45</v>
      </c>
      <c r="J54" s="7">
        <v>307</v>
      </c>
      <c r="K54" s="6">
        <v>14046.050000000028</v>
      </c>
      <c r="L54" s="8">
        <v>20.464117263843651</v>
      </c>
      <c r="M54" s="8">
        <v>6282.4840000000004</v>
      </c>
      <c r="N54" s="7">
        <v>1425</v>
      </c>
      <c r="O54" s="6">
        <v>9.8568771929824752</v>
      </c>
      <c r="P54" s="6">
        <v>2.2357478347736386</v>
      </c>
      <c r="Q54" s="13" t="str">
        <f t="shared" si="0"/>
        <v>PLT00250MACON</v>
      </c>
      <c r="R54" s="13" t="str">
        <f t="shared" si="1"/>
        <v>MACONPLT0025</v>
      </c>
    </row>
    <row r="55" spans="1:18" x14ac:dyDescent="0.2">
      <c r="A55" s="5" t="s">
        <v>206</v>
      </c>
      <c r="B55" s="5" t="s">
        <v>207</v>
      </c>
      <c r="C55" s="5" t="s">
        <v>57</v>
      </c>
      <c r="D55" s="5" t="s">
        <v>90</v>
      </c>
      <c r="E55" s="5" t="s">
        <v>91</v>
      </c>
      <c r="F55" s="5" t="s">
        <v>57</v>
      </c>
      <c r="G55" s="5" t="s">
        <v>60</v>
      </c>
      <c r="H55" s="5" t="s">
        <v>92</v>
      </c>
      <c r="I55" s="6">
        <v>563.91566343042234</v>
      </c>
      <c r="J55" s="7">
        <v>309</v>
      </c>
      <c r="K55" s="6">
        <v>184703.43999999989</v>
      </c>
      <c r="L55" s="8">
        <v>20</v>
      </c>
      <c r="M55" s="8">
        <v>6180</v>
      </c>
      <c r="N55" s="7">
        <v>54964</v>
      </c>
      <c r="O55" s="6">
        <v>3.360443926933991</v>
      </c>
      <c r="P55" s="6">
        <v>29.887288025889948</v>
      </c>
      <c r="Q55" s="13" t="str">
        <f t="shared" si="0"/>
        <v>PLT00055SANTA CLARA</v>
      </c>
      <c r="R55" s="13" t="str">
        <f t="shared" si="1"/>
        <v>OROVILLEPLT0003</v>
      </c>
    </row>
    <row r="56" spans="1:18" x14ac:dyDescent="0.2">
      <c r="A56" s="5" t="s">
        <v>162</v>
      </c>
      <c r="B56" s="5" t="s">
        <v>121</v>
      </c>
      <c r="C56" s="5" t="s">
        <v>122</v>
      </c>
      <c r="D56" s="5" t="s">
        <v>261</v>
      </c>
      <c r="E56" s="5" t="s">
        <v>262</v>
      </c>
      <c r="F56" s="5" t="s">
        <v>122</v>
      </c>
      <c r="G56" s="5" t="s">
        <v>242</v>
      </c>
      <c r="H56" s="5" t="s">
        <v>263</v>
      </c>
      <c r="I56" s="6">
        <v>842.44186046511629</v>
      </c>
      <c r="J56" s="7">
        <v>79</v>
      </c>
      <c r="K56" s="6">
        <v>108677.03000000004</v>
      </c>
      <c r="L56" s="8">
        <v>77.184575949367087</v>
      </c>
      <c r="M56" s="8">
        <v>6097.5815000000002</v>
      </c>
      <c r="N56" s="7">
        <v>79</v>
      </c>
      <c r="O56" s="6">
        <v>1375.6586075949372</v>
      </c>
      <c r="P56" s="6">
        <v>17.822972927873131</v>
      </c>
      <c r="Q56" s="13" t="str">
        <f t="shared" si="0"/>
        <v>PLT00031MONROE</v>
      </c>
      <c r="R56" s="13" t="str">
        <f t="shared" si="1"/>
        <v>WEST MONROEPLT0020</v>
      </c>
    </row>
    <row r="57" spans="1:18" x14ac:dyDescent="0.2">
      <c r="A57" s="5" t="s">
        <v>333</v>
      </c>
      <c r="B57" s="5" t="s">
        <v>151</v>
      </c>
      <c r="C57" s="5" t="s">
        <v>152</v>
      </c>
      <c r="D57" s="5" t="s">
        <v>189</v>
      </c>
      <c r="E57" s="5" t="s">
        <v>190</v>
      </c>
      <c r="F57" s="5" t="s">
        <v>112</v>
      </c>
      <c r="G57" s="5" t="s">
        <v>60</v>
      </c>
      <c r="H57" s="5" t="s">
        <v>191</v>
      </c>
      <c r="I57" s="6">
        <v>752.93033457249078</v>
      </c>
      <c r="J57" s="7">
        <v>269</v>
      </c>
      <c r="K57" s="6">
        <v>224754.29999999993</v>
      </c>
      <c r="L57" s="8">
        <v>22.124109665427511</v>
      </c>
      <c r="M57" s="8">
        <v>5951.3855000000003</v>
      </c>
      <c r="N57" s="7">
        <v>128951</v>
      </c>
      <c r="O57" s="6">
        <v>1.7429434436336277</v>
      </c>
      <c r="P57" s="6">
        <v>37.765038073907313</v>
      </c>
      <c r="Q57" s="13" t="str">
        <f t="shared" si="0"/>
        <v>PLT09011GORDONSVILLE</v>
      </c>
      <c r="R57" s="13" t="str">
        <f t="shared" si="1"/>
        <v>KALAMAZOOPLT0048</v>
      </c>
    </row>
    <row r="58" spans="1:18" x14ac:dyDescent="0.2">
      <c r="A58" s="5" t="s">
        <v>267</v>
      </c>
      <c r="B58" s="5" t="s">
        <v>268</v>
      </c>
      <c r="C58" s="5" t="s">
        <v>269</v>
      </c>
      <c r="D58" s="5" t="s">
        <v>366</v>
      </c>
      <c r="E58" s="5" t="s">
        <v>362</v>
      </c>
      <c r="F58" s="5" t="s">
        <v>269</v>
      </c>
      <c r="G58" s="5" t="s">
        <v>60</v>
      </c>
      <c r="H58" s="5" t="s">
        <v>367</v>
      </c>
      <c r="I58" s="6">
        <v>376.75657894736844</v>
      </c>
      <c r="J58" s="7">
        <v>304</v>
      </c>
      <c r="K58" s="6">
        <v>117975.91999999972</v>
      </c>
      <c r="L58" s="8">
        <v>19.136472039473684</v>
      </c>
      <c r="M58" s="8">
        <v>5817.4875000000002</v>
      </c>
      <c r="N58" s="7">
        <v>20672</v>
      </c>
      <c r="O58" s="6">
        <v>5.7070394736841967</v>
      </c>
      <c r="P58" s="6">
        <v>20.279531326882907</v>
      </c>
      <c r="Q58" s="13" t="str">
        <f t="shared" si="0"/>
        <v>PLT00044SIOUX FALLS</v>
      </c>
      <c r="R58" s="13" t="str">
        <f t="shared" si="1"/>
        <v>MITCHELLPLT0064</v>
      </c>
    </row>
    <row r="59" spans="1:18" x14ac:dyDescent="0.2">
      <c r="A59" s="5" t="s">
        <v>261</v>
      </c>
      <c r="B59" s="5" t="s">
        <v>262</v>
      </c>
      <c r="C59" s="5" t="s">
        <v>122</v>
      </c>
      <c r="D59" s="5" t="s">
        <v>110</v>
      </c>
      <c r="E59" s="5" t="s">
        <v>111</v>
      </c>
      <c r="F59" s="5" t="s">
        <v>112</v>
      </c>
      <c r="G59" s="5" t="s">
        <v>60</v>
      </c>
      <c r="H59" s="5" t="s">
        <v>113</v>
      </c>
      <c r="I59" s="6">
        <v>736.35308510638345</v>
      </c>
      <c r="J59" s="7">
        <v>282</v>
      </c>
      <c r="K59" s="6">
        <v>253848.11000000022</v>
      </c>
      <c r="L59" s="8">
        <v>20.03358156028369</v>
      </c>
      <c r="M59" s="8">
        <v>5649.47</v>
      </c>
      <c r="N59" s="7">
        <v>115338</v>
      </c>
      <c r="O59" s="6">
        <v>2.200906119405575</v>
      </c>
      <c r="P59" s="6">
        <v>44.933083988409571</v>
      </c>
      <c r="Q59" s="13" t="str">
        <f t="shared" si="0"/>
        <v>PLT00207LAWRENCEBURG</v>
      </c>
      <c r="R59" s="13" t="str">
        <f t="shared" si="1"/>
        <v>MONROEPLT0005</v>
      </c>
    </row>
    <row r="60" spans="1:18" x14ac:dyDescent="0.2">
      <c r="A60" s="5" t="s">
        <v>233</v>
      </c>
      <c r="B60" s="5" t="s">
        <v>234</v>
      </c>
      <c r="C60" s="5" t="s">
        <v>57</v>
      </c>
      <c r="D60" s="5" t="s">
        <v>66</v>
      </c>
      <c r="E60" s="5" t="s">
        <v>67</v>
      </c>
      <c r="F60" s="5" t="s">
        <v>68</v>
      </c>
      <c r="G60" s="5" t="s">
        <v>156</v>
      </c>
      <c r="H60" s="5" t="s">
        <v>69</v>
      </c>
      <c r="I60" s="6">
        <v>1701.0174803149603</v>
      </c>
      <c r="J60" s="7">
        <v>254</v>
      </c>
      <c r="K60" s="6">
        <v>496348.55000000069</v>
      </c>
      <c r="L60" s="8">
        <v>21.827755905511811</v>
      </c>
      <c r="M60" s="8">
        <v>5544.25</v>
      </c>
      <c r="N60" s="7">
        <v>520580</v>
      </c>
      <c r="O60" s="6">
        <v>0.9534529755272978</v>
      </c>
      <c r="P60" s="6">
        <v>89.524922216711133</v>
      </c>
      <c r="Q60" s="13" t="str">
        <f t="shared" si="0"/>
        <v>PLT09002PACIFIC</v>
      </c>
      <c r="R60" s="13" t="str">
        <f t="shared" si="1"/>
        <v>SAN JOSEPLT0001</v>
      </c>
    </row>
    <row r="61" spans="1:18" x14ac:dyDescent="0.2">
      <c r="A61" s="5" t="s">
        <v>150</v>
      </c>
      <c r="B61" s="5" t="s">
        <v>151</v>
      </c>
      <c r="C61" s="5" t="s">
        <v>152</v>
      </c>
      <c r="D61" s="5" t="s">
        <v>62</v>
      </c>
      <c r="E61" s="5" t="s">
        <v>63</v>
      </c>
      <c r="F61" s="5" t="s">
        <v>64</v>
      </c>
      <c r="G61" s="5" t="s">
        <v>60</v>
      </c>
      <c r="H61" s="5" t="s">
        <v>65</v>
      </c>
      <c r="I61" s="6">
        <v>261.84099585062239</v>
      </c>
      <c r="J61" s="7">
        <v>241</v>
      </c>
      <c r="K61" s="6">
        <v>74791.319999999949</v>
      </c>
      <c r="L61" s="8">
        <v>22.453319502074688</v>
      </c>
      <c r="M61" s="8">
        <v>5411.25</v>
      </c>
      <c r="N61" s="7">
        <v>39524</v>
      </c>
      <c r="O61" s="6">
        <v>1.8923013864993408</v>
      </c>
      <c r="P61" s="6">
        <v>13.821449757449749</v>
      </c>
      <c r="Q61" s="13" t="str">
        <f t="shared" si="0"/>
        <v>PLT00032ELK GROVE VILLAGE</v>
      </c>
      <c r="R61" s="13" t="str">
        <f t="shared" si="1"/>
        <v>KALAMAZOOPLT0000</v>
      </c>
    </row>
    <row r="62" spans="1:18" x14ac:dyDescent="0.2">
      <c r="A62" s="5" t="s">
        <v>137</v>
      </c>
      <c r="B62" s="5" t="s">
        <v>138</v>
      </c>
      <c r="C62" s="5" t="s">
        <v>108</v>
      </c>
      <c r="D62" s="5" t="s">
        <v>127</v>
      </c>
      <c r="E62" s="5" t="s">
        <v>128</v>
      </c>
      <c r="F62" s="5" t="s">
        <v>64</v>
      </c>
      <c r="G62" s="5" t="s">
        <v>60</v>
      </c>
      <c r="H62" s="5" t="s">
        <v>129</v>
      </c>
      <c r="I62" s="6">
        <v>855.88805555555575</v>
      </c>
      <c r="J62" s="7">
        <v>252</v>
      </c>
      <c r="K62" s="6">
        <v>242518.67</v>
      </c>
      <c r="L62" s="8">
        <v>20.866291666666669</v>
      </c>
      <c r="M62" s="8">
        <v>5258.3055000000004</v>
      </c>
      <c r="N62" s="7">
        <v>147837</v>
      </c>
      <c r="O62" s="6">
        <v>1.6404463699885685</v>
      </c>
      <c r="P62" s="6">
        <v>46.121068850031627</v>
      </c>
      <c r="Q62" s="13" t="str">
        <f t="shared" si="0"/>
        <v>PLT00033CENTRALIA</v>
      </c>
      <c r="R62" s="13" t="str">
        <f t="shared" si="1"/>
        <v>MACONPLT0004</v>
      </c>
    </row>
    <row r="63" spans="1:18" x14ac:dyDescent="0.2">
      <c r="A63" s="5" t="s">
        <v>199</v>
      </c>
      <c r="B63" s="5" t="s">
        <v>193</v>
      </c>
      <c r="C63" s="5" t="s">
        <v>152</v>
      </c>
      <c r="D63" s="5" t="s">
        <v>267</v>
      </c>
      <c r="E63" s="5" t="s">
        <v>268</v>
      </c>
      <c r="F63" s="5" t="s">
        <v>269</v>
      </c>
      <c r="G63" s="5" t="s">
        <v>60</v>
      </c>
      <c r="H63" s="5" t="s">
        <v>270</v>
      </c>
      <c r="I63" s="6">
        <v>1302.1025431034489</v>
      </c>
      <c r="J63" s="7">
        <v>232</v>
      </c>
      <c r="K63" s="6">
        <v>335368.71000000014</v>
      </c>
      <c r="L63" s="8">
        <v>22.5</v>
      </c>
      <c r="M63" s="8">
        <v>5220</v>
      </c>
      <c r="N63" s="7">
        <v>179104</v>
      </c>
      <c r="O63" s="6">
        <v>1.8724802907807763</v>
      </c>
      <c r="P63" s="6">
        <v>64.246879310344852</v>
      </c>
      <c r="Q63" s="13" t="str">
        <f t="shared" si="0"/>
        <v>PLT00038MITCHELL</v>
      </c>
      <c r="R63" s="13" t="str">
        <f t="shared" si="1"/>
        <v>BATTLE CREEKPLT0004</v>
      </c>
    </row>
    <row r="64" spans="1:18" x14ac:dyDescent="0.2">
      <c r="A64" s="5" t="s">
        <v>150</v>
      </c>
      <c r="B64" s="5" t="s">
        <v>151</v>
      </c>
      <c r="C64" s="5" t="s">
        <v>152</v>
      </c>
      <c r="D64" s="5" t="s">
        <v>296</v>
      </c>
      <c r="E64" s="5" t="s">
        <v>297</v>
      </c>
      <c r="F64" s="5" t="s">
        <v>258</v>
      </c>
      <c r="G64" s="5" t="s">
        <v>60</v>
      </c>
      <c r="H64" s="5" t="s">
        <v>298</v>
      </c>
      <c r="I64" s="6">
        <v>1156.2605907172995</v>
      </c>
      <c r="J64" s="7">
        <v>237</v>
      </c>
      <c r="K64" s="6">
        <v>296099.84000000008</v>
      </c>
      <c r="L64" s="8">
        <v>21.986856540084389</v>
      </c>
      <c r="M64" s="8">
        <v>5210.8850000000002</v>
      </c>
      <c r="N64" s="7">
        <v>102380</v>
      </c>
      <c r="O64" s="6">
        <v>2.8921648759523353</v>
      </c>
      <c r="P64" s="6">
        <v>56.8233303939734</v>
      </c>
      <c r="Q64" s="13" t="str">
        <f t="shared" si="0"/>
        <v>PLT00032COBOURG</v>
      </c>
      <c r="R64" s="13" t="str">
        <f t="shared" si="1"/>
        <v>KALAMAZOOPLT0810</v>
      </c>
    </row>
    <row r="65" spans="1:18" x14ac:dyDescent="0.2">
      <c r="A65" s="5" t="s">
        <v>212</v>
      </c>
      <c r="B65" s="5" t="s">
        <v>213</v>
      </c>
      <c r="C65" s="5" t="s">
        <v>102</v>
      </c>
      <c r="D65" s="5" t="s">
        <v>104</v>
      </c>
      <c r="E65" s="5" t="s">
        <v>107</v>
      </c>
      <c r="F65" s="5" t="s">
        <v>108</v>
      </c>
      <c r="G65" s="5" t="s">
        <v>60</v>
      </c>
      <c r="H65" s="5" t="s">
        <v>109</v>
      </c>
      <c r="I65" s="6">
        <v>856.51554112554174</v>
      </c>
      <c r="J65" s="7">
        <v>231</v>
      </c>
      <c r="K65" s="6">
        <v>217256.91999999963</v>
      </c>
      <c r="L65" s="8">
        <v>22.474911255411254</v>
      </c>
      <c r="M65" s="8">
        <v>5191.7044999999998</v>
      </c>
      <c r="N65" s="7">
        <v>112326</v>
      </c>
      <c r="O65" s="6">
        <v>1.9341641294090384</v>
      </c>
      <c r="P65" s="6">
        <v>41.846934855402431</v>
      </c>
      <c r="Q65" s="13" t="str">
        <f t="shared" si="0"/>
        <v>PLT00034STONE MOUNTAIN</v>
      </c>
      <c r="R65" s="13" t="str">
        <f t="shared" si="1"/>
        <v>MIDDLETOWNPLT0000</v>
      </c>
    </row>
    <row r="66" spans="1:18" x14ac:dyDescent="0.2">
      <c r="A66" s="5" t="s">
        <v>199</v>
      </c>
      <c r="B66" s="5" t="s">
        <v>193</v>
      </c>
      <c r="C66" s="5" t="s">
        <v>152</v>
      </c>
      <c r="D66" s="5" t="s">
        <v>252</v>
      </c>
      <c r="E66" s="5" t="s">
        <v>253</v>
      </c>
      <c r="F66" s="5" t="s">
        <v>254</v>
      </c>
      <c r="G66" s="5" t="s">
        <v>60</v>
      </c>
      <c r="H66" s="5" t="s">
        <v>294</v>
      </c>
      <c r="I66" s="6">
        <v>1241.3012552301243</v>
      </c>
      <c r="J66" s="7">
        <v>239</v>
      </c>
      <c r="K66" s="6">
        <v>327574.67999999993</v>
      </c>
      <c r="L66" s="8">
        <v>21.694560669456067</v>
      </c>
      <c r="M66" s="8">
        <v>5185</v>
      </c>
      <c r="N66" s="7">
        <v>173036</v>
      </c>
      <c r="O66" s="6">
        <v>1.8931013199565405</v>
      </c>
      <c r="P66" s="6">
        <v>63.177373191899697</v>
      </c>
      <c r="Q66" s="13" t="str">
        <f t="shared" ref="Q66:Q129" si="2">A66&amp;E66</f>
        <v>PLT00038TUSCALOOSA</v>
      </c>
      <c r="R66" s="13" t="str">
        <f t="shared" si="1"/>
        <v>BATTLE CREEKPLT0006</v>
      </c>
    </row>
    <row r="67" spans="1:18" x14ac:dyDescent="0.2">
      <c r="A67" s="5" t="s">
        <v>162</v>
      </c>
      <c r="B67" s="5" t="s">
        <v>121</v>
      </c>
      <c r="C67" s="5" t="s">
        <v>122</v>
      </c>
      <c r="D67" s="5" t="s">
        <v>62</v>
      </c>
      <c r="E67" s="5" t="s">
        <v>63</v>
      </c>
      <c r="F67" s="5" t="s">
        <v>64</v>
      </c>
      <c r="G67" s="5" t="s">
        <v>60</v>
      </c>
      <c r="H67" s="5" t="s">
        <v>65</v>
      </c>
      <c r="I67" s="6">
        <v>1252.0891406250003</v>
      </c>
      <c r="J67" s="7">
        <v>256</v>
      </c>
      <c r="K67" s="6">
        <v>369556.60999999981</v>
      </c>
      <c r="L67" s="8">
        <v>19.815623046875</v>
      </c>
      <c r="M67" s="8">
        <v>5072.7995000000001</v>
      </c>
      <c r="N67" s="7">
        <v>202465</v>
      </c>
      <c r="O67" s="6">
        <v>1.8252863951794127</v>
      </c>
      <c r="P67" s="6">
        <v>72.850624196757593</v>
      </c>
      <c r="Q67" s="13" t="str">
        <f t="shared" si="2"/>
        <v>PLT00031ELK GROVE VILLAGE</v>
      </c>
      <c r="R67" s="13" t="str">
        <f t="shared" ref="R67:R130" si="3">B67&amp;LEFT(D67,7)</f>
        <v>WEST MONROEPLT0000</v>
      </c>
    </row>
    <row r="68" spans="1:18" x14ac:dyDescent="0.2">
      <c r="A68" s="5" t="s">
        <v>114</v>
      </c>
      <c r="B68" s="5" t="s">
        <v>115</v>
      </c>
      <c r="C68" s="5" t="s">
        <v>64</v>
      </c>
      <c r="D68" s="5" t="s">
        <v>150</v>
      </c>
      <c r="E68" s="5" t="s">
        <v>151</v>
      </c>
      <c r="F68" s="5" t="s">
        <v>152</v>
      </c>
      <c r="G68" s="5" t="s">
        <v>60</v>
      </c>
      <c r="H68" s="5" t="s">
        <v>153</v>
      </c>
      <c r="I68" s="6">
        <v>5.2689723320158102</v>
      </c>
      <c r="J68" s="7">
        <v>253</v>
      </c>
      <c r="K68" s="6">
        <v>1412.48</v>
      </c>
      <c r="L68" s="8">
        <v>20</v>
      </c>
      <c r="M68" s="8">
        <v>5060</v>
      </c>
      <c r="N68" s="7">
        <v>42757</v>
      </c>
      <c r="O68" s="6">
        <v>3.303505858689805E-2</v>
      </c>
      <c r="P68" s="6">
        <v>0.27914624505928853</v>
      </c>
      <c r="Q68" s="13" t="str">
        <f t="shared" si="2"/>
        <v>PLT00008KALAMAZOO</v>
      </c>
      <c r="R68" s="13" t="str">
        <f t="shared" si="3"/>
        <v>CAROL STREAMPLT0003</v>
      </c>
    </row>
    <row r="69" spans="1:18" x14ac:dyDescent="0.2">
      <c r="A69" s="5" t="s">
        <v>261</v>
      </c>
      <c r="B69" s="5" t="s">
        <v>262</v>
      </c>
      <c r="C69" s="5" t="s">
        <v>122</v>
      </c>
      <c r="D69" s="5" t="s">
        <v>62</v>
      </c>
      <c r="E69" s="5" t="s">
        <v>63</v>
      </c>
      <c r="F69" s="5" t="s">
        <v>64</v>
      </c>
      <c r="G69" s="5" t="s">
        <v>60</v>
      </c>
      <c r="H69" s="5" t="s">
        <v>65</v>
      </c>
      <c r="I69" s="6">
        <v>1086.9064940239052</v>
      </c>
      <c r="J69" s="7">
        <v>251</v>
      </c>
      <c r="K69" s="6">
        <v>331373.52000000037</v>
      </c>
      <c r="L69" s="8">
        <v>20.099452191235063</v>
      </c>
      <c r="M69" s="8">
        <v>5044.9625000000005</v>
      </c>
      <c r="N69" s="7">
        <v>198039</v>
      </c>
      <c r="O69" s="6">
        <v>1.6732740520806526</v>
      </c>
      <c r="P69" s="6">
        <v>65.684040267891049</v>
      </c>
      <c r="Q69" s="13" t="str">
        <f t="shared" si="2"/>
        <v>PLT00207ELK GROVE VILLAGE</v>
      </c>
      <c r="R69" s="13" t="str">
        <f t="shared" si="3"/>
        <v>MONROEPLT0000</v>
      </c>
    </row>
    <row r="70" spans="1:18" x14ac:dyDescent="0.2">
      <c r="A70" s="5" t="s">
        <v>199</v>
      </c>
      <c r="B70" s="5" t="s">
        <v>193</v>
      </c>
      <c r="C70" s="5" t="s">
        <v>152</v>
      </c>
      <c r="D70" s="5" t="s">
        <v>127</v>
      </c>
      <c r="E70" s="5" t="s">
        <v>128</v>
      </c>
      <c r="F70" s="5" t="s">
        <v>64</v>
      </c>
      <c r="G70" s="5" t="s">
        <v>60</v>
      </c>
      <c r="H70" s="5" t="s">
        <v>129</v>
      </c>
      <c r="I70" s="6">
        <v>759.83271929824605</v>
      </c>
      <c r="J70" s="7">
        <v>228</v>
      </c>
      <c r="K70" s="6">
        <v>189987.17999999993</v>
      </c>
      <c r="L70" s="8">
        <v>22.055921052631579</v>
      </c>
      <c r="M70" s="8">
        <v>5028.75</v>
      </c>
      <c r="N70" s="7">
        <v>90744</v>
      </c>
      <c r="O70" s="6">
        <v>2.093661068500396</v>
      </c>
      <c r="P70" s="6">
        <v>37.780199850857556</v>
      </c>
      <c r="Q70" s="13" t="str">
        <f t="shared" si="2"/>
        <v>PLT00038CENTRALIA</v>
      </c>
      <c r="R70" s="13" t="str">
        <f t="shared" si="3"/>
        <v>BATTLE CREEKPLT0004</v>
      </c>
    </row>
    <row r="71" spans="1:18" x14ac:dyDescent="0.2">
      <c r="A71" s="5" t="s">
        <v>212</v>
      </c>
      <c r="B71" s="5" t="s">
        <v>213</v>
      </c>
      <c r="C71" s="5" t="s">
        <v>102</v>
      </c>
      <c r="D71" s="5" t="s">
        <v>127</v>
      </c>
      <c r="E71" s="5" t="s">
        <v>128</v>
      </c>
      <c r="F71" s="5" t="s">
        <v>64</v>
      </c>
      <c r="G71" s="5" t="s">
        <v>60</v>
      </c>
      <c r="H71" s="5" t="s">
        <v>129</v>
      </c>
      <c r="I71" s="6">
        <v>597.86916279069783</v>
      </c>
      <c r="J71" s="7">
        <v>215</v>
      </c>
      <c r="K71" s="6">
        <v>140515.04999999993</v>
      </c>
      <c r="L71" s="8">
        <v>22.44</v>
      </c>
      <c r="M71" s="8">
        <v>4824.6000000000004</v>
      </c>
      <c r="N71" s="7">
        <v>65056</v>
      </c>
      <c r="O71" s="6">
        <v>2.1599091551893741</v>
      </c>
      <c r="P71" s="6">
        <v>29.124704638726509</v>
      </c>
      <c r="Q71" s="13" t="str">
        <f t="shared" si="2"/>
        <v>PLT00034CENTRALIA</v>
      </c>
      <c r="R71" s="13" t="str">
        <f t="shared" si="3"/>
        <v>MIDDLETOWNPLT0004</v>
      </c>
    </row>
    <row r="72" spans="1:18" x14ac:dyDescent="0.2">
      <c r="A72" s="5" t="s">
        <v>199</v>
      </c>
      <c r="B72" s="5" t="s">
        <v>193</v>
      </c>
      <c r="C72" s="5" t="s">
        <v>152</v>
      </c>
      <c r="D72" s="5" t="s">
        <v>333</v>
      </c>
      <c r="E72" s="5" t="s">
        <v>151</v>
      </c>
      <c r="F72" s="5" t="s">
        <v>152</v>
      </c>
      <c r="G72" s="5" t="s">
        <v>60</v>
      </c>
      <c r="H72" s="5" t="s">
        <v>334</v>
      </c>
      <c r="I72" s="6">
        <v>210</v>
      </c>
      <c r="J72" s="7">
        <v>215</v>
      </c>
      <c r="K72" s="6">
        <v>46124.639999999919</v>
      </c>
      <c r="L72" s="8">
        <v>22.395348837209301</v>
      </c>
      <c r="M72" s="8">
        <v>4815</v>
      </c>
      <c r="N72" s="7">
        <v>5160</v>
      </c>
      <c r="O72" s="6">
        <v>8.9388837209302174</v>
      </c>
      <c r="P72" s="6">
        <v>9.5793644859812925</v>
      </c>
      <c r="Q72" s="13" t="str">
        <f t="shared" si="2"/>
        <v>PLT00038KALAMAZOO</v>
      </c>
      <c r="R72" s="13" t="str">
        <f t="shared" si="3"/>
        <v>BATTLE CREEKPLT0901</v>
      </c>
    </row>
    <row r="73" spans="1:18" x14ac:dyDescent="0.2">
      <c r="A73" s="5" t="s">
        <v>212</v>
      </c>
      <c r="B73" s="5" t="s">
        <v>213</v>
      </c>
      <c r="C73" s="5" t="s">
        <v>102</v>
      </c>
      <c r="D73" s="5" t="s">
        <v>140</v>
      </c>
      <c r="E73" s="5" t="s">
        <v>141</v>
      </c>
      <c r="F73" s="5" t="s">
        <v>142</v>
      </c>
      <c r="G73" s="5" t="s">
        <v>60</v>
      </c>
      <c r="H73" s="5" t="s">
        <v>143</v>
      </c>
      <c r="I73" s="6">
        <v>1447.6382075471695</v>
      </c>
      <c r="J73" s="7">
        <v>212</v>
      </c>
      <c r="K73" s="6">
        <v>326398.64999999944</v>
      </c>
      <c r="L73" s="8">
        <v>22.411556603773583</v>
      </c>
      <c r="M73" s="8">
        <v>4751.25</v>
      </c>
      <c r="N73" s="7">
        <v>112849</v>
      </c>
      <c r="O73" s="6">
        <v>2.8923486251539621</v>
      </c>
      <c r="P73" s="6">
        <v>68.697426992896482</v>
      </c>
      <c r="Q73" s="13" t="str">
        <f t="shared" si="2"/>
        <v>PLT00034OAKS</v>
      </c>
      <c r="R73" s="13" t="str">
        <f t="shared" si="3"/>
        <v>MIDDLETOWNPLT0002</v>
      </c>
    </row>
    <row r="74" spans="1:18" x14ac:dyDescent="0.2">
      <c r="A74" s="5" t="s">
        <v>90</v>
      </c>
      <c r="B74" s="5" t="s">
        <v>91</v>
      </c>
      <c r="C74" s="5" t="s">
        <v>57</v>
      </c>
      <c r="D74" s="5" t="s">
        <v>66</v>
      </c>
      <c r="E74" s="5" t="s">
        <v>67</v>
      </c>
      <c r="F74" s="5" t="s">
        <v>68</v>
      </c>
      <c r="G74" s="5" t="s">
        <v>156</v>
      </c>
      <c r="H74" s="5" t="s">
        <v>69</v>
      </c>
      <c r="I74" s="6">
        <v>1681.5255963302757</v>
      </c>
      <c r="J74" s="7">
        <v>218</v>
      </c>
      <c r="K74" s="6">
        <v>425520.96000000025</v>
      </c>
      <c r="L74" s="8">
        <v>21.755733944954127</v>
      </c>
      <c r="M74" s="8">
        <v>4742.75</v>
      </c>
      <c r="N74" s="7">
        <v>448850</v>
      </c>
      <c r="O74" s="6">
        <v>0.9480248635401588</v>
      </c>
      <c r="P74" s="6">
        <v>89.720301512835434</v>
      </c>
      <c r="Q74" s="13" t="str">
        <f t="shared" si="2"/>
        <v>PLT00036PACIFIC</v>
      </c>
      <c r="R74" s="13" t="str">
        <f t="shared" si="3"/>
        <v>SANTA CLARAPLT0001</v>
      </c>
    </row>
    <row r="75" spans="1:18" x14ac:dyDescent="0.2">
      <c r="A75" s="5" t="s">
        <v>212</v>
      </c>
      <c r="B75" s="5" t="s">
        <v>213</v>
      </c>
      <c r="C75" s="5" t="s">
        <v>102</v>
      </c>
      <c r="D75" s="5" t="s">
        <v>62</v>
      </c>
      <c r="E75" s="5" t="s">
        <v>63</v>
      </c>
      <c r="F75" s="5" t="s">
        <v>64</v>
      </c>
      <c r="G75" s="5" t="s">
        <v>60</v>
      </c>
      <c r="H75" s="5" t="s">
        <v>65</v>
      </c>
      <c r="I75" s="6">
        <v>548.38597156398134</v>
      </c>
      <c r="J75" s="7">
        <v>211</v>
      </c>
      <c r="K75" s="6">
        <v>127603.89999999994</v>
      </c>
      <c r="L75" s="8">
        <v>22.374407582938389</v>
      </c>
      <c r="M75" s="8">
        <v>4721</v>
      </c>
      <c r="N75" s="7">
        <v>62508</v>
      </c>
      <c r="O75" s="6">
        <v>2.0414011006591144</v>
      </c>
      <c r="P75" s="6">
        <v>27.028998093624217</v>
      </c>
      <c r="Q75" s="13" t="str">
        <f t="shared" si="2"/>
        <v>PLT00034ELK GROVE VILLAGE</v>
      </c>
      <c r="R75" s="13" t="str">
        <f t="shared" si="3"/>
        <v>MIDDLETOWNPLT0000</v>
      </c>
    </row>
    <row r="76" spans="1:18" x14ac:dyDescent="0.2">
      <c r="A76" s="5" t="s">
        <v>369</v>
      </c>
      <c r="B76" s="5" t="s">
        <v>370</v>
      </c>
      <c r="C76" s="5" t="s">
        <v>312</v>
      </c>
      <c r="D76" s="5" t="s">
        <v>267</v>
      </c>
      <c r="E76" s="5" t="s">
        <v>268</v>
      </c>
      <c r="F76" s="5" t="s">
        <v>269</v>
      </c>
      <c r="G76" s="5" t="s">
        <v>60</v>
      </c>
      <c r="H76" s="5" t="s">
        <v>270</v>
      </c>
      <c r="I76" s="6">
        <v>263.55777777777763</v>
      </c>
      <c r="J76" s="7">
        <v>225</v>
      </c>
      <c r="K76" s="6">
        <v>63339.130000000034</v>
      </c>
      <c r="L76" s="8">
        <v>20.690597777777779</v>
      </c>
      <c r="M76" s="8">
        <v>4655.3845000000001</v>
      </c>
      <c r="N76" s="7">
        <v>24525</v>
      </c>
      <c r="O76" s="6">
        <v>2.5826352701325193</v>
      </c>
      <c r="P76" s="6">
        <v>13.605563622081062</v>
      </c>
      <c r="Q76" s="13" t="str">
        <f t="shared" si="2"/>
        <v>PLT00703MITCHELL</v>
      </c>
      <c r="R76" s="13" t="str">
        <f t="shared" si="3"/>
        <v>PIPESTONEPLT0004</v>
      </c>
    </row>
    <row r="77" spans="1:18" x14ac:dyDescent="0.2">
      <c r="A77" s="5" t="s">
        <v>416</v>
      </c>
      <c r="B77" s="5" t="s">
        <v>101</v>
      </c>
      <c r="C77" s="5" t="s">
        <v>102</v>
      </c>
      <c r="D77" s="5" t="s">
        <v>62</v>
      </c>
      <c r="E77" s="5" t="s">
        <v>63</v>
      </c>
      <c r="F77" s="5" t="s">
        <v>64</v>
      </c>
      <c r="G77" s="5" t="s">
        <v>60</v>
      </c>
      <c r="H77" s="5" t="s">
        <v>65</v>
      </c>
      <c r="I77" s="6">
        <v>518.06039999999985</v>
      </c>
      <c r="J77" s="7">
        <v>200</v>
      </c>
      <c r="K77" s="6">
        <v>114112.64000000004</v>
      </c>
      <c r="L77" s="8">
        <v>22.4</v>
      </c>
      <c r="M77" s="8">
        <v>4480</v>
      </c>
      <c r="N77" s="7">
        <v>62384</v>
      </c>
      <c r="O77" s="6">
        <v>1.8291972300589903</v>
      </c>
      <c r="P77" s="6">
        <v>25.471571428571437</v>
      </c>
      <c r="Q77" s="13" t="str">
        <f t="shared" si="2"/>
        <v>PLT09022ELK GROVE VILLAGE</v>
      </c>
      <c r="R77" s="13" t="str">
        <f t="shared" si="3"/>
        <v>CINCINNATIPLT0000</v>
      </c>
    </row>
    <row r="78" spans="1:18" x14ac:dyDescent="0.2">
      <c r="A78" s="5" t="s">
        <v>416</v>
      </c>
      <c r="B78" s="5" t="s">
        <v>101</v>
      </c>
      <c r="C78" s="5" t="s">
        <v>102</v>
      </c>
      <c r="D78" s="5" t="s">
        <v>218</v>
      </c>
      <c r="E78" s="5" t="s">
        <v>219</v>
      </c>
      <c r="F78" s="5" t="s">
        <v>220</v>
      </c>
      <c r="G78" s="5" t="s">
        <v>60</v>
      </c>
      <c r="H78" s="5" t="s">
        <v>221</v>
      </c>
      <c r="I78" s="6">
        <v>514.54139999999995</v>
      </c>
      <c r="J78" s="7">
        <v>200</v>
      </c>
      <c r="K78" s="6">
        <v>108874</v>
      </c>
      <c r="L78" s="8">
        <v>22.335000000000001</v>
      </c>
      <c r="M78" s="8">
        <v>4467</v>
      </c>
      <c r="N78" s="7">
        <v>35346</v>
      </c>
      <c r="O78" s="6">
        <v>3.0802353873139818</v>
      </c>
      <c r="P78" s="6">
        <v>24.372957241996865</v>
      </c>
      <c r="Q78" s="13" t="str">
        <f t="shared" si="2"/>
        <v>PLT09022KENDALLVILLE</v>
      </c>
      <c r="R78" s="13" t="str">
        <f t="shared" si="3"/>
        <v>CINCINNATIPLT0004</v>
      </c>
    </row>
    <row r="79" spans="1:18" x14ac:dyDescent="0.2">
      <c r="A79" s="5" t="s">
        <v>62</v>
      </c>
      <c r="B79" s="5" t="s">
        <v>63</v>
      </c>
      <c r="C79" s="5" t="s">
        <v>64</v>
      </c>
      <c r="D79" s="5" t="s">
        <v>192</v>
      </c>
      <c r="E79" s="5" t="s">
        <v>193</v>
      </c>
      <c r="F79" s="5" t="s">
        <v>152</v>
      </c>
      <c r="G79" s="5" t="s">
        <v>60</v>
      </c>
      <c r="H79" s="5" t="s">
        <v>194</v>
      </c>
      <c r="I79" s="6">
        <v>513.44200913242025</v>
      </c>
      <c r="J79" s="7">
        <v>219</v>
      </c>
      <c r="K79" s="6">
        <v>120329.45000000004</v>
      </c>
      <c r="L79" s="8">
        <v>20</v>
      </c>
      <c r="M79" s="8">
        <v>4380</v>
      </c>
      <c r="N79" s="7">
        <v>40515</v>
      </c>
      <c r="O79" s="6">
        <v>2.9699975317783549</v>
      </c>
      <c r="P79" s="6">
        <v>27.47247716894978</v>
      </c>
      <c r="Q79" s="13" t="str">
        <f t="shared" si="2"/>
        <v>PLT00009BATTLE CREEK</v>
      </c>
      <c r="R79" s="13" t="str">
        <f t="shared" si="3"/>
        <v>ELK GROVE VILLAGEPLT0900</v>
      </c>
    </row>
    <row r="80" spans="1:18" x14ac:dyDescent="0.2">
      <c r="A80" s="5" t="s">
        <v>137</v>
      </c>
      <c r="B80" s="5" t="s">
        <v>138</v>
      </c>
      <c r="C80" s="5" t="s">
        <v>108</v>
      </c>
      <c r="D80" s="5" t="s">
        <v>124</v>
      </c>
      <c r="E80" s="5" t="s">
        <v>125</v>
      </c>
      <c r="F80" s="5" t="s">
        <v>102</v>
      </c>
      <c r="G80" s="5" t="s">
        <v>60</v>
      </c>
      <c r="H80" s="5" t="s">
        <v>126</v>
      </c>
      <c r="I80" s="6">
        <v>972.25849765258135</v>
      </c>
      <c r="J80" s="7">
        <v>213</v>
      </c>
      <c r="K80" s="6">
        <v>233641.46999999991</v>
      </c>
      <c r="L80" s="8">
        <v>20.466023474178403</v>
      </c>
      <c r="M80" s="8">
        <v>4359.2629999999999</v>
      </c>
      <c r="N80" s="7">
        <v>142032</v>
      </c>
      <c r="O80" s="6">
        <v>1.6449917624197359</v>
      </c>
      <c r="P80" s="6">
        <v>53.596552903552713</v>
      </c>
      <c r="Q80" s="13" t="str">
        <f t="shared" si="2"/>
        <v>PLT00033MARION</v>
      </c>
      <c r="R80" s="13" t="str">
        <f t="shared" si="3"/>
        <v>MACONPLT0002</v>
      </c>
    </row>
    <row r="81" spans="1:18" x14ac:dyDescent="0.2">
      <c r="A81" s="5" t="s">
        <v>416</v>
      </c>
      <c r="B81" s="5" t="s">
        <v>101</v>
      </c>
      <c r="C81" s="5" t="s">
        <v>102</v>
      </c>
      <c r="D81" s="5" t="s">
        <v>114</v>
      </c>
      <c r="E81" s="5" t="s">
        <v>115</v>
      </c>
      <c r="F81" s="5" t="s">
        <v>64</v>
      </c>
      <c r="G81" s="5" t="s">
        <v>60</v>
      </c>
      <c r="H81" s="5" t="s">
        <v>116</v>
      </c>
      <c r="I81" s="6">
        <v>539.4778947368419</v>
      </c>
      <c r="J81" s="7">
        <v>190</v>
      </c>
      <c r="K81" s="6">
        <v>112837.08999999997</v>
      </c>
      <c r="L81" s="8">
        <v>22.434210526315791</v>
      </c>
      <c r="M81" s="8">
        <v>4262.5</v>
      </c>
      <c r="N81" s="7">
        <v>59704</v>
      </c>
      <c r="O81" s="6">
        <v>1.8899418799410419</v>
      </c>
      <c r="P81" s="6">
        <v>26.47204457478005</v>
      </c>
      <c r="Q81" s="13" t="str">
        <f t="shared" si="2"/>
        <v>PLT09022CAROL STREAM</v>
      </c>
      <c r="R81" s="13" t="str">
        <f t="shared" si="3"/>
        <v>CINCINNATIPLT0000</v>
      </c>
    </row>
    <row r="82" spans="1:18" x14ac:dyDescent="0.2">
      <c r="A82" s="5" t="s">
        <v>267</v>
      </c>
      <c r="B82" s="5" t="s">
        <v>268</v>
      </c>
      <c r="C82" s="5" t="s">
        <v>269</v>
      </c>
      <c r="D82" s="5" t="s">
        <v>150</v>
      </c>
      <c r="E82" s="5" t="s">
        <v>151</v>
      </c>
      <c r="F82" s="5" t="s">
        <v>152</v>
      </c>
      <c r="G82" s="5" t="s">
        <v>60</v>
      </c>
      <c r="H82" s="5" t="s">
        <v>153</v>
      </c>
      <c r="I82" s="6">
        <v>1181.9259154929587</v>
      </c>
      <c r="J82" s="7">
        <v>213</v>
      </c>
      <c r="K82" s="6">
        <v>279274.36999999988</v>
      </c>
      <c r="L82" s="8">
        <v>20</v>
      </c>
      <c r="M82" s="8">
        <v>4260</v>
      </c>
      <c r="N82" s="7">
        <v>159963</v>
      </c>
      <c r="O82" s="6">
        <v>1.7458685446009381</v>
      </c>
      <c r="P82" s="6">
        <v>65.557363849765224</v>
      </c>
      <c r="Q82" s="13" t="str">
        <f t="shared" si="2"/>
        <v>PLT00044KALAMAZOO</v>
      </c>
      <c r="R82" s="13" t="str">
        <f t="shared" si="3"/>
        <v>MITCHELLPLT0003</v>
      </c>
    </row>
    <row r="83" spans="1:18" x14ac:dyDescent="0.2">
      <c r="A83" s="5" t="s">
        <v>333</v>
      </c>
      <c r="B83" s="5" t="s">
        <v>151</v>
      </c>
      <c r="C83" s="5" t="s">
        <v>152</v>
      </c>
      <c r="D83" s="5" t="s">
        <v>267</v>
      </c>
      <c r="E83" s="5" t="s">
        <v>268</v>
      </c>
      <c r="F83" s="5" t="s">
        <v>269</v>
      </c>
      <c r="G83" s="5" t="s">
        <v>60</v>
      </c>
      <c r="H83" s="5" t="s">
        <v>270</v>
      </c>
      <c r="I83" s="6">
        <v>1352.7133678756472</v>
      </c>
      <c r="J83" s="7">
        <v>193</v>
      </c>
      <c r="K83" s="6">
        <v>288580.64</v>
      </c>
      <c r="L83" s="8">
        <v>21.959196891191709</v>
      </c>
      <c r="M83" s="8">
        <v>4238.125</v>
      </c>
      <c r="N83" s="7">
        <v>145027</v>
      </c>
      <c r="O83" s="6">
        <v>1.9898407882670124</v>
      </c>
      <c r="P83" s="6">
        <v>68.091582952366906</v>
      </c>
      <c r="Q83" s="13" t="str">
        <f t="shared" si="2"/>
        <v>PLT09011MITCHELL</v>
      </c>
      <c r="R83" s="13" t="str">
        <f t="shared" si="3"/>
        <v>KALAMAZOOPLT0004</v>
      </c>
    </row>
    <row r="84" spans="1:18" x14ac:dyDescent="0.2">
      <c r="A84" s="5" t="s">
        <v>333</v>
      </c>
      <c r="B84" s="5" t="s">
        <v>151</v>
      </c>
      <c r="C84" s="5" t="s">
        <v>152</v>
      </c>
      <c r="D84" s="5" t="s">
        <v>127</v>
      </c>
      <c r="E84" s="5" t="s">
        <v>128</v>
      </c>
      <c r="F84" s="5" t="s">
        <v>64</v>
      </c>
      <c r="G84" s="5" t="s">
        <v>60</v>
      </c>
      <c r="H84" s="5" t="s">
        <v>129</v>
      </c>
      <c r="I84" s="6">
        <v>576.26656084656099</v>
      </c>
      <c r="J84" s="7">
        <v>189</v>
      </c>
      <c r="K84" s="6">
        <v>121858.88000000014</v>
      </c>
      <c r="L84" s="8">
        <v>22.288359788359788</v>
      </c>
      <c r="M84" s="8">
        <v>4212.5</v>
      </c>
      <c r="N84" s="7">
        <v>71472</v>
      </c>
      <c r="O84" s="6">
        <v>1.7049876874860104</v>
      </c>
      <c r="P84" s="6">
        <v>28.927924035608342</v>
      </c>
      <c r="Q84" s="13" t="str">
        <f t="shared" si="2"/>
        <v>PLT09011CENTRALIA</v>
      </c>
      <c r="R84" s="13" t="str">
        <f t="shared" si="3"/>
        <v>KALAMAZOOPLT0004</v>
      </c>
    </row>
    <row r="85" spans="1:18" x14ac:dyDescent="0.2">
      <c r="A85" s="5" t="s">
        <v>267</v>
      </c>
      <c r="B85" s="5" t="s">
        <v>268</v>
      </c>
      <c r="C85" s="5" t="s">
        <v>269</v>
      </c>
      <c r="D85" s="5" t="s">
        <v>162</v>
      </c>
      <c r="E85" s="5" t="s">
        <v>121</v>
      </c>
      <c r="F85" s="5" t="s">
        <v>122</v>
      </c>
      <c r="G85" s="5" t="s">
        <v>60</v>
      </c>
      <c r="H85" s="5" t="s">
        <v>163</v>
      </c>
      <c r="I85" s="6">
        <v>1498.6600961538461</v>
      </c>
      <c r="J85" s="7">
        <v>208</v>
      </c>
      <c r="K85" s="6">
        <v>347989.60000000021</v>
      </c>
      <c r="L85" s="8">
        <v>20</v>
      </c>
      <c r="M85" s="8">
        <v>4160</v>
      </c>
      <c r="N85" s="7">
        <v>205920</v>
      </c>
      <c r="O85" s="6">
        <v>1.689926184926186</v>
      </c>
      <c r="P85" s="6">
        <v>83.651346153846205</v>
      </c>
      <c r="Q85" s="13" t="str">
        <f t="shared" si="2"/>
        <v>PLT00044WEST MONROE</v>
      </c>
      <c r="R85" s="13" t="str">
        <f t="shared" si="3"/>
        <v>MITCHELLPLT0003</v>
      </c>
    </row>
    <row r="86" spans="1:18" x14ac:dyDescent="0.2">
      <c r="A86" s="5" t="s">
        <v>160</v>
      </c>
      <c r="B86" s="5" t="s">
        <v>131</v>
      </c>
      <c r="C86" s="5" t="s">
        <v>108</v>
      </c>
      <c r="D86" s="5" t="s">
        <v>93</v>
      </c>
      <c r="E86" s="5" t="s">
        <v>94</v>
      </c>
      <c r="F86" s="5" t="s">
        <v>57</v>
      </c>
      <c r="G86" s="5" t="s">
        <v>156</v>
      </c>
      <c r="H86" s="5" t="s">
        <v>95</v>
      </c>
      <c r="I86" s="6">
        <v>1868.1947115384583</v>
      </c>
      <c r="J86" s="7">
        <v>208</v>
      </c>
      <c r="K86" s="6">
        <v>452942.90000000014</v>
      </c>
      <c r="L86" s="8">
        <v>19.8445</v>
      </c>
      <c r="M86" s="8">
        <v>4127.6559999999999</v>
      </c>
      <c r="N86" s="7">
        <v>527622</v>
      </c>
      <c r="O86" s="6">
        <v>0.85846098153602413</v>
      </c>
      <c r="P86" s="6">
        <v>109.73368420236574</v>
      </c>
      <c r="Q86" s="13" t="str">
        <f t="shared" si="2"/>
        <v>PLT00220SACRAMENTO</v>
      </c>
      <c r="R86" s="13" t="str">
        <f t="shared" si="3"/>
        <v>PERRYPLT0060</v>
      </c>
    </row>
    <row r="87" spans="1:18" x14ac:dyDescent="0.2">
      <c r="A87" s="5" t="s">
        <v>261</v>
      </c>
      <c r="B87" s="5" t="s">
        <v>262</v>
      </c>
      <c r="C87" s="5" t="s">
        <v>122</v>
      </c>
      <c r="D87" s="5" t="s">
        <v>127</v>
      </c>
      <c r="E87" s="5" t="s">
        <v>128</v>
      </c>
      <c r="F87" s="5" t="s">
        <v>64</v>
      </c>
      <c r="G87" s="5" t="s">
        <v>60</v>
      </c>
      <c r="H87" s="5" t="s">
        <v>129</v>
      </c>
      <c r="I87" s="6">
        <v>891.53395121951201</v>
      </c>
      <c r="J87" s="7">
        <v>205</v>
      </c>
      <c r="K87" s="6">
        <v>226271.88000000021</v>
      </c>
      <c r="L87" s="8">
        <v>20.123260975609757</v>
      </c>
      <c r="M87" s="8">
        <v>4125.2685000000001</v>
      </c>
      <c r="N87" s="7">
        <v>107215</v>
      </c>
      <c r="O87" s="6">
        <v>2.1104498437718622</v>
      </c>
      <c r="P87" s="6">
        <v>54.85021884030099</v>
      </c>
      <c r="Q87" s="13" t="str">
        <f t="shared" si="2"/>
        <v>PLT00207CENTRALIA</v>
      </c>
      <c r="R87" s="13" t="str">
        <f t="shared" si="3"/>
        <v>MONROEPLT0004</v>
      </c>
    </row>
    <row r="88" spans="1:18" x14ac:dyDescent="0.2">
      <c r="A88" s="5" t="s">
        <v>137</v>
      </c>
      <c r="B88" s="5" t="s">
        <v>138</v>
      </c>
      <c r="C88" s="5" t="s">
        <v>108</v>
      </c>
      <c r="D88" s="5" t="s">
        <v>189</v>
      </c>
      <c r="E88" s="5" t="s">
        <v>190</v>
      </c>
      <c r="F88" s="5" t="s">
        <v>112</v>
      </c>
      <c r="G88" s="5" t="s">
        <v>60</v>
      </c>
      <c r="H88" s="5" t="s">
        <v>191</v>
      </c>
      <c r="I88" s="6">
        <v>554.12191489361703</v>
      </c>
      <c r="J88" s="7">
        <v>188</v>
      </c>
      <c r="K88" s="6">
        <v>115682.93999999994</v>
      </c>
      <c r="L88" s="8">
        <v>21.25567021276596</v>
      </c>
      <c r="M88" s="8">
        <v>3996.0660000000003</v>
      </c>
      <c r="N88" s="7">
        <v>61216</v>
      </c>
      <c r="O88" s="6">
        <v>1.8897500653423933</v>
      </c>
      <c r="P88" s="6">
        <v>28.949206544636635</v>
      </c>
      <c r="Q88" s="13" t="str">
        <f t="shared" si="2"/>
        <v>PLT00033GORDONSVILLE</v>
      </c>
      <c r="R88" s="13" t="str">
        <f t="shared" si="3"/>
        <v>MACONPLT0048</v>
      </c>
    </row>
    <row r="89" spans="1:18" x14ac:dyDescent="0.2">
      <c r="A89" s="5" t="s">
        <v>199</v>
      </c>
      <c r="B89" s="5" t="s">
        <v>193</v>
      </c>
      <c r="C89" s="5" t="s">
        <v>152</v>
      </c>
      <c r="D89" s="5" t="s">
        <v>124</v>
      </c>
      <c r="E89" s="5" t="s">
        <v>125</v>
      </c>
      <c r="F89" s="5" t="s">
        <v>102</v>
      </c>
      <c r="G89" s="5" t="s">
        <v>60</v>
      </c>
      <c r="H89" s="5" t="s">
        <v>126</v>
      </c>
      <c r="I89" s="6">
        <v>450.90109289617493</v>
      </c>
      <c r="J89" s="7">
        <v>183</v>
      </c>
      <c r="K89" s="6">
        <v>90499.749999999942</v>
      </c>
      <c r="L89" s="8">
        <v>21.803278688524589</v>
      </c>
      <c r="M89" s="8">
        <v>3990</v>
      </c>
      <c r="N89" s="7">
        <v>34710</v>
      </c>
      <c r="O89" s="6">
        <v>2.6073105733218074</v>
      </c>
      <c r="P89" s="6">
        <v>22.681641604010011</v>
      </c>
      <c r="Q89" s="13" t="str">
        <f t="shared" si="2"/>
        <v>PLT00038MARION</v>
      </c>
      <c r="R89" s="13" t="str">
        <f t="shared" si="3"/>
        <v>BATTLE CREEKPLT0002</v>
      </c>
    </row>
    <row r="90" spans="1:18" x14ac:dyDescent="0.2">
      <c r="A90" s="5" t="s">
        <v>55</v>
      </c>
      <c r="B90" s="5" t="s">
        <v>56</v>
      </c>
      <c r="C90" s="5" t="s">
        <v>57</v>
      </c>
      <c r="D90" s="5" t="s">
        <v>90</v>
      </c>
      <c r="E90" s="5" t="s">
        <v>91</v>
      </c>
      <c r="F90" s="5" t="s">
        <v>57</v>
      </c>
      <c r="G90" s="5" t="s">
        <v>60</v>
      </c>
      <c r="H90" s="5" t="s">
        <v>92</v>
      </c>
      <c r="I90" s="6">
        <v>899.38000000000034</v>
      </c>
      <c r="J90" s="7">
        <v>197</v>
      </c>
      <c r="K90" s="6">
        <v>190322.82000000007</v>
      </c>
      <c r="L90" s="8">
        <v>20</v>
      </c>
      <c r="M90" s="8">
        <v>3940</v>
      </c>
      <c r="N90" s="7">
        <v>76042</v>
      </c>
      <c r="O90" s="6">
        <v>2.5028644696352025</v>
      </c>
      <c r="P90" s="6">
        <v>48.305284263959408</v>
      </c>
      <c r="Q90" s="13" t="str">
        <f t="shared" si="2"/>
        <v>PLT00003SANTA CLARA</v>
      </c>
      <c r="R90" s="13" t="str">
        <f t="shared" si="3"/>
        <v>IRVINEPLT0003</v>
      </c>
    </row>
    <row r="91" spans="1:18" x14ac:dyDescent="0.2">
      <c r="A91" s="5" t="s">
        <v>199</v>
      </c>
      <c r="B91" s="5" t="s">
        <v>193</v>
      </c>
      <c r="C91" s="5" t="s">
        <v>152</v>
      </c>
      <c r="D91" s="5" t="s">
        <v>333</v>
      </c>
      <c r="E91" s="5" t="s">
        <v>151</v>
      </c>
      <c r="F91" s="5" t="s">
        <v>152</v>
      </c>
      <c r="G91" s="5" t="s">
        <v>60</v>
      </c>
      <c r="H91" s="5" t="s">
        <v>336</v>
      </c>
      <c r="I91" s="6">
        <v>266.62921348314609</v>
      </c>
      <c r="J91" s="7">
        <v>178</v>
      </c>
      <c r="K91" s="6">
        <v>48044.640000000116</v>
      </c>
      <c r="L91" s="8">
        <v>22.007544943820225</v>
      </c>
      <c r="M91" s="8">
        <v>3917.3430000000003</v>
      </c>
      <c r="N91" s="7">
        <v>4004</v>
      </c>
      <c r="O91" s="6">
        <v>11.999160839160869</v>
      </c>
      <c r="P91" s="6">
        <v>12.264598734397298</v>
      </c>
      <c r="Q91" s="13" t="str">
        <f t="shared" si="2"/>
        <v>PLT00038KALAMAZOO</v>
      </c>
      <c r="R91" s="13" t="str">
        <f t="shared" si="3"/>
        <v>BATTLE CREEKPLT0901</v>
      </c>
    </row>
    <row r="92" spans="1:18" x14ac:dyDescent="0.2">
      <c r="A92" s="5" t="s">
        <v>162</v>
      </c>
      <c r="B92" s="5" t="s">
        <v>121</v>
      </c>
      <c r="C92" s="5" t="s">
        <v>122</v>
      </c>
      <c r="D92" s="5" t="s">
        <v>252</v>
      </c>
      <c r="E92" s="5" t="s">
        <v>253</v>
      </c>
      <c r="F92" s="5" t="s">
        <v>254</v>
      </c>
      <c r="G92" s="5" t="s">
        <v>60</v>
      </c>
      <c r="H92" s="5" t="s">
        <v>255</v>
      </c>
      <c r="I92" s="6">
        <v>607.85777777777741</v>
      </c>
      <c r="J92" s="7">
        <v>198</v>
      </c>
      <c r="K92" s="6">
        <v>134996.18</v>
      </c>
      <c r="L92" s="8">
        <v>19.669373737373739</v>
      </c>
      <c r="M92" s="8">
        <v>3894.5360000000001</v>
      </c>
      <c r="N92" s="7">
        <v>60192</v>
      </c>
      <c r="O92" s="6">
        <v>2.2427595029239766</v>
      </c>
      <c r="P92" s="6">
        <v>34.662968836338912</v>
      </c>
      <c r="Q92" s="13" t="str">
        <f t="shared" si="2"/>
        <v>PLT00031TUSCALOOSA</v>
      </c>
      <c r="R92" s="13" t="str">
        <f t="shared" si="3"/>
        <v>WEST MONROEPLT0006</v>
      </c>
    </row>
    <row r="93" spans="1:18" x14ac:dyDescent="0.2">
      <c r="A93" s="5" t="s">
        <v>189</v>
      </c>
      <c r="B93" s="5" t="s">
        <v>190</v>
      </c>
      <c r="C93" s="5" t="s">
        <v>112</v>
      </c>
      <c r="D93" s="5" t="s">
        <v>264</v>
      </c>
      <c r="E93" s="5" t="s">
        <v>111</v>
      </c>
      <c r="F93" s="5" t="s">
        <v>112</v>
      </c>
      <c r="G93" s="5" t="s">
        <v>60</v>
      </c>
      <c r="H93" s="5" t="s">
        <v>265</v>
      </c>
      <c r="I93" s="6">
        <v>374.57296089385471</v>
      </c>
      <c r="J93" s="7">
        <v>179</v>
      </c>
      <c r="K93" s="6">
        <v>72801.319999999978</v>
      </c>
      <c r="L93" s="8">
        <v>20.590603351955309</v>
      </c>
      <c r="M93" s="8">
        <v>3685.7180000000003</v>
      </c>
      <c r="N93" s="7">
        <v>22196</v>
      </c>
      <c r="O93" s="6">
        <v>3.2799297170661372</v>
      </c>
      <c r="P93" s="6">
        <v>19.752276218636361</v>
      </c>
      <c r="Q93" s="13" t="str">
        <f t="shared" si="2"/>
        <v>PLT0048ALAWRENCEBURG</v>
      </c>
      <c r="R93" s="13" t="str">
        <f t="shared" si="3"/>
        <v>GORDONSVILLEPLT0065</v>
      </c>
    </row>
    <row r="94" spans="1:18" x14ac:dyDescent="0.2">
      <c r="A94" s="5" t="s">
        <v>150</v>
      </c>
      <c r="B94" s="5" t="s">
        <v>151</v>
      </c>
      <c r="C94" s="5" t="s">
        <v>152</v>
      </c>
      <c r="D94" s="5" t="s">
        <v>66</v>
      </c>
      <c r="E94" s="5" t="s">
        <v>67</v>
      </c>
      <c r="F94" s="5" t="s">
        <v>68</v>
      </c>
      <c r="G94" s="5" t="s">
        <v>60</v>
      </c>
      <c r="H94" s="5" t="s">
        <v>69</v>
      </c>
      <c r="I94" s="6">
        <v>784.13674846625759</v>
      </c>
      <c r="J94" s="7">
        <v>163</v>
      </c>
      <c r="K94" s="6">
        <v>143990.39000000004</v>
      </c>
      <c r="L94" s="8">
        <v>22.430981595092025</v>
      </c>
      <c r="M94" s="8">
        <v>3656.25</v>
      </c>
      <c r="N94" s="7">
        <v>71883</v>
      </c>
      <c r="O94" s="6">
        <v>2.0031216003783934</v>
      </c>
      <c r="P94" s="6">
        <v>39.381987008547021</v>
      </c>
      <c r="Q94" s="13" t="str">
        <f t="shared" si="2"/>
        <v>PLT00032PACIFIC</v>
      </c>
      <c r="R94" s="13" t="str">
        <f t="shared" si="3"/>
        <v>KALAMAZOOPLT0001</v>
      </c>
    </row>
    <row r="95" spans="1:18" x14ac:dyDescent="0.2">
      <c r="A95" s="5" t="s">
        <v>164</v>
      </c>
      <c r="B95" s="5" t="s">
        <v>165</v>
      </c>
      <c r="C95" s="5" t="s">
        <v>166</v>
      </c>
      <c r="D95" s="5" t="s">
        <v>150</v>
      </c>
      <c r="E95" s="5" t="s">
        <v>151</v>
      </c>
      <c r="F95" s="5" t="s">
        <v>152</v>
      </c>
      <c r="G95" s="5" t="s">
        <v>60</v>
      </c>
      <c r="H95" s="5" t="s">
        <v>153</v>
      </c>
      <c r="I95" s="6">
        <v>50.258620689655174</v>
      </c>
      <c r="J95" s="7">
        <v>174</v>
      </c>
      <c r="K95" s="6">
        <v>9406.7799999999988</v>
      </c>
      <c r="L95" s="8">
        <v>20</v>
      </c>
      <c r="M95" s="8">
        <v>3480</v>
      </c>
      <c r="N95" s="7">
        <v>56724</v>
      </c>
      <c r="O95" s="6">
        <v>0.16583421479444324</v>
      </c>
      <c r="P95" s="6">
        <v>2.7030977011494248</v>
      </c>
      <c r="Q95" s="13" t="str">
        <f t="shared" si="2"/>
        <v>PLT00045KALAMAZOO</v>
      </c>
      <c r="R95" s="13" t="str">
        <f t="shared" si="3"/>
        <v>MENASHAPLT0003</v>
      </c>
    </row>
    <row r="96" spans="1:18" x14ac:dyDescent="0.2">
      <c r="A96" s="5" t="s">
        <v>199</v>
      </c>
      <c r="B96" s="5" t="s">
        <v>193</v>
      </c>
      <c r="C96" s="5" t="s">
        <v>152</v>
      </c>
      <c r="D96" s="5" t="s">
        <v>296</v>
      </c>
      <c r="E96" s="5" t="s">
        <v>297</v>
      </c>
      <c r="F96" s="5" t="s">
        <v>258</v>
      </c>
      <c r="G96" s="5" t="s">
        <v>60</v>
      </c>
      <c r="H96" s="5" t="s">
        <v>298</v>
      </c>
      <c r="I96" s="6">
        <v>1083.7964705882353</v>
      </c>
      <c r="J96" s="7">
        <v>153</v>
      </c>
      <c r="K96" s="6">
        <v>177481.10999999993</v>
      </c>
      <c r="L96" s="8">
        <v>22.5</v>
      </c>
      <c r="M96" s="8">
        <v>3442.5</v>
      </c>
      <c r="N96" s="7">
        <v>62725</v>
      </c>
      <c r="O96" s="6">
        <v>2.8295115185332791</v>
      </c>
      <c r="P96" s="6">
        <v>51.555877995642682</v>
      </c>
      <c r="Q96" s="13" t="str">
        <f t="shared" si="2"/>
        <v>PLT00038COBOURG</v>
      </c>
      <c r="R96" s="13" t="str">
        <f t="shared" si="3"/>
        <v>BATTLE CREEKPLT0810</v>
      </c>
    </row>
    <row r="97" spans="1:18" x14ac:dyDescent="0.2">
      <c r="A97" s="5" t="s">
        <v>199</v>
      </c>
      <c r="B97" s="5" t="s">
        <v>193</v>
      </c>
      <c r="C97" s="5" t="s">
        <v>152</v>
      </c>
      <c r="D97" s="5" t="s">
        <v>114</v>
      </c>
      <c r="E97" s="5" t="s">
        <v>115</v>
      </c>
      <c r="F97" s="5" t="s">
        <v>64</v>
      </c>
      <c r="G97" s="5" t="s">
        <v>60</v>
      </c>
      <c r="H97" s="5" t="s">
        <v>116</v>
      </c>
      <c r="I97" s="6">
        <v>451.59833333333336</v>
      </c>
      <c r="J97" s="7">
        <v>150</v>
      </c>
      <c r="K97" s="6">
        <v>73640.349999999933</v>
      </c>
      <c r="L97" s="8">
        <v>22.15</v>
      </c>
      <c r="M97" s="8">
        <v>3322.5</v>
      </c>
      <c r="N97" s="7">
        <v>27783</v>
      </c>
      <c r="O97" s="6">
        <v>2.6505542957923884</v>
      </c>
      <c r="P97" s="6">
        <v>22.164138449962358</v>
      </c>
      <c r="Q97" s="13" t="str">
        <f t="shared" si="2"/>
        <v>PLT00038CAROL STREAM</v>
      </c>
      <c r="R97" s="13" t="str">
        <f t="shared" si="3"/>
        <v>BATTLE CREEKPLT0000</v>
      </c>
    </row>
    <row r="98" spans="1:18" x14ac:dyDescent="0.2">
      <c r="A98" s="5" t="s">
        <v>66</v>
      </c>
      <c r="B98" s="5" t="s">
        <v>67</v>
      </c>
      <c r="C98" s="5" t="s">
        <v>68</v>
      </c>
      <c r="D98" s="5" t="s">
        <v>150</v>
      </c>
      <c r="E98" s="5" t="s">
        <v>151</v>
      </c>
      <c r="F98" s="5" t="s">
        <v>152</v>
      </c>
      <c r="G98" s="5" t="s">
        <v>60</v>
      </c>
      <c r="H98" s="5" t="s">
        <v>153</v>
      </c>
      <c r="I98" s="6">
        <v>730.79660377358516</v>
      </c>
      <c r="J98" s="7">
        <v>159</v>
      </c>
      <c r="K98" s="6">
        <v>128795.51000000004</v>
      </c>
      <c r="L98" s="8">
        <v>20</v>
      </c>
      <c r="M98" s="8">
        <v>3180</v>
      </c>
      <c r="N98" s="7">
        <v>70119</v>
      </c>
      <c r="O98" s="6">
        <v>1.8368132745760783</v>
      </c>
      <c r="P98" s="6">
        <v>40.501732704402528</v>
      </c>
      <c r="Q98" s="13" t="str">
        <f t="shared" si="2"/>
        <v>PLT00017KALAMAZOO</v>
      </c>
      <c r="R98" s="13" t="str">
        <f t="shared" si="3"/>
        <v>PACIFICPLT0003</v>
      </c>
    </row>
    <row r="99" spans="1:18" x14ac:dyDescent="0.2">
      <c r="A99" s="5" t="s">
        <v>137</v>
      </c>
      <c r="B99" s="5" t="s">
        <v>138</v>
      </c>
      <c r="C99" s="5" t="s">
        <v>108</v>
      </c>
      <c r="D99" s="5" t="s">
        <v>133</v>
      </c>
      <c r="E99" s="5" t="s">
        <v>134</v>
      </c>
      <c r="F99" s="5" t="s">
        <v>106</v>
      </c>
      <c r="G99" s="5" t="s">
        <v>60</v>
      </c>
      <c r="H99" s="5" t="s">
        <v>135</v>
      </c>
      <c r="I99" s="6">
        <v>514.65625</v>
      </c>
      <c r="J99" s="7">
        <v>160</v>
      </c>
      <c r="K99" s="6">
        <v>92739.140000000072</v>
      </c>
      <c r="L99" s="8">
        <v>19.40920625</v>
      </c>
      <c r="M99" s="8">
        <v>3105.473</v>
      </c>
      <c r="N99" s="7">
        <v>45592</v>
      </c>
      <c r="O99" s="6">
        <v>2.0341099315669431</v>
      </c>
      <c r="P99" s="6">
        <v>29.86312874077478</v>
      </c>
      <c r="Q99" s="13" t="str">
        <f t="shared" si="2"/>
        <v>PLT00033CHARLOTTE</v>
      </c>
      <c r="R99" s="13" t="str">
        <f t="shared" si="3"/>
        <v>MACONPLT0005</v>
      </c>
    </row>
    <row r="100" spans="1:18" x14ac:dyDescent="0.2">
      <c r="A100" s="5" t="s">
        <v>252</v>
      </c>
      <c r="B100" s="5" t="s">
        <v>253</v>
      </c>
      <c r="C100" s="5" t="s">
        <v>254</v>
      </c>
      <c r="D100" s="5" t="s">
        <v>264</v>
      </c>
      <c r="E100" s="5" t="s">
        <v>111</v>
      </c>
      <c r="F100" s="5" t="s">
        <v>112</v>
      </c>
      <c r="G100" s="5" t="s">
        <v>60</v>
      </c>
      <c r="H100" s="5" t="s">
        <v>265</v>
      </c>
      <c r="I100" s="6">
        <v>608.78289655172409</v>
      </c>
      <c r="J100" s="7">
        <v>145</v>
      </c>
      <c r="K100" s="6">
        <v>92639.0799999999</v>
      </c>
      <c r="L100" s="8">
        <v>21.39099655172414</v>
      </c>
      <c r="M100" s="8">
        <v>3101.6945000000001</v>
      </c>
      <c r="N100" s="7">
        <v>24469</v>
      </c>
      <c r="O100" s="6">
        <v>3.7859773591074379</v>
      </c>
      <c r="P100" s="6">
        <v>29.867248370205349</v>
      </c>
      <c r="Q100" s="13" t="str">
        <f t="shared" si="2"/>
        <v>PLT00060LAWRENCEBURG</v>
      </c>
      <c r="R100" s="13" t="str">
        <f t="shared" si="3"/>
        <v>TUSCALOOSAPLT0065</v>
      </c>
    </row>
    <row r="101" spans="1:18" x14ac:dyDescent="0.2">
      <c r="A101" s="5" t="s">
        <v>162</v>
      </c>
      <c r="B101" s="5" t="s">
        <v>121</v>
      </c>
      <c r="C101" s="5" t="s">
        <v>122</v>
      </c>
      <c r="D101" s="5" t="s">
        <v>75</v>
      </c>
      <c r="E101" s="5" t="s">
        <v>76</v>
      </c>
      <c r="F101" s="5" t="s">
        <v>57</v>
      </c>
      <c r="G101" s="5" t="s">
        <v>156</v>
      </c>
      <c r="H101" s="5" t="s">
        <v>77</v>
      </c>
      <c r="I101" s="6">
        <v>2450.359493670886</v>
      </c>
      <c r="J101" s="7">
        <v>158</v>
      </c>
      <c r="K101" s="6">
        <v>438745.81999999995</v>
      </c>
      <c r="L101" s="8">
        <v>19.471351265822786</v>
      </c>
      <c r="M101" s="8">
        <v>3076.4735000000001</v>
      </c>
      <c r="N101" s="7">
        <v>330694</v>
      </c>
      <c r="O101" s="6">
        <v>1.3267426079699056</v>
      </c>
      <c r="P101" s="6">
        <v>142.61322907543325</v>
      </c>
      <c r="Q101" s="13" t="str">
        <f t="shared" si="2"/>
        <v>PLT00031CHICO</v>
      </c>
      <c r="R101" s="13" t="str">
        <f t="shared" si="3"/>
        <v>WEST MONROEPLT0064</v>
      </c>
    </row>
    <row r="102" spans="1:18" x14ac:dyDescent="0.2">
      <c r="A102" s="5" t="s">
        <v>160</v>
      </c>
      <c r="B102" s="5" t="s">
        <v>131</v>
      </c>
      <c r="C102" s="5" t="s">
        <v>108</v>
      </c>
      <c r="D102" s="5" t="s">
        <v>93</v>
      </c>
      <c r="E102" s="5" t="s">
        <v>94</v>
      </c>
      <c r="F102" s="5" t="s">
        <v>57</v>
      </c>
      <c r="G102" s="5" t="s">
        <v>60</v>
      </c>
      <c r="H102" s="5" t="s">
        <v>95</v>
      </c>
      <c r="I102" s="6">
        <v>3014.0805161290323</v>
      </c>
      <c r="J102" s="7">
        <v>155</v>
      </c>
      <c r="K102" s="6">
        <v>538604.9600000002</v>
      </c>
      <c r="L102" s="8">
        <v>19.72324193548387</v>
      </c>
      <c r="M102" s="8">
        <v>3057.1025</v>
      </c>
      <c r="N102" s="7">
        <v>392881</v>
      </c>
      <c r="O102" s="6">
        <v>1.3709111919385264</v>
      </c>
      <c r="P102" s="6">
        <v>176.18151828406153</v>
      </c>
      <c r="Q102" s="13" t="str">
        <f t="shared" si="2"/>
        <v>PLT00220SACRAMENTO</v>
      </c>
      <c r="R102" s="13" t="str">
        <f t="shared" si="3"/>
        <v>PERRYPLT0060</v>
      </c>
    </row>
    <row r="103" spans="1:18" x14ac:dyDescent="0.2">
      <c r="A103" s="5" t="s">
        <v>137</v>
      </c>
      <c r="B103" s="5" t="s">
        <v>138</v>
      </c>
      <c r="C103" s="5" t="s">
        <v>108</v>
      </c>
      <c r="D103" s="5" t="s">
        <v>62</v>
      </c>
      <c r="E103" s="5" t="s">
        <v>63</v>
      </c>
      <c r="F103" s="5" t="s">
        <v>64</v>
      </c>
      <c r="G103" s="5" t="s">
        <v>156</v>
      </c>
      <c r="H103" s="5" t="s">
        <v>65</v>
      </c>
      <c r="I103" s="6">
        <v>877.00664596273293</v>
      </c>
      <c r="J103" s="7">
        <v>161</v>
      </c>
      <c r="K103" s="6">
        <v>157305.81</v>
      </c>
      <c r="L103" s="8">
        <v>18.971655279503107</v>
      </c>
      <c r="M103" s="8">
        <v>3054.4365000000003</v>
      </c>
      <c r="N103" s="7">
        <v>127481</v>
      </c>
      <c r="O103" s="6">
        <v>1.2339549423051277</v>
      </c>
      <c r="P103" s="6">
        <v>51.50076290667689</v>
      </c>
      <c r="Q103" s="13" t="str">
        <f t="shared" si="2"/>
        <v>PLT00033ELK GROVE VILLAGE</v>
      </c>
      <c r="R103" s="13" t="str">
        <f t="shared" si="3"/>
        <v>MACONPLT0000</v>
      </c>
    </row>
    <row r="104" spans="1:18" x14ac:dyDescent="0.2">
      <c r="A104" s="5" t="s">
        <v>267</v>
      </c>
      <c r="B104" s="5" t="s">
        <v>268</v>
      </c>
      <c r="C104" s="5" t="s">
        <v>269</v>
      </c>
      <c r="D104" s="5" t="s">
        <v>147</v>
      </c>
      <c r="E104" s="5" t="s">
        <v>148</v>
      </c>
      <c r="F104" s="5" t="s">
        <v>102</v>
      </c>
      <c r="G104" s="5" t="s">
        <v>60</v>
      </c>
      <c r="H104" s="5" t="s">
        <v>149</v>
      </c>
      <c r="I104" s="6">
        <v>1511.2746341463421</v>
      </c>
      <c r="J104" s="7">
        <v>164</v>
      </c>
      <c r="K104" s="6">
        <v>278524.92000000004</v>
      </c>
      <c r="L104" s="8">
        <v>18.550060975609757</v>
      </c>
      <c r="M104" s="8">
        <v>3042.21</v>
      </c>
      <c r="N104" s="7">
        <v>155964</v>
      </c>
      <c r="O104" s="6">
        <v>1.7858282680618607</v>
      </c>
      <c r="P104" s="6">
        <v>91.553482501208009</v>
      </c>
      <c r="Q104" s="13" t="str">
        <f t="shared" si="2"/>
        <v>PLT00044MAPLE HEIGHTS</v>
      </c>
      <c r="R104" s="13" t="str">
        <f t="shared" si="3"/>
        <v>MITCHELLPLT0062</v>
      </c>
    </row>
    <row r="105" spans="1:18" x14ac:dyDescent="0.2">
      <c r="A105" s="5" t="s">
        <v>150</v>
      </c>
      <c r="B105" s="5" t="s">
        <v>151</v>
      </c>
      <c r="C105" s="5" t="s">
        <v>152</v>
      </c>
      <c r="D105" s="5" t="s">
        <v>133</v>
      </c>
      <c r="E105" s="5" t="s">
        <v>134</v>
      </c>
      <c r="F105" s="5" t="s">
        <v>106</v>
      </c>
      <c r="G105" s="5" t="s">
        <v>60</v>
      </c>
      <c r="H105" s="5" t="s">
        <v>135</v>
      </c>
      <c r="I105" s="6">
        <v>1220.4351449275352</v>
      </c>
      <c r="J105" s="7">
        <v>138</v>
      </c>
      <c r="K105" s="6">
        <v>187092.43000000011</v>
      </c>
      <c r="L105" s="8">
        <v>22.000905797101449</v>
      </c>
      <c r="M105" s="8">
        <v>3036.125</v>
      </c>
      <c r="N105" s="7">
        <v>92322</v>
      </c>
      <c r="O105" s="6">
        <v>2.0265205476484489</v>
      </c>
      <c r="P105" s="6">
        <v>61.622110420354929</v>
      </c>
      <c r="Q105" s="13" t="str">
        <f t="shared" si="2"/>
        <v>PLT00032CHARLOTTE</v>
      </c>
      <c r="R105" s="13" t="str">
        <f t="shared" si="3"/>
        <v>KALAMAZOOPLT0005</v>
      </c>
    </row>
    <row r="106" spans="1:18" x14ac:dyDescent="0.2">
      <c r="A106" s="5" t="s">
        <v>233</v>
      </c>
      <c r="B106" s="5" t="s">
        <v>234</v>
      </c>
      <c r="C106" s="5" t="s">
        <v>57</v>
      </c>
      <c r="D106" s="5" t="s">
        <v>271</v>
      </c>
      <c r="E106" s="5" t="s">
        <v>325</v>
      </c>
      <c r="F106" s="5" t="s">
        <v>88</v>
      </c>
      <c r="G106" s="5" t="s">
        <v>60</v>
      </c>
      <c r="H106" s="5" t="s">
        <v>326</v>
      </c>
      <c r="I106" s="6">
        <v>1540.5161151079126</v>
      </c>
      <c r="J106" s="7">
        <v>139</v>
      </c>
      <c r="K106" s="6">
        <v>231170.27999999994</v>
      </c>
      <c r="L106" s="8">
        <v>21.751348920863311</v>
      </c>
      <c r="M106" s="8">
        <v>3023.4375</v>
      </c>
      <c r="N106" s="7">
        <v>93270</v>
      </c>
      <c r="O106" s="6">
        <v>2.4785062721132189</v>
      </c>
      <c r="P106" s="6">
        <v>76.459420775193777</v>
      </c>
      <c r="Q106" s="13" t="str">
        <f t="shared" si="2"/>
        <v>PLT09002GRESHAM</v>
      </c>
      <c r="R106" s="13" t="str">
        <f t="shared" si="3"/>
        <v>SAN JOSEPLT0800</v>
      </c>
    </row>
    <row r="107" spans="1:18" x14ac:dyDescent="0.2">
      <c r="A107" s="5" t="s">
        <v>333</v>
      </c>
      <c r="B107" s="5" t="s">
        <v>151</v>
      </c>
      <c r="C107" s="5" t="s">
        <v>152</v>
      </c>
      <c r="D107" s="5" t="s">
        <v>114</v>
      </c>
      <c r="E107" s="5" t="s">
        <v>115</v>
      </c>
      <c r="F107" s="5" t="s">
        <v>64</v>
      </c>
      <c r="G107" s="5" t="s">
        <v>60</v>
      </c>
      <c r="H107" s="5" t="s">
        <v>116</v>
      </c>
      <c r="I107" s="6">
        <v>288.06500000000005</v>
      </c>
      <c r="J107" s="7">
        <v>136</v>
      </c>
      <c r="K107" s="6">
        <v>42983.020000000004</v>
      </c>
      <c r="L107" s="8">
        <v>22.134191176470587</v>
      </c>
      <c r="M107" s="8">
        <v>3010.25</v>
      </c>
      <c r="N107" s="7">
        <v>23032</v>
      </c>
      <c r="O107" s="6">
        <v>1.8662304619659607</v>
      </c>
      <c r="P107" s="6">
        <v>14.278887135619966</v>
      </c>
      <c r="Q107" s="13" t="str">
        <f t="shared" si="2"/>
        <v>PLT09011CAROL STREAM</v>
      </c>
      <c r="R107" s="13" t="str">
        <f t="shared" si="3"/>
        <v>KALAMAZOOPLT0000</v>
      </c>
    </row>
    <row r="108" spans="1:18" x14ac:dyDescent="0.2">
      <c r="A108" s="5" t="s">
        <v>162</v>
      </c>
      <c r="B108" s="5" t="s">
        <v>121</v>
      </c>
      <c r="C108" s="5" t="s">
        <v>122</v>
      </c>
      <c r="D108" s="5" t="s">
        <v>164</v>
      </c>
      <c r="E108" s="5" t="s">
        <v>165</v>
      </c>
      <c r="F108" s="5" t="s">
        <v>166</v>
      </c>
      <c r="G108" s="5" t="s">
        <v>60</v>
      </c>
      <c r="H108" s="5" t="s">
        <v>167</v>
      </c>
      <c r="I108" s="6">
        <v>1492.51</v>
      </c>
      <c r="J108" s="7">
        <v>150</v>
      </c>
      <c r="K108" s="6">
        <v>251061</v>
      </c>
      <c r="L108" s="8">
        <v>19.685423333333336</v>
      </c>
      <c r="M108" s="8">
        <v>2952.8135000000002</v>
      </c>
      <c r="N108" s="7">
        <v>142500</v>
      </c>
      <c r="O108" s="6">
        <v>1.7618315789473684</v>
      </c>
      <c r="P108" s="6">
        <v>85.024333572032234</v>
      </c>
      <c r="Q108" s="13" t="str">
        <f t="shared" si="2"/>
        <v>PLT00031MENASHA</v>
      </c>
      <c r="R108" s="13" t="str">
        <f t="shared" si="3"/>
        <v>WEST MONROEPLT0004</v>
      </c>
    </row>
    <row r="109" spans="1:18" x14ac:dyDescent="0.2">
      <c r="A109" s="5" t="s">
        <v>117</v>
      </c>
      <c r="B109" s="5" t="s">
        <v>118</v>
      </c>
      <c r="C109" s="5" t="s">
        <v>106</v>
      </c>
      <c r="D109" s="5" t="s">
        <v>137</v>
      </c>
      <c r="E109" s="5" t="s">
        <v>138</v>
      </c>
      <c r="F109" s="5" t="s">
        <v>108</v>
      </c>
      <c r="G109" s="5" t="s">
        <v>60</v>
      </c>
      <c r="H109" s="5" t="s">
        <v>139</v>
      </c>
      <c r="I109" s="6">
        <v>615.96208333333323</v>
      </c>
      <c r="J109" s="7">
        <v>144</v>
      </c>
      <c r="K109" s="6">
        <v>97266.36</v>
      </c>
      <c r="L109" s="8">
        <v>20</v>
      </c>
      <c r="M109" s="8">
        <v>2880</v>
      </c>
      <c r="N109" s="7">
        <v>47594</v>
      </c>
      <c r="O109" s="6">
        <v>2.043668529646594</v>
      </c>
      <c r="P109" s="6">
        <v>33.773041666666664</v>
      </c>
      <c r="Q109" s="13" t="str">
        <f t="shared" si="2"/>
        <v>PLT00041MACON</v>
      </c>
      <c r="R109" s="13" t="str">
        <f t="shared" si="3"/>
        <v>LUMBERTONPLT0003</v>
      </c>
    </row>
    <row r="110" spans="1:18" x14ac:dyDescent="0.2">
      <c r="A110" s="5" t="s">
        <v>162</v>
      </c>
      <c r="B110" s="5" t="s">
        <v>121</v>
      </c>
      <c r="C110" s="5" t="s">
        <v>122</v>
      </c>
      <c r="D110" s="5" t="s">
        <v>104</v>
      </c>
      <c r="E110" s="5" t="s">
        <v>107</v>
      </c>
      <c r="F110" s="5" t="s">
        <v>108</v>
      </c>
      <c r="G110" s="5" t="s">
        <v>60</v>
      </c>
      <c r="H110" s="5" t="s">
        <v>109</v>
      </c>
      <c r="I110" s="6">
        <v>931.68224489795978</v>
      </c>
      <c r="J110" s="7">
        <v>147</v>
      </c>
      <c r="K110" s="6">
        <v>152937.41999999998</v>
      </c>
      <c r="L110" s="8">
        <v>19.389846938775509</v>
      </c>
      <c r="M110" s="8">
        <v>2850.3074999999999</v>
      </c>
      <c r="N110" s="7">
        <v>77469</v>
      </c>
      <c r="O110" s="6">
        <v>1.9741757348100528</v>
      </c>
      <c r="P110" s="6">
        <v>53.656463381582512</v>
      </c>
      <c r="Q110" s="13" t="str">
        <f t="shared" si="2"/>
        <v>PLT00031STONE MOUNTAIN</v>
      </c>
      <c r="R110" s="13" t="str">
        <f t="shared" si="3"/>
        <v>WEST MONROEPLT0000</v>
      </c>
    </row>
    <row r="111" spans="1:18" x14ac:dyDescent="0.2">
      <c r="A111" s="5" t="s">
        <v>137</v>
      </c>
      <c r="B111" s="5" t="s">
        <v>138</v>
      </c>
      <c r="C111" s="5" t="s">
        <v>108</v>
      </c>
      <c r="D111" s="5" t="s">
        <v>290</v>
      </c>
      <c r="E111" s="5" t="s">
        <v>291</v>
      </c>
      <c r="F111" s="5" t="s">
        <v>108</v>
      </c>
      <c r="G111" s="5" t="s">
        <v>242</v>
      </c>
      <c r="H111" s="5" t="s">
        <v>292</v>
      </c>
      <c r="I111" s="6">
        <v>1297.8461538461538</v>
      </c>
      <c r="J111" s="7">
        <v>39</v>
      </c>
      <c r="K111" s="6">
        <v>50616</v>
      </c>
      <c r="L111" s="8">
        <v>72.78</v>
      </c>
      <c r="M111" s="8">
        <v>2838.42</v>
      </c>
      <c r="N111" s="7">
        <v>7137</v>
      </c>
      <c r="O111" s="6">
        <v>7.0920554854981086</v>
      </c>
      <c r="P111" s="6">
        <v>17.832456084723191</v>
      </c>
      <c r="Q111" s="13" t="str">
        <f t="shared" si="2"/>
        <v>PLT00033BRUNSWICK</v>
      </c>
      <c r="R111" s="13" t="str">
        <f t="shared" si="3"/>
        <v>MACONPLT0070</v>
      </c>
    </row>
    <row r="112" spans="1:18" x14ac:dyDescent="0.2">
      <c r="A112" s="5" t="s">
        <v>212</v>
      </c>
      <c r="B112" s="5" t="s">
        <v>213</v>
      </c>
      <c r="C112" s="5" t="s">
        <v>102</v>
      </c>
      <c r="D112" s="5" t="s">
        <v>256</v>
      </c>
      <c r="E112" s="5" t="s">
        <v>257</v>
      </c>
      <c r="F112" s="5" t="s">
        <v>258</v>
      </c>
      <c r="G112" s="5" t="s">
        <v>60</v>
      </c>
      <c r="H112" s="5" t="s">
        <v>295</v>
      </c>
      <c r="I112" s="6">
        <v>1239.8482539682539</v>
      </c>
      <c r="J112" s="7">
        <v>126</v>
      </c>
      <c r="K112" s="6">
        <v>167619.44</v>
      </c>
      <c r="L112" s="8">
        <v>22.420634920634921</v>
      </c>
      <c r="M112" s="8">
        <v>2825</v>
      </c>
      <c r="N112" s="7">
        <v>56370</v>
      </c>
      <c r="O112" s="6">
        <v>2.973557566081249</v>
      </c>
      <c r="P112" s="6">
        <v>59.334315044247788</v>
      </c>
      <c r="Q112" s="13" t="str">
        <f t="shared" si="2"/>
        <v>PLT00034MISSISSAUGA</v>
      </c>
      <c r="R112" s="13" t="str">
        <f t="shared" si="3"/>
        <v>MIDDLETOWNPLT0810</v>
      </c>
    </row>
    <row r="113" spans="1:18" x14ac:dyDescent="0.2">
      <c r="A113" s="5" t="s">
        <v>199</v>
      </c>
      <c r="B113" s="5" t="s">
        <v>193</v>
      </c>
      <c r="C113" s="5" t="s">
        <v>152</v>
      </c>
      <c r="D113" s="5" t="s">
        <v>177</v>
      </c>
      <c r="E113" s="5" t="s">
        <v>63</v>
      </c>
      <c r="F113" s="5" t="s">
        <v>64</v>
      </c>
      <c r="G113" s="5" t="s">
        <v>60</v>
      </c>
      <c r="H113" s="5" t="s">
        <v>65</v>
      </c>
      <c r="I113" s="6">
        <v>443.96267716535431</v>
      </c>
      <c r="J113" s="7">
        <v>127</v>
      </c>
      <c r="K113" s="6">
        <v>61708.739999999991</v>
      </c>
      <c r="L113" s="8">
        <v>21.988188976377952</v>
      </c>
      <c r="M113" s="8">
        <v>2792.5</v>
      </c>
      <c r="N113" s="7">
        <v>23495</v>
      </c>
      <c r="O113" s="6">
        <v>2.6264626516280054</v>
      </c>
      <c r="P113" s="6">
        <v>22.098026857654428</v>
      </c>
      <c r="Q113" s="13" t="str">
        <f t="shared" si="2"/>
        <v>PLT00038ELK GROVE VILLAGE</v>
      </c>
      <c r="R113" s="13" t="str">
        <f t="shared" si="3"/>
        <v>BATTLE CREEKPLT0001</v>
      </c>
    </row>
    <row r="114" spans="1:18" x14ac:dyDescent="0.2">
      <c r="A114" s="5" t="s">
        <v>150</v>
      </c>
      <c r="B114" s="5" t="s">
        <v>151</v>
      </c>
      <c r="C114" s="5" t="s">
        <v>152</v>
      </c>
      <c r="D114" s="5" t="s">
        <v>157</v>
      </c>
      <c r="E114" s="5" t="s">
        <v>158</v>
      </c>
      <c r="F114" s="5" t="s">
        <v>102</v>
      </c>
      <c r="G114" s="5" t="s">
        <v>60</v>
      </c>
      <c r="H114" s="5" t="s">
        <v>159</v>
      </c>
      <c r="I114" s="6">
        <v>670.95129032258069</v>
      </c>
      <c r="J114" s="7">
        <v>124</v>
      </c>
      <c r="K114" s="6">
        <v>96518.479999999952</v>
      </c>
      <c r="L114" s="8">
        <v>22.5</v>
      </c>
      <c r="M114" s="8">
        <v>2790</v>
      </c>
      <c r="N114" s="7">
        <v>31568</v>
      </c>
      <c r="O114" s="6">
        <v>3.0574784591991877</v>
      </c>
      <c r="P114" s="6">
        <v>34.594437275985648</v>
      </c>
      <c r="Q114" s="13" t="str">
        <f t="shared" si="2"/>
        <v>PLT00032SOLON</v>
      </c>
      <c r="R114" s="13" t="str">
        <f t="shared" si="3"/>
        <v>KALAMAZOOPLT0002</v>
      </c>
    </row>
    <row r="115" spans="1:18" x14ac:dyDescent="0.2">
      <c r="A115" s="5" t="s">
        <v>267</v>
      </c>
      <c r="B115" s="5" t="s">
        <v>268</v>
      </c>
      <c r="C115" s="5" t="s">
        <v>269</v>
      </c>
      <c r="D115" s="5" t="s">
        <v>364</v>
      </c>
      <c r="E115" s="5" t="s">
        <v>362</v>
      </c>
      <c r="F115" s="5" t="s">
        <v>269</v>
      </c>
      <c r="G115" s="5" t="s">
        <v>60</v>
      </c>
      <c r="H115" s="5" t="s">
        <v>365</v>
      </c>
      <c r="I115" s="6">
        <v>378</v>
      </c>
      <c r="J115" s="7">
        <v>145</v>
      </c>
      <c r="K115" s="6">
        <v>56260.43999999993</v>
      </c>
      <c r="L115" s="8">
        <v>19.174833444827588</v>
      </c>
      <c r="M115" s="8">
        <v>2780.3508495000001</v>
      </c>
      <c r="N115" s="7">
        <v>9860</v>
      </c>
      <c r="O115" s="6">
        <v>5.7059269776876196</v>
      </c>
      <c r="P115" s="6">
        <v>20.235014588219123</v>
      </c>
      <c r="Q115" s="13" t="str">
        <f t="shared" si="2"/>
        <v>PLT00044SIOUX FALLS</v>
      </c>
      <c r="R115" s="13" t="str">
        <f t="shared" si="3"/>
        <v>MITCHELLPLT0028</v>
      </c>
    </row>
    <row r="116" spans="1:18" x14ac:dyDescent="0.2">
      <c r="A116" s="5" t="s">
        <v>261</v>
      </c>
      <c r="B116" s="5" t="s">
        <v>262</v>
      </c>
      <c r="C116" s="5" t="s">
        <v>122</v>
      </c>
      <c r="D116" s="5" t="s">
        <v>117</v>
      </c>
      <c r="E116" s="5" t="s">
        <v>118</v>
      </c>
      <c r="F116" s="5" t="s">
        <v>106</v>
      </c>
      <c r="G116" s="5" t="s">
        <v>60</v>
      </c>
      <c r="H116" s="5" t="s">
        <v>119</v>
      </c>
      <c r="I116" s="6">
        <v>1353.1511805555569</v>
      </c>
      <c r="J116" s="7">
        <v>144</v>
      </c>
      <c r="K116" s="6">
        <v>234231.3300000001</v>
      </c>
      <c r="L116" s="8">
        <v>19.224548611111111</v>
      </c>
      <c r="M116" s="8">
        <v>2768.335</v>
      </c>
      <c r="N116" s="7">
        <v>122544</v>
      </c>
      <c r="O116" s="6">
        <v>1.9114059439874667</v>
      </c>
      <c r="P116" s="6">
        <v>84.610905110833798</v>
      </c>
      <c r="Q116" s="13" t="str">
        <f t="shared" si="2"/>
        <v>PLT00207LUMBERTON</v>
      </c>
      <c r="R116" s="13" t="str">
        <f t="shared" si="3"/>
        <v>MONROEPLT0004</v>
      </c>
    </row>
    <row r="117" spans="1:18" x14ac:dyDescent="0.2">
      <c r="A117" s="5" t="s">
        <v>252</v>
      </c>
      <c r="B117" s="5" t="s">
        <v>253</v>
      </c>
      <c r="C117" s="5" t="s">
        <v>254</v>
      </c>
      <c r="D117" s="5" t="s">
        <v>110</v>
      </c>
      <c r="E117" s="5" t="s">
        <v>111</v>
      </c>
      <c r="F117" s="5" t="s">
        <v>112</v>
      </c>
      <c r="G117" s="5" t="s">
        <v>60</v>
      </c>
      <c r="H117" s="5" t="s">
        <v>113</v>
      </c>
      <c r="I117" s="6">
        <v>621.4190625</v>
      </c>
      <c r="J117" s="7">
        <v>128</v>
      </c>
      <c r="K117" s="6">
        <v>83494.359999999928</v>
      </c>
      <c r="L117" s="8">
        <v>21.338523437500001</v>
      </c>
      <c r="M117" s="8">
        <v>2731.3310000000001</v>
      </c>
      <c r="N117" s="7">
        <v>21504</v>
      </c>
      <c r="O117" s="6">
        <v>3.8827362351190442</v>
      </c>
      <c r="P117" s="6">
        <v>30.569110810809793</v>
      </c>
      <c r="Q117" s="13" t="str">
        <f t="shared" si="2"/>
        <v>PLT00060LAWRENCEBURG</v>
      </c>
      <c r="R117" s="13" t="str">
        <f t="shared" si="3"/>
        <v>TUSCALOOSAPLT0005</v>
      </c>
    </row>
    <row r="118" spans="1:18" x14ac:dyDescent="0.2">
      <c r="A118" s="5" t="s">
        <v>150</v>
      </c>
      <c r="B118" s="5" t="s">
        <v>151</v>
      </c>
      <c r="C118" s="5" t="s">
        <v>152</v>
      </c>
      <c r="D118" s="5" t="s">
        <v>70</v>
      </c>
      <c r="E118" s="5" t="s">
        <v>71</v>
      </c>
      <c r="F118" s="5" t="s">
        <v>72</v>
      </c>
      <c r="G118" s="5" t="s">
        <v>60</v>
      </c>
      <c r="H118" s="5" t="s">
        <v>74</v>
      </c>
      <c r="I118" s="6">
        <v>1375.5694214876032</v>
      </c>
      <c r="J118" s="7">
        <v>121</v>
      </c>
      <c r="K118" s="6">
        <v>184454.38000000006</v>
      </c>
      <c r="L118" s="8">
        <v>22.266528925619834</v>
      </c>
      <c r="M118" s="8">
        <v>2694.25</v>
      </c>
      <c r="N118" s="7">
        <v>96838</v>
      </c>
      <c r="O118" s="6">
        <v>1.9047727131911034</v>
      </c>
      <c r="P118" s="6">
        <v>68.462236243852672</v>
      </c>
      <c r="Q118" s="13" t="str">
        <f t="shared" si="2"/>
        <v>PLT00032FORT SMITH</v>
      </c>
      <c r="R118" s="13" t="str">
        <f t="shared" si="3"/>
        <v>KALAMAZOOPLT0004</v>
      </c>
    </row>
    <row r="119" spans="1:18" x14ac:dyDescent="0.2">
      <c r="A119" s="5" t="s">
        <v>117</v>
      </c>
      <c r="B119" s="5" t="s">
        <v>118</v>
      </c>
      <c r="C119" s="5" t="s">
        <v>106</v>
      </c>
      <c r="D119" s="5" t="s">
        <v>162</v>
      </c>
      <c r="E119" s="5" t="s">
        <v>121</v>
      </c>
      <c r="F119" s="5" t="s">
        <v>122</v>
      </c>
      <c r="G119" s="5" t="s">
        <v>60</v>
      </c>
      <c r="H119" s="5" t="s">
        <v>163</v>
      </c>
      <c r="I119" s="6">
        <v>1409.177985074627</v>
      </c>
      <c r="J119" s="7">
        <v>134</v>
      </c>
      <c r="K119" s="6">
        <v>209506.73000000016</v>
      </c>
      <c r="L119" s="8">
        <v>20</v>
      </c>
      <c r="M119" s="8">
        <v>2680</v>
      </c>
      <c r="N119" s="7">
        <v>114302</v>
      </c>
      <c r="O119" s="6">
        <v>1.8329226960158191</v>
      </c>
      <c r="P119" s="6">
        <v>78.174152985074684</v>
      </c>
      <c r="Q119" s="13" t="str">
        <f t="shared" si="2"/>
        <v>PLT00041WEST MONROE</v>
      </c>
      <c r="R119" s="13" t="str">
        <f t="shared" si="3"/>
        <v>LUMBERTONPLT0003</v>
      </c>
    </row>
    <row r="120" spans="1:18" x14ac:dyDescent="0.2">
      <c r="A120" s="5" t="s">
        <v>233</v>
      </c>
      <c r="B120" s="5" t="s">
        <v>234</v>
      </c>
      <c r="C120" s="5" t="s">
        <v>57</v>
      </c>
      <c r="D120" s="5" t="s">
        <v>236</v>
      </c>
      <c r="E120" s="5" t="s">
        <v>237</v>
      </c>
      <c r="F120" s="5" t="s">
        <v>229</v>
      </c>
      <c r="G120" s="5" t="s">
        <v>60</v>
      </c>
      <c r="H120" s="5" t="s">
        <v>328</v>
      </c>
      <c r="I120" s="6">
        <v>1572.4536885245909</v>
      </c>
      <c r="J120" s="7">
        <v>122</v>
      </c>
      <c r="K120" s="6">
        <v>206361.52000000002</v>
      </c>
      <c r="L120" s="8">
        <v>21.82377049180328</v>
      </c>
      <c r="M120" s="8">
        <v>2662.5</v>
      </c>
      <c r="N120" s="7">
        <v>82054</v>
      </c>
      <c r="O120" s="6">
        <v>2.5149477173568626</v>
      </c>
      <c r="P120" s="6">
        <v>77.506674178403756</v>
      </c>
      <c r="Q120" s="13" t="str">
        <f t="shared" si="2"/>
        <v>PLT09002VANCOUVER</v>
      </c>
      <c r="R120" s="13" t="str">
        <f t="shared" si="3"/>
        <v>SAN JOSEPLT0800</v>
      </c>
    </row>
    <row r="121" spans="1:18" x14ac:dyDescent="0.2">
      <c r="A121" s="5" t="s">
        <v>124</v>
      </c>
      <c r="B121" s="5" t="s">
        <v>125</v>
      </c>
      <c r="C121" s="5" t="s">
        <v>102</v>
      </c>
      <c r="D121" s="5" t="s">
        <v>192</v>
      </c>
      <c r="E121" s="5" t="s">
        <v>193</v>
      </c>
      <c r="F121" s="5" t="s">
        <v>152</v>
      </c>
      <c r="G121" s="5" t="s">
        <v>60</v>
      </c>
      <c r="H121" s="5" t="s">
        <v>194</v>
      </c>
      <c r="I121" s="6">
        <v>441.92307692307691</v>
      </c>
      <c r="J121" s="7">
        <v>130</v>
      </c>
      <c r="K121" s="6">
        <v>61642.949999999953</v>
      </c>
      <c r="L121" s="8">
        <v>20</v>
      </c>
      <c r="M121" s="8">
        <v>2600</v>
      </c>
      <c r="N121" s="7">
        <v>25350</v>
      </c>
      <c r="O121" s="6">
        <v>2.4316745562130158</v>
      </c>
      <c r="P121" s="6">
        <v>23.708826923076906</v>
      </c>
      <c r="Q121" s="13" t="str">
        <f t="shared" si="2"/>
        <v>PLT00020BATTLE CREEK</v>
      </c>
      <c r="R121" s="13" t="str">
        <f t="shared" si="3"/>
        <v>MARIONPLT0900</v>
      </c>
    </row>
    <row r="122" spans="1:18" x14ac:dyDescent="0.2">
      <c r="A122" s="5" t="s">
        <v>140</v>
      </c>
      <c r="B122" s="5" t="s">
        <v>141</v>
      </c>
      <c r="C122" s="5" t="s">
        <v>142</v>
      </c>
      <c r="D122" s="5" t="s">
        <v>150</v>
      </c>
      <c r="E122" s="5" t="s">
        <v>151</v>
      </c>
      <c r="F122" s="5" t="s">
        <v>152</v>
      </c>
      <c r="G122" s="5" t="s">
        <v>60</v>
      </c>
      <c r="H122" s="5" t="s">
        <v>153</v>
      </c>
      <c r="I122" s="6">
        <v>1029.2548062015496</v>
      </c>
      <c r="J122" s="7">
        <v>129</v>
      </c>
      <c r="K122" s="6">
        <v>146840.40000000008</v>
      </c>
      <c r="L122" s="8">
        <v>19.862403100775193</v>
      </c>
      <c r="M122" s="8">
        <v>2562.25</v>
      </c>
      <c r="N122" s="7">
        <v>82431</v>
      </c>
      <c r="O122" s="6">
        <v>1.7813735123921834</v>
      </c>
      <c r="P122" s="6">
        <v>57.309161869450712</v>
      </c>
      <c r="Q122" s="13" t="str">
        <f t="shared" si="2"/>
        <v>PLT00023KALAMAZOO</v>
      </c>
      <c r="R122" s="13" t="str">
        <f t="shared" si="3"/>
        <v>OAKSPLT0003</v>
      </c>
    </row>
    <row r="123" spans="1:18" x14ac:dyDescent="0.2">
      <c r="A123" s="5" t="s">
        <v>260</v>
      </c>
      <c r="B123" s="5" t="s">
        <v>138</v>
      </c>
      <c r="C123" s="5" t="s">
        <v>108</v>
      </c>
      <c r="D123" s="5" t="s">
        <v>104</v>
      </c>
      <c r="E123" s="5" t="s">
        <v>107</v>
      </c>
      <c r="F123" s="5" t="s">
        <v>108</v>
      </c>
      <c r="G123" s="5" t="s">
        <v>60</v>
      </c>
      <c r="H123" s="5" t="s">
        <v>109</v>
      </c>
      <c r="I123" s="6">
        <v>351.0351937984496</v>
      </c>
      <c r="J123" s="7">
        <v>129</v>
      </c>
      <c r="K123" s="6">
        <v>47808.199999999924</v>
      </c>
      <c r="L123" s="8">
        <v>19.851124031007753</v>
      </c>
      <c r="M123" s="8">
        <v>2560.7950000000001</v>
      </c>
      <c r="N123" s="7">
        <v>11929</v>
      </c>
      <c r="O123" s="6">
        <v>4.0077290636264502</v>
      </c>
      <c r="P123" s="6">
        <v>18.669280438301357</v>
      </c>
      <c r="Q123" s="13" t="str">
        <f t="shared" si="2"/>
        <v>PLT00250STONE MOUNTAIN</v>
      </c>
      <c r="R123" s="13" t="str">
        <f t="shared" si="3"/>
        <v>MACONPLT0000</v>
      </c>
    </row>
    <row r="124" spans="1:18" x14ac:dyDescent="0.2">
      <c r="A124" s="5" t="s">
        <v>407</v>
      </c>
      <c r="B124" s="5" t="s">
        <v>262</v>
      </c>
      <c r="C124" s="5" t="s">
        <v>122</v>
      </c>
      <c r="D124" s="5" t="s">
        <v>162</v>
      </c>
      <c r="E124" s="5" t="s">
        <v>121</v>
      </c>
      <c r="F124" s="5" t="s">
        <v>122</v>
      </c>
      <c r="G124" s="5" t="s">
        <v>60</v>
      </c>
      <c r="H124" s="5" t="s">
        <v>163</v>
      </c>
      <c r="I124" s="6">
        <v>387.30158730158729</v>
      </c>
      <c r="J124" s="7">
        <v>126</v>
      </c>
      <c r="K124" s="6">
        <v>48873.720000000023</v>
      </c>
      <c r="L124" s="8">
        <v>20</v>
      </c>
      <c r="M124" s="8">
        <v>2520</v>
      </c>
      <c r="N124" s="7">
        <v>462</v>
      </c>
      <c r="O124" s="6">
        <v>105.78727272727278</v>
      </c>
      <c r="P124" s="6">
        <v>19.394333333333343</v>
      </c>
      <c r="Q124" s="13" t="str">
        <f t="shared" si="2"/>
        <v>PLT00602WEST MONROE</v>
      </c>
      <c r="R124" s="13" t="str">
        <f t="shared" si="3"/>
        <v>MONROEPLT0003</v>
      </c>
    </row>
    <row r="125" spans="1:18" x14ac:dyDescent="0.2">
      <c r="A125" s="5" t="s">
        <v>150</v>
      </c>
      <c r="B125" s="5" t="s">
        <v>151</v>
      </c>
      <c r="C125" s="5" t="s">
        <v>152</v>
      </c>
      <c r="D125" s="5" t="s">
        <v>177</v>
      </c>
      <c r="E125" s="5" t="s">
        <v>63</v>
      </c>
      <c r="F125" s="5" t="s">
        <v>64</v>
      </c>
      <c r="G125" s="5" t="s">
        <v>60</v>
      </c>
      <c r="H125" s="5" t="s">
        <v>65</v>
      </c>
      <c r="I125" s="6">
        <v>224.4994690265487</v>
      </c>
      <c r="J125" s="7">
        <v>113</v>
      </c>
      <c r="K125" s="6">
        <v>29037.629999999997</v>
      </c>
      <c r="L125" s="8">
        <v>22.288716814159294</v>
      </c>
      <c r="M125" s="8">
        <v>2518.625</v>
      </c>
      <c r="N125" s="7">
        <v>18809</v>
      </c>
      <c r="O125" s="6">
        <v>1.5438157265139028</v>
      </c>
      <c r="P125" s="6">
        <v>11.529159759789566</v>
      </c>
      <c r="Q125" s="13" t="str">
        <f t="shared" si="2"/>
        <v>PLT00032ELK GROVE VILLAGE</v>
      </c>
      <c r="R125" s="13" t="str">
        <f t="shared" si="3"/>
        <v>KALAMAZOOPLT0001</v>
      </c>
    </row>
    <row r="126" spans="1:18" x14ac:dyDescent="0.2">
      <c r="A126" s="5" t="s">
        <v>212</v>
      </c>
      <c r="B126" s="5" t="s">
        <v>213</v>
      </c>
      <c r="C126" s="5" t="s">
        <v>102</v>
      </c>
      <c r="D126" s="5" t="s">
        <v>133</v>
      </c>
      <c r="E126" s="5" t="s">
        <v>134</v>
      </c>
      <c r="F126" s="5" t="s">
        <v>106</v>
      </c>
      <c r="G126" s="5" t="s">
        <v>60</v>
      </c>
      <c r="H126" s="5" t="s">
        <v>135</v>
      </c>
      <c r="I126" s="6">
        <v>820.47312499999964</v>
      </c>
      <c r="J126" s="7">
        <v>112</v>
      </c>
      <c r="K126" s="6">
        <v>101542.97000000003</v>
      </c>
      <c r="L126" s="8">
        <v>22.443080357142858</v>
      </c>
      <c r="M126" s="8">
        <v>2513.625</v>
      </c>
      <c r="N126" s="7">
        <v>51998</v>
      </c>
      <c r="O126" s="6">
        <v>1.9528245317127588</v>
      </c>
      <c r="P126" s="6">
        <v>40.39702421801185</v>
      </c>
      <c r="Q126" s="13" t="str">
        <f t="shared" si="2"/>
        <v>PLT00034CHARLOTTE</v>
      </c>
      <c r="R126" s="13" t="str">
        <f t="shared" si="3"/>
        <v>MIDDLETOWNPLT0005</v>
      </c>
    </row>
    <row r="127" spans="1:18" x14ac:dyDescent="0.2">
      <c r="A127" s="5" t="s">
        <v>90</v>
      </c>
      <c r="B127" s="5" t="s">
        <v>91</v>
      </c>
      <c r="C127" s="5" t="s">
        <v>57</v>
      </c>
      <c r="D127" s="5" t="s">
        <v>236</v>
      </c>
      <c r="E127" s="5" t="s">
        <v>237</v>
      </c>
      <c r="F127" s="5" t="s">
        <v>229</v>
      </c>
      <c r="G127" s="5" t="s">
        <v>60</v>
      </c>
      <c r="H127" s="5" t="s">
        <v>328</v>
      </c>
      <c r="I127" s="6">
        <v>1582.0008771929822</v>
      </c>
      <c r="J127" s="7">
        <v>114</v>
      </c>
      <c r="K127" s="6">
        <v>196851.00999999998</v>
      </c>
      <c r="L127" s="8">
        <v>21.725877192982455</v>
      </c>
      <c r="M127" s="8">
        <v>2476.75</v>
      </c>
      <c r="N127" s="7">
        <v>76722</v>
      </c>
      <c r="O127" s="6">
        <v>2.565770052918328</v>
      </c>
      <c r="P127" s="6">
        <v>79.479563944685566</v>
      </c>
      <c r="Q127" s="13" t="str">
        <f t="shared" si="2"/>
        <v>PLT00036VANCOUVER</v>
      </c>
      <c r="R127" s="13" t="str">
        <f t="shared" si="3"/>
        <v>SANTA CLARAPLT0800</v>
      </c>
    </row>
    <row r="128" spans="1:18" x14ac:dyDescent="0.2">
      <c r="A128" s="5" t="s">
        <v>62</v>
      </c>
      <c r="B128" s="5" t="s">
        <v>63</v>
      </c>
      <c r="C128" s="5" t="s">
        <v>64</v>
      </c>
      <c r="D128" s="5" t="s">
        <v>150</v>
      </c>
      <c r="E128" s="5" t="s">
        <v>151</v>
      </c>
      <c r="F128" s="5" t="s">
        <v>152</v>
      </c>
      <c r="G128" s="5" t="s">
        <v>60</v>
      </c>
      <c r="H128" s="5" t="s">
        <v>153</v>
      </c>
      <c r="I128" s="6">
        <v>473.23609756097557</v>
      </c>
      <c r="J128" s="7">
        <v>123</v>
      </c>
      <c r="K128" s="6">
        <v>66809.179999999993</v>
      </c>
      <c r="L128" s="8">
        <v>20</v>
      </c>
      <c r="M128" s="8">
        <v>2460</v>
      </c>
      <c r="N128" s="7">
        <v>20172</v>
      </c>
      <c r="O128" s="6">
        <v>3.3119760063454291</v>
      </c>
      <c r="P128" s="6">
        <v>27.158203252032518</v>
      </c>
      <c r="Q128" s="13" t="str">
        <f t="shared" si="2"/>
        <v>PLT00009KALAMAZOO</v>
      </c>
      <c r="R128" s="13" t="str">
        <f t="shared" si="3"/>
        <v>ELK GROVE VILLAGEPLT0003</v>
      </c>
    </row>
    <row r="129" spans="1:18" x14ac:dyDescent="0.2">
      <c r="A129" s="5" t="s">
        <v>233</v>
      </c>
      <c r="B129" s="5" t="s">
        <v>234</v>
      </c>
      <c r="C129" s="5" t="s">
        <v>57</v>
      </c>
      <c r="D129" s="5" t="s">
        <v>216</v>
      </c>
      <c r="E129" s="5" t="s">
        <v>87</v>
      </c>
      <c r="F129" s="5" t="s">
        <v>88</v>
      </c>
      <c r="G129" s="5" t="s">
        <v>60</v>
      </c>
      <c r="H129" s="5" t="s">
        <v>324</v>
      </c>
      <c r="I129" s="6">
        <v>1554.6640178571429</v>
      </c>
      <c r="J129" s="7">
        <v>112</v>
      </c>
      <c r="K129" s="6">
        <v>186783.31000000006</v>
      </c>
      <c r="L129" s="8">
        <v>21.59375</v>
      </c>
      <c r="M129" s="8">
        <v>2418.5</v>
      </c>
      <c r="N129" s="7">
        <v>74963</v>
      </c>
      <c r="O129" s="6">
        <v>2.491673358857037</v>
      </c>
      <c r="P129" s="6">
        <v>77.231056439942137</v>
      </c>
      <c r="Q129" s="13" t="str">
        <f t="shared" si="2"/>
        <v>PLT09002PORTLAND</v>
      </c>
      <c r="R129" s="13" t="str">
        <f t="shared" si="3"/>
        <v>SAN JOSEPLT0800</v>
      </c>
    </row>
    <row r="130" spans="1:18" x14ac:dyDescent="0.2">
      <c r="A130" s="5" t="s">
        <v>117</v>
      </c>
      <c r="B130" s="5" t="s">
        <v>118</v>
      </c>
      <c r="C130" s="5" t="s">
        <v>106</v>
      </c>
      <c r="D130" s="5" t="s">
        <v>150</v>
      </c>
      <c r="E130" s="5" t="s">
        <v>151</v>
      </c>
      <c r="F130" s="5" t="s">
        <v>152</v>
      </c>
      <c r="G130" s="5" t="s">
        <v>60</v>
      </c>
      <c r="H130" s="5" t="s">
        <v>153</v>
      </c>
      <c r="I130" s="6">
        <v>1202.9043220338992</v>
      </c>
      <c r="J130" s="7">
        <v>118</v>
      </c>
      <c r="K130" s="6">
        <v>158228.33000000007</v>
      </c>
      <c r="L130" s="8">
        <v>20</v>
      </c>
      <c r="M130" s="8">
        <v>2360</v>
      </c>
      <c r="N130" s="7">
        <v>92158</v>
      </c>
      <c r="O130" s="6">
        <v>1.7169245209314445</v>
      </c>
      <c r="P130" s="6">
        <v>67.045902542372914</v>
      </c>
      <c r="Q130" s="13" t="str">
        <f t="shared" ref="Q130:Q193" si="4">A130&amp;E130</f>
        <v>PLT00041KALAMAZOO</v>
      </c>
      <c r="R130" s="13" t="str">
        <f t="shared" si="3"/>
        <v>LUMBERTONPLT0003</v>
      </c>
    </row>
    <row r="131" spans="1:18" x14ac:dyDescent="0.2">
      <c r="A131" s="5" t="s">
        <v>137</v>
      </c>
      <c r="B131" s="5" t="s">
        <v>138</v>
      </c>
      <c r="C131" s="5" t="s">
        <v>108</v>
      </c>
      <c r="D131" s="5" t="s">
        <v>244</v>
      </c>
      <c r="E131" s="5" t="s">
        <v>245</v>
      </c>
      <c r="F131" s="5" t="s">
        <v>246</v>
      </c>
      <c r="G131" s="5" t="s">
        <v>156</v>
      </c>
      <c r="H131" s="5" t="s">
        <v>247</v>
      </c>
      <c r="I131" s="6">
        <v>3153.1066371681413</v>
      </c>
      <c r="J131" s="7">
        <v>113</v>
      </c>
      <c r="K131" s="6">
        <v>379516.7199999998</v>
      </c>
      <c r="L131" s="8">
        <v>20.508522123893808</v>
      </c>
      <c r="M131" s="8">
        <v>2317.4630000000002</v>
      </c>
      <c r="N131" s="7">
        <v>181344</v>
      </c>
      <c r="O131" s="6">
        <v>2.092799982353978</v>
      </c>
      <c r="P131" s="6">
        <v>163.76387454729581</v>
      </c>
      <c r="Q131" s="13" t="str">
        <f t="shared" si="4"/>
        <v>PLT00033WINNIPEG</v>
      </c>
      <c r="R131" s="13" t="str">
        <f t="shared" ref="R131:R194" si="5">B131&amp;LEFT(D131,7)</f>
        <v>MACONPLT0810</v>
      </c>
    </row>
    <row r="132" spans="1:18" x14ac:dyDescent="0.2">
      <c r="A132" s="5" t="s">
        <v>150</v>
      </c>
      <c r="B132" s="5" t="s">
        <v>151</v>
      </c>
      <c r="C132" s="5" t="s">
        <v>152</v>
      </c>
      <c r="D132" s="5" t="s">
        <v>140</v>
      </c>
      <c r="E132" s="5" t="s">
        <v>141</v>
      </c>
      <c r="F132" s="5" t="s">
        <v>142</v>
      </c>
      <c r="G132" s="5" t="s">
        <v>60</v>
      </c>
      <c r="H132" s="5" t="s">
        <v>143</v>
      </c>
      <c r="I132" s="6">
        <v>1697.7177669902924</v>
      </c>
      <c r="J132" s="7">
        <v>103</v>
      </c>
      <c r="K132" s="6">
        <v>188683.27</v>
      </c>
      <c r="L132" s="8">
        <v>22.445388349514563</v>
      </c>
      <c r="M132" s="8">
        <v>2311.875</v>
      </c>
      <c r="N132" s="7">
        <v>65815</v>
      </c>
      <c r="O132" s="6">
        <v>2.8668733571374303</v>
      </c>
      <c r="P132" s="6">
        <v>81.614823465801564</v>
      </c>
      <c r="Q132" s="13" t="str">
        <f t="shared" si="4"/>
        <v>PLT00032OAKS</v>
      </c>
      <c r="R132" s="13" t="str">
        <f t="shared" si="5"/>
        <v>KALAMAZOOPLT0002</v>
      </c>
    </row>
    <row r="133" spans="1:18" x14ac:dyDescent="0.2">
      <c r="A133" s="5" t="s">
        <v>104</v>
      </c>
      <c r="B133" s="5" t="s">
        <v>107</v>
      </c>
      <c r="C133" s="5" t="s">
        <v>108</v>
      </c>
      <c r="D133" s="5" t="s">
        <v>162</v>
      </c>
      <c r="E133" s="5" t="s">
        <v>121</v>
      </c>
      <c r="F133" s="5" t="s">
        <v>122</v>
      </c>
      <c r="G133" s="5" t="s">
        <v>60</v>
      </c>
      <c r="H133" s="5" t="s">
        <v>163</v>
      </c>
      <c r="I133" s="6">
        <v>803.12900900900854</v>
      </c>
      <c r="J133" s="7">
        <v>111</v>
      </c>
      <c r="K133" s="6">
        <v>99249.909999999974</v>
      </c>
      <c r="L133" s="8">
        <v>20</v>
      </c>
      <c r="M133" s="8">
        <v>2220</v>
      </c>
      <c r="N133" s="7">
        <v>58497</v>
      </c>
      <c r="O133" s="6">
        <v>1.6966666666666663</v>
      </c>
      <c r="P133" s="6">
        <v>44.707166666666652</v>
      </c>
      <c r="Q133" s="13" t="str">
        <f t="shared" si="4"/>
        <v>PLT00006WEST MONROE</v>
      </c>
      <c r="R133" s="13" t="str">
        <f t="shared" si="5"/>
        <v>STONE MOUNTAINPLT0003</v>
      </c>
    </row>
    <row r="134" spans="1:18" x14ac:dyDescent="0.2">
      <c r="A134" s="5" t="s">
        <v>137</v>
      </c>
      <c r="B134" s="5" t="s">
        <v>138</v>
      </c>
      <c r="C134" s="5" t="s">
        <v>108</v>
      </c>
      <c r="D134" s="5" t="s">
        <v>187</v>
      </c>
      <c r="E134" s="5" t="s">
        <v>188</v>
      </c>
      <c r="F134" s="5" t="s">
        <v>64</v>
      </c>
      <c r="G134" s="5" t="s">
        <v>156</v>
      </c>
      <c r="H134" s="5" t="s">
        <v>149</v>
      </c>
      <c r="I134" s="6">
        <v>863.63675675675722</v>
      </c>
      <c r="J134" s="7">
        <v>111</v>
      </c>
      <c r="K134" s="6">
        <v>106544.70999999999</v>
      </c>
      <c r="L134" s="8">
        <v>19.732698198198197</v>
      </c>
      <c r="M134" s="8">
        <v>2190.3294999999998</v>
      </c>
      <c r="N134" s="7">
        <v>85088</v>
      </c>
      <c r="O134" s="6">
        <v>1.2521708113952612</v>
      </c>
      <c r="P134" s="6">
        <v>48.643233814821009</v>
      </c>
      <c r="Q134" s="13" t="str">
        <f t="shared" si="4"/>
        <v>PLT00033CHICAGO</v>
      </c>
      <c r="R134" s="13" t="str">
        <f t="shared" si="5"/>
        <v>MACONPLT0060</v>
      </c>
    </row>
    <row r="135" spans="1:18" x14ac:dyDescent="0.2">
      <c r="A135" s="5" t="s">
        <v>62</v>
      </c>
      <c r="B135" s="5" t="s">
        <v>63</v>
      </c>
      <c r="C135" s="5" t="s">
        <v>64</v>
      </c>
      <c r="D135" s="5" t="s">
        <v>162</v>
      </c>
      <c r="E135" s="5" t="s">
        <v>121</v>
      </c>
      <c r="F135" s="5" t="s">
        <v>122</v>
      </c>
      <c r="G135" s="5" t="s">
        <v>60</v>
      </c>
      <c r="H135" s="5" t="s">
        <v>163</v>
      </c>
      <c r="I135" s="6">
        <v>1268.2124770642201</v>
      </c>
      <c r="J135" s="7">
        <v>109</v>
      </c>
      <c r="K135" s="6">
        <v>153351.8599999999</v>
      </c>
      <c r="L135" s="8">
        <v>20</v>
      </c>
      <c r="M135" s="8">
        <v>2180</v>
      </c>
      <c r="N135" s="7">
        <v>86219</v>
      </c>
      <c r="O135" s="6">
        <v>1.7786318560874042</v>
      </c>
      <c r="P135" s="6">
        <v>70.344889908256832</v>
      </c>
      <c r="Q135" s="13" t="str">
        <f t="shared" si="4"/>
        <v>PLT00009WEST MONROE</v>
      </c>
      <c r="R135" s="13" t="str">
        <f t="shared" si="5"/>
        <v>ELK GROVE VILLAGEPLT0003</v>
      </c>
    </row>
    <row r="136" spans="1:18" x14ac:dyDescent="0.2">
      <c r="A136" s="5" t="s">
        <v>162</v>
      </c>
      <c r="B136" s="5" t="s">
        <v>121</v>
      </c>
      <c r="C136" s="5" t="s">
        <v>122</v>
      </c>
      <c r="D136" s="5" t="s">
        <v>133</v>
      </c>
      <c r="E136" s="5" t="s">
        <v>134</v>
      </c>
      <c r="F136" s="5" t="s">
        <v>106</v>
      </c>
      <c r="G136" s="5" t="s">
        <v>60</v>
      </c>
      <c r="H136" s="5" t="s">
        <v>135</v>
      </c>
      <c r="I136" s="6">
        <v>1257.4903603603602</v>
      </c>
      <c r="J136" s="7">
        <v>111</v>
      </c>
      <c r="K136" s="6">
        <v>156995.62</v>
      </c>
      <c r="L136" s="8">
        <v>19.621734234234232</v>
      </c>
      <c r="M136" s="8">
        <v>2178.0124999999998</v>
      </c>
      <c r="N136" s="7">
        <v>82897</v>
      </c>
      <c r="O136" s="6">
        <v>1.8938637103875893</v>
      </c>
      <c r="P136" s="6">
        <v>72.082056462026742</v>
      </c>
      <c r="Q136" s="13" t="str">
        <f t="shared" si="4"/>
        <v>PLT00031CHARLOTTE</v>
      </c>
      <c r="R136" s="13" t="str">
        <f t="shared" si="5"/>
        <v>WEST MONROEPLT0005</v>
      </c>
    </row>
    <row r="137" spans="1:18" x14ac:dyDescent="0.2">
      <c r="A137" s="5" t="s">
        <v>162</v>
      </c>
      <c r="B137" s="5" t="s">
        <v>121</v>
      </c>
      <c r="C137" s="5" t="s">
        <v>122</v>
      </c>
      <c r="D137" s="5" t="s">
        <v>62</v>
      </c>
      <c r="E137" s="5" t="s">
        <v>63</v>
      </c>
      <c r="F137" s="5" t="s">
        <v>64</v>
      </c>
      <c r="G137" s="5" t="s">
        <v>156</v>
      </c>
      <c r="H137" s="5" t="s">
        <v>65</v>
      </c>
      <c r="I137" s="6">
        <v>1649.9578571428572</v>
      </c>
      <c r="J137" s="7">
        <v>112</v>
      </c>
      <c r="K137" s="6">
        <v>197352.00000000023</v>
      </c>
      <c r="L137" s="8">
        <v>19.282870535714288</v>
      </c>
      <c r="M137" s="8">
        <v>2159.6815000000001</v>
      </c>
      <c r="N137" s="7">
        <v>88592</v>
      </c>
      <c r="O137" s="6">
        <v>2.2276503521762714</v>
      </c>
      <c r="P137" s="6">
        <v>91.380141006903202</v>
      </c>
      <c r="Q137" s="13" t="str">
        <f t="shared" si="4"/>
        <v>PLT00031ELK GROVE VILLAGE</v>
      </c>
      <c r="R137" s="13" t="str">
        <f t="shared" si="5"/>
        <v>WEST MONROEPLT0000</v>
      </c>
    </row>
    <row r="138" spans="1:18" x14ac:dyDescent="0.2">
      <c r="A138" s="5" t="s">
        <v>162</v>
      </c>
      <c r="B138" s="5" t="s">
        <v>121</v>
      </c>
      <c r="C138" s="5" t="s">
        <v>122</v>
      </c>
      <c r="D138" s="5" t="s">
        <v>281</v>
      </c>
      <c r="E138" s="5" t="s">
        <v>282</v>
      </c>
      <c r="F138" s="5" t="s">
        <v>283</v>
      </c>
      <c r="G138" s="5" t="s">
        <v>242</v>
      </c>
      <c r="H138" s="5" t="s">
        <v>284</v>
      </c>
      <c r="I138" s="6">
        <v>3381.4516129032259</v>
      </c>
      <c r="J138" s="7">
        <v>31</v>
      </c>
      <c r="K138" s="6">
        <v>105396.32</v>
      </c>
      <c r="L138" s="8">
        <v>68.717838709677423</v>
      </c>
      <c r="M138" s="8">
        <v>2130.2530000000002</v>
      </c>
      <c r="N138" s="7">
        <v>28179</v>
      </c>
      <c r="O138" s="6">
        <v>3.7402434436992089</v>
      </c>
      <c r="P138" s="6">
        <v>49.475963653143545</v>
      </c>
      <c r="Q138" s="13" t="str">
        <f t="shared" si="4"/>
        <v>PLT00031WALTON</v>
      </c>
      <c r="R138" s="13" t="str">
        <f t="shared" si="5"/>
        <v>WEST MONROEPLT0050</v>
      </c>
    </row>
    <row r="139" spans="1:18" x14ac:dyDescent="0.2">
      <c r="A139" s="5" t="s">
        <v>212</v>
      </c>
      <c r="B139" s="5" t="s">
        <v>213</v>
      </c>
      <c r="C139" s="5" t="s">
        <v>102</v>
      </c>
      <c r="D139" s="5" t="s">
        <v>117</v>
      </c>
      <c r="E139" s="5" t="s">
        <v>118</v>
      </c>
      <c r="F139" s="5" t="s">
        <v>106</v>
      </c>
      <c r="G139" s="5" t="s">
        <v>60</v>
      </c>
      <c r="H139" s="5" t="s">
        <v>119</v>
      </c>
      <c r="I139" s="6">
        <v>1003.3278723404256</v>
      </c>
      <c r="J139" s="7">
        <v>94</v>
      </c>
      <c r="K139" s="6">
        <v>104020.15999999995</v>
      </c>
      <c r="L139" s="8">
        <v>22.473404255319149</v>
      </c>
      <c r="M139" s="8">
        <v>2112.5</v>
      </c>
      <c r="N139" s="7">
        <v>54271</v>
      </c>
      <c r="O139" s="6">
        <v>1.9166803633616469</v>
      </c>
      <c r="P139" s="6">
        <v>49.24031242603548</v>
      </c>
      <c r="Q139" s="13" t="str">
        <f t="shared" si="4"/>
        <v>PLT00034LUMBERTON</v>
      </c>
      <c r="R139" s="13" t="str">
        <f t="shared" si="5"/>
        <v>MIDDLETOWNPLT0004</v>
      </c>
    </row>
    <row r="140" spans="1:18" x14ac:dyDescent="0.2">
      <c r="A140" s="5" t="s">
        <v>137</v>
      </c>
      <c r="B140" s="5" t="s">
        <v>138</v>
      </c>
      <c r="C140" s="5" t="s">
        <v>108</v>
      </c>
      <c r="D140" s="5" t="s">
        <v>70</v>
      </c>
      <c r="E140" s="5" t="s">
        <v>71</v>
      </c>
      <c r="F140" s="5" t="s">
        <v>72</v>
      </c>
      <c r="G140" s="5" t="s">
        <v>60</v>
      </c>
      <c r="H140" s="5" t="s">
        <v>74</v>
      </c>
      <c r="I140" s="6">
        <v>1163.4202752293577</v>
      </c>
      <c r="J140" s="7">
        <v>109</v>
      </c>
      <c r="K140" s="6">
        <v>142690.23000000004</v>
      </c>
      <c r="L140" s="8">
        <v>19.247743119266055</v>
      </c>
      <c r="M140" s="8">
        <v>2098.0039999999999</v>
      </c>
      <c r="N140" s="7">
        <v>80479</v>
      </c>
      <c r="O140" s="6">
        <v>1.773011965854447</v>
      </c>
      <c r="P140" s="6">
        <v>68.012372712349475</v>
      </c>
      <c r="Q140" s="13" t="str">
        <f t="shared" si="4"/>
        <v>PLT00033FORT SMITH</v>
      </c>
      <c r="R140" s="13" t="str">
        <f t="shared" si="5"/>
        <v>MACONPLT0004</v>
      </c>
    </row>
    <row r="141" spans="1:18" x14ac:dyDescent="0.2">
      <c r="A141" s="5" t="s">
        <v>137</v>
      </c>
      <c r="B141" s="5" t="s">
        <v>138</v>
      </c>
      <c r="C141" s="5" t="s">
        <v>108</v>
      </c>
      <c r="D141" s="5" t="s">
        <v>252</v>
      </c>
      <c r="E141" s="5" t="s">
        <v>253</v>
      </c>
      <c r="F141" s="5" t="s">
        <v>254</v>
      </c>
      <c r="G141" s="5" t="s">
        <v>60</v>
      </c>
      <c r="H141" s="5" t="s">
        <v>255</v>
      </c>
      <c r="I141" s="6">
        <v>630.35058252427211</v>
      </c>
      <c r="J141" s="7">
        <v>103</v>
      </c>
      <c r="K141" s="6">
        <v>71108.049999999988</v>
      </c>
      <c r="L141" s="8">
        <v>20.116674757281551</v>
      </c>
      <c r="M141" s="8">
        <v>2072.0174999999999</v>
      </c>
      <c r="N141" s="7">
        <v>29140</v>
      </c>
      <c r="O141" s="6">
        <v>2.440221345229924</v>
      </c>
      <c r="P141" s="6">
        <v>34.318267099578065</v>
      </c>
      <c r="Q141" s="13" t="str">
        <f t="shared" si="4"/>
        <v>PLT00033TUSCALOOSA</v>
      </c>
      <c r="R141" s="13" t="str">
        <f t="shared" si="5"/>
        <v>MACONPLT0006</v>
      </c>
    </row>
    <row r="142" spans="1:18" x14ac:dyDescent="0.2">
      <c r="A142" s="5" t="s">
        <v>162</v>
      </c>
      <c r="B142" s="5" t="s">
        <v>121</v>
      </c>
      <c r="C142" s="5" t="s">
        <v>122</v>
      </c>
      <c r="D142" s="5" t="s">
        <v>187</v>
      </c>
      <c r="E142" s="5" t="s">
        <v>188</v>
      </c>
      <c r="F142" s="5" t="s">
        <v>64</v>
      </c>
      <c r="G142" s="5" t="s">
        <v>60</v>
      </c>
      <c r="H142" s="5" t="s">
        <v>149</v>
      </c>
      <c r="I142" s="6">
        <v>1244.9338</v>
      </c>
      <c r="J142" s="7">
        <v>100</v>
      </c>
      <c r="K142" s="6">
        <v>146265.32</v>
      </c>
      <c r="L142" s="8">
        <v>20.534030000000001</v>
      </c>
      <c r="M142" s="8">
        <v>2053.4030000000002</v>
      </c>
      <c r="N142" s="7">
        <v>77666</v>
      </c>
      <c r="O142" s="6">
        <v>1.8832606288465996</v>
      </c>
      <c r="P142" s="6">
        <v>71.230693633933512</v>
      </c>
      <c r="Q142" s="13" t="str">
        <f t="shared" si="4"/>
        <v>PLT00031CHICAGO</v>
      </c>
      <c r="R142" s="13" t="str">
        <f t="shared" si="5"/>
        <v>WEST MONROEPLT0060</v>
      </c>
    </row>
    <row r="143" spans="1:18" x14ac:dyDescent="0.2">
      <c r="A143" s="5" t="s">
        <v>137</v>
      </c>
      <c r="B143" s="5" t="s">
        <v>138</v>
      </c>
      <c r="C143" s="5" t="s">
        <v>108</v>
      </c>
      <c r="D143" s="5" t="s">
        <v>110</v>
      </c>
      <c r="E143" s="5" t="s">
        <v>111</v>
      </c>
      <c r="F143" s="5" t="s">
        <v>112</v>
      </c>
      <c r="G143" s="5" t="s">
        <v>60</v>
      </c>
      <c r="H143" s="5" t="s">
        <v>113</v>
      </c>
      <c r="I143" s="6">
        <v>513.55365384615357</v>
      </c>
      <c r="J143" s="7">
        <v>104</v>
      </c>
      <c r="K143" s="6">
        <v>59608.45</v>
      </c>
      <c r="L143" s="8">
        <v>19.631341346153846</v>
      </c>
      <c r="M143" s="8">
        <v>2041.6595</v>
      </c>
      <c r="N143" s="7">
        <v>35461</v>
      </c>
      <c r="O143" s="6">
        <v>1.6809579538084092</v>
      </c>
      <c r="P143" s="6">
        <v>29.196077994396223</v>
      </c>
      <c r="Q143" s="13" t="str">
        <f t="shared" si="4"/>
        <v>PLT00033LAWRENCEBURG</v>
      </c>
      <c r="R143" s="13" t="str">
        <f t="shared" si="5"/>
        <v>MACONPLT0005</v>
      </c>
    </row>
    <row r="144" spans="1:18" x14ac:dyDescent="0.2">
      <c r="A144" s="5" t="s">
        <v>90</v>
      </c>
      <c r="B144" s="5" t="s">
        <v>91</v>
      </c>
      <c r="C144" s="5" t="s">
        <v>57</v>
      </c>
      <c r="D144" s="5" t="s">
        <v>271</v>
      </c>
      <c r="E144" s="5" t="s">
        <v>325</v>
      </c>
      <c r="F144" s="5" t="s">
        <v>88</v>
      </c>
      <c r="G144" s="5" t="s">
        <v>60</v>
      </c>
      <c r="H144" s="5" t="s">
        <v>326</v>
      </c>
      <c r="I144" s="6">
        <v>1593.1796739130432</v>
      </c>
      <c r="J144" s="7">
        <v>92</v>
      </c>
      <c r="K144" s="6">
        <v>159079.39999999997</v>
      </c>
      <c r="L144" s="8">
        <v>21.644021739130434</v>
      </c>
      <c r="M144" s="8">
        <v>1991.25</v>
      </c>
      <c r="N144" s="7">
        <v>61670</v>
      </c>
      <c r="O144" s="6">
        <v>2.5795265120804274</v>
      </c>
      <c r="P144" s="6">
        <v>79.889215317011903</v>
      </c>
      <c r="Q144" s="13" t="str">
        <f t="shared" si="4"/>
        <v>PLT00036GRESHAM</v>
      </c>
      <c r="R144" s="13" t="str">
        <f t="shared" si="5"/>
        <v>SANTA CLARAPLT0800</v>
      </c>
    </row>
    <row r="145" spans="1:18" x14ac:dyDescent="0.2">
      <c r="A145" s="5" t="s">
        <v>127</v>
      </c>
      <c r="B145" s="5" t="s">
        <v>128</v>
      </c>
      <c r="C145" s="5" t="s">
        <v>64</v>
      </c>
      <c r="D145" s="5" t="s">
        <v>162</v>
      </c>
      <c r="E145" s="5" t="s">
        <v>121</v>
      </c>
      <c r="F145" s="5" t="s">
        <v>122</v>
      </c>
      <c r="G145" s="5" t="s">
        <v>60</v>
      </c>
      <c r="H145" s="5" t="s">
        <v>163</v>
      </c>
      <c r="I145" s="6">
        <v>915.07313131313185</v>
      </c>
      <c r="J145" s="7">
        <v>99</v>
      </c>
      <c r="K145" s="6">
        <v>102692.36000000003</v>
      </c>
      <c r="L145" s="8">
        <v>20</v>
      </c>
      <c r="M145" s="8">
        <v>1980</v>
      </c>
      <c r="N145" s="7">
        <v>52074</v>
      </c>
      <c r="O145" s="6">
        <v>1.9720467027691369</v>
      </c>
      <c r="P145" s="6">
        <v>51.864828282828299</v>
      </c>
      <c r="Q145" s="13" t="str">
        <f t="shared" si="4"/>
        <v>PLT00043WEST MONROE</v>
      </c>
      <c r="R145" s="13" t="str">
        <f t="shared" si="5"/>
        <v>CENTRALIAPLT0003</v>
      </c>
    </row>
    <row r="146" spans="1:18" x14ac:dyDescent="0.2">
      <c r="A146" s="5" t="s">
        <v>386</v>
      </c>
      <c r="B146" s="5" t="s">
        <v>145</v>
      </c>
      <c r="C146" s="5" t="s">
        <v>283</v>
      </c>
      <c r="D146" s="5" t="s">
        <v>150</v>
      </c>
      <c r="E146" s="5" t="s">
        <v>151</v>
      </c>
      <c r="F146" s="5" t="s">
        <v>152</v>
      </c>
      <c r="G146" s="5" t="s">
        <v>60</v>
      </c>
      <c r="H146" s="5" t="s">
        <v>153</v>
      </c>
      <c r="I146" s="6">
        <v>722.38929292929311</v>
      </c>
      <c r="J146" s="7">
        <v>99</v>
      </c>
      <c r="K146" s="6">
        <v>76536.26999999999</v>
      </c>
      <c r="L146" s="8">
        <v>20</v>
      </c>
      <c r="M146" s="8">
        <v>1980</v>
      </c>
      <c r="N146" s="7">
        <v>29846</v>
      </c>
      <c r="O146" s="6">
        <v>2.5643727802720631</v>
      </c>
      <c r="P146" s="6">
        <v>38.654681818181814</v>
      </c>
      <c r="Q146" s="13" t="str">
        <f t="shared" si="4"/>
        <v>PLT00509KALAMAZOO</v>
      </c>
      <c r="R146" s="13" t="str">
        <f t="shared" si="5"/>
        <v>LOUISVILLEPLT0003</v>
      </c>
    </row>
    <row r="147" spans="1:18" x14ac:dyDescent="0.2">
      <c r="A147" s="5" t="s">
        <v>137</v>
      </c>
      <c r="B147" s="5" t="s">
        <v>138</v>
      </c>
      <c r="C147" s="5" t="s">
        <v>108</v>
      </c>
      <c r="D147" s="5" t="s">
        <v>114</v>
      </c>
      <c r="E147" s="5" t="s">
        <v>115</v>
      </c>
      <c r="F147" s="5" t="s">
        <v>64</v>
      </c>
      <c r="G147" s="5" t="s">
        <v>156</v>
      </c>
      <c r="H147" s="5" t="s">
        <v>116</v>
      </c>
      <c r="I147" s="6">
        <v>901.54862745098046</v>
      </c>
      <c r="J147" s="7">
        <v>102</v>
      </c>
      <c r="K147" s="6">
        <v>101879.76999999997</v>
      </c>
      <c r="L147" s="8">
        <v>19.221058823529411</v>
      </c>
      <c r="M147" s="8">
        <v>1960.548</v>
      </c>
      <c r="N147" s="7">
        <v>80955</v>
      </c>
      <c r="O147" s="6">
        <v>1.2584740905441292</v>
      </c>
      <c r="P147" s="6">
        <v>51.964945515233481</v>
      </c>
      <c r="Q147" s="13" t="str">
        <f t="shared" si="4"/>
        <v>PLT00033CAROL STREAM</v>
      </c>
      <c r="R147" s="13" t="str">
        <f t="shared" si="5"/>
        <v>MACONPLT0000</v>
      </c>
    </row>
    <row r="148" spans="1:18" x14ac:dyDescent="0.2">
      <c r="A148" s="5" t="s">
        <v>150</v>
      </c>
      <c r="B148" s="5" t="s">
        <v>151</v>
      </c>
      <c r="C148" s="5" t="s">
        <v>152</v>
      </c>
      <c r="D148" s="5" t="s">
        <v>267</v>
      </c>
      <c r="E148" s="5" t="s">
        <v>268</v>
      </c>
      <c r="F148" s="5" t="s">
        <v>269</v>
      </c>
      <c r="G148" s="5" t="s">
        <v>60</v>
      </c>
      <c r="H148" s="5" t="s">
        <v>270</v>
      </c>
      <c r="I148" s="6">
        <v>1283.6789655172415</v>
      </c>
      <c r="J148" s="7">
        <v>87</v>
      </c>
      <c r="K148" s="6">
        <v>121711.35999999997</v>
      </c>
      <c r="L148" s="8">
        <v>22.435344827586206</v>
      </c>
      <c r="M148" s="8">
        <v>1951.875</v>
      </c>
      <c r="N148" s="7">
        <v>65343</v>
      </c>
      <c r="O148" s="6">
        <v>1.8626533829178331</v>
      </c>
      <c r="P148" s="6">
        <v>62.356124239513271</v>
      </c>
      <c r="Q148" s="13" t="str">
        <f t="shared" si="4"/>
        <v>PLT00032MITCHELL</v>
      </c>
      <c r="R148" s="13" t="str">
        <f t="shared" si="5"/>
        <v>KALAMAZOOPLT0004</v>
      </c>
    </row>
    <row r="149" spans="1:18" x14ac:dyDescent="0.2">
      <c r="A149" s="5" t="s">
        <v>136</v>
      </c>
      <c r="B149" s="5" t="s">
        <v>121</v>
      </c>
      <c r="C149" s="5" t="s">
        <v>122</v>
      </c>
      <c r="D149" s="5" t="s">
        <v>160</v>
      </c>
      <c r="E149" s="5" t="s">
        <v>131</v>
      </c>
      <c r="F149" s="5" t="s">
        <v>108</v>
      </c>
      <c r="G149" s="5" t="s">
        <v>60</v>
      </c>
      <c r="H149" s="5" t="s">
        <v>161</v>
      </c>
      <c r="I149" s="6">
        <v>899.61714285714277</v>
      </c>
      <c r="J149" s="7">
        <v>91</v>
      </c>
      <c r="K149" s="6">
        <v>92177.479999999967</v>
      </c>
      <c r="L149" s="8">
        <v>20.843719780219782</v>
      </c>
      <c r="M149" s="8">
        <v>1896.7785000000001</v>
      </c>
      <c r="N149" s="7">
        <v>49312</v>
      </c>
      <c r="O149" s="6">
        <v>1.8692707657365339</v>
      </c>
      <c r="P149" s="6">
        <v>48.596860413590704</v>
      </c>
      <c r="Q149" s="13" t="str">
        <f t="shared" si="4"/>
        <v>PLT00070PERRY</v>
      </c>
      <c r="R149" s="13" t="str">
        <f t="shared" si="5"/>
        <v>WEST MONROEPLT0022</v>
      </c>
    </row>
    <row r="150" spans="1:18" x14ac:dyDescent="0.2">
      <c r="A150" s="5" t="s">
        <v>177</v>
      </c>
      <c r="B150" s="5" t="s">
        <v>63</v>
      </c>
      <c r="C150" s="5" t="s">
        <v>64</v>
      </c>
      <c r="D150" s="5" t="s">
        <v>192</v>
      </c>
      <c r="E150" s="5" t="s">
        <v>193</v>
      </c>
      <c r="F150" s="5" t="s">
        <v>152</v>
      </c>
      <c r="G150" s="5" t="s">
        <v>60</v>
      </c>
      <c r="H150" s="5" t="s">
        <v>194</v>
      </c>
      <c r="I150" s="6">
        <v>510.14184782608697</v>
      </c>
      <c r="J150" s="7">
        <v>92</v>
      </c>
      <c r="K150" s="6">
        <v>50557.54</v>
      </c>
      <c r="L150" s="8">
        <v>20</v>
      </c>
      <c r="M150" s="8">
        <v>1840</v>
      </c>
      <c r="N150" s="7">
        <v>17020</v>
      </c>
      <c r="O150" s="6">
        <v>2.9704782608695655</v>
      </c>
      <c r="P150" s="6">
        <v>27.476923913043478</v>
      </c>
      <c r="Q150" s="13" t="str">
        <f t="shared" si="4"/>
        <v>PLT00010BATTLE CREEK</v>
      </c>
      <c r="R150" s="13" t="str">
        <f t="shared" si="5"/>
        <v>ELK GROVE VILLAGEPLT0900</v>
      </c>
    </row>
    <row r="151" spans="1:18" x14ac:dyDescent="0.2">
      <c r="A151" s="5" t="s">
        <v>264</v>
      </c>
      <c r="B151" s="5" t="s">
        <v>111</v>
      </c>
      <c r="C151" s="5" t="s">
        <v>112</v>
      </c>
      <c r="D151" s="5" t="s">
        <v>189</v>
      </c>
      <c r="E151" s="5" t="s">
        <v>190</v>
      </c>
      <c r="F151" s="5" t="s">
        <v>112</v>
      </c>
      <c r="G151" s="5" t="s">
        <v>60</v>
      </c>
      <c r="H151" s="5" t="s">
        <v>191</v>
      </c>
      <c r="I151" s="6">
        <v>418.39080459770116</v>
      </c>
      <c r="J151" s="7">
        <v>87</v>
      </c>
      <c r="K151" s="6">
        <v>38368.24000000002</v>
      </c>
      <c r="L151" s="8">
        <v>20.69212643678161</v>
      </c>
      <c r="M151" s="8">
        <v>1800.2150000000001</v>
      </c>
      <c r="N151" s="7">
        <v>10788</v>
      </c>
      <c r="O151" s="6">
        <v>3.5565665554319632</v>
      </c>
      <c r="P151" s="6">
        <v>21.313143152345702</v>
      </c>
      <c r="Q151" s="13" t="str">
        <f t="shared" si="4"/>
        <v>PLT00653GORDONSVILLE</v>
      </c>
      <c r="R151" s="13" t="str">
        <f t="shared" si="5"/>
        <v>LAWRENCEBURGPLT0048</v>
      </c>
    </row>
    <row r="152" spans="1:18" x14ac:dyDescent="0.2">
      <c r="A152" s="5" t="s">
        <v>137</v>
      </c>
      <c r="B152" s="5" t="s">
        <v>138</v>
      </c>
      <c r="C152" s="5" t="s">
        <v>108</v>
      </c>
      <c r="D152" s="5" t="s">
        <v>164</v>
      </c>
      <c r="E152" s="5" t="s">
        <v>165</v>
      </c>
      <c r="F152" s="5" t="s">
        <v>166</v>
      </c>
      <c r="G152" s="5" t="s">
        <v>60</v>
      </c>
      <c r="H152" s="5" t="s">
        <v>167</v>
      </c>
      <c r="I152" s="6">
        <v>1286.0281318681318</v>
      </c>
      <c r="J152" s="7">
        <v>91</v>
      </c>
      <c r="K152" s="6">
        <v>133303.12</v>
      </c>
      <c r="L152" s="8">
        <v>19.701175824175824</v>
      </c>
      <c r="M152" s="8">
        <v>1792.807</v>
      </c>
      <c r="N152" s="7">
        <v>86952</v>
      </c>
      <c r="O152" s="6">
        <v>1.5330655994111693</v>
      </c>
      <c r="P152" s="6">
        <v>74.35441740243094</v>
      </c>
      <c r="Q152" s="13" t="str">
        <f t="shared" si="4"/>
        <v>PLT00033MENASHA</v>
      </c>
      <c r="R152" s="13" t="str">
        <f t="shared" si="5"/>
        <v>MACONPLT0004</v>
      </c>
    </row>
    <row r="153" spans="1:18" x14ac:dyDescent="0.2">
      <c r="A153" s="5" t="s">
        <v>70</v>
      </c>
      <c r="B153" s="5" t="s">
        <v>71</v>
      </c>
      <c r="C153" s="5" t="s">
        <v>72</v>
      </c>
      <c r="D153" s="5" t="s">
        <v>350</v>
      </c>
      <c r="E153" s="5" t="s">
        <v>351</v>
      </c>
      <c r="F153" s="5" t="s">
        <v>312</v>
      </c>
      <c r="G153" s="5" t="s">
        <v>60</v>
      </c>
      <c r="H153" s="5" t="s">
        <v>352</v>
      </c>
      <c r="I153" s="6">
        <v>53.305393258426967</v>
      </c>
      <c r="J153" s="7">
        <v>89</v>
      </c>
      <c r="K153" s="6">
        <v>5183.99</v>
      </c>
      <c r="L153" s="8">
        <v>19.893258426966291</v>
      </c>
      <c r="M153" s="8">
        <v>1770.5</v>
      </c>
      <c r="N153" s="7">
        <v>64169</v>
      </c>
      <c r="O153" s="6">
        <v>8.078651685393258E-2</v>
      </c>
      <c r="P153" s="6">
        <v>2.9279807963852016</v>
      </c>
      <c r="Q153" s="13" t="str">
        <f t="shared" si="4"/>
        <v>PLT00042MINNEAPOLIS</v>
      </c>
      <c r="R153" s="13" t="str">
        <f t="shared" si="5"/>
        <v>FORT SMITHPLT0060</v>
      </c>
    </row>
    <row r="154" spans="1:18" x14ac:dyDescent="0.2">
      <c r="A154" s="5" t="s">
        <v>150</v>
      </c>
      <c r="B154" s="5" t="s">
        <v>151</v>
      </c>
      <c r="C154" s="5" t="s">
        <v>152</v>
      </c>
      <c r="D154" s="5" t="s">
        <v>252</v>
      </c>
      <c r="E154" s="5" t="s">
        <v>253</v>
      </c>
      <c r="F154" s="5" t="s">
        <v>254</v>
      </c>
      <c r="G154" s="5" t="s">
        <v>60</v>
      </c>
      <c r="H154" s="5" t="s">
        <v>294</v>
      </c>
      <c r="I154" s="6">
        <v>1168.5892307692307</v>
      </c>
      <c r="J154" s="7">
        <v>78</v>
      </c>
      <c r="K154" s="6">
        <v>101401.64000000001</v>
      </c>
      <c r="L154" s="8">
        <v>22.35576923076923</v>
      </c>
      <c r="M154" s="8">
        <v>1743.75</v>
      </c>
      <c r="N154" s="7">
        <v>56082</v>
      </c>
      <c r="O154" s="6">
        <v>1.8080960022823724</v>
      </c>
      <c r="P154" s="6">
        <v>58.151478136200723</v>
      </c>
      <c r="Q154" s="13" t="str">
        <f t="shared" si="4"/>
        <v>PLT00032TUSCALOOSA</v>
      </c>
      <c r="R154" s="13" t="str">
        <f t="shared" si="5"/>
        <v>KALAMAZOOPLT0006</v>
      </c>
    </row>
    <row r="155" spans="1:18" x14ac:dyDescent="0.2">
      <c r="A155" s="5" t="s">
        <v>189</v>
      </c>
      <c r="B155" s="5" t="s">
        <v>190</v>
      </c>
      <c r="C155" s="5" t="s">
        <v>112</v>
      </c>
      <c r="D155" s="5" t="s">
        <v>137</v>
      </c>
      <c r="E155" s="5" t="s">
        <v>138</v>
      </c>
      <c r="F155" s="5" t="s">
        <v>108</v>
      </c>
      <c r="G155" s="5" t="s">
        <v>60</v>
      </c>
      <c r="H155" s="5" t="s">
        <v>139</v>
      </c>
      <c r="I155" s="6">
        <v>581.07172413793114</v>
      </c>
      <c r="J155" s="7">
        <v>87</v>
      </c>
      <c r="K155" s="6">
        <v>55142.239999999991</v>
      </c>
      <c r="L155" s="8">
        <v>20</v>
      </c>
      <c r="M155" s="8">
        <v>1740</v>
      </c>
      <c r="N155" s="7">
        <v>28516</v>
      </c>
      <c r="O155" s="6">
        <v>1.93372983588161</v>
      </c>
      <c r="P155" s="6">
        <v>31.690942528735626</v>
      </c>
      <c r="Q155" s="13" t="str">
        <f t="shared" si="4"/>
        <v>PLT0048AMACON</v>
      </c>
      <c r="R155" s="13" t="str">
        <f t="shared" si="5"/>
        <v>GORDONSVILLEPLT0003</v>
      </c>
    </row>
    <row r="156" spans="1:18" x14ac:dyDescent="0.2">
      <c r="A156" s="5" t="s">
        <v>348</v>
      </c>
      <c r="B156" s="5" t="s">
        <v>262</v>
      </c>
      <c r="C156" s="5" t="s">
        <v>122</v>
      </c>
      <c r="D156" s="5" t="s">
        <v>160</v>
      </c>
      <c r="E156" s="5" t="s">
        <v>131</v>
      </c>
      <c r="F156" s="5" t="s">
        <v>108</v>
      </c>
      <c r="G156" s="5" t="s">
        <v>60</v>
      </c>
      <c r="H156" s="5" t="s">
        <v>161</v>
      </c>
      <c r="I156" s="6">
        <v>893.5896341463415</v>
      </c>
      <c r="J156" s="7">
        <v>82</v>
      </c>
      <c r="K156" s="6">
        <v>80699.760000000009</v>
      </c>
      <c r="L156" s="8">
        <v>20.773140243902439</v>
      </c>
      <c r="M156" s="8">
        <v>1703.3975</v>
      </c>
      <c r="N156" s="7">
        <v>43829</v>
      </c>
      <c r="O156" s="6">
        <v>1.8412411873417147</v>
      </c>
      <c r="P156" s="6">
        <v>47.375765198669136</v>
      </c>
      <c r="Q156" s="13" t="str">
        <f t="shared" si="4"/>
        <v>PLT00205PERRY</v>
      </c>
      <c r="R156" s="13" t="str">
        <f t="shared" si="5"/>
        <v>MONROEPLT0022</v>
      </c>
    </row>
    <row r="157" spans="1:18" x14ac:dyDescent="0.2">
      <c r="A157" s="5" t="s">
        <v>260</v>
      </c>
      <c r="B157" s="5" t="s">
        <v>138</v>
      </c>
      <c r="C157" s="5" t="s">
        <v>108</v>
      </c>
      <c r="D157" s="5" t="s">
        <v>181</v>
      </c>
      <c r="E157" s="5" t="s">
        <v>71</v>
      </c>
      <c r="F157" s="5" t="s">
        <v>72</v>
      </c>
      <c r="G157" s="5" t="s">
        <v>60</v>
      </c>
      <c r="H157" s="5" t="s">
        <v>182</v>
      </c>
      <c r="I157" s="6">
        <v>1117.9847000000004</v>
      </c>
      <c r="J157" s="7">
        <v>100</v>
      </c>
      <c r="K157" s="6">
        <v>125061.35999999999</v>
      </c>
      <c r="L157" s="8">
        <v>16.914770000000001</v>
      </c>
      <c r="M157" s="8">
        <v>1691.4770000000001</v>
      </c>
      <c r="N157" s="7">
        <v>73844</v>
      </c>
      <c r="O157" s="6">
        <v>1.6935886463355179</v>
      </c>
      <c r="P157" s="6">
        <v>73.936187131128577</v>
      </c>
      <c r="Q157" s="13" t="str">
        <f t="shared" si="4"/>
        <v>PLT00250FORT SMITH</v>
      </c>
      <c r="R157" s="13" t="str">
        <f t="shared" si="5"/>
        <v>MACONPLT0035</v>
      </c>
    </row>
    <row r="158" spans="1:18" x14ac:dyDescent="0.2">
      <c r="A158" s="5" t="s">
        <v>114</v>
      </c>
      <c r="B158" s="5" t="s">
        <v>115</v>
      </c>
      <c r="C158" s="5" t="s">
        <v>64</v>
      </c>
      <c r="D158" s="5" t="s">
        <v>168</v>
      </c>
      <c r="E158" s="5" t="s">
        <v>63</v>
      </c>
      <c r="F158" s="5" t="s">
        <v>64</v>
      </c>
      <c r="G158" s="5" t="s">
        <v>60</v>
      </c>
      <c r="H158" s="5" t="s">
        <v>149</v>
      </c>
      <c r="I158" s="6">
        <v>280.62166666666667</v>
      </c>
      <c r="J158" s="7">
        <v>108</v>
      </c>
      <c r="K158" s="6">
        <v>30952.239999999998</v>
      </c>
      <c r="L158" s="8">
        <v>15.62226388888889</v>
      </c>
      <c r="M158" s="8">
        <v>1687.2045000000001</v>
      </c>
      <c r="N158" s="7">
        <v>1650</v>
      </c>
      <c r="O158" s="6">
        <v>18.758933333333331</v>
      </c>
      <c r="P158" s="6">
        <v>18.345280610619518</v>
      </c>
      <c r="Q158" s="13" t="str">
        <f t="shared" si="4"/>
        <v>PLT00008ELK GROVE VILLAGE</v>
      </c>
      <c r="R158" s="13" t="str">
        <f t="shared" si="5"/>
        <v>CAROL STREAMPLT0067</v>
      </c>
    </row>
    <row r="159" spans="1:18" x14ac:dyDescent="0.2">
      <c r="A159" s="5" t="s">
        <v>189</v>
      </c>
      <c r="B159" s="5" t="s">
        <v>190</v>
      </c>
      <c r="C159" s="5" t="s">
        <v>112</v>
      </c>
      <c r="D159" s="5" t="s">
        <v>150</v>
      </c>
      <c r="E159" s="5" t="s">
        <v>151</v>
      </c>
      <c r="F159" s="5" t="s">
        <v>152</v>
      </c>
      <c r="G159" s="5" t="s">
        <v>60</v>
      </c>
      <c r="H159" s="5" t="s">
        <v>153</v>
      </c>
      <c r="I159" s="6">
        <v>757.24523809523794</v>
      </c>
      <c r="J159" s="7">
        <v>84</v>
      </c>
      <c r="K159" s="6">
        <v>70722.939999999973</v>
      </c>
      <c r="L159" s="8">
        <v>20</v>
      </c>
      <c r="M159" s="8">
        <v>1680</v>
      </c>
      <c r="N159" s="7">
        <v>40236</v>
      </c>
      <c r="O159" s="6">
        <v>1.7577030519932393</v>
      </c>
      <c r="P159" s="6">
        <v>42.096988095238082</v>
      </c>
      <c r="Q159" s="13" t="str">
        <f t="shared" si="4"/>
        <v>PLT0048AKALAMAZOO</v>
      </c>
      <c r="R159" s="13" t="str">
        <f t="shared" si="5"/>
        <v>GORDONSVILLEPLT0003</v>
      </c>
    </row>
    <row r="160" spans="1:18" x14ac:dyDescent="0.2">
      <c r="A160" s="5" t="s">
        <v>162</v>
      </c>
      <c r="B160" s="5" t="s">
        <v>121</v>
      </c>
      <c r="C160" s="5" t="s">
        <v>122</v>
      </c>
      <c r="D160" s="5" t="s">
        <v>248</v>
      </c>
      <c r="E160" s="5" t="s">
        <v>249</v>
      </c>
      <c r="F160" s="5" t="s">
        <v>152</v>
      </c>
      <c r="G160" s="5" t="s">
        <v>60</v>
      </c>
      <c r="H160" s="5" t="s">
        <v>250</v>
      </c>
      <c r="I160" s="6">
        <v>1476.7447252747249</v>
      </c>
      <c r="J160" s="7">
        <v>91</v>
      </c>
      <c r="K160" s="6">
        <v>150866.95999999996</v>
      </c>
      <c r="L160" s="8">
        <v>18.419835164835163</v>
      </c>
      <c r="M160" s="8">
        <v>1676.2049999999999</v>
      </c>
      <c r="N160" s="7">
        <v>80353</v>
      </c>
      <c r="O160" s="6">
        <v>1.8775523004741572</v>
      </c>
      <c r="P160" s="6">
        <v>90.005076944645779</v>
      </c>
      <c r="Q160" s="13" t="str">
        <f t="shared" si="4"/>
        <v>PLT00031MENDON</v>
      </c>
      <c r="R160" s="13" t="str">
        <f t="shared" si="5"/>
        <v>WEST MONROEPLT0060</v>
      </c>
    </row>
    <row r="161" spans="1:18" x14ac:dyDescent="0.2">
      <c r="A161" s="5" t="s">
        <v>199</v>
      </c>
      <c r="B161" s="5" t="s">
        <v>193</v>
      </c>
      <c r="C161" s="5" t="s">
        <v>152</v>
      </c>
      <c r="D161" s="5" t="s">
        <v>140</v>
      </c>
      <c r="E161" s="5" t="s">
        <v>141</v>
      </c>
      <c r="F161" s="5" t="s">
        <v>142</v>
      </c>
      <c r="G161" s="5" t="s">
        <v>60</v>
      </c>
      <c r="H161" s="5" t="s">
        <v>143</v>
      </c>
      <c r="I161" s="6">
        <v>1655.9611111111108</v>
      </c>
      <c r="J161" s="7">
        <v>72</v>
      </c>
      <c r="K161" s="6">
        <v>129185.53999999992</v>
      </c>
      <c r="L161" s="8">
        <v>22.5</v>
      </c>
      <c r="M161" s="8">
        <v>1620</v>
      </c>
      <c r="N161" s="7">
        <v>44352</v>
      </c>
      <c r="O161" s="6">
        <v>2.9127331349206331</v>
      </c>
      <c r="P161" s="6">
        <v>79.74416049382711</v>
      </c>
      <c r="Q161" s="13" t="str">
        <f t="shared" si="4"/>
        <v>PLT00038OAKS</v>
      </c>
      <c r="R161" s="13" t="str">
        <f t="shared" si="5"/>
        <v>BATTLE CREEKPLT0002</v>
      </c>
    </row>
    <row r="162" spans="1:18" x14ac:dyDescent="0.2">
      <c r="A162" s="5" t="s">
        <v>252</v>
      </c>
      <c r="B162" s="5" t="s">
        <v>253</v>
      </c>
      <c r="C162" s="5" t="s">
        <v>254</v>
      </c>
      <c r="D162" s="5" t="s">
        <v>183</v>
      </c>
      <c r="E162" s="5" t="s">
        <v>184</v>
      </c>
      <c r="F162" s="5" t="s">
        <v>185</v>
      </c>
      <c r="G162" s="5" t="s">
        <v>60</v>
      </c>
      <c r="H162" s="5" t="s">
        <v>321</v>
      </c>
      <c r="I162" s="6">
        <v>2132.2173076923077</v>
      </c>
      <c r="J162" s="7">
        <v>78</v>
      </c>
      <c r="K162" s="6">
        <v>181113.54</v>
      </c>
      <c r="L162" s="8">
        <v>20.727294871794872</v>
      </c>
      <c r="M162" s="8">
        <v>1616.729</v>
      </c>
      <c r="N162" s="7">
        <v>76279</v>
      </c>
      <c r="O162" s="6">
        <v>2.3743565070333905</v>
      </c>
      <c r="P162" s="6">
        <v>112.02467451254972</v>
      </c>
      <c r="Q162" s="13" t="str">
        <f t="shared" si="4"/>
        <v>PLT00060PISCATAWAY</v>
      </c>
      <c r="R162" s="13" t="str">
        <f t="shared" si="5"/>
        <v>TUSCALOOSAPLT0001</v>
      </c>
    </row>
    <row r="163" spans="1:18" x14ac:dyDescent="0.2">
      <c r="A163" s="5" t="s">
        <v>261</v>
      </c>
      <c r="B163" s="5" t="s">
        <v>262</v>
      </c>
      <c r="C163" s="5" t="s">
        <v>122</v>
      </c>
      <c r="D163" s="5" t="s">
        <v>147</v>
      </c>
      <c r="E163" s="5" t="s">
        <v>148</v>
      </c>
      <c r="F163" s="5" t="s">
        <v>102</v>
      </c>
      <c r="G163" s="5" t="s">
        <v>60</v>
      </c>
      <c r="H163" s="5" t="s">
        <v>149</v>
      </c>
      <c r="I163" s="6">
        <v>1517.5974358974358</v>
      </c>
      <c r="J163" s="7">
        <v>78</v>
      </c>
      <c r="K163" s="6">
        <v>132999.68000000005</v>
      </c>
      <c r="L163" s="8">
        <v>20.662666666666667</v>
      </c>
      <c r="M163" s="8">
        <v>1611.6880000000001</v>
      </c>
      <c r="N163" s="7">
        <v>75426</v>
      </c>
      <c r="O163" s="6">
        <v>1.7633134462917304</v>
      </c>
      <c r="P163" s="6">
        <v>82.521976958319499</v>
      </c>
      <c r="Q163" s="13" t="str">
        <f t="shared" si="4"/>
        <v>PLT00207MAPLE HEIGHTS</v>
      </c>
      <c r="R163" s="13" t="str">
        <f t="shared" si="5"/>
        <v>MONROEPLT0062</v>
      </c>
    </row>
    <row r="164" spans="1:18" x14ac:dyDescent="0.2">
      <c r="A164" s="5" t="s">
        <v>70</v>
      </c>
      <c r="B164" s="5" t="s">
        <v>71</v>
      </c>
      <c r="C164" s="5" t="s">
        <v>72</v>
      </c>
      <c r="D164" s="5" t="s">
        <v>348</v>
      </c>
      <c r="E164" s="5" t="s">
        <v>262</v>
      </c>
      <c r="F164" s="5" t="s">
        <v>122</v>
      </c>
      <c r="G164" s="5" t="s">
        <v>60</v>
      </c>
      <c r="H164" s="5" t="s">
        <v>349</v>
      </c>
      <c r="I164" s="6">
        <v>854.42188801944928</v>
      </c>
      <c r="J164" s="7">
        <v>106</v>
      </c>
      <c r="K164" s="6">
        <v>100297.37013006167</v>
      </c>
      <c r="L164" s="8">
        <v>14.771900943396227</v>
      </c>
      <c r="M164" s="8">
        <v>1565.8215</v>
      </c>
      <c r="N164" s="7">
        <v>33287</v>
      </c>
      <c r="O164" s="6">
        <v>3.0131093258648023</v>
      </c>
      <c r="P164" s="6">
        <v>64.054153126688874</v>
      </c>
      <c r="Q164" s="13" t="str">
        <f t="shared" si="4"/>
        <v>PLT00042MONROE</v>
      </c>
      <c r="R164" s="13" t="str">
        <f t="shared" si="5"/>
        <v>FORT SMITHPLT0020</v>
      </c>
    </row>
    <row r="165" spans="1:18" x14ac:dyDescent="0.2">
      <c r="A165" s="5" t="s">
        <v>130</v>
      </c>
      <c r="B165" s="5" t="s">
        <v>131</v>
      </c>
      <c r="C165" s="5" t="s">
        <v>108</v>
      </c>
      <c r="D165" s="5" t="s">
        <v>110</v>
      </c>
      <c r="E165" s="5" t="s">
        <v>111</v>
      </c>
      <c r="F165" s="5" t="s">
        <v>112</v>
      </c>
      <c r="G165" s="5" t="s">
        <v>60</v>
      </c>
      <c r="H165" s="5" t="s">
        <v>113</v>
      </c>
      <c r="I165" s="6">
        <v>560.91345454545433</v>
      </c>
      <c r="J165" s="7">
        <v>110</v>
      </c>
      <c r="K165" s="6">
        <v>71535.679999999978</v>
      </c>
      <c r="L165" s="8">
        <v>14.129422727272727</v>
      </c>
      <c r="M165" s="8">
        <v>1554.2365</v>
      </c>
      <c r="N165" s="7">
        <v>39160</v>
      </c>
      <c r="O165" s="6">
        <v>1.8267538304392232</v>
      </c>
      <c r="P165" s="6">
        <v>46.02625147459861</v>
      </c>
      <c r="Q165" s="13" t="str">
        <f t="shared" si="4"/>
        <v>PLT00068LAWRENCEBURG</v>
      </c>
      <c r="R165" s="13" t="str">
        <f t="shared" si="5"/>
        <v>PERRYPLT0005</v>
      </c>
    </row>
    <row r="166" spans="1:18" x14ac:dyDescent="0.2">
      <c r="A166" s="5" t="s">
        <v>267</v>
      </c>
      <c r="B166" s="5" t="s">
        <v>268</v>
      </c>
      <c r="C166" s="5" t="s">
        <v>269</v>
      </c>
      <c r="D166" s="5" t="s">
        <v>369</v>
      </c>
      <c r="E166" s="5" t="s">
        <v>370</v>
      </c>
      <c r="F166" s="5" t="s">
        <v>312</v>
      </c>
      <c r="G166" s="5" t="s">
        <v>60</v>
      </c>
      <c r="H166" s="5" t="s">
        <v>371</v>
      </c>
      <c r="I166" s="6">
        <v>295.3499999999998</v>
      </c>
      <c r="J166" s="7">
        <v>74</v>
      </c>
      <c r="K166" s="6">
        <v>23009.970000000012</v>
      </c>
      <c r="L166" s="8">
        <v>20.903817567567568</v>
      </c>
      <c r="M166" s="8">
        <v>1546.8824999999999</v>
      </c>
      <c r="N166" s="7">
        <v>8066</v>
      </c>
      <c r="O166" s="6">
        <v>2.8527113811058782</v>
      </c>
      <c r="P166" s="6">
        <v>14.875059999709102</v>
      </c>
      <c r="Q166" s="13" t="str">
        <f t="shared" si="4"/>
        <v>PLT00044PIPESTONE</v>
      </c>
      <c r="R166" s="13" t="str">
        <f t="shared" si="5"/>
        <v>MITCHELLPLT0070</v>
      </c>
    </row>
    <row r="167" spans="1:18" x14ac:dyDescent="0.2">
      <c r="A167" s="5" t="s">
        <v>127</v>
      </c>
      <c r="B167" s="5" t="s">
        <v>128</v>
      </c>
      <c r="C167" s="5" t="s">
        <v>64</v>
      </c>
      <c r="D167" s="5" t="s">
        <v>137</v>
      </c>
      <c r="E167" s="5" t="s">
        <v>138</v>
      </c>
      <c r="F167" s="5" t="s">
        <v>108</v>
      </c>
      <c r="G167" s="5" t="s">
        <v>60</v>
      </c>
      <c r="H167" s="5" t="s">
        <v>139</v>
      </c>
      <c r="I167" s="6">
        <v>1011.7855263157899</v>
      </c>
      <c r="J167" s="7">
        <v>76</v>
      </c>
      <c r="K167" s="6">
        <v>84397.1</v>
      </c>
      <c r="L167" s="8">
        <v>20</v>
      </c>
      <c r="M167" s="8">
        <v>1520</v>
      </c>
      <c r="N167" s="7">
        <v>44573</v>
      </c>
      <c r="O167" s="6">
        <v>1.8934579229578445</v>
      </c>
      <c r="P167" s="6">
        <v>55.524407894736846</v>
      </c>
      <c r="Q167" s="13" t="str">
        <f t="shared" si="4"/>
        <v>PLT00043MACON</v>
      </c>
      <c r="R167" s="13" t="str">
        <f t="shared" si="5"/>
        <v>CENTRALIAPLT0003</v>
      </c>
    </row>
    <row r="168" spans="1:18" x14ac:dyDescent="0.2">
      <c r="A168" s="5" t="s">
        <v>189</v>
      </c>
      <c r="B168" s="5" t="s">
        <v>190</v>
      </c>
      <c r="C168" s="5" t="s">
        <v>112</v>
      </c>
      <c r="D168" s="5" t="s">
        <v>162</v>
      </c>
      <c r="E168" s="5" t="s">
        <v>121</v>
      </c>
      <c r="F168" s="5" t="s">
        <v>122</v>
      </c>
      <c r="G168" s="5" t="s">
        <v>60</v>
      </c>
      <c r="H168" s="5" t="s">
        <v>163</v>
      </c>
      <c r="I168" s="6">
        <v>746.61447368421102</v>
      </c>
      <c r="J168" s="7">
        <v>76</v>
      </c>
      <c r="K168" s="6">
        <v>63715.799999999981</v>
      </c>
      <c r="L168" s="8">
        <v>20</v>
      </c>
      <c r="M168" s="8">
        <v>1520</v>
      </c>
      <c r="N168" s="7">
        <v>39140</v>
      </c>
      <c r="O168" s="6">
        <v>1.6278947368421048</v>
      </c>
      <c r="P168" s="6">
        <v>41.918289473684197</v>
      </c>
      <c r="Q168" s="13" t="str">
        <f t="shared" si="4"/>
        <v>PLT0048AWEST MONROE</v>
      </c>
      <c r="R168" s="13" t="str">
        <f t="shared" si="5"/>
        <v>GORDONSVILLEPLT0003</v>
      </c>
    </row>
    <row r="169" spans="1:18" x14ac:dyDescent="0.2">
      <c r="A169" s="5" t="s">
        <v>252</v>
      </c>
      <c r="B169" s="5" t="s">
        <v>253</v>
      </c>
      <c r="C169" s="5" t="s">
        <v>254</v>
      </c>
      <c r="D169" s="5" t="s">
        <v>124</v>
      </c>
      <c r="E169" s="5" t="s">
        <v>125</v>
      </c>
      <c r="F169" s="5" t="s">
        <v>102</v>
      </c>
      <c r="G169" s="5" t="s">
        <v>60</v>
      </c>
      <c r="H169" s="5" t="s">
        <v>126</v>
      </c>
      <c r="I169" s="6">
        <v>1096.9409589041106</v>
      </c>
      <c r="J169" s="7">
        <v>73</v>
      </c>
      <c r="K169" s="6">
        <v>89271.209999999934</v>
      </c>
      <c r="L169" s="8">
        <v>20.788760273972603</v>
      </c>
      <c r="M169" s="8">
        <v>1517.5795000000001</v>
      </c>
      <c r="N169" s="7">
        <v>47660</v>
      </c>
      <c r="O169" s="6">
        <v>1.8730845572807371</v>
      </c>
      <c r="P169" s="6">
        <v>58.824733728941339</v>
      </c>
      <c r="Q169" s="13" t="str">
        <f t="shared" si="4"/>
        <v>PLT00060MARION</v>
      </c>
      <c r="R169" s="13" t="str">
        <f t="shared" si="5"/>
        <v>TUSCALOOSAPLT0002</v>
      </c>
    </row>
    <row r="170" spans="1:18" x14ac:dyDescent="0.2">
      <c r="A170" s="5" t="s">
        <v>187</v>
      </c>
      <c r="B170" s="5" t="s">
        <v>188</v>
      </c>
      <c r="C170" s="5" t="s">
        <v>64</v>
      </c>
      <c r="D170" s="5" t="s">
        <v>267</v>
      </c>
      <c r="E170" s="5" t="s">
        <v>268</v>
      </c>
      <c r="F170" s="5" t="s">
        <v>269</v>
      </c>
      <c r="G170" s="5" t="s">
        <v>60</v>
      </c>
      <c r="H170" s="5" t="s">
        <v>270</v>
      </c>
      <c r="I170" s="6">
        <v>1069.1408219178081</v>
      </c>
      <c r="J170" s="7">
        <v>73</v>
      </c>
      <c r="K170" s="6">
        <v>86790.960000000021</v>
      </c>
      <c r="L170" s="8">
        <v>20.67177397260274</v>
      </c>
      <c r="M170" s="8">
        <v>1509.0395000000001</v>
      </c>
      <c r="N170" s="7">
        <v>45333</v>
      </c>
      <c r="O170" s="6">
        <v>1.9145205479452059</v>
      </c>
      <c r="P170" s="6">
        <v>57.514041216283616</v>
      </c>
      <c r="Q170" s="13" t="str">
        <f t="shared" si="4"/>
        <v>PLT00603MITCHELL</v>
      </c>
      <c r="R170" s="13" t="str">
        <f t="shared" si="5"/>
        <v>CHICAGOPLT0004</v>
      </c>
    </row>
    <row r="171" spans="1:18" x14ac:dyDescent="0.2">
      <c r="A171" s="5" t="s">
        <v>117</v>
      </c>
      <c r="B171" s="5" t="s">
        <v>118</v>
      </c>
      <c r="C171" s="5" t="s">
        <v>106</v>
      </c>
      <c r="D171" s="5" t="s">
        <v>187</v>
      </c>
      <c r="E171" s="5" t="s">
        <v>188</v>
      </c>
      <c r="F171" s="5" t="s">
        <v>64</v>
      </c>
      <c r="G171" s="5" t="s">
        <v>60</v>
      </c>
      <c r="H171" s="5" t="s">
        <v>149</v>
      </c>
      <c r="I171" s="6">
        <v>1140.2136363636364</v>
      </c>
      <c r="J171" s="7">
        <v>77</v>
      </c>
      <c r="K171" s="6">
        <v>101628.97</v>
      </c>
      <c r="L171" s="8">
        <v>19.567012987012987</v>
      </c>
      <c r="M171" s="8">
        <v>1506.66</v>
      </c>
      <c r="N171" s="7">
        <v>63624</v>
      </c>
      <c r="O171" s="6">
        <v>1.5973370111907457</v>
      </c>
      <c r="P171" s="6">
        <v>67.453154659976363</v>
      </c>
      <c r="Q171" s="13" t="str">
        <f t="shared" si="4"/>
        <v>PLT00041CHICAGO</v>
      </c>
      <c r="R171" s="13" t="str">
        <f t="shared" si="5"/>
        <v>LUMBERTONPLT0060</v>
      </c>
    </row>
    <row r="172" spans="1:18" x14ac:dyDescent="0.2">
      <c r="A172" s="5" t="s">
        <v>150</v>
      </c>
      <c r="B172" s="5" t="s">
        <v>151</v>
      </c>
      <c r="C172" s="5" t="s">
        <v>152</v>
      </c>
      <c r="D172" s="5" t="s">
        <v>256</v>
      </c>
      <c r="E172" s="5" t="s">
        <v>257</v>
      </c>
      <c r="F172" s="5" t="s">
        <v>258</v>
      </c>
      <c r="G172" s="5" t="s">
        <v>60</v>
      </c>
      <c r="H172" s="5" t="s">
        <v>295</v>
      </c>
      <c r="I172" s="6">
        <v>861.57104477611949</v>
      </c>
      <c r="J172" s="7">
        <v>67</v>
      </c>
      <c r="K172" s="6">
        <v>66217.369999999981</v>
      </c>
      <c r="L172" s="8">
        <v>21.884328358208954</v>
      </c>
      <c r="M172" s="8">
        <v>1466.25</v>
      </c>
      <c r="N172" s="7">
        <v>23905</v>
      </c>
      <c r="O172" s="6">
        <v>2.770021752771386</v>
      </c>
      <c r="P172" s="6">
        <v>45.161036658141505</v>
      </c>
      <c r="Q172" s="13" t="str">
        <f t="shared" si="4"/>
        <v>PLT00032MISSISSAUGA</v>
      </c>
      <c r="R172" s="13" t="str">
        <f t="shared" si="5"/>
        <v>KALAMAZOOPLT0810</v>
      </c>
    </row>
    <row r="173" spans="1:18" x14ac:dyDescent="0.2">
      <c r="A173" s="5" t="s">
        <v>252</v>
      </c>
      <c r="B173" s="5" t="s">
        <v>253</v>
      </c>
      <c r="C173" s="5" t="s">
        <v>254</v>
      </c>
      <c r="D173" s="5" t="s">
        <v>189</v>
      </c>
      <c r="E173" s="5" t="s">
        <v>190</v>
      </c>
      <c r="F173" s="5" t="s">
        <v>112</v>
      </c>
      <c r="G173" s="5" t="s">
        <v>60</v>
      </c>
      <c r="H173" s="5" t="s">
        <v>191</v>
      </c>
      <c r="I173" s="6">
        <v>654.13318840579711</v>
      </c>
      <c r="J173" s="7">
        <v>69</v>
      </c>
      <c r="K173" s="6">
        <v>51856.319999999992</v>
      </c>
      <c r="L173" s="8">
        <v>21.164224637681158</v>
      </c>
      <c r="M173" s="8">
        <v>1460.3315</v>
      </c>
      <c r="N173" s="7">
        <v>18023</v>
      </c>
      <c r="O173" s="6">
        <v>2.8772302058480825</v>
      </c>
      <c r="P173" s="6">
        <v>35.50996468952426</v>
      </c>
      <c r="Q173" s="13" t="str">
        <f t="shared" si="4"/>
        <v>PLT00060GORDONSVILLE</v>
      </c>
      <c r="R173" s="13" t="str">
        <f t="shared" si="5"/>
        <v>TUSCALOOSAPLT0048</v>
      </c>
    </row>
    <row r="174" spans="1:18" x14ac:dyDescent="0.2">
      <c r="A174" s="5" t="s">
        <v>261</v>
      </c>
      <c r="B174" s="5" t="s">
        <v>262</v>
      </c>
      <c r="C174" s="5" t="s">
        <v>122</v>
      </c>
      <c r="D174" s="5" t="s">
        <v>66</v>
      </c>
      <c r="E174" s="5" t="s">
        <v>67</v>
      </c>
      <c r="F174" s="5" t="s">
        <v>68</v>
      </c>
      <c r="G174" s="5" t="s">
        <v>60</v>
      </c>
      <c r="H174" s="5" t="s">
        <v>69</v>
      </c>
      <c r="I174" s="6">
        <v>836.02500000000032</v>
      </c>
      <c r="J174" s="7">
        <v>76</v>
      </c>
      <c r="K174" s="6">
        <v>75518.74000000002</v>
      </c>
      <c r="L174" s="8">
        <v>19.169309210526318</v>
      </c>
      <c r="M174" s="8">
        <v>1456.8675000000001</v>
      </c>
      <c r="N174" s="7">
        <v>39748</v>
      </c>
      <c r="O174" s="6">
        <v>1.8999381100935901</v>
      </c>
      <c r="P174" s="6">
        <v>51.836381826075481</v>
      </c>
      <c r="Q174" s="13" t="str">
        <f t="shared" si="4"/>
        <v>PLT00207PACIFIC</v>
      </c>
      <c r="R174" s="13" t="str">
        <f t="shared" si="5"/>
        <v>MONROEPLT0001</v>
      </c>
    </row>
    <row r="175" spans="1:18" x14ac:dyDescent="0.2">
      <c r="A175" s="5" t="s">
        <v>55</v>
      </c>
      <c r="B175" s="5" t="s">
        <v>56</v>
      </c>
      <c r="C175" s="5" t="s">
        <v>57</v>
      </c>
      <c r="D175" s="5" t="s">
        <v>78</v>
      </c>
      <c r="E175" s="5" t="s">
        <v>79</v>
      </c>
      <c r="F175" s="5" t="s">
        <v>57</v>
      </c>
      <c r="G175" s="5" t="s">
        <v>60</v>
      </c>
      <c r="H175" s="5" t="s">
        <v>80</v>
      </c>
      <c r="I175" s="6">
        <v>554.38539999999978</v>
      </c>
      <c r="J175" s="7">
        <v>100</v>
      </c>
      <c r="K175" s="6">
        <v>62535.17</v>
      </c>
      <c r="L175" s="8">
        <v>14.502454999999999</v>
      </c>
      <c r="M175" s="8">
        <v>1450.2455</v>
      </c>
      <c r="N175" s="7">
        <v>25662</v>
      </c>
      <c r="O175" s="6">
        <v>2.4368782635803914</v>
      </c>
      <c r="P175" s="6">
        <v>43.120402718022568</v>
      </c>
      <c r="Q175" s="13" t="str">
        <f t="shared" si="4"/>
        <v>PLT00003FRESNO</v>
      </c>
      <c r="R175" s="13" t="str">
        <f t="shared" si="5"/>
        <v>IRVINEPLT0066</v>
      </c>
    </row>
    <row r="176" spans="1:18" x14ac:dyDescent="0.2">
      <c r="A176" s="5" t="s">
        <v>55</v>
      </c>
      <c r="B176" s="5" t="s">
        <v>56</v>
      </c>
      <c r="C176" s="5" t="s">
        <v>57</v>
      </c>
      <c r="D176" s="5" t="s">
        <v>78</v>
      </c>
      <c r="E176" s="5" t="s">
        <v>79</v>
      </c>
      <c r="F176" s="5" t="s">
        <v>57</v>
      </c>
      <c r="G176" s="5" t="s">
        <v>60</v>
      </c>
      <c r="H176" s="5" t="s">
        <v>81</v>
      </c>
      <c r="I176" s="6">
        <v>541.20961904761884</v>
      </c>
      <c r="J176" s="7">
        <v>105</v>
      </c>
      <c r="K176" s="6">
        <v>63533.130000000005</v>
      </c>
      <c r="L176" s="8">
        <v>13.754690476190477</v>
      </c>
      <c r="M176" s="8">
        <v>1444.2425000000001</v>
      </c>
      <c r="N176" s="7">
        <v>34516</v>
      </c>
      <c r="O176" s="6">
        <v>1.840686348360181</v>
      </c>
      <c r="P176" s="6">
        <v>43.990624843127108</v>
      </c>
      <c r="Q176" s="13" t="str">
        <f t="shared" si="4"/>
        <v>PLT00003FRESNO</v>
      </c>
      <c r="R176" s="13" t="str">
        <f t="shared" si="5"/>
        <v>IRVINEPLT0066</v>
      </c>
    </row>
    <row r="177" spans="1:18" x14ac:dyDescent="0.2">
      <c r="A177" s="5" t="s">
        <v>260</v>
      </c>
      <c r="B177" s="5" t="s">
        <v>138</v>
      </c>
      <c r="C177" s="5" t="s">
        <v>108</v>
      </c>
      <c r="D177" s="5" t="s">
        <v>127</v>
      </c>
      <c r="E177" s="5" t="s">
        <v>128</v>
      </c>
      <c r="F177" s="5" t="s">
        <v>64</v>
      </c>
      <c r="G177" s="5" t="s">
        <v>60</v>
      </c>
      <c r="H177" s="5" t="s">
        <v>129</v>
      </c>
      <c r="I177" s="6">
        <v>775.92985507246385</v>
      </c>
      <c r="J177" s="7">
        <v>69</v>
      </c>
      <c r="K177" s="6">
        <v>60111.599999999969</v>
      </c>
      <c r="L177" s="8">
        <v>20.801681159420291</v>
      </c>
      <c r="M177" s="8">
        <v>1435.316</v>
      </c>
      <c r="N177" s="7">
        <v>40404</v>
      </c>
      <c r="O177" s="6">
        <v>1.4877635877635871</v>
      </c>
      <c r="P177" s="6">
        <v>41.880394282513379</v>
      </c>
      <c r="Q177" s="13" t="str">
        <f t="shared" si="4"/>
        <v>PLT00250CENTRALIA</v>
      </c>
      <c r="R177" s="13" t="str">
        <f t="shared" si="5"/>
        <v>MACONPLT0004</v>
      </c>
    </row>
    <row r="178" spans="1:18" x14ac:dyDescent="0.2">
      <c r="A178" s="5" t="s">
        <v>137</v>
      </c>
      <c r="B178" s="5" t="s">
        <v>138</v>
      </c>
      <c r="C178" s="5" t="s">
        <v>108</v>
      </c>
      <c r="D178" s="5" t="s">
        <v>114</v>
      </c>
      <c r="E178" s="5" t="s">
        <v>115</v>
      </c>
      <c r="F178" s="5" t="s">
        <v>64</v>
      </c>
      <c r="G178" s="5" t="s">
        <v>60</v>
      </c>
      <c r="H178" s="5" t="s">
        <v>116</v>
      </c>
      <c r="I178" s="6">
        <v>1088.1755714285712</v>
      </c>
      <c r="J178" s="7">
        <v>70</v>
      </c>
      <c r="K178" s="6">
        <v>86830.55</v>
      </c>
      <c r="L178" s="8">
        <v>20.300885714285716</v>
      </c>
      <c r="M178" s="8">
        <v>1421.0620000000001</v>
      </c>
      <c r="N178" s="7">
        <v>55556</v>
      </c>
      <c r="O178" s="6">
        <v>1.562937396500828</v>
      </c>
      <c r="P178" s="6">
        <v>61.102576805234392</v>
      </c>
      <c r="Q178" s="13" t="str">
        <f t="shared" si="4"/>
        <v>PLT00033CAROL STREAM</v>
      </c>
      <c r="R178" s="13" t="str">
        <f t="shared" si="5"/>
        <v>MACONPLT0000</v>
      </c>
    </row>
    <row r="179" spans="1:18" x14ac:dyDescent="0.2">
      <c r="A179" s="5" t="s">
        <v>260</v>
      </c>
      <c r="B179" s="5" t="s">
        <v>138</v>
      </c>
      <c r="C179" s="5" t="s">
        <v>108</v>
      </c>
      <c r="D179" s="5" t="s">
        <v>267</v>
      </c>
      <c r="E179" s="5" t="s">
        <v>268</v>
      </c>
      <c r="F179" s="5" t="s">
        <v>269</v>
      </c>
      <c r="G179" s="5" t="s">
        <v>242</v>
      </c>
      <c r="H179" s="5" t="s">
        <v>270</v>
      </c>
      <c r="I179" s="6">
        <v>7873.5625</v>
      </c>
      <c r="J179" s="7">
        <v>16</v>
      </c>
      <c r="K179" s="6">
        <v>125977</v>
      </c>
      <c r="L179" s="8">
        <v>87.44740625</v>
      </c>
      <c r="M179" s="8">
        <v>1399.1585</v>
      </c>
      <c r="N179" s="7">
        <v>20944</v>
      </c>
      <c r="O179" s="6">
        <v>6.0149446142093197</v>
      </c>
      <c r="P179" s="6">
        <v>90.03769051183265</v>
      </c>
      <c r="Q179" s="13" t="str">
        <f t="shared" si="4"/>
        <v>PLT00250MITCHELL</v>
      </c>
      <c r="R179" s="13" t="str">
        <f t="shared" si="5"/>
        <v>MACONPLT0004</v>
      </c>
    </row>
    <row r="180" spans="1:18" x14ac:dyDescent="0.2">
      <c r="A180" s="5" t="s">
        <v>170</v>
      </c>
      <c r="B180" s="5" t="s">
        <v>173</v>
      </c>
      <c r="C180" s="5" t="s">
        <v>166</v>
      </c>
      <c r="D180" s="5" t="s">
        <v>124</v>
      </c>
      <c r="E180" s="5" t="s">
        <v>125</v>
      </c>
      <c r="F180" s="5" t="s">
        <v>102</v>
      </c>
      <c r="G180" s="5" t="s">
        <v>60</v>
      </c>
      <c r="H180" s="5" t="s">
        <v>126</v>
      </c>
      <c r="I180" s="6">
        <v>1183.3573333333336</v>
      </c>
      <c r="J180" s="7">
        <v>75</v>
      </c>
      <c r="K180" s="6">
        <v>95858.6</v>
      </c>
      <c r="L180" s="8">
        <v>18.222259999999999</v>
      </c>
      <c r="M180" s="8">
        <v>1366.6695</v>
      </c>
      <c r="N180" s="7">
        <v>40875</v>
      </c>
      <c r="O180" s="6">
        <v>2.345164525993884</v>
      </c>
      <c r="P180" s="6">
        <v>70.140293611586415</v>
      </c>
      <c r="Q180" s="13" t="str">
        <f t="shared" si="4"/>
        <v>PLT00054MARION</v>
      </c>
      <c r="R180" s="13" t="str">
        <f t="shared" si="5"/>
        <v>WAUSAUPLT0002</v>
      </c>
    </row>
    <row r="181" spans="1:18" x14ac:dyDescent="0.2">
      <c r="A181" s="5" t="s">
        <v>55</v>
      </c>
      <c r="B181" s="5" t="s">
        <v>56</v>
      </c>
      <c r="C181" s="5" t="s">
        <v>57</v>
      </c>
      <c r="D181" s="5" t="s">
        <v>82</v>
      </c>
      <c r="E181" s="5" t="s">
        <v>83</v>
      </c>
      <c r="F181" s="5" t="s">
        <v>84</v>
      </c>
      <c r="G181" s="5" t="s">
        <v>60</v>
      </c>
      <c r="H181" s="5" t="s">
        <v>85</v>
      </c>
      <c r="I181" s="6">
        <v>2595.5572839506162</v>
      </c>
      <c r="J181" s="7">
        <v>81</v>
      </c>
      <c r="K181" s="6">
        <v>224257.64</v>
      </c>
      <c r="L181" s="8">
        <v>16.833216049382717</v>
      </c>
      <c r="M181" s="8">
        <v>1363.4905000000001</v>
      </c>
      <c r="N181" s="7">
        <v>82134</v>
      </c>
      <c r="O181" s="6">
        <v>2.7303874156865611</v>
      </c>
      <c r="P181" s="6">
        <v>164.47319581617913</v>
      </c>
      <c r="Q181" s="13" t="str">
        <f t="shared" si="4"/>
        <v>PLT00003GOLDEN</v>
      </c>
      <c r="R181" s="13" t="str">
        <f t="shared" si="5"/>
        <v>IRVINEPLT0065</v>
      </c>
    </row>
    <row r="182" spans="1:18" x14ac:dyDescent="0.2">
      <c r="A182" s="5" t="s">
        <v>160</v>
      </c>
      <c r="B182" s="5" t="s">
        <v>131</v>
      </c>
      <c r="C182" s="5" t="s">
        <v>108</v>
      </c>
      <c r="D182" s="5" t="s">
        <v>348</v>
      </c>
      <c r="E182" s="5" t="s">
        <v>262</v>
      </c>
      <c r="F182" s="5" t="s">
        <v>122</v>
      </c>
      <c r="G182" s="5" t="s">
        <v>60</v>
      </c>
      <c r="H182" s="5" t="s">
        <v>349</v>
      </c>
      <c r="I182" s="6">
        <v>889.49743589743571</v>
      </c>
      <c r="J182" s="7">
        <v>78</v>
      </c>
      <c r="K182" s="6">
        <v>79150.399999999951</v>
      </c>
      <c r="L182" s="8">
        <v>16.907634615384616</v>
      </c>
      <c r="M182" s="8">
        <v>1318.7954999999999</v>
      </c>
      <c r="N182" s="7">
        <v>41607</v>
      </c>
      <c r="O182" s="6">
        <v>1.9023337419184261</v>
      </c>
      <c r="P182" s="6">
        <v>60.017189928233719</v>
      </c>
      <c r="Q182" s="13" t="str">
        <f t="shared" si="4"/>
        <v>PLT00220MONROE</v>
      </c>
      <c r="R182" s="13" t="str">
        <f t="shared" si="5"/>
        <v>PERRYPLT0020</v>
      </c>
    </row>
    <row r="183" spans="1:18" x14ac:dyDescent="0.2">
      <c r="A183" s="5" t="s">
        <v>150</v>
      </c>
      <c r="B183" s="5" t="s">
        <v>151</v>
      </c>
      <c r="C183" s="5" t="s">
        <v>152</v>
      </c>
      <c r="D183" s="5" t="s">
        <v>124</v>
      </c>
      <c r="E183" s="5" t="s">
        <v>125</v>
      </c>
      <c r="F183" s="5" t="s">
        <v>102</v>
      </c>
      <c r="G183" s="5" t="s">
        <v>60</v>
      </c>
      <c r="H183" s="5" t="s">
        <v>126</v>
      </c>
      <c r="I183" s="6">
        <v>566.89050847457645</v>
      </c>
      <c r="J183" s="7">
        <v>59</v>
      </c>
      <c r="K183" s="6">
        <v>37285.539999999986</v>
      </c>
      <c r="L183" s="8">
        <v>22.309322033898304</v>
      </c>
      <c r="M183" s="8">
        <v>1316.25</v>
      </c>
      <c r="N183" s="7">
        <v>12862</v>
      </c>
      <c r="O183" s="6">
        <v>2.8988913077281904</v>
      </c>
      <c r="P183" s="6">
        <v>28.32709591642924</v>
      </c>
      <c r="Q183" s="13" t="str">
        <f t="shared" si="4"/>
        <v>PLT00032MARION</v>
      </c>
      <c r="R183" s="13" t="str">
        <f t="shared" si="5"/>
        <v>KALAMAZOOPLT0002</v>
      </c>
    </row>
    <row r="184" spans="1:18" x14ac:dyDescent="0.2">
      <c r="A184" s="5" t="s">
        <v>260</v>
      </c>
      <c r="B184" s="5" t="s">
        <v>138</v>
      </c>
      <c r="C184" s="5" t="s">
        <v>108</v>
      </c>
      <c r="D184" s="5" t="s">
        <v>117</v>
      </c>
      <c r="E184" s="5" t="s">
        <v>118</v>
      </c>
      <c r="F184" s="5" t="s">
        <v>106</v>
      </c>
      <c r="G184" s="5" t="s">
        <v>60</v>
      </c>
      <c r="H184" s="5" t="s">
        <v>119</v>
      </c>
      <c r="I184" s="6">
        <v>557.82956521739118</v>
      </c>
      <c r="J184" s="7">
        <v>69</v>
      </c>
      <c r="K184" s="6">
        <v>42668.510000000009</v>
      </c>
      <c r="L184" s="8">
        <v>19.020478260869567</v>
      </c>
      <c r="M184" s="8">
        <v>1312.413</v>
      </c>
      <c r="N184" s="7">
        <v>22794</v>
      </c>
      <c r="O184" s="6">
        <v>1.8719184873212253</v>
      </c>
      <c r="P184" s="6">
        <v>32.511496000115827</v>
      </c>
      <c r="Q184" s="13" t="str">
        <f t="shared" si="4"/>
        <v>PLT00250LUMBERTON</v>
      </c>
      <c r="R184" s="13" t="str">
        <f t="shared" si="5"/>
        <v>MACONPLT0004</v>
      </c>
    </row>
    <row r="185" spans="1:18" x14ac:dyDescent="0.2">
      <c r="A185" s="5" t="s">
        <v>160</v>
      </c>
      <c r="B185" s="5" t="s">
        <v>131</v>
      </c>
      <c r="C185" s="5" t="s">
        <v>108</v>
      </c>
      <c r="D185" s="5" t="s">
        <v>58</v>
      </c>
      <c r="E185" s="5" t="s">
        <v>59</v>
      </c>
      <c r="F185" s="5" t="s">
        <v>57</v>
      </c>
      <c r="G185" s="5" t="s">
        <v>156</v>
      </c>
      <c r="H185" s="5" t="s">
        <v>61</v>
      </c>
      <c r="I185" s="6">
        <v>1609.391304347826</v>
      </c>
      <c r="J185" s="7">
        <v>69</v>
      </c>
      <c r="K185" s="6">
        <v>131630.12000000002</v>
      </c>
      <c r="L185" s="8">
        <v>18.906239130434784</v>
      </c>
      <c r="M185" s="8">
        <v>1304.5305000000001</v>
      </c>
      <c r="N185" s="7">
        <v>151041</v>
      </c>
      <c r="O185" s="6">
        <v>0.87148602035209</v>
      </c>
      <c r="P185" s="6">
        <v>100.90229396706326</v>
      </c>
      <c r="Q185" s="13" t="str">
        <f t="shared" si="4"/>
        <v>PLT00220FULLERTON</v>
      </c>
      <c r="R185" s="13" t="str">
        <f t="shared" si="5"/>
        <v>PERRYPLT0066</v>
      </c>
    </row>
    <row r="186" spans="1:18" x14ac:dyDescent="0.2">
      <c r="A186" s="5" t="s">
        <v>168</v>
      </c>
      <c r="B186" s="5" t="s">
        <v>63</v>
      </c>
      <c r="C186" s="5" t="s">
        <v>64</v>
      </c>
      <c r="D186" s="5" t="s">
        <v>58</v>
      </c>
      <c r="E186" s="5" t="s">
        <v>59</v>
      </c>
      <c r="F186" s="5" t="s">
        <v>57</v>
      </c>
      <c r="G186" s="5" t="s">
        <v>60</v>
      </c>
      <c r="H186" s="5" t="s">
        <v>61</v>
      </c>
      <c r="I186" s="6">
        <v>2023.3728169014098</v>
      </c>
      <c r="J186" s="7">
        <v>71</v>
      </c>
      <c r="K186" s="6">
        <v>168930.87999999989</v>
      </c>
      <c r="L186" s="8">
        <v>18.23680281690141</v>
      </c>
      <c r="M186" s="8">
        <v>1294.8130000000001</v>
      </c>
      <c r="N186" s="7">
        <v>141739</v>
      </c>
      <c r="O186" s="6">
        <v>1.1918447286914673</v>
      </c>
      <c r="P186" s="6">
        <v>130.46739567798585</v>
      </c>
      <c r="Q186" s="13" t="str">
        <f t="shared" si="4"/>
        <v>PLT00672FULLERTON</v>
      </c>
      <c r="R186" s="13" t="str">
        <f t="shared" si="5"/>
        <v>ELK GROVE VILLAGEPLT0066</v>
      </c>
    </row>
    <row r="187" spans="1:18" x14ac:dyDescent="0.2">
      <c r="A187" s="5" t="s">
        <v>333</v>
      </c>
      <c r="B187" s="5" t="s">
        <v>151</v>
      </c>
      <c r="C187" s="5" t="s">
        <v>152</v>
      </c>
      <c r="D187" s="5" t="s">
        <v>117</v>
      </c>
      <c r="E187" s="5" t="s">
        <v>118</v>
      </c>
      <c r="F187" s="5" t="s">
        <v>106</v>
      </c>
      <c r="G187" s="5" t="s">
        <v>60</v>
      </c>
      <c r="H187" s="5" t="s">
        <v>119</v>
      </c>
      <c r="I187" s="6">
        <v>1340.7166666666676</v>
      </c>
      <c r="J187" s="7">
        <v>57</v>
      </c>
      <c r="K187" s="6">
        <v>84738.499999999971</v>
      </c>
      <c r="L187" s="8">
        <v>22.5</v>
      </c>
      <c r="M187" s="8">
        <v>1282.5</v>
      </c>
      <c r="N187" s="7">
        <v>44517</v>
      </c>
      <c r="O187" s="6">
        <v>1.9035087719298238</v>
      </c>
      <c r="P187" s="6">
        <v>66.072904483430776</v>
      </c>
      <c r="Q187" s="13" t="str">
        <f t="shared" si="4"/>
        <v>PLT09011LUMBERTON</v>
      </c>
      <c r="R187" s="13" t="str">
        <f t="shared" si="5"/>
        <v>KALAMAZOOPLT0004</v>
      </c>
    </row>
    <row r="188" spans="1:18" x14ac:dyDescent="0.2">
      <c r="A188" s="5" t="s">
        <v>104</v>
      </c>
      <c r="B188" s="5" t="s">
        <v>107</v>
      </c>
      <c r="C188" s="5" t="s">
        <v>108</v>
      </c>
      <c r="D188" s="5" t="s">
        <v>150</v>
      </c>
      <c r="E188" s="5" t="s">
        <v>151</v>
      </c>
      <c r="F188" s="5" t="s">
        <v>152</v>
      </c>
      <c r="G188" s="5" t="s">
        <v>60</v>
      </c>
      <c r="H188" s="5" t="s">
        <v>153</v>
      </c>
      <c r="I188" s="6">
        <v>1065</v>
      </c>
      <c r="J188" s="7">
        <v>64</v>
      </c>
      <c r="K188" s="6">
        <v>76583.499999999985</v>
      </c>
      <c r="L188" s="8">
        <v>20</v>
      </c>
      <c r="M188" s="8">
        <v>1280</v>
      </c>
      <c r="N188" s="7">
        <v>45440</v>
      </c>
      <c r="O188" s="6">
        <v>1.6853763204225349</v>
      </c>
      <c r="P188" s="6">
        <v>59.830859374999989</v>
      </c>
      <c r="Q188" s="13" t="str">
        <f t="shared" si="4"/>
        <v>PLT00006KALAMAZOO</v>
      </c>
      <c r="R188" s="13" t="str">
        <f t="shared" si="5"/>
        <v>STONE MOUNTAINPLT0003</v>
      </c>
    </row>
    <row r="189" spans="1:18" x14ac:dyDescent="0.2">
      <c r="A189" s="5" t="s">
        <v>150</v>
      </c>
      <c r="B189" s="5" t="s">
        <v>151</v>
      </c>
      <c r="C189" s="5" t="s">
        <v>152</v>
      </c>
      <c r="D189" s="5" t="s">
        <v>189</v>
      </c>
      <c r="E189" s="5" t="s">
        <v>190</v>
      </c>
      <c r="F189" s="5" t="s">
        <v>112</v>
      </c>
      <c r="G189" s="5" t="s">
        <v>60</v>
      </c>
      <c r="H189" s="5" t="s">
        <v>191</v>
      </c>
      <c r="I189" s="6">
        <v>738.03593220339008</v>
      </c>
      <c r="J189" s="7">
        <v>59</v>
      </c>
      <c r="K189" s="6">
        <v>48652.470000000008</v>
      </c>
      <c r="L189" s="8">
        <v>21.203389830508474</v>
      </c>
      <c r="M189" s="8">
        <v>1251</v>
      </c>
      <c r="N189" s="7">
        <v>28261</v>
      </c>
      <c r="O189" s="6">
        <v>1.7215409928877254</v>
      </c>
      <c r="P189" s="6">
        <v>38.890863309352525</v>
      </c>
      <c r="Q189" s="13" t="str">
        <f t="shared" si="4"/>
        <v>PLT00032GORDONSVILLE</v>
      </c>
      <c r="R189" s="13" t="str">
        <f t="shared" si="5"/>
        <v>KALAMAZOOPLT0048</v>
      </c>
    </row>
    <row r="190" spans="1:18" x14ac:dyDescent="0.2">
      <c r="A190" s="5" t="s">
        <v>218</v>
      </c>
      <c r="B190" s="5" t="s">
        <v>219</v>
      </c>
      <c r="C190" s="5" t="s">
        <v>220</v>
      </c>
      <c r="D190" s="5" t="s">
        <v>379</v>
      </c>
      <c r="E190" s="5" t="s">
        <v>151</v>
      </c>
      <c r="F190" s="5" t="s">
        <v>152</v>
      </c>
      <c r="G190" s="5" t="s">
        <v>60</v>
      </c>
      <c r="H190" s="5" t="s">
        <v>155</v>
      </c>
      <c r="I190" s="6">
        <v>378.51384615384632</v>
      </c>
      <c r="J190" s="7">
        <v>65</v>
      </c>
      <c r="K190" s="6">
        <v>25379.399999999991</v>
      </c>
      <c r="L190" s="8">
        <v>19.234869230769231</v>
      </c>
      <c r="M190" s="8">
        <v>1250.2665</v>
      </c>
      <c r="N190" s="7">
        <v>5120</v>
      </c>
      <c r="O190" s="6">
        <v>4.9569140624999983</v>
      </c>
      <c r="P190" s="6">
        <v>20.299192212220348</v>
      </c>
      <c r="Q190" s="13" t="str">
        <f t="shared" si="4"/>
        <v>PLT00047KALAMAZOO</v>
      </c>
      <c r="R190" s="13" t="str">
        <f t="shared" si="5"/>
        <v>KENDALLVILLEPLT0061</v>
      </c>
    </row>
    <row r="191" spans="1:18" x14ac:dyDescent="0.2">
      <c r="A191" s="5" t="s">
        <v>356</v>
      </c>
      <c r="B191" s="5" t="s">
        <v>121</v>
      </c>
      <c r="C191" s="5" t="s">
        <v>122</v>
      </c>
      <c r="D191" s="5" t="s">
        <v>58</v>
      </c>
      <c r="E191" s="5" t="s">
        <v>59</v>
      </c>
      <c r="F191" s="5" t="s">
        <v>57</v>
      </c>
      <c r="G191" s="5" t="s">
        <v>156</v>
      </c>
      <c r="H191" s="5" t="s">
        <v>61</v>
      </c>
      <c r="I191" s="6">
        <v>1548.9467741935487</v>
      </c>
      <c r="J191" s="7">
        <v>62</v>
      </c>
      <c r="K191" s="6">
        <v>109672.3</v>
      </c>
      <c r="L191" s="8">
        <v>19.992411290322583</v>
      </c>
      <c r="M191" s="8">
        <v>1239.5295000000001</v>
      </c>
      <c r="N191" s="7">
        <v>102610</v>
      </c>
      <c r="O191" s="6">
        <v>1.0688266250852743</v>
      </c>
      <c r="P191" s="6">
        <v>88.478975288607487</v>
      </c>
      <c r="Q191" s="13" t="str">
        <f t="shared" si="4"/>
        <v>PLT00240FULLERTON</v>
      </c>
      <c r="R191" s="13" t="str">
        <f t="shared" si="5"/>
        <v>WEST MONROEPLT0066</v>
      </c>
    </row>
    <row r="192" spans="1:18" x14ac:dyDescent="0.2">
      <c r="A192" s="5" t="s">
        <v>137</v>
      </c>
      <c r="B192" s="5" t="s">
        <v>138</v>
      </c>
      <c r="C192" s="5" t="s">
        <v>108</v>
      </c>
      <c r="D192" s="5" t="s">
        <v>164</v>
      </c>
      <c r="E192" s="5" t="s">
        <v>165</v>
      </c>
      <c r="F192" s="5" t="s">
        <v>166</v>
      </c>
      <c r="G192" s="5" t="s">
        <v>156</v>
      </c>
      <c r="H192" s="5" t="s">
        <v>167</v>
      </c>
      <c r="I192" s="6">
        <v>980.81500000000085</v>
      </c>
      <c r="J192" s="7">
        <v>64</v>
      </c>
      <c r="K192" s="6">
        <v>69794.47</v>
      </c>
      <c r="L192" s="8">
        <v>18.6692265625</v>
      </c>
      <c r="M192" s="8">
        <v>1194.8305</v>
      </c>
      <c r="N192" s="7">
        <v>61128</v>
      </c>
      <c r="O192" s="6">
        <v>1.1417757819657113</v>
      </c>
      <c r="P192" s="6">
        <v>58.413699683762673</v>
      </c>
      <c r="Q192" s="13" t="str">
        <f t="shared" si="4"/>
        <v>PLT00033MENASHA</v>
      </c>
      <c r="R192" s="13" t="str">
        <f t="shared" si="5"/>
        <v>MACONPLT0004</v>
      </c>
    </row>
    <row r="193" spans="1:18" x14ac:dyDescent="0.2">
      <c r="A193" s="5" t="s">
        <v>110</v>
      </c>
      <c r="B193" s="5" t="s">
        <v>111</v>
      </c>
      <c r="C193" s="5" t="s">
        <v>112</v>
      </c>
      <c r="D193" s="5" t="s">
        <v>162</v>
      </c>
      <c r="E193" s="5" t="s">
        <v>121</v>
      </c>
      <c r="F193" s="5" t="s">
        <v>122</v>
      </c>
      <c r="G193" s="5" t="s">
        <v>60</v>
      </c>
      <c r="H193" s="5" t="s">
        <v>163</v>
      </c>
      <c r="I193" s="6">
        <v>623.79593220338984</v>
      </c>
      <c r="J193" s="7">
        <v>59</v>
      </c>
      <c r="K193" s="6">
        <v>41235.479999999996</v>
      </c>
      <c r="L193" s="8">
        <v>20</v>
      </c>
      <c r="M193" s="8">
        <v>1180</v>
      </c>
      <c r="N193" s="7">
        <v>24308</v>
      </c>
      <c r="O193" s="6">
        <v>1.6963748560144807</v>
      </c>
      <c r="P193" s="6">
        <v>34.9453220338983</v>
      </c>
      <c r="Q193" s="13" t="str">
        <f t="shared" si="4"/>
        <v>PLT00053WEST MONROE</v>
      </c>
      <c r="R193" s="13" t="str">
        <f t="shared" si="5"/>
        <v>LAWRENCEBURGPLT0003</v>
      </c>
    </row>
    <row r="194" spans="1:18" x14ac:dyDescent="0.2">
      <c r="A194" s="5" t="s">
        <v>233</v>
      </c>
      <c r="B194" s="5" t="s">
        <v>234</v>
      </c>
      <c r="C194" s="5" t="s">
        <v>57</v>
      </c>
      <c r="D194" s="5" t="s">
        <v>271</v>
      </c>
      <c r="E194" s="5" t="s">
        <v>237</v>
      </c>
      <c r="F194" s="5" t="s">
        <v>229</v>
      </c>
      <c r="G194" s="5" t="s">
        <v>60</v>
      </c>
      <c r="H194" s="5" t="s">
        <v>327</v>
      </c>
      <c r="I194" s="6">
        <v>1584.3687037037043</v>
      </c>
      <c r="J194" s="7">
        <v>54</v>
      </c>
      <c r="K194" s="6">
        <v>92169.179999999935</v>
      </c>
      <c r="L194" s="8">
        <v>21.523148148148149</v>
      </c>
      <c r="M194" s="8">
        <v>1162.25</v>
      </c>
      <c r="N194" s="7">
        <v>36342</v>
      </c>
      <c r="O194" s="6">
        <v>2.5361614660723113</v>
      </c>
      <c r="P194" s="6">
        <v>79.302370402236988</v>
      </c>
      <c r="Q194" s="13" t="str">
        <f t="shared" ref="Q194:Q257" si="6">A194&amp;E194</f>
        <v>PLT09002VANCOUVER</v>
      </c>
      <c r="R194" s="13" t="str">
        <f t="shared" si="5"/>
        <v>SAN JOSEPLT0800</v>
      </c>
    </row>
    <row r="195" spans="1:18" x14ac:dyDescent="0.2">
      <c r="A195" s="5" t="s">
        <v>66</v>
      </c>
      <c r="B195" s="5" t="s">
        <v>67</v>
      </c>
      <c r="C195" s="5" t="s">
        <v>68</v>
      </c>
      <c r="D195" s="5" t="s">
        <v>192</v>
      </c>
      <c r="E195" s="5" t="s">
        <v>193</v>
      </c>
      <c r="F195" s="5" t="s">
        <v>152</v>
      </c>
      <c r="G195" s="5" t="s">
        <v>60</v>
      </c>
      <c r="H195" s="5" t="s">
        <v>194</v>
      </c>
      <c r="I195" s="6">
        <v>725.34</v>
      </c>
      <c r="J195" s="7">
        <v>57</v>
      </c>
      <c r="K195" s="6">
        <v>45835.020000000019</v>
      </c>
      <c r="L195" s="8">
        <v>20</v>
      </c>
      <c r="M195" s="8">
        <v>1140</v>
      </c>
      <c r="N195" s="7">
        <v>26334</v>
      </c>
      <c r="O195" s="6">
        <v>1.7405263157894744</v>
      </c>
      <c r="P195" s="6">
        <v>40.206157894736862</v>
      </c>
      <c r="Q195" s="13" t="str">
        <f t="shared" si="6"/>
        <v>PLT00017BATTLE CREEK</v>
      </c>
      <c r="R195" s="13" t="str">
        <f t="shared" ref="R195:R258" si="7">B195&amp;LEFT(D195,7)</f>
        <v>PACIFICPLT0900</v>
      </c>
    </row>
    <row r="196" spans="1:18" x14ac:dyDescent="0.2">
      <c r="A196" s="5" t="s">
        <v>162</v>
      </c>
      <c r="B196" s="5" t="s">
        <v>121</v>
      </c>
      <c r="C196" s="5" t="s">
        <v>122</v>
      </c>
      <c r="D196" s="5" t="s">
        <v>244</v>
      </c>
      <c r="E196" s="5" t="s">
        <v>245</v>
      </c>
      <c r="F196" s="5" t="s">
        <v>246</v>
      </c>
      <c r="G196" s="5" t="s">
        <v>60</v>
      </c>
      <c r="H196" s="5" t="s">
        <v>247</v>
      </c>
      <c r="I196" s="6">
        <v>2847.2538596491222</v>
      </c>
      <c r="J196" s="7">
        <v>57</v>
      </c>
      <c r="K196" s="6">
        <v>185464</v>
      </c>
      <c r="L196" s="8">
        <v>19.886043859649124</v>
      </c>
      <c r="M196" s="8">
        <v>1133.5045</v>
      </c>
      <c r="N196" s="7">
        <v>79247</v>
      </c>
      <c r="O196" s="6">
        <v>2.3403283405050033</v>
      </c>
      <c r="P196" s="6">
        <v>163.61999445083808</v>
      </c>
      <c r="Q196" s="13" t="str">
        <f t="shared" si="6"/>
        <v>PLT00031WINNIPEG</v>
      </c>
      <c r="R196" s="13" t="str">
        <f t="shared" si="7"/>
        <v>WEST MONROEPLT0810</v>
      </c>
    </row>
    <row r="197" spans="1:18" x14ac:dyDescent="0.2">
      <c r="A197" s="5" t="s">
        <v>162</v>
      </c>
      <c r="B197" s="5" t="s">
        <v>121</v>
      </c>
      <c r="C197" s="5" t="s">
        <v>122</v>
      </c>
      <c r="D197" s="5" t="s">
        <v>187</v>
      </c>
      <c r="E197" s="5" t="s">
        <v>188</v>
      </c>
      <c r="F197" s="5" t="s">
        <v>64</v>
      </c>
      <c r="G197" s="5" t="s">
        <v>242</v>
      </c>
      <c r="H197" s="5" t="s">
        <v>149</v>
      </c>
      <c r="I197" s="6">
        <v>4630.5</v>
      </c>
      <c r="J197" s="7">
        <v>14</v>
      </c>
      <c r="K197" s="6">
        <v>74848.98000000001</v>
      </c>
      <c r="L197" s="8">
        <v>80.876821428571432</v>
      </c>
      <c r="M197" s="8">
        <v>1132.2755</v>
      </c>
      <c r="N197" s="7">
        <v>16492</v>
      </c>
      <c r="O197" s="6">
        <v>4.5385023041474657</v>
      </c>
      <c r="P197" s="6">
        <v>66.10491881172031</v>
      </c>
      <c r="Q197" s="13" t="str">
        <f t="shared" si="6"/>
        <v>PLT00031CHICAGO</v>
      </c>
      <c r="R197" s="13" t="str">
        <f t="shared" si="7"/>
        <v>WEST MONROEPLT0060</v>
      </c>
    </row>
    <row r="198" spans="1:18" x14ac:dyDescent="0.2">
      <c r="A198" s="5" t="s">
        <v>162</v>
      </c>
      <c r="B198" s="5" t="s">
        <v>121</v>
      </c>
      <c r="C198" s="5" t="s">
        <v>122</v>
      </c>
      <c r="D198" s="5" t="s">
        <v>187</v>
      </c>
      <c r="E198" s="5" t="s">
        <v>188</v>
      </c>
      <c r="F198" s="5" t="s">
        <v>64</v>
      </c>
      <c r="G198" s="5" t="s">
        <v>156</v>
      </c>
      <c r="H198" s="5" t="s">
        <v>149</v>
      </c>
      <c r="I198" s="6">
        <v>1682.7514285714285</v>
      </c>
      <c r="J198" s="7">
        <v>56</v>
      </c>
      <c r="K198" s="6">
        <v>100747.33999999995</v>
      </c>
      <c r="L198" s="8">
        <v>19.677285714285716</v>
      </c>
      <c r="M198" s="8">
        <v>1101.9280000000001</v>
      </c>
      <c r="N198" s="7">
        <v>43225</v>
      </c>
      <c r="O198" s="6">
        <v>2.3307655292076332</v>
      </c>
      <c r="P198" s="6">
        <v>91.428242135602275</v>
      </c>
      <c r="Q198" s="13" t="str">
        <f t="shared" si="6"/>
        <v>PLT00031CHICAGO</v>
      </c>
      <c r="R198" s="13" t="str">
        <f t="shared" si="7"/>
        <v>WEST MONROEPLT0060</v>
      </c>
    </row>
    <row r="199" spans="1:18" x14ac:dyDescent="0.2">
      <c r="A199" s="5" t="s">
        <v>170</v>
      </c>
      <c r="B199" s="5" t="s">
        <v>173</v>
      </c>
      <c r="C199" s="5" t="s">
        <v>166</v>
      </c>
      <c r="D199" s="5" t="s">
        <v>386</v>
      </c>
      <c r="E199" s="5" t="s">
        <v>145</v>
      </c>
      <c r="F199" s="5" t="s">
        <v>283</v>
      </c>
      <c r="G199" s="5" t="s">
        <v>60</v>
      </c>
      <c r="H199" s="5" t="s">
        <v>387</v>
      </c>
      <c r="I199" s="6">
        <v>1191.4748148148153</v>
      </c>
      <c r="J199" s="7">
        <v>54</v>
      </c>
      <c r="K199" s="6">
        <v>69474.2</v>
      </c>
      <c r="L199" s="8">
        <v>20.292490740740739</v>
      </c>
      <c r="M199" s="8">
        <v>1095.7945</v>
      </c>
      <c r="N199" s="7">
        <v>30402</v>
      </c>
      <c r="O199" s="6">
        <v>2.2851851851851852</v>
      </c>
      <c r="P199" s="6">
        <v>63.400756254936489</v>
      </c>
      <c r="Q199" s="13" t="str">
        <f t="shared" si="6"/>
        <v>PLT00054LOUISVILLE</v>
      </c>
      <c r="R199" s="13" t="str">
        <f t="shared" si="7"/>
        <v>WAUSAUPLT0050</v>
      </c>
    </row>
    <row r="200" spans="1:18" x14ac:dyDescent="0.2">
      <c r="A200" s="5" t="s">
        <v>90</v>
      </c>
      <c r="B200" s="5" t="s">
        <v>91</v>
      </c>
      <c r="C200" s="5" t="s">
        <v>57</v>
      </c>
      <c r="D200" s="5" t="s">
        <v>252</v>
      </c>
      <c r="E200" s="5" t="s">
        <v>253</v>
      </c>
      <c r="F200" s="5" t="s">
        <v>254</v>
      </c>
      <c r="G200" s="5" t="s">
        <v>156</v>
      </c>
      <c r="H200" s="5" t="s">
        <v>294</v>
      </c>
      <c r="I200" s="6">
        <v>2300.0790000000002</v>
      </c>
      <c r="J200" s="7">
        <v>50</v>
      </c>
      <c r="K200" s="6">
        <v>128658.17999999996</v>
      </c>
      <c r="L200" s="8">
        <v>21.495000000000001</v>
      </c>
      <c r="M200" s="8">
        <v>1074.75</v>
      </c>
      <c r="N200" s="7">
        <v>112450</v>
      </c>
      <c r="O200" s="6">
        <v>1.1441367718986213</v>
      </c>
      <c r="P200" s="6">
        <v>119.70986741102578</v>
      </c>
      <c r="Q200" s="13" t="str">
        <f t="shared" si="6"/>
        <v>PLT00036TUSCALOOSA</v>
      </c>
      <c r="R200" s="13" t="str">
        <f t="shared" si="7"/>
        <v>SANTA CLARAPLT0006</v>
      </c>
    </row>
    <row r="201" spans="1:18" x14ac:dyDescent="0.2">
      <c r="A201" s="5" t="s">
        <v>199</v>
      </c>
      <c r="B201" s="5" t="s">
        <v>193</v>
      </c>
      <c r="C201" s="5" t="s">
        <v>152</v>
      </c>
      <c r="D201" s="5" t="s">
        <v>104</v>
      </c>
      <c r="E201" s="5" t="s">
        <v>107</v>
      </c>
      <c r="F201" s="5" t="s">
        <v>108</v>
      </c>
      <c r="G201" s="5" t="s">
        <v>60</v>
      </c>
      <c r="H201" s="5" t="s">
        <v>109</v>
      </c>
      <c r="I201" s="6">
        <v>1231.6103999999998</v>
      </c>
      <c r="J201" s="7">
        <v>50</v>
      </c>
      <c r="K201" s="6">
        <v>67576.160000000003</v>
      </c>
      <c r="L201" s="8">
        <v>21</v>
      </c>
      <c r="M201" s="8">
        <v>1050</v>
      </c>
      <c r="N201" s="7">
        <v>35200</v>
      </c>
      <c r="O201" s="6">
        <v>1.9197772727272728</v>
      </c>
      <c r="P201" s="6">
        <v>64.358247619047617</v>
      </c>
      <c r="Q201" s="13" t="str">
        <f t="shared" si="6"/>
        <v>PLT00038STONE MOUNTAIN</v>
      </c>
      <c r="R201" s="13" t="str">
        <f t="shared" si="7"/>
        <v>BATTLE CREEKPLT0000</v>
      </c>
    </row>
    <row r="202" spans="1:18" x14ac:dyDescent="0.2">
      <c r="A202" s="5" t="s">
        <v>162</v>
      </c>
      <c r="B202" s="5" t="s">
        <v>121</v>
      </c>
      <c r="C202" s="5" t="s">
        <v>122</v>
      </c>
      <c r="D202" s="5" t="s">
        <v>66</v>
      </c>
      <c r="E202" s="5" t="s">
        <v>67</v>
      </c>
      <c r="F202" s="5" t="s">
        <v>68</v>
      </c>
      <c r="G202" s="5" t="s">
        <v>60</v>
      </c>
      <c r="H202" s="5" t="s">
        <v>69</v>
      </c>
      <c r="I202" s="6">
        <v>961.09250000000009</v>
      </c>
      <c r="J202" s="7">
        <v>56</v>
      </c>
      <c r="K202" s="6">
        <v>61024.799999999988</v>
      </c>
      <c r="L202" s="8">
        <v>18.688696428571429</v>
      </c>
      <c r="M202" s="8">
        <v>1046.567</v>
      </c>
      <c r="N202" s="7">
        <v>29456</v>
      </c>
      <c r="O202" s="6">
        <v>2.0717273221075501</v>
      </c>
      <c r="P202" s="6">
        <v>58.309501446156801</v>
      </c>
      <c r="Q202" s="13" t="str">
        <f t="shared" si="6"/>
        <v>PLT00031PACIFIC</v>
      </c>
      <c r="R202" s="13" t="str">
        <f t="shared" si="7"/>
        <v>WEST MONROEPLT0001</v>
      </c>
    </row>
    <row r="203" spans="1:18" x14ac:dyDescent="0.2">
      <c r="A203" s="5" t="s">
        <v>333</v>
      </c>
      <c r="B203" s="5" t="s">
        <v>151</v>
      </c>
      <c r="C203" s="5" t="s">
        <v>152</v>
      </c>
      <c r="D203" s="5" t="s">
        <v>124</v>
      </c>
      <c r="E203" s="5" t="s">
        <v>125</v>
      </c>
      <c r="F203" s="5" t="s">
        <v>102</v>
      </c>
      <c r="G203" s="5" t="s">
        <v>60</v>
      </c>
      <c r="H203" s="5" t="s">
        <v>126</v>
      </c>
      <c r="I203" s="6">
        <v>530.79826086956552</v>
      </c>
      <c r="J203" s="7">
        <v>46</v>
      </c>
      <c r="K203" s="6">
        <v>27462.439999999973</v>
      </c>
      <c r="L203" s="8">
        <v>22.5</v>
      </c>
      <c r="M203" s="8">
        <v>1035</v>
      </c>
      <c r="N203" s="7">
        <v>10028</v>
      </c>
      <c r="O203" s="6">
        <v>2.7385759872357371</v>
      </c>
      <c r="P203" s="6">
        <v>26.533758454106255</v>
      </c>
      <c r="Q203" s="13" t="str">
        <f t="shared" si="6"/>
        <v>PLT09011MARION</v>
      </c>
      <c r="R203" s="13" t="str">
        <f t="shared" si="7"/>
        <v>KALAMAZOOPLT0002</v>
      </c>
    </row>
    <row r="204" spans="1:18" x14ac:dyDescent="0.2">
      <c r="A204" s="5" t="s">
        <v>157</v>
      </c>
      <c r="B204" s="5" t="s">
        <v>158</v>
      </c>
      <c r="C204" s="5" t="s">
        <v>102</v>
      </c>
      <c r="D204" s="5" t="s">
        <v>212</v>
      </c>
      <c r="E204" s="5" t="s">
        <v>213</v>
      </c>
      <c r="F204" s="5" t="s">
        <v>102</v>
      </c>
      <c r="G204" s="5" t="s">
        <v>60</v>
      </c>
      <c r="H204" s="5" t="s">
        <v>214</v>
      </c>
      <c r="I204" s="6">
        <v>447.23411764705872</v>
      </c>
      <c r="J204" s="7">
        <v>51</v>
      </c>
      <c r="K204" s="6">
        <v>25286.720000000001</v>
      </c>
      <c r="L204" s="8">
        <v>20</v>
      </c>
      <c r="M204" s="8">
        <v>1020</v>
      </c>
      <c r="N204" s="7">
        <v>11444</v>
      </c>
      <c r="O204" s="6">
        <v>2.2096050332051731</v>
      </c>
      <c r="P204" s="6">
        <v>24.790901960784314</v>
      </c>
      <c r="Q204" s="13" t="str">
        <f t="shared" si="6"/>
        <v>PLT00022MIDDLETOWN</v>
      </c>
      <c r="R204" s="13" t="str">
        <f t="shared" si="7"/>
        <v>SOLONPLT0003</v>
      </c>
    </row>
    <row r="205" spans="1:18" x14ac:dyDescent="0.2">
      <c r="A205" s="5" t="s">
        <v>130</v>
      </c>
      <c r="B205" s="5" t="s">
        <v>131</v>
      </c>
      <c r="C205" s="5" t="s">
        <v>108</v>
      </c>
      <c r="D205" s="5" t="s">
        <v>162</v>
      </c>
      <c r="E205" s="5" t="s">
        <v>121</v>
      </c>
      <c r="F205" s="5" t="s">
        <v>122</v>
      </c>
      <c r="G205" s="5" t="s">
        <v>60</v>
      </c>
      <c r="H205" s="5" t="s">
        <v>163</v>
      </c>
      <c r="I205" s="6">
        <v>898.64313725490206</v>
      </c>
      <c r="J205" s="7">
        <v>51</v>
      </c>
      <c r="K205" s="6">
        <v>50526.16</v>
      </c>
      <c r="L205" s="8">
        <v>20</v>
      </c>
      <c r="M205" s="8">
        <v>1020</v>
      </c>
      <c r="N205" s="7">
        <v>27336</v>
      </c>
      <c r="O205" s="6">
        <v>1.8483377231489613</v>
      </c>
      <c r="P205" s="6">
        <v>49.535450980392163</v>
      </c>
      <c r="Q205" s="13" t="str">
        <f t="shared" si="6"/>
        <v>PLT00068WEST MONROE</v>
      </c>
      <c r="R205" s="13" t="str">
        <f t="shared" si="7"/>
        <v>PERRYPLT0003</v>
      </c>
    </row>
    <row r="206" spans="1:18" x14ac:dyDescent="0.2">
      <c r="A206" s="5" t="s">
        <v>162</v>
      </c>
      <c r="B206" s="5" t="s">
        <v>121</v>
      </c>
      <c r="C206" s="5" t="s">
        <v>122</v>
      </c>
      <c r="D206" s="5" t="s">
        <v>114</v>
      </c>
      <c r="E206" s="5" t="s">
        <v>115</v>
      </c>
      <c r="F206" s="5" t="s">
        <v>64</v>
      </c>
      <c r="G206" s="5" t="s">
        <v>60</v>
      </c>
      <c r="H206" s="5" t="s">
        <v>116</v>
      </c>
      <c r="I206" s="6">
        <v>1229.1930769230764</v>
      </c>
      <c r="J206" s="7">
        <v>52</v>
      </c>
      <c r="K206" s="6">
        <v>73158.460000000006</v>
      </c>
      <c r="L206" s="8">
        <v>19.60785576923077</v>
      </c>
      <c r="M206" s="8">
        <v>1019.6085</v>
      </c>
      <c r="N206" s="7">
        <v>40924</v>
      </c>
      <c r="O206" s="6">
        <v>1.7876664060209171</v>
      </c>
      <c r="P206" s="6">
        <v>71.751520313924416</v>
      </c>
      <c r="Q206" s="13" t="str">
        <f t="shared" si="6"/>
        <v>PLT00031CAROL STREAM</v>
      </c>
      <c r="R206" s="13" t="str">
        <f t="shared" si="7"/>
        <v>WEST MONROEPLT0000</v>
      </c>
    </row>
    <row r="207" spans="1:18" x14ac:dyDescent="0.2">
      <c r="A207" s="5" t="s">
        <v>261</v>
      </c>
      <c r="B207" s="5" t="s">
        <v>262</v>
      </c>
      <c r="C207" s="5" t="s">
        <v>122</v>
      </c>
      <c r="D207" s="5" t="s">
        <v>130</v>
      </c>
      <c r="E207" s="5" t="s">
        <v>131</v>
      </c>
      <c r="F207" s="5" t="s">
        <v>108</v>
      </c>
      <c r="G207" s="5" t="s">
        <v>60</v>
      </c>
      <c r="H207" s="5" t="s">
        <v>132</v>
      </c>
      <c r="I207" s="6">
        <v>893.30416666666679</v>
      </c>
      <c r="J207" s="7">
        <v>48</v>
      </c>
      <c r="K207" s="6">
        <v>47457.7</v>
      </c>
      <c r="L207" s="8">
        <v>21.096458333333334</v>
      </c>
      <c r="M207" s="8">
        <v>1012.63</v>
      </c>
      <c r="N207" s="7">
        <v>25584</v>
      </c>
      <c r="O207" s="6">
        <v>1.8549757661038149</v>
      </c>
      <c r="P207" s="6">
        <v>46.865785133760603</v>
      </c>
      <c r="Q207" s="13" t="str">
        <f t="shared" si="6"/>
        <v>PLT00207PERRY</v>
      </c>
      <c r="R207" s="13" t="str">
        <f t="shared" si="7"/>
        <v>MONROEPLT0006</v>
      </c>
    </row>
    <row r="208" spans="1:18" x14ac:dyDescent="0.2">
      <c r="A208" s="5" t="s">
        <v>137</v>
      </c>
      <c r="B208" s="5" t="s">
        <v>138</v>
      </c>
      <c r="C208" s="5" t="s">
        <v>108</v>
      </c>
      <c r="D208" s="5" t="s">
        <v>66</v>
      </c>
      <c r="E208" s="5" t="s">
        <v>67</v>
      </c>
      <c r="F208" s="5" t="s">
        <v>68</v>
      </c>
      <c r="G208" s="5" t="s">
        <v>60</v>
      </c>
      <c r="H208" s="5" t="s">
        <v>69</v>
      </c>
      <c r="I208" s="6">
        <v>918.27882352941174</v>
      </c>
      <c r="J208" s="7">
        <v>51</v>
      </c>
      <c r="K208" s="6">
        <v>53188.86</v>
      </c>
      <c r="L208" s="8">
        <v>19.770901960784315</v>
      </c>
      <c r="M208" s="8">
        <v>1008.316</v>
      </c>
      <c r="N208" s="7">
        <v>33654</v>
      </c>
      <c r="O208" s="6">
        <v>1.5804617578891067</v>
      </c>
      <c r="P208" s="6">
        <v>52.75018942474383</v>
      </c>
      <c r="Q208" s="13" t="str">
        <f t="shared" si="6"/>
        <v>PLT00033PACIFIC</v>
      </c>
      <c r="R208" s="13" t="str">
        <f t="shared" si="7"/>
        <v>MACONPLT0001</v>
      </c>
    </row>
    <row r="209" spans="1:18" x14ac:dyDescent="0.2">
      <c r="A209" s="5" t="s">
        <v>62</v>
      </c>
      <c r="B209" s="5" t="s">
        <v>63</v>
      </c>
      <c r="C209" s="5" t="s">
        <v>64</v>
      </c>
      <c r="D209" s="5" t="s">
        <v>66</v>
      </c>
      <c r="E209" s="5" t="s">
        <v>67</v>
      </c>
      <c r="F209" s="5" t="s">
        <v>68</v>
      </c>
      <c r="G209" s="5" t="s">
        <v>60</v>
      </c>
      <c r="H209" s="5" t="s">
        <v>69</v>
      </c>
      <c r="I209" s="6">
        <v>798.2765277777778</v>
      </c>
      <c r="J209" s="7">
        <v>72</v>
      </c>
      <c r="K209" s="6">
        <v>61880.830000000024</v>
      </c>
      <c r="L209" s="8">
        <v>13.871736111111112</v>
      </c>
      <c r="M209" s="8">
        <v>998.76499999999999</v>
      </c>
      <c r="N209" s="7">
        <v>30644</v>
      </c>
      <c r="O209" s="6">
        <v>2.0193457120480365</v>
      </c>
      <c r="P209" s="6">
        <v>61.957347323945093</v>
      </c>
      <c r="Q209" s="13" t="str">
        <f t="shared" si="6"/>
        <v>PLT00009PACIFIC</v>
      </c>
      <c r="R209" s="13" t="str">
        <f t="shared" si="7"/>
        <v>ELK GROVE VILLAGEPLT0001</v>
      </c>
    </row>
    <row r="210" spans="1:18" x14ac:dyDescent="0.2">
      <c r="A210" s="5" t="s">
        <v>199</v>
      </c>
      <c r="B210" s="5" t="s">
        <v>193</v>
      </c>
      <c r="C210" s="5" t="s">
        <v>152</v>
      </c>
      <c r="D210" s="5" t="s">
        <v>299</v>
      </c>
      <c r="E210" s="5" t="s">
        <v>300</v>
      </c>
      <c r="F210" s="5" t="s">
        <v>185</v>
      </c>
      <c r="G210" s="5" t="s">
        <v>60</v>
      </c>
      <c r="H210" s="5" t="s">
        <v>301</v>
      </c>
      <c r="I210" s="6">
        <v>1394.1549999999991</v>
      </c>
      <c r="J210" s="7">
        <v>44</v>
      </c>
      <c r="K210" s="6">
        <v>65985.83</v>
      </c>
      <c r="L210" s="8">
        <v>22.5</v>
      </c>
      <c r="M210" s="8">
        <v>990</v>
      </c>
      <c r="N210" s="7">
        <v>26120</v>
      </c>
      <c r="O210" s="6">
        <v>2.5262568912710566</v>
      </c>
      <c r="P210" s="6">
        <v>66.652353535353541</v>
      </c>
      <c r="Q210" s="13" t="str">
        <f t="shared" si="6"/>
        <v>PLT00038WAYNE</v>
      </c>
      <c r="R210" s="13" t="str">
        <f t="shared" si="7"/>
        <v>BATTLE CREEKPLT0801</v>
      </c>
    </row>
    <row r="211" spans="1:18" x14ac:dyDescent="0.2">
      <c r="A211" s="5" t="s">
        <v>333</v>
      </c>
      <c r="B211" s="5" t="s">
        <v>151</v>
      </c>
      <c r="C211" s="5" t="s">
        <v>152</v>
      </c>
      <c r="D211" s="5" t="s">
        <v>175</v>
      </c>
      <c r="E211" s="5" t="s">
        <v>151</v>
      </c>
      <c r="F211" s="5" t="s">
        <v>152</v>
      </c>
      <c r="G211" s="5" t="s">
        <v>60</v>
      </c>
      <c r="H211" s="5" t="s">
        <v>176</v>
      </c>
      <c r="I211" s="6">
        <v>87.5</v>
      </c>
      <c r="J211" s="7">
        <v>44</v>
      </c>
      <c r="K211" s="6">
        <v>3854.46</v>
      </c>
      <c r="L211" s="8">
        <v>22.5</v>
      </c>
      <c r="M211" s="8">
        <v>990</v>
      </c>
      <c r="N211" s="7">
        <v>32</v>
      </c>
      <c r="O211" s="6">
        <v>120.451875</v>
      </c>
      <c r="P211" s="6">
        <v>3.8933939393939396</v>
      </c>
      <c r="Q211" s="13" t="str">
        <f t="shared" si="6"/>
        <v>PLT09011KALAMAZOO</v>
      </c>
      <c r="R211" s="13" t="str">
        <f t="shared" si="7"/>
        <v>KALAMAZOOPLT0004</v>
      </c>
    </row>
    <row r="212" spans="1:18" x14ac:dyDescent="0.2">
      <c r="A212" s="5" t="s">
        <v>70</v>
      </c>
      <c r="B212" s="5" t="s">
        <v>71</v>
      </c>
      <c r="C212" s="5" t="s">
        <v>72</v>
      </c>
      <c r="D212" s="5" t="s">
        <v>346</v>
      </c>
      <c r="E212" s="5" t="s">
        <v>71</v>
      </c>
      <c r="F212" s="5" t="s">
        <v>72</v>
      </c>
      <c r="G212" s="5" t="s">
        <v>60</v>
      </c>
      <c r="H212" s="5" t="s">
        <v>347</v>
      </c>
      <c r="I212" s="6">
        <v>10.43956043956044</v>
      </c>
      <c r="J212" s="7">
        <v>91</v>
      </c>
      <c r="K212" s="6">
        <v>997.7</v>
      </c>
      <c r="L212" s="8">
        <v>10.738362637362638</v>
      </c>
      <c r="M212" s="8">
        <v>977.19100000000003</v>
      </c>
      <c r="N212" s="7">
        <v>318</v>
      </c>
      <c r="O212" s="6">
        <v>3.1374213836477991</v>
      </c>
      <c r="P212" s="6">
        <v>1.0209877086465184</v>
      </c>
      <c r="Q212" s="13" t="str">
        <f t="shared" si="6"/>
        <v>PLT00042FORT SMITH</v>
      </c>
      <c r="R212" s="13" t="str">
        <f t="shared" si="7"/>
        <v>FORT SMITHPLT0066</v>
      </c>
    </row>
    <row r="213" spans="1:18" x14ac:dyDescent="0.2">
      <c r="A213" s="5" t="s">
        <v>264</v>
      </c>
      <c r="B213" s="5" t="s">
        <v>111</v>
      </c>
      <c r="C213" s="5" t="s">
        <v>112</v>
      </c>
      <c r="D213" s="5" t="s">
        <v>386</v>
      </c>
      <c r="E213" s="5" t="s">
        <v>145</v>
      </c>
      <c r="F213" s="5" t="s">
        <v>283</v>
      </c>
      <c r="G213" s="5" t="s">
        <v>60</v>
      </c>
      <c r="H213" s="5" t="s">
        <v>387</v>
      </c>
      <c r="I213" s="6">
        <v>550.37224489795938</v>
      </c>
      <c r="J213" s="7">
        <v>49</v>
      </c>
      <c r="K213" s="6">
        <v>29104.38</v>
      </c>
      <c r="L213" s="8">
        <v>19.830928571428572</v>
      </c>
      <c r="M213" s="8">
        <v>971.71550000000002</v>
      </c>
      <c r="N213" s="7">
        <v>12446</v>
      </c>
      <c r="O213" s="6">
        <v>2.3384525148642137</v>
      </c>
      <c r="P213" s="6">
        <v>29.951544459257882</v>
      </c>
      <c r="Q213" s="13" t="str">
        <f t="shared" si="6"/>
        <v>PLT00653LOUISVILLE</v>
      </c>
      <c r="R213" s="13" t="str">
        <f t="shared" si="7"/>
        <v>LAWRENCEBURGPLT0050</v>
      </c>
    </row>
    <row r="214" spans="1:18" x14ac:dyDescent="0.2">
      <c r="A214" s="5" t="s">
        <v>150</v>
      </c>
      <c r="B214" s="5" t="s">
        <v>151</v>
      </c>
      <c r="C214" s="5" t="s">
        <v>152</v>
      </c>
      <c r="D214" s="5" t="s">
        <v>299</v>
      </c>
      <c r="E214" s="5" t="s">
        <v>300</v>
      </c>
      <c r="F214" s="5" t="s">
        <v>185</v>
      </c>
      <c r="G214" s="5" t="s">
        <v>60</v>
      </c>
      <c r="H214" s="5" t="s">
        <v>301</v>
      </c>
      <c r="I214" s="6">
        <v>1790.4130232558134</v>
      </c>
      <c r="J214" s="7">
        <v>43</v>
      </c>
      <c r="K214" s="6">
        <v>83508.679999999993</v>
      </c>
      <c r="L214" s="8">
        <v>22.5</v>
      </c>
      <c r="M214" s="8">
        <v>967.5</v>
      </c>
      <c r="N214" s="7">
        <v>29068</v>
      </c>
      <c r="O214" s="6">
        <v>2.8728732626943714</v>
      </c>
      <c r="P214" s="6">
        <v>86.313881136950897</v>
      </c>
      <c r="Q214" s="13" t="str">
        <f t="shared" si="6"/>
        <v>PLT00032WAYNE</v>
      </c>
      <c r="R214" s="13" t="str">
        <f t="shared" si="7"/>
        <v>KALAMAZOOPLT0801</v>
      </c>
    </row>
    <row r="215" spans="1:18" x14ac:dyDescent="0.2">
      <c r="A215" s="5" t="s">
        <v>267</v>
      </c>
      <c r="B215" s="5" t="s">
        <v>268</v>
      </c>
      <c r="C215" s="5" t="s">
        <v>269</v>
      </c>
      <c r="D215" s="5" t="s">
        <v>368</v>
      </c>
      <c r="E215" s="5" t="s">
        <v>282</v>
      </c>
      <c r="F215" s="5" t="s">
        <v>283</v>
      </c>
      <c r="G215" s="5" t="s">
        <v>60</v>
      </c>
      <c r="H215" s="5" t="s">
        <v>285</v>
      </c>
      <c r="I215" s="6">
        <v>1546.007843137256</v>
      </c>
      <c r="J215" s="7">
        <v>51</v>
      </c>
      <c r="K215" s="6">
        <v>87786.44</v>
      </c>
      <c r="L215" s="8">
        <v>18.950725490196078</v>
      </c>
      <c r="M215" s="8">
        <v>966.48699999999997</v>
      </c>
      <c r="N215" s="7">
        <v>46359</v>
      </c>
      <c r="O215" s="6">
        <v>1.8936223818460278</v>
      </c>
      <c r="P215" s="6">
        <v>90.830440554296132</v>
      </c>
      <c r="Q215" s="13" t="str">
        <f t="shared" si="6"/>
        <v>PLT00044WALTON</v>
      </c>
      <c r="R215" s="13" t="str">
        <f t="shared" si="7"/>
        <v>MITCHELLPLT0070</v>
      </c>
    </row>
    <row r="216" spans="1:18" x14ac:dyDescent="0.2">
      <c r="A216" s="5" t="s">
        <v>137</v>
      </c>
      <c r="B216" s="5" t="s">
        <v>138</v>
      </c>
      <c r="C216" s="5" t="s">
        <v>108</v>
      </c>
      <c r="D216" s="5" t="s">
        <v>120</v>
      </c>
      <c r="E216" s="5" t="s">
        <v>121</v>
      </c>
      <c r="F216" s="5" t="s">
        <v>122</v>
      </c>
      <c r="G216" s="5" t="s">
        <v>60</v>
      </c>
      <c r="H216" s="5" t="s">
        <v>123</v>
      </c>
      <c r="I216" s="6">
        <v>812.04808510638316</v>
      </c>
      <c r="J216" s="7">
        <v>47</v>
      </c>
      <c r="K216" s="6">
        <v>43028.72</v>
      </c>
      <c r="L216" s="8">
        <v>20.301808510638299</v>
      </c>
      <c r="M216" s="8">
        <v>954.18500000000006</v>
      </c>
      <c r="N216" s="7">
        <v>25439</v>
      </c>
      <c r="O216" s="6">
        <v>1.6914469908408349</v>
      </c>
      <c r="P216" s="6">
        <v>45.094735297662403</v>
      </c>
      <c r="Q216" s="13" t="str">
        <f t="shared" si="6"/>
        <v>PLT00033WEST MONROE</v>
      </c>
      <c r="R216" s="13" t="str">
        <f t="shared" si="7"/>
        <v>MACONPLT0001</v>
      </c>
    </row>
    <row r="217" spans="1:18" x14ac:dyDescent="0.2">
      <c r="A217" s="5" t="s">
        <v>66</v>
      </c>
      <c r="B217" s="5" t="s">
        <v>67</v>
      </c>
      <c r="C217" s="5" t="s">
        <v>68</v>
      </c>
      <c r="D217" s="5" t="s">
        <v>162</v>
      </c>
      <c r="E217" s="5" t="s">
        <v>121</v>
      </c>
      <c r="F217" s="5" t="s">
        <v>122</v>
      </c>
      <c r="G217" s="5" t="s">
        <v>60</v>
      </c>
      <c r="H217" s="5" t="s">
        <v>163</v>
      </c>
      <c r="I217" s="6">
        <v>1020.6473913043475</v>
      </c>
      <c r="J217" s="7">
        <v>46</v>
      </c>
      <c r="K217" s="6">
        <v>51451.22</v>
      </c>
      <c r="L217" s="8">
        <v>20</v>
      </c>
      <c r="M217" s="8">
        <v>920</v>
      </c>
      <c r="N217" s="7">
        <v>24196</v>
      </c>
      <c r="O217" s="6">
        <v>2.1264349479252771</v>
      </c>
      <c r="P217" s="6">
        <v>55.925239130434782</v>
      </c>
      <c r="Q217" s="13" t="str">
        <f t="shared" si="6"/>
        <v>PLT00017WEST MONROE</v>
      </c>
      <c r="R217" s="13" t="str">
        <f t="shared" si="7"/>
        <v>PACIFICPLT0003</v>
      </c>
    </row>
    <row r="218" spans="1:18" x14ac:dyDescent="0.2">
      <c r="A218" s="5" t="s">
        <v>261</v>
      </c>
      <c r="B218" s="5" t="s">
        <v>262</v>
      </c>
      <c r="C218" s="5" t="s">
        <v>122</v>
      </c>
      <c r="D218" s="5" t="s">
        <v>133</v>
      </c>
      <c r="E218" s="5" t="s">
        <v>134</v>
      </c>
      <c r="F218" s="5" t="s">
        <v>106</v>
      </c>
      <c r="G218" s="5" t="s">
        <v>60</v>
      </c>
      <c r="H218" s="5" t="s">
        <v>135</v>
      </c>
      <c r="I218" s="6">
        <v>1139.5558620689653</v>
      </c>
      <c r="J218" s="7">
        <v>58</v>
      </c>
      <c r="K218" s="6">
        <v>78762.340000000026</v>
      </c>
      <c r="L218" s="8">
        <v>15.832043103448276</v>
      </c>
      <c r="M218" s="8">
        <v>918.25850000000003</v>
      </c>
      <c r="N218" s="7">
        <v>43100</v>
      </c>
      <c r="O218" s="6">
        <v>1.8274324825986086</v>
      </c>
      <c r="P218" s="6">
        <v>85.773602966920564</v>
      </c>
      <c r="Q218" s="13" t="str">
        <f t="shared" si="6"/>
        <v>PLT00207CHARLOTTE</v>
      </c>
      <c r="R218" s="13" t="str">
        <f t="shared" si="7"/>
        <v>MONROEPLT0005</v>
      </c>
    </row>
    <row r="219" spans="1:18" x14ac:dyDescent="0.2">
      <c r="A219" s="5" t="s">
        <v>333</v>
      </c>
      <c r="B219" s="5" t="s">
        <v>151</v>
      </c>
      <c r="C219" s="5" t="s">
        <v>152</v>
      </c>
      <c r="D219" s="5" t="s">
        <v>62</v>
      </c>
      <c r="E219" s="5" t="s">
        <v>63</v>
      </c>
      <c r="F219" s="5" t="s">
        <v>64</v>
      </c>
      <c r="G219" s="5" t="s">
        <v>60</v>
      </c>
      <c r="H219" s="5" t="s">
        <v>65</v>
      </c>
      <c r="I219" s="6">
        <v>299.67463414634148</v>
      </c>
      <c r="J219" s="7">
        <v>41</v>
      </c>
      <c r="K219" s="6">
        <v>13509.88</v>
      </c>
      <c r="L219" s="8">
        <v>22.329268292682926</v>
      </c>
      <c r="M219" s="8">
        <v>915.5</v>
      </c>
      <c r="N219" s="7">
        <v>6736</v>
      </c>
      <c r="O219" s="6">
        <v>2.0056235154394297</v>
      </c>
      <c r="P219" s="6">
        <v>14.756832332058984</v>
      </c>
      <c r="Q219" s="13" t="str">
        <f t="shared" si="6"/>
        <v>PLT09011ELK GROVE VILLAGE</v>
      </c>
      <c r="R219" s="13" t="str">
        <f t="shared" si="7"/>
        <v>KALAMAZOOPLT0000</v>
      </c>
    </row>
    <row r="220" spans="1:18" x14ac:dyDescent="0.2">
      <c r="A220" s="5" t="s">
        <v>133</v>
      </c>
      <c r="B220" s="5" t="s">
        <v>134</v>
      </c>
      <c r="C220" s="5" t="s">
        <v>106</v>
      </c>
      <c r="D220" s="5" t="s">
        <v>104</v>
      </c>
      <c r="E220" s="5" t="s">
        <v>107</v>
      </c>
      <c r="F220" s="5" t="s">
        <v>108</v>
      </c>
      <c r="G220" s="5" t="s">
        <v>60</v>
      </c>
      <c r="H220" s="5" t="s">
        <v>109</v>
      </c>
      <c r="I220" s="6">
        <v>560.79968750000012</v>
      </c>
      <c r="J220" s="7">
        <v>64</v>
      </c>
      <c r="K220" s="6">
        <v>39166.92</v>
      </c>
      <c r="L220" s="8">
        <v>14.15865625</v>
      </c>
      <c r="M220" s="8">
        <v>906.154</v>
      </c>
      <c r="N220" s="7">
        <v>15636</v>
      </c>
      <c r="O220" s="6">
        <v>2.5049194167306217</v>
      </c>
      <c r="P220" s="6">
        <v>43.22324902831086</v>
      </c>
      <c r="Q220" s="13" t="str">
        <f t="shared" si="6"/>
        <v>PLT00051STONE MOUNTAIN</v>
      </c>
      <c r="R220" s="13" t="str">
        <f t="shared" si="7"/>
        <v>CHARLOTTEPLT0000</v>
      </c>
    </row>
    <row r="221" spans="1:18" x14ac:dyDescent="0.2">
      <c r="A221" s="5" t="s">
        <v>260</v>
      </c>
      <c r="B221" s="5" t="s">
        <v>138</v>
      </c>
      <c r="C221" s="5" t="s">
        <v>108</v>
      </c>
      <c r="D221" s="5" t="s">
        <v>133</v>
      </c>
      <c r="E221" s="5" t="s">
        <v>134</v>
      </c>
      <c r="F221" s="5" t="s">
        <v>106</v>
      </c>
      <c r="G221" s="5" t="s">
        <v>60</v>
      </c>
      <c r="H221" s="5" t="s">
        <v>135</v>
      </c>
      <c r="I221" s="6">
        <v>507.38947368421049</v>
      </c>
      <c r="J221" s="7">
        <v>57</v>
      </c>
      <c r="K221" s="6">
        <v>31689.980000000007</v>
      </c>
      <c r="L221" s="8">
        <v>15.853517543859649</v>
      </c>
      <c r="M221" s="8">
        <v>903.65049999999997</v>
      </c>
      <c r="N221" s="7">
        <v>16254</v>
      </c>
      <c r="O221" s="6">
        <v>1.9496726959517661</v>
      </c>
      <c r="P221" s="6">
        <v>35.068845753972369</v>
      </c>
      <c r="Q221" s="13" t="str">
        <f t="shared" si="6"/>
        <v>PLT00250CHARLOTTE</v>
      </c>
      <c r="R221" s="13" t="str">
        <f t="shared" si="7"/>
        <v>MACONPLT0005</v>
      </c>
    </row>
    <row r="222" spans="1:18" x14ac:dyDescent="0.2">
      <c r="A222" s="5" t="s">
        <v>416</v>
      </c>
      <c r="B222" s="5" t="s">
        <v>101</v>
      </c>
      <c r="C222" s="5" t="s">
        <v>102</v>
      </c>
      <c r="D222" s="5" t="s">
        <v>66</v>
      </c>
      <c r="E222" s="5" t="s">
        <v>67</v>
      </c>
      <c r="F222" s="5" t="s">
        <v>68</v>
      </c>
      <c r="G222" s="5" t="s">
        <v>60</v>
      </c>
      <c r="H222" s="5" t="s">
        <v>69</v>
      </c>
      <c r="I222" s="6">
        <v>706.0980000000003</v>
      </c>
      <c r="J222" s="7">
        <v>40</v>
      </c>
      <c r="K222" s="6">
        <v>30606.520000000004</v>
      </c>
      <c r="L222" s="8">
        <v>22.5</v>
      </c>
      <c r="M222" s="8">
        <v>900</v>
      </c>
      <c r="N222" s="7">
        <v>15045</v>
      </c>
      <c r="O222" s="6">
        <v>2.0343316716517119</v>
      </c>
      <c r="P222" s="6">
        <v>34.007244444444446</v>
      </c>
      <c r="Q222" s="13" t="str">
        <f t="shared" si="6"/>
        <v>PLT09022PACIFIC</v>
      </c>
      <c r="R222" s="13" t="str">
        <f t="shared" si="7"/>
        <v>CINCINNATIPLT0001</v>
      </c>
    </row>
    <row r="223" spans="1:18" x14ac:dyDescent="0.2">
      <c r="A223" s="5" t="s">
        <v>260</v>
      </c>
      <c r="B223" s="5" t="s">
        <v>138</v>
      </c>
      <c r="C223" s="5" t="s">
        <v>108</v>
      </c>
      <c r="D223" s="5" t="s">
        <v>120</v>
      </c>
      <c r="E223" s="5" t="s">
        <v>121</v>
      </c>
      <c r="F223" s="5" t="s">
        <v>122</v>
      </c>
      <c r="G223" s="5" t="s">
        <v>60</v>
      </c>
      <c r="H223" s="5" t="s">
        <v>123</v>
      </c>
      <c r="I223" s="6">
        <v>802.99204545454563</v>
      </c>
      <c r="J223" s="7">
        <v>44</v>
      </c>
      <c r="K223" s="6">
        <v>39751.930000000008</v>
      </c>
      <c r="L223" s="8">
        <v>20.090397727272727</v>
      </c>
      <c r="M223" s="8">
        <v>883.97749999999996</v>
      </c>
      <c r="N223" s="7">
        <v>23816</v>
      </c>
      <c r="O223" s="6">
        <v>1.6691270574403765</v>
      </c>
      <c r="P223" s="6">
        <v>44.96939118925539</v>
      </c>
      <c r="Q223" s="13" t="str">
        <f t="shared" si="6"/>
        <v>PLT00250WEST MONROE</v>
      </c>
      <c r="R223" s="13" t="str">
        <f t="shared" si="7"/>
        <v>MACONPLT0001</v>
      </c>
    </row>
    <row r="224" spans="1:18" x14ac:dyDescent="0.2">
      <c r="A224" s="5" t="s">
        <v>124</v>
      </c>
      <c r="B224" s="5" t="s">
        <v>125</v>
      </c>
      <c r="C224" s="5" t="s">
        <v>102</v>
      </c>
      <c r="D224" s="5" t="s">
        <v>104</v>
      </c>
      <c r="E224" s="5" t="s">
        <v>107</v>
      </c>
      <c r="F224" s="5" t="s">
        <v>108</v>
      </c>
      <c r="G224" s="5" t="s">
        <v>60</v>
      </c>
      <c r="H224" s="5" t="s">
        <v>109</v>
      </c>
      <c r="I224" s="6">
        <v>1015.7851851851856</v>
      </c>
      <c r="J224" s="7">
        <v>54</v>
      </c>
      <c r="K224" s="6">
        <v>60943.699999999983</v>
      </c>
      <c r="L224" s="8">
        <v>16.199838777777778</v>
      </c>
      <c r="M224" s="8">
        <v>874.79129399999999</v>
      </c>
      <c r="N224" s="7">
        <v>31860</v>
      </c>
      <c r="O224" s="6">
        <v>1.9128593848085369</v>
      </c>
      <c r="P224" s="6">
        <v>69.666559804606365</v>
      </c>
      <c r="Q224" s="13" t="str">
        <f t="shared" si="6"/>
        <v>PLT00020STONE MOUNTAIN</v>
      </c>
      <c r="R224" s="13" t="str">
        <f t="shared" si="7"/>
        <v>MARIONPLT0000</v>
      </c>
    </row>
    <row r="225" spans="1:18" x14ac:dyDescent="0.2">
      <c r="A225" s="5" t="s">
        <v>127</v>
      </c>
      <c r="B225" s="5" t="s">
        <v>128</v>
      </c>
      <c r="C225" s="5" t="s">
        <v>64</v>
      </c>
      <c r="D225" s="5" t="s">
        <v>170</v>
      </c>
      <c r="E225" s="5" t="s">
        <v>173</v>
      </c>
      <c r="F225" s="5" t="s">
        <v>166</v>
      </c>
      <c r="G225" s="5" t="s">
        <v>60</v>
      </c>
      <c r="H225" s="5" t="s">
        <v>174</v>
      </c>
      <c r="I225" s="6">
        <v>767.1521739130435</v>
      </c>
      <c r="J225" s="7">
        <v>46</v>
      </c>
      <c r="K225" s="6">
        <v>39047.399999999994</v>
      </c>
      <c r="L225" s="8">
        <v>18.829826086956523</v>
      </c>
      <c r="M225" s="8">
        <v>866.17200000000003</v>
      </c>
      <c r="N225" s="7">
        <v>22080</v>
      </c>
      <c r="O225" s="6">
        <v>1.7684510869565215</v>
      </c>
      <c r="P225" s="6">
        <v>45.080422825951416</v>
      </c>
      <c r="Q225" s="13" t="str">
        <f t="shared" si="6"/>
        <v>PLT00043WAUSAU</v>
      </c>
      <c r="R225" s="13" t="str">
        <f t="shared" si="7"/>
        <v>CENTRALIAPLT0005</v>
      </c>
    </row>
    <row r="226" spans="1:18" x14ac:dyDescent="0.2">
      <c r="A226" s="5" t="s">
        <v>90</v>
      </c>
      <c r="B226" s="5" t="s">
        <v>91</v>
      </c>
      <c r="C226" s="5" t="s">
        <v>57</v>
      </c>
      <c r="D226" s="5" t="s">
        <v>271</v>
      </c>
      <c r="E226" s="5" t="s">
        <v>237</v>
      </c>
      <c r="F226" s="5" t="s">
        <v>229</v>
      </c>
      <c r="G226" s="5" t="s">
        <v>60</v>
      </c>
      <c r="H226" s="5" t="s">
        <v>327</v>
      </c>
      <c r="I226" s="6">
        <v>1598.7942500000008</v>
      </c>
      <c r="J226" s="7">
        <v>40</v>
      </c>
      <c r="K226" s="6">
        <v>69221.359999999986</v>
      </c>
      <c r="L226" s="8">
        <v>21.356249999999999</v>
      </c>
      <c r="M226" s="8">
        <v>854.25</v>
      </c>
      <c r="N226" s="7">
        <v>26920</v>
      </c>
      <c r="O226" s="6">
        <v>2.5713729569093604</v>
      </c>
      <c r="P226" s="6">
        <v>81.03173544044482</v>
      </c>
      <c r="Q226" s="13" t="str">
        <f t="shared" si="6"/>
        <v>PLT00036VANCOUVER</v>
      </c>
      <c r="R226" s="13" t="str">
        <f t="shared" si="7"/>
        <v>SANTA CLARAPLT0800</v>
      </c>
    </row>
    <row r="227" spans="1:18" x14ac:dyDescent="0.2">
      <c r="A227" s="5" t="s">
        <v>267</v>
      </c>
      <c r="B227" s="5" t="s">
        <v>268</v>
      </c>
      <c r="C227" s="5" t="s">
        <v>269</v>
      </c>
      <c r="D227" s="5" t="s">
        <v>373</v>
      </c>
      <c r="E227" s="5" t="s">
        <v>374</v>
      </c>
      <c r="F227" s="5" t="s">
        <v>283</v>
      </c>
      <c r="G227" s="5" t="s">
        <v>60</v>
      </c>
      <c r="H227" s="5" t="s">
        <v>375</v>
      </c>
      <c r="I227" s="6">
        <v>1524.696222222223</v>
      </c>
      <c r="J227" s="7">
        <v>45</v>
      </c>
      <c r="K227" s="6">
        <v>75700.12999999999</v>
      </c>
      <c r="L227" s="8">
        <v>18.674388888888888</v>
      </c>
      <c r="M227" s="8">
        <v>840.34749999999997</v>
      </c>
      <c r="N227" s="7">
        <v>40545</v>
      </c>
      <c r="O227" s="6">
        <v>1.8670644962387468</v>
      </c>
      <c r="P227" s="6">
        <v>90.081936341810973</v>
      </c>
      <c r="Q227" s="13" t="str">
        <f t="shared" si="6"/>
        <v>PLT00044FLORENCE</v>
      </c>
      <c r="R227" s="13" t="str">
        <f t="shared" si="7"/>
        <v>MITCHELLPLT0066</v>
      </c>
    </row>
    <row r="228" spans="1:18" x14ac:dyDescent="0.2">
      <c r="A228" s="5" t="s">
        <v>90</v>
      </c>
      <c r="B228" s="5" t="s">
        <v>91</v>
      </c>
      <c r="C228" s="5" t="s">
        <v>57</v>
      </c>
      <c r="D228" s="5" t="s">
        <v>216</v>
      </c>
      <c r="E228" s="5" t="s">
        <v>87</v>
      </c>
      <c r="F228" s="5" t="s">
        <v>88</v>
      </c>
      <c r="G228" s="5" t="s">
        <v>60</v>
      </c>
      <c r="H228" s="5" t="s">
        <v>324</v>
      </c>
      <c r="I228" s="6">
        <v>1695.3381578947365</v>
      </c>
      <c r="J228" s="7">
        <v>38</v>
      </c>
      <c r="K228" s="6">
        <v>69749.03</v>
      </c>
      <c r="L228" s="8">
        <v>21.796052631578949</v>
      </c>
      <c r="M228" s="8">
        <v>828.25</v>
      </c>
      <c r="N228" s="7">
        <v>25410</v>
      </c>
      <c r="O228" s="6">
        <v>2.7449441164895712</v>
      </c>
      <c r="P228" s="6">
        <v>84.212532447932389</v>
      </c>
      <c r="Q228" s="13" t="str">
        <f t="shared" si="6"/>
        <v>PLT00036PORTLAND</v>
      </c>
      <c r="R228" s="13" t="str">
        <f t="shared" si="7"/>
        <v>SANTA CLARAPLT0800</v>
      </c>
    </row>
    <row r="229" spans="1:18" x14ac:dyDescent="0.2">
      <c r="A229" s="5" t="s">
        <v>187</v>
      </c>
      <c r="B229" s="5" t="s">
        <v>188</v>
      </c>
      <c r="C229" s="5" t="s">
        <v>64</v>
      </c>
      <c r="D229" s="5" t="s">
        <v>114</v>
      </c>
      <c r="E229" s="5" t="s">
        <v>115</v>
      </c>
      <c r="F229" s="5" t="s">
        <v>64</v>
      </c>
      <c r="G229" s="5" t="s">
        <v>60</v>
      </c>
      <c r="H229" s="5" t="s">
        <v>116</v>
      </c>
      <c r="I229" s="6">
        <v>323.31162790697675</v>
      </c>
      <c r="J229" s="7">
        <v>43</v>
      </c>
      <c r="K229" s="6">
        <v>14361.600000000002</v>
      </c>
      <c r="L229" s="8">
        <v>19.111686046511629</v>
      </c>
      <c r="M229" s="8">
        <v>821.80250000000001</v>
      </c>
      <c r="N229" s="7">
        <v>1548</v>
      </c>
      <c r="O229" s="6">
        <v>9.2775193798449624</v>
      </c>
      <c r="P229" s="6">
        <v>17.475731699526349</v>
      </c>
      <c r="Q229" s="13" t="str">
        <f t="shared" si="6"/>
        <v>PLT00603CAROL STREAM</v>
      </c>
      <c r="R229" s="13" t="str">
        <f t="shared" si="7"/>
        <v>CHICAGOPLT0000</v>
      </c>
    </row>
    <row r="230" spans="1:18" x14ac:dyDescent="0.2">
      <c r="A230" s="5" t="s">
        <v>260</v>
      </c>
      <c r="B230" s="5" t="s">
        <v>138</v>
      </c>
      <c r="C230" s="5" t="s">
        <v>108</v>
      </c>
      <c r="D230" s="5" t="s">
        <v>62</v>
      </c>
      <c r="E230" s="5" t="s">
        <v>63</v>
      </c>
      <c r="F230" s="5" t="s">
        <v>64</v>
      </c>
      <c r="G230" s="5" t="s">
        <v>60</v>
      </c>
      <c r="H230" s="5" t="s">
        <v>65</v>
      </c>
      <c r="I230" s="6">
        <v>907.74487804878038</v>
      </c>
      <c r="J230" s="7">
        <v>41</v>
      </c>
      <c r="K230" s="6">
        <v>42795.3</v>
      </c>
      <c r="L230" s="8">
        <v>19.904182926829268</v>
      </c>
      <c r="M230" s="8">
        <v>816.07150000000001</v>
      </c>
      <c r="N230" s="7">
        <v>32485</v>
      </c>
      <c r="O230" s="6">
        <v>1.3173864860704942</v>
      </c>
      <c r="P230" s="6">
        <v>52.440625606947435</v>
      </c>
      <c r="Q230" s="13" t="str">
        <f t="shared" si="6"/>
        <v>PLT00250ELK GROVE VILLAGE</v>
      </c>
      <c r="R230" s="13" t="str">
        <f t="shared" si="7"/>
        <v>MACONPLT0000</v>
      </c>
    </row>
    <row r="231" spans="1:18" x14ac:dyDescent="0.2">
      <c r="A231" s="5" t="s">
        <v>162</v>
      </c>
      <c r="B231" s="5" t="s">
        <v>121</v>
      </c>
      <c r="C231" s="5" t="s">
        <v>122</v>
      </c>
      <c r="D231" s="5" t="s">
        <v>216</v>
      </c>
      <c r="E231" s="5" t="s">
        <v>87</v>
      </c>
      <c r="F231" s="5" t="s">
        <v>88</v>
      </c>
      <c r="G231" s="5" t="s">
        <v>156</v>
      </c>
      <c r="H231" s="5" t="s">
        <v>231</v>
      </c>
      <c r="I231" s="6">
        <v>2813.2376190476198</v>
      </c>
      <c r="J231" s="7">
        <v>42</v>
      </c>
      <c r="K231" s="6">
        <v>129588.79000000005</v>
      </c>
      <c r="L231" s="8">
        <v>19.37870238095238</v>
      </c>
      <c r="M231" s="8">
        <v>813.90549999999996</v>
      </c>
      <c r="N231" s="7">
        <v>95958</v>
      </c>
      <c r="O231" s="6">
        <v>1.3504740615686035</v>
      </c>
      <c r="P231" s="6">
        <v>159.2184719233376</v>
      </c>
      <c r="Q231" s="13" t="str">
        <f t="shared" si="6"/>
        <v>PLT00031PORTLAND</v>
      </c>
      <c r="R231" s="13" t="str">
        <f t="shared" si="7"/>
        <v>WEST MONROEPLT0800</v>
      </c>
    </row>
    <row r="232" spans="1:18" x14ac:dyDescent="0.2">
      <c r="A232" s="5" t="s">
        <v>162</v>
      </c>
      <c r="B232" s="5" t="s">
        <v>121</v>
      </c>
      <c r="C232" s="5" t="s">
        <v>122</v>
      </c>
      <c r="D232" s="5" t="s">
        <v>140</v>
      </c>
      <c r="E232" s="5" t="s">
        <v>141</v>
      </c>
      <c r="F232" s="5" t="s">
        <v>142</v>
      </c>
      <c r="G232" s="5" t="s">
        <v>60</v>
      </c>
      <c r="H232" s="5" t="s">
        <v>143</v>
      </c>
      <c r="I232" s="6">
        <v>2483.8333333333335</v>
      </c>
      <c r="J232" s="7">
        <v>42</v>
      </c>
      <c r="K232" s="6">
        <v>116846.75</v>
      </c>
      <c r="L232" s="8">
        <v>19.373583333333336</v>
      </c>
      <c r="M232" s="8">
        <v>813.69050000000004</v>
      </c>
      <c r="N232" s="7">
        <v>51450</v>
      </c>
      <c r="O232" s="6">
        <v>2.2710738581146743</v>
      </c>
      <c r="P232" s="6">
        <v>143.60097604678927</v>
      </c>
      <c r="Q232" s="13" t="str">
        <f t="shared" si="6"/>
        <v>PLT00031OAKS</v>
      </c>
      <c r="R232" s="13" t="str">
        <f t="shared" si="7"/>
        <v>WEST MONROEPLT0002</v>
      </c>
    </row>
    <row r="233" spans="1:18" x14ac:dyDescent="0.2">
      <c r="A233" s="5" t="s">
        <v>199</v>
      </c>
      <c r="B233" s="5" t="s">
        <v>193</v>
      </c>
      <c r="C233" s="5" t="s">
        <v>152</v>
      </c>
      <c r="D233" s="5" t="s">
        <v>337</v>
      </c>
      <c r="E233" s="5" t="s">
        <v>151</v>
      </c>
      <c r="F233" s="5" t="s">
        <v>152</v>
      </c>
      <c r="G233" s="5" t="s">
        <v>60</v>
      </c>
      <c r="H233" s="5" t="s">
        <v>338</v>
      </c>
      <c r="I233" s="6">
        <v>210</v>
      </c>
      <c r="J233" s="7">
        <v>36</v>
      </c>
      <c r="K233" s="6">
        <v>7678.8000000000047</v>
      </c>
      <c r="L233" s="8">
        <v>22.5</v>
      </c>
      <c r="M233" s="8">
        <v>810</v>
      </c>
      <c r="N233" s="7">
        <v>792</v>
      </c>
      <c r="O233" s="6">
        <v>9.6954545454545507</v>
      </c>
      <c r="P233" s="6">
        <v>9.4800000000000058</v>
      </c>
      <c r="Q233" s="13" t="str">
        <f t="shared" si="6"/>
        <v>PLT00038KALAMAZOO</v>
      </c>
      <c r="R233" s="13" t="str">
        <f t="shared" si="7"/>
        <v>BATTLE CREEKPLT0901</v>
      </c>
    </row>
    <row r="234" spans="1:18" x14ac:dyDescent="0.2">
      <c r="A234" s="5" t="s">
        <v>252</v>
      </c>
      <c r="B234" s="5" t="s">
        <v>253</v>
      </c>
      <c r="C234" s="5" t="s">
        <v>254</v>
      </c>
      <c r="D234" s="5" t="s">
        <v>70</v>
      </c>
      <c r="E234" s="5" t="s">
        <v>71</v>
      </c>
      <c r="F234" s="5" t="s">
        <v>72</v>
      </c>
      <c r="G234" s="5" t="s">
        <v>60</v>
      </c>
      <c r="H234" s="5" t="s">
        <v>74</v>
      </c>
      <c r="I234" s="6">
        <v>866.7235714285714</v>
      </c>
      <c r="J234" s="7">
        <v>42</v>
      </c>
      <c r="K234" s="6">
        <v>41343.15</v>
      </c>
      <c r="L234" s="8">
        <v>19.164464285714285</v>
      </c>
      <c r="M234" s="8">
        <v>804.90750000000003</v>
      </c>
      <c r="N234" s="7">
        <v>21294</v>
      </c>
      <c r="O234" s="6">
        <v>1.9415398703860243</v>
      </c>
      <c r="P234" s="6">
        <v>51.363852368129258</v>
      </c>
      <c r="Q234" s="13" t="str">
        <f t="shared" si="6"/>
        <v>PLT00060FORT SMITH</v>
      </c>
      <c r="R234" s="13" t="str">
        <f t="shared" si="7"/>
        <v>TUSCALOOSAPLT0004</v>
      </c>
    </row>
    <row r="235" spans="1:18" x14ac:dyDescent="0.2">
      <c r="A235" s="5" t="s">
        <v>162</v>
      </c>
      <c r="B235" s="5" t="s">
        <v>121</v>
      </c>
      <c r="C235" s="5" t="s">
        <v>122</v>
      </c>
      <c r="D235" s="5" t="s">
        <v>140</v>
      </c>
      <c r="E235" s="5" t="s">
        <v>141</v>
      </c>
      <c r="F235" s="5" t="s">
        <v>142</v>
      </c>
      <c r="G235" s="5" t="s">
        <v>156</v>
      </c>
      <c r="H235" s="5" t="s">
        <v>143</v>
      </c>
      <c r="I235" s="6">
        <v>2460.3841463414633</v>
      </c>
      <c r="J235" s="7">
        <v>41</v>
      </c>
      <c r="K235" s="6">
        <v>109210.20000000008</v>
      </c>
      <c r="L235" s="8">
        <v>19.619768292682927</v>
      </c>
      <c r="M235" s="8">
        <v>804.41050000000007</v>
      </c>
      <c r="N235" s="7">
        <v>50225</v>
      </c>
      <c r="O235" s="6">
        <v>2.1744191139870601</v>
      </c>
      <c r="P235" s="6">
        <v>135.76426463851487</v>
      </c>
      <c r="Q235" s="13" t="str">
        <f t="shared" si="6"/>
        <v>PLT00031OAKS</v>
      </c>
      <c r="R235" s="13" t="str">
        <f t="shared" si="7"/>
        <v>WEST MONROEPLT0002</v>
      </c>
    </row>
    <row r="236" spans="1:18" x14ac:dyDescent="0.2">
      <c r="A236" s="5" t="s">
        <v>260</v>
      </c>
      <c r="B236" s="5" t="s">
        <v>138</v>
      </c>
      <c r="C236" s="5" t="s">
        <v>108</v>
      </c>
      <c r="D236" s="5" t="s">
        <v>279</v>
      </c>
      <c r="E236" s="5" t="s">
        <v>277</v>
      </c>
      <c r="F236" s="5" t="s">
        <v>108</v>
      </c>
      <c r="G236" s="5" t="s">
        <v>242</v>
      </c>
      <c r="H236" s="5" t="s">
        <v>243</v>
      </c>
      <c r="I236" s="6">
        <v>2765.5</v>
      </c>
      <c r="J236" s="7">
        <v>10</v>
      </c>
      <c r="K236" s="6">
        <v>27655</v>
      </c>
      <c r="L236" s="8">
        <v>79.648449999999997</v>
      </c>
      <c r="M236" s="8">
        <v>796.48450000000003</v>
      </c>
      <c r="N236" s="7">
        <v>0</v>
      </c>
      <c r="O236" s="6" t="s">
        <v>241</v>
      </c>
      <c r="P236" s="6">
        <v>34.721328538094589</v>
      </c>
      <c r="Q236" s="13" t="str">
        <f t="shared" si="6"/>
        <v>PLT00250GARDEN CITY</v>
      </c>
      <c r="R236" s="13" t="str">
        <f t="shared" si="7"/>
        <v>MACONPLT0070</v>
      </c>
    </row>
    <row r="237" spans="1:18" x14ac:dyDescent="0.2">
      <c r="A237" s="5" t="s">
        <v>261</v>
      </c>
      <c r="B237" s="5" t="s">
        <v>262</v>
      </c>
      <c r="C237" s="5" t="s">
        <v>122</v>
      </c>
      <c r="D237" s="5" t="s">
        <v>114</v>
      </c>
      <c r="E237" s="5" t="s">
        <v>115</v>
      </c>
      <c r="F237" s="5" t="s">
        <v>64</v>
      </c>
      <c r="G237" s="5" t="s">
        <v>60</v>
      </c>
      <c r="H237" s="5" t="s">
        <v>116</v>
      </c>
      <c r="I237" s="6">
        <v>1153.1014285714284</v>
      </c>
      <c r="J237" s="7">
        <v>49</v>
      </c>
      <c r="K237" s="6">
        <v>69228.160000000003</v>
      </c>
      <c r="L237" s="8">
        <v>16.012081632653061</v>
      </c>
      <c r="M237" s="8">
        <v>784.59199999999998</v>
      </c>
      <c r="N237" s="7">
        <v>38416</v>
      </c>
      <c r="O237" s="6">
        <v>1.8020658059142025</v>
      </c>
      <c r="P237" s="6">
        <v>88.234598364500286</v>
      </c>
      <c r="Q237" s="13" t="str">
        <f t="shared" si="6"/>
        <v>PLT00207CAROL STREAM</v>
      </c>
      <c r="R237" s="13" t="str">
        <f t="shared" si="7"/>
        <v>MONROEPLT0000</v>
      </c>
    </row>
    <row r="238" spans="1:18" x14ac:dyDescent="0.2">
      <c r="A238" s="5" t="s">
        <v>66</v>
      </c>
      <c r="B238" s="5" t="s">
        <v>67</v>
      </c>
      <c r="C238" s="5" t="s">
        <v>68</v>
      </c>
      <c r="D238" s="5" t="s">
        <v>168</v>
      </c>
      <c r="E238" s="5" t="s">
        <v>63</v>
      </c>
      <c r="F238" s="5" t="s">
        <v>64</v>
      </c>
      <c r="G238" s="5" t="s">
        <v>60</v>
      </c>
      <c r="H238" s="5" t="s">
        <v>149</v>
      </c>
      <c r="I238" s="6">
        <v>608.35027027027013</v>
      </c>
      <c r="J238" s="7">
        <v>37</v>
      </c>
      <c r="K238" s="6">
        <v>25696.360000000008</v>
      </c>
      <c r="L238" s="8">
        <v>21.118860702702705</v>
      </c>
      <c r="M238" s="8">
        <v>781.39784600000007</v>
      </c>
      <c r="N238" s="7">
        <v>12062</v>
      </c>
      <c r="O238" s="6">
        <v>2.1303564914607866</v>
      </c>
      <c r="P238" s="6">
        <v>32.885117525650315</v>
      </c>
      <c r="Q238" s="13" t="str">
        <f t="shared" si="6"/>
        <v>PLT00017ELK GROVE VILLAGE</v>
      </c>
      <c r="R238" s="13" t="str">
        <f t="shared" si="7"/>
        <v>PACIFICPLT0067</v>
      </c>
    </row>
    <row r="239" spans="1:18" x14ac:dyDescent="0.2">
      <c r="A239" s="5" t="s">
        <v>62</v>
      </c>
      <c r="B239" s="5" t="s">
        <v>63</v>
      </c>
      <c r="C239" s="5" t="s">
        <v>64</v>
      </c>
      <c r="D239" s="5" t="s">
        <v>199</v>
      </c>
      <c r="E239" s="5" t="s">
        <v>193</v>
      </c>
      <c r="F239" s="5" t="s">
        <v>152</v>
      </c>
      <c r="G239" s="5" t="s">
        <v>60</v>
      </c>
      <c r="H239" s="5" t="s">
        <v>200</v>
      </c>
      <c r="I239" s="6">
        <v>536.68333333333339</v>
      </c>
      <c r="J239" s="7">
        <v>39</v>
      </c>
      <c r="K239" s="6">
        <v>22688.199999999997</v>
      </c>
      <c r="L239" s="8">
        <v>20</v>
      </c>
      <c r="M239" s="8">
        <v>780</v>
      </c>
      <c r="N239" s="7">
        <v>7215</v>
      </c>
      <c r="O239" s="6">
        <v>3.144587664587664</v>
      </c>
      <c r="P239" s="6">
        <v>29.087435897435892</v>
      </c>
      <c r="Q239" s="13" t="str">
        <f t="shared" si="6"/>
        <v>PLT00009BATTLE CREEK</v>
      </c>
      <c r="R239" s="13" t="str">
        <f t="shared" si="7"/>
        <v>ELK GROVE VILLAGEPLT0003</v>
      </c>
    </row>
    <row r="240" spans="1:18" x14ac:dyDescent="0.2">
      <c r="A240" s="5" t="s">
        <v>366</v>
      </c>
      <c r="B240" s="5" t="s">
        <v>362</v>
      </c>
      <c r="C240" s="5" t="s">
        <v>269</v>
      </c>
      <c r="D240" s="5" t="s">
        <v>364</v>
      </c>
      <c r="E240" s="5" t="s">
        <v>362</v>
      </c>
      <c r="F240" s="5" t="s">
        <v>269</v>
      </c>
      <c r="G240" s="5" t="s">
        <v>60</v>
      </c>
      <c r="H240" s="5" t="s">
        <v>365</v>
      </c>
      <c r="I240" s="6">
        <v>0</v>
      </c>
      <c r="J240" s="7">
        <v>46</v>
      </c>
      <c r="K240" s="6">
        <v>0</v>
      </c>
      <c r="L240" s="8">
        <v>16.877717391304348</v>
      </c>
      <c r="M240" s="8">
        <v>776.375</v>
      </c>
      <c r="N240" s="7">
        <v>0</v>
      </c>
      <c r="O240" s="6" t="s">
        <v>241</v>
      </c>
      <c r="P240" s="6">
        <v>0</v>
      </c>
      <c r="Q240" s="13" t="str">
        <f t="shared" si="6"/>
        <v>PLT00644SIOUX FALLS</v>
      </c>
      <c r="R240" s="13" t="str">
        <f t="shared" si="7"/>
        <v>SIOUX FALLSPLT0028</v>
      </c>
    </row>
    <row r="241" spans="1:18" x14ac:dyDescent="0.2">
      <c r="A241" s="5" t="s">
        <v>348</v>
      </c>
      <c r="B241" s="5" t="s">
        <v>262</v>
      </c>
      <c r="C241" s="5" t="s">
        <v>122</v>
      </c>
      <c r="D241" s="5" t="s">
        <v>58</v>
      </c>
      <c r="E241" s="5" t="s">
        <v>59</v>
      </c>
      <c r="F241" s="5" t="s">
        <v>57</v>
      </c>
      <c r="G241" s="5" t="s">
        <v>156</v>
      </c>
      <c r="H241" s="5" t="s">
        <v>61</v>
      </c>
      <c r="I241" s="6">
        <v>1509.8228205128205</v>
      </c>
      <c r="J241" s="7">
        <v>39</v>
      </c>
      <c r="K241" s="6">
        <v>66379.23000000004</v>
      </c>
      <c r="L241" s="8">
        <v>19.281500000000001</v>
      </c>
      <c r="M241" s="8">
        <v>751.97850000000005</v>
      </c>
      <c r="N241" s="7">
        <v>64689</v>
      </c>
      <c r="O241" s="6">
        <v>1.026128553540788</v>
      </c>
      <c r="P241" s="6">
        <v>88.27277641581513</v>
      </c>
      <c r="Q241" s="13" t="str">
        <f t="shared" si="6"/>
        <v>PLT00205FULLERTON</v>
      </c>
      <c r="R241" s="13" t="str">
        <f t="shared" si="7"/>
        <v>MONROEPLT0066</v>
      </c>
    </row>
    <row r="242" spans="1:18" x14ac:dyDescent="0.2">
      <c r="A242" s="5" t="s">
        <v>212</v>
      </c>
      <c r="B242" s="5" t="s">
        <v>213</v>
      </c>
      <c r="C242" s="5" t="s">
        <v>102</v>
      </c>
      <c r="D242" s="5" t="s">
        <v>189</v>
      </c>
      <c r="E242" s="5" t="s">
        <v>190</v>
      </c>
      <c r="F242" s="5" t="s">
        <v>112</v>
      </c>
      <c r="G242" s="5" t="s">
        <v>60</v>
      </c>
      <c r="H242" s="5" t="s">
        <v>191</v>
      </c>
      <c r="I242" s="6">
        <v>610.6171875</v>
      </c>
      <c r="J242" s="7">
        <v>32</v>
      </c>
      <c r="K242" s="6">
        <v>21192.850000000006</v>
      </c>
      <c r="L242" s="8">
        <v>22.453125</v>
      </c>
      <c r="M242" s="8">
        <v>718.5</v>
      </c>
      <c r="N242" s="7">
        <v>9760</v>
      </c>
      <c r="O242" s="6">
        <v>2.1713985655737709</v>
      </c>
      <c r="P242" s="6">
        <v>29.495963813500357</v>
      </c>
      <c r="Q242" s="13" t="str">
        <f t="shared" si="6"/>
        <v>PLT00034GORDONSVILLE</v>
      </c>
      <c r="R242" s="13" t="str">
        <f t="shared" si="7"/>
        <v>MIDDLETOWNPLT0048</v>
      </c>
    </row>
    <row r="243" spans="1:18" x14ac:dyDescent="0.2">
      <c r="A243" s="5" t="s">
        <v>162</v>
      </c>
      <c r="B243" s="5" t="s">
        <v>121</v>
      </c>
      <c r="C243" s="5" t="s">
        <v>122</v>
      </c>
      <c r="D243" s="5" t="s">
        <v>279</v>
      </c>
      <c r="E243" s="5" t="s">
        <v>277</v>
      </c>
      <c r="F243" s="5" t="s">
        <v>108</v>
      </c>
      <c r="G243" s="5" t="s">
        <v>60</v>
      </c>
      <c r="H243" s="5" t="s">
        <v>280</v>
      </c>
      <c r="I243" s="6">
        <v>1297.9905882352941</v>
      </c>
      <c r="J243" s="7">
        <v>34</v>
      </c>
      <c r="K243" s="6">
        <v>48660.139999999985</v>
      </c>
      <c r="L243" s="8">
        <v>20.496191176470589</v>
      </c>
      <c r="M243" s="8">
        <v>696.87049999999999</v>
      </c>
      <c r="N243" s="7">
        <v>23834</v>
      </c>
      <c r="O243" s="6">
        <v>2.0416270873541991</v>
      </c>
      <c r="P243" s="6">
        <v>69.826660764087421</v>
      </c>
      <c r="Q243" s="13" t="str">
        <f t="shared" si="6"/>
        <v>PLT00031GARDEN CITY</v>
      </c>
      <c r="R243" s="13" t="str">
        <f t="shared" si="7"/>
        <v>WEST MONROEPLT0070</v>
      </c>
    </row>
    <row r="244" spans="1:18" x14ac:dyDescent="0.2">
      <c r="A244" s="5" t="s">
        <v>104</v>
      </c>
      <c r="B244" s="5" t="s">
        <v>107</v>
      </c>
      <c r="C244" s="5" t="s">
        <v>108</v>
      </c>
      <c r="D244" s="5" t="s">
        <v>124</v>
      </c>
      <c r="E244" s="5" t="s">
        <v>125</v>
      </c>
      <c r="F244" s="5" t="s">
        <v>102</v>
      </c>
      <c r="G244" s="5" t="s">
        <v>60</v>
      </c>
      <c r="H244" s="5" t="s">
        <v>126</v>
      </c>
      <c r="I244" s="6">
        <v>871.92476190476145</v>
      </c>
      <c r="J244" s="7">
        <v>42</v>
      </c>
      <c r="K244" s="6">
        <v>41233.139999999985</v>
      </c>
      <c r="L244" s="8">
        <v>16.474380952380951</v>
      </c>
      <c r="M244" s="8">
        <v>691.92399999999998</v>
      </c>
      <c r="N244" s="7">
        <v>24780</v>
      </c>
      <c r="O244" s="6">
        <v>1.6639685230024206</v>
      </c>
      <c r="P244" s="6">
        <v>59.592007214665173</v>
      </c>
      <c r="Q244" s="13" t="str">
        <f t="shared" si="6"/>
        <v>PLT00006MARION</v>
      </c>
      <c r="R244" s="13" t="str">
        <f t="shared" si="7"/>
        <v>STONE MOUNTAINPLT0002</v>
      </c>
    </row>
    <row r="245" spans="1:18" x14ac:dyDescent="0.2">
      <c r="A245" s="5" t="s">
        <v>66</v>
      </c>
      <c r="B245" s="5" t="s">
        <v>67</v>
      </c>
      <c r="C245" s="5" t="s">
        <v>68</v>
      </c>
      <c r="D245" s="5" t="s">
        <v>209</v>
      </c>
      <c r="E245" s="5" t="s">
        <v>210</v>
      </c>
      <c r="F245" s="5" t="s">
        <v>152</v>
      </c>
      <c r="G245" s="5" t="s">
        <v>60</v>
      </c>
      <c r="H245" s="5" t="s">
        <v>211</v>
      </c>
      <c r="I245" s="6">
        <v>726.42470588235301</v>
      </c>
      <c r="J245" s="7">
        <v>34</v>
      </c>
      <c r="K245" s="6">
        <v>27401.139999999996</v>
      </c>
      <c r="L245" s="8">
        <v>20.127088235294117</v>
      </c>
      <c r="M245" s="8">
        <v>684.32100000000003</v>
      </c>
      <c r="N245" s="7">
        <v>15708</v>
      </c>
      <c r="O245" s="6">
        <v>1.7444066717596127</v>
      </c>
      <c r="P245" s="6">
        <v>40.041354861242013</v>
      </c>
      <c r="Q245" s="13" t="str">
        <f t="shared" si="6"/>
        <v>PLT00017SPRINGFIELD</v>
      </c>
      <c r="R245" s="13" t="str">
        <f t="shared" si="7"/>
        <v>PACIFICPLT0902</v>
      </c>
    </row>
    <row r="246" spans="1:18" x14ac:dyDescent="0.2">
      <c r="A246" s="5" t="s">
        <v>164</v>
      </c>
      <c r="B246" s="5" t="s">
        <v>165</v>
      </c>
      <c r="C246" s="5" t="s">
        <v>166</v>
      </c>
      <c r="D246" s="5" t="s">
        <v>286</v>
      </c>
      <c r="E246" s="5" t="s">
        <v>118</v>
      </c>
      <c r="F246" s="5" t="s">
        <v>106</v>
      </c>
      <c r="G246" s="5" t="s">
        <v>60</v>
      </c>
      <c r="H246" s="5" t="s">
        <v>155</v>
      </c>
      <c r="I246" s="6">
        <v>1828.53</v>
      </c>
      <c r="J246" s="7">
        <v>36</v>
      </c>
      <c r="K246" s="6">
        <v>72756.969999999987</v>
      </c>
      <c r="L246" s="8">
        <v>18.896055555555556</v>
      </c>
      <c r="M246" s="8">
        <v>680.25800000000004</v>
      </c>
      <c r="N246" s="7">
        <v>37757</v>
      </c>
      <c r="O246" s="6">
        <v>1.9269796329157505</v>
      </c>
      <c r="P246" s="6">
        <v>106.95496414595637</v>
      </c>
      <c r="Q246" s="13" t="str">
        <f t="shared" si="6"/>
        <v>PLT00045LUMBERTON</v>
      </c>
      <c r="R246" s="13" t="str">
        <f t="shared" si="7"/>
        <v>MENASHAPLT0061</v>
      </c>
    </row>
    <row r="247" spans="1:18" x14ac:dyDescent="0.2">
      <c r="A247" s="5" t="s">
        <v>137</v>
      </c>
      <c r="B247" s="5" t="s">
        <v>138</v>
      </c>
      <c r="C247" s="5" t="s">
        <v>108</v>
      </c>
      <c r="D247" s="5" t="s">
        <v>267</v>
      </c>
      <c r="E247" s="5" t="s">
        <v>268</v>
      </c>
      <c r="F247" s="5" t="s">
        <v>269</v>
      </c>
      <c r="G247" s="5" t="s">
        <v>60</v>
      </c>
      <c r="H247" s="5" t="s">
        <v>270</v>
      </c>
      <c r="I247" s="6">
        <v>2604.5180645161281</v>
      </c>
      <c r="J247" s="7">
        <v>31</v>
      </c>
      <c r="K247" s="6">
        <v>87556.789999999979</v>
      </c>
      <c r="L247" s="8">
        <v>21.817096774193551</v>
      </c>
      <c r="M247" s="8">
        <v>676.33</v>
      </c>
      <c r="N247" s="7">
        <v>40331</v>
      </c>
      <c r="O247" s="6">
        <v>2.1709550965758346</v>
      </c>
      <c r="P247" s="6">
        <v>129.4586814129197</v>
      </c>
      <c r="Q247" s="13" t="str">
        <f t="shared" si="6"/>
        <v>PLT00033MITCHELL</v>
      </c>
      <c r="R247" s="13" t="str">
        <f t="shared" si="7"/>
        <v>MACONPLT0004</v>
      </c>
    </row>
    <row r="248" spans="1:18" x14ac:dyDescent="0.2">
      <c r="A248" s="5" t="s">
        <v>407</v>
      </c>
      <c r="B248" s="5" t="s">
        <v>262</v>
      </c>
      <c r="C248" s="5" t="s">
        <v>122</v>
      </c>
      <c r="D248" s="5" t="s">
        <v>130</v>
      </c>
      <c r="E248" s="5" t="s">
        <v>131</v>
      </c>
      <c r="F248" s="5" t="s">
        <v>108</v>
      </c>
      <c r="G248" s="5" t="s">
        <v>60</v>
      </c>
      <c r="H248" s="5" t="s">
        <v>132</v>
      </c>
      <c r="I248" s="6">
        <v>1231.94425925926</v>
      </c>
      <c r="J248" s="7">
        <v>54</v>
      </c>
      <c r="K248" s="6">
        <v>71238.549999999988</v>
      </c>
      <c r="L248" s="8">
        <v>12.5</v>
      </c>
      <c r="M248" s="8">
        <v>675</v>
      </c>
      <c r="N248" s="7">
        <v>28782</v>
      </c>
      <c r="O248" s="6">
        <v>2.4751077062052667</v>
      </c>
      <c r="P248" s="6">
        <v>105.53859259259258</v>
      </c>
      <c r="Q248" s="13" t="str">
        <f t="shared" si="6"/>
        <v>PLT00602PERRY</v>
      </c>
      <c r="R248" s="13" t="str">
        <f t="shared" si="7"/>
        <v>MONROEPLT0006</v>
      </c>
    </row>
    <row r="249" spans="1:18" x14ac:dyDescent="0.2">
      <c r="A249" s="5" t="s">
        <v>261</v>
      </c>
      <c r="B249" s="5" t="s">
        <v>262</v>
      </c>
      <c r="C249" s="5" t="s">
        <v>122</v>
      </c>
      <c r="D249" s="5" t="s">
        <v>140</v>
      </c>
      <c r="E249" s="5" t="s">
        <v>141</v>
      </c>
      <c r="F249" s="5" t="s">
        <v>142</v>
      </c>
      <c r="G249" s="5" t="s">
        <v>60</v>
      </c>
      <c r="H249" s="5" t="s">
        <v>143</v>
      </c>
      <c r="I249" s="6">
        <v>2025.198787878787</v>
      </c>
      <c r="J249" s="7">
        <v>33</v>
      </c>
      <c r="K249" s="6">
        <v>76621.99000000002</v>
      </c>
      <c r="L249" s="8">
        <v>20.222818181818184</v>
      </c>
      <c r="M249" s="8">
        <v>667.35300000000007</v>
      </c>
      <c r="N249" s="7">
        <v>40326</v>
      </c>
      <c r="O249" s="6">
        <v>1.9000642265535888</v>
      </c>
      <c r="P249" s="6">
        <v>114.81478318071547</v>
      </c>
      <c r="Q249" s="13" t="str">
        <f t="shared" si="6"/>
        <v>PLT00207OAKS</v>
      </c>
      <c r="R249" s="13" t="str">
        <f t="shared" si="7"/>
        <v>MONROEPLT0002</v>
      </c>
    </row>
    <row r="250" spans="1:18" x14ac:dyDescent="0.2">
      <c r="A250" s="5" t="s">
        <v>162</v>
      </c>
      <c r="B250" s="5" t="s">
        <v>121</v>
      </c>
      <c r="C250" s="5" t="s">
        <v>122</v>
      </c>
      <c r="D250" s="5" t="s">
        <v>260</v>
      </c>
      <c r="E250" s="5" t="s">
        <v>138</v>
      </c>
      <c r="F250" s="5" t="s">
        <v>108</v>
      </c>
      <c r="G250" s="5" t="s">
        <v>60</v>
      </c>
      <c r="H250" s="5" t="s">
        <v>161</v>
      </c>
      <c r="I250" s="6">
        <v>978.64323529411774</v>
      </c>
      <c r="J250" s="7">
        <v>34</v>
      </c>
      <c r="K250" s="6">
        <v>37834.85</v>
      </c>
      <c r="L250" s="8">
        <v>19.55185294117647</v>
      </c>
      <c r="M250" s="8">
        <v>664.76300000000003</v>
      </c>
      <c r="N250" s="7">
        <v>18394</v>
      </c>
      <c r="O250" s="6">
        <v>2.0569125801891919</v>
      </c>
      <c r="P250" s="6">
        <v>56.914795197686992</v>
      </c>
      <c r="Q250" s="13" t="str">
        <f t="shared" si="6"/>
        <v>PLT00031MACON</v>
      </c>
      <c r="R250" s="13" t="str">
        <f t="shared" si="7"/>
        <v>WEST MONROEPLT0025</v>
      </c>
    </row>
    <row r="251" spans="1:18" x14ac:dyDescent="0.2">
      <c r="A251" s="5" t="s">
        <v>137</v>
      </c>
      <c r="B251" s="5" t="s">
        <v>138</v>
      </c>
      <c r="C251" s="5" t="s">
        <v>108</v>
      </c>
      <c r="D251" s="5" t="s">
        <v>216</v>
      </c>
      <c r="E251" s="5" t="s">
        <v>87</v>
      </c>
      <c r="F251" s="5" t="s">
        <v>88</v>
      </c>
      <c r="G251" s="5" t="s">
        <v>156</v>
      </c>
      <c r="H251" s="5" t="s">
        <v>231</v>
      </c>
      <c r="I251" s="6">
        <v>2560.7664705882353</v>
      </c>
      <c r="J251" s="7">
        <v>34</v>
      </c>
      <c r="K251" s="6">
        <v>97879.83</v>
      </c>
      <c r="L251" s="8">
        <v>19.201661764705882</v>
      </c>
      <c r="M251" s="8">
        <v>652.85649999999998</v>
      </c>
      <c r="N251" s="7">
        <v>90759</v>
      </c>
      <c r="O251" s="6">
        <v>1.0784586652563382</v>
      </c>
      <c r="P251" s="6">
        <v>149.92548898571127</v>
      </c>
      <c r="Q251" s="13" t="str">
        <f t="shared" si="6"/>
        <v>PLT00033PORTLAND</v>
      </c>
      <c r="R251" s="13" t="str">
        <f t="shared" si="7"/>
        <v>MACONPLT0800</v>
      </c>
    </row>
    <row r="252" spans="1:18" x14ac:dyDescent="0.2">
      <c r="A252" s="5" t="s">
        <v>137</v>
      </c>
      <c r="B252" s="5" t="s">
        <v>138</v>
      </c>
      <c r="C252" s="5" t="s">
        <v>108</v>
      </c>
      <c r="D252" s="5" t="s">
        <v>261</v>
      </c>
      <c r="E252" s="5" t="s">
        <v>262</v>
      </c>
      <c r="F252" s="5" t="s">
        <v>122</v>
      </c>
      <c r="G252" s="5" t="s">
        <v>60</v>
      </c>
      <c r="H252" s="5" t="s">
        <v>317</v>
      </c>
      <c r="I252" s="6">
        <v>876.12200000000007</v>
      </c>
      <c r="J252" s="7">
        <v>30</v>
      </c>
      <c r="K252" s="6">
        <v>29467.170000000002</v>
      </c>
      <c r="L252" s="8">
        <v>21.340616666666669</v>
      </c>
      <c r="M252" s="8">
        <v>640.21850000000006</v>
      </c>
      <c r="N252" s="7">
        <v>16179</v>
      </c>
      <c r="O252" s="6">
        <v>1.8213220841832005</v>
      </c>
      <c r="P252" s="6">
        <v>46.026739308532946</v>
      </c>
      <c r="Q252" s="13" t="str">
        <f t="shared" si="6"/>
        <v>PLT00033MONROE</v>
      </c>
      <c r="R252" s="13" t="str">
        <f t="shared" si="7"/>
        <v>MACONPLT0020</v>
      </c>
    </row>
    <row r="253" spans="1:18" x14ac:dyDescent="0.2">
      <c r="A253" s="5" t="s">
        <v>227</v>
      </c>
      <c r="B253" s="5" t="s">
        <v>228</v>
      </c>
      <c r="C253" s="5" t="s">
        <v>229</v>
      </c>
      <c r="D253" s="5" t="s">
        <v>96</v>
      </c>
      <c r="E253" s="5" t="s">
        <v>97</v>
      </c>
      <c r="F253" s="5" t="s">
        <v>98</v>
      </c>
      <c r="G253" s="5" t="s">
        <v>156</v>
      </c>
      <c r="H253" s="5" t="s">
        <v>99</v>
      </c>
      <c r="I253" s="6">
        <v>2870</v>
      </c>
      <c r="J253" s="7">
        <v>34</v>
      </c>
      <c r="K253" s="6">
        <v>106658.75999999992</v>
      </c>
      <c r="L253" s="8">
        <v>18.778132352941178</v>
      </c>
      <c r="M253" s="8">
        <v>638.45650000000001</v>
      </c>
      <c r="N253" s="7">
        <v>79968</v>
      </c>
      <c r="O253" s="6">
        <v>1.3337680072028801</v>
      </c>
      <c r="P253" s="6">
        <v>167.05720749964942</v>
      </c>
      <c r="Q253" s="13" t="str">
        <f t="shared" si="6"/>
        <v>PLT00025PHARR</v>
      </c>
      <c r="R253" s="13" t="str">
        <f t="shared" si="7"/>
        <v>RENTONPLT0066</v>
      </c>
    </row>
    <row r="254" spans="1:18" x14ac:dyDescent="0.2">
      <c r="A254" s="5" t="s">
        <v>199</v>
      </c>
      <c r="B254" s="5" t="s">
        <v>193</v>
      </c>
      <c r="C254" s="5" t="s">
        <v>152</v>
      </c>
      <c r="D254" s="5" t="s">
        <v>273</v>
      </c>
      <c r="E254" s="5" t="s">
        <v>274</v>
      </c>
      <c r="F254" s="5" t="s">
        <v>166</v>
      </c>
      <c r="G254" s="5" t="s">
        <v>60</v>
      </c>
      <c r="H254" s="5" t="s">
        <v>275</v>
      </c>
      <c r="I254" s="6">
        <v>508.34689655172417</v>
      </c>
      <c r="J254" s="7">
        <v>29</v>
      </c>
      <c r="K254" s="6">
        <v>16688.03</v>
      </c>
      <c r="L254" s="8">
        <v>21.853448275862068</v>
      </c>
      <c r="M254" s="8">
        <v>633.75</v>
      </c>
      <c r="N254" s="7">
        <v>9019</v>
      </c>
      <c r="O254" s="6">
        <v>1.8503193258676127</v>
      </c>
      <c r="P254" s="6">
        <v>26.332197238658775</v>
      </c>
      <c r="Q254" s="13" t="str">
        <f t="shared" si="6"/>
        <v>PLT00038BEAVER DAM</v>
      </c>
      <c r="R254" s="13" t="str">
        <f t="shared" si="7"/>
        <v>BATTLE CREEKPLT0057</v>
      </c>
    </row>
    <row r="255" spans="1:18" x14ac:dyDescent="0.2">
      <c r="A255" s="5" t="s">
        <v>137</v>
      </c>
      <c r="B255" s="5" t="s">
        <v>138</v>
      </c>
      <c r="C255" s="5" t="s">
        <v>108</v>
      </c>
      <c r="D255" s="5" t="s">
        <v>136</v>
      </c>
      <c r="E255" s="5" t="s">
        <v>121</v>
      </c>
      <c r="F255" s="5" t="s">
        <v>122</v>
      </c>
      <c r="G255" s="5" t="s">
        <v>60</v>
      </c>
      <c r="H255" s="5" t="s">
        <v>123</v>
      </c>
      <c r="I255" s="6">
        <v>817.24533333333341</v>
      </c>
      <c r="J255" s="7">
        <v>30</v>
      </c>
      <c r="K255" s="6">
        <v>27012.170000000002</v>
      </c>
      <c r="L255" s="8">
        <v>20.945083333333333</v>
      </c>
      <c r="M255" s="8">
        <v>628.35249999999996</v>
      </c>
      <c r="N255" s="7">
        <v>16203</v>
      </c>
      <c r="O255" s="6">
        <v>1.6671091773128435</v>
      </c>
      <c r="P255" s="6">
        <v>42.98887964955977</v>
      </c>
      <c r="Q255" s="13" t="str">
        <f t="shared" si="6"/>
        <v>PLT00033WEST MONROE</v>
      </c>
      <c r="R255" s="13" t="str">
        <f t="shared" si="7"/>
        <v>MACONPLT0007</v>
      </c>
    </row>
    <row r="256" spans="1:18" x14ac:dyDescent="0.2">
      <c r="A256" s="5" t="s">
        <v>177</v>
      </c>
      <c r="B256" s="5" t="s">
        <v>63</v>
      </c>
      <c r="C256" s="5" t="s">
        <v>64</v>
      </c>
      <c r="D256" s="5" t="s">
        <v>150</v>
      </c>
      <c r="E256" s="5" t="s">
        <v>151</v>
      </c>
      <c r="F256" s="5" t="s">
        <v>152</v>
      </c>
      <c r="G256" s="5" t="s">
        <v>60</v>
      </c>
      <c r="H256" s="5" t="s">
        <v>153</v>
      </c>
      <c r="I256" s="6">
        <v>473.46451612903229</v>
      </c>
      <c r="J256" s="7">
        <v>31</v>
      </c>
      <c r="K256" s="6">
        <v>16090.619999999999</v>
      </c>
      <c r="L256" s="8">
        <v>20</v>
      </c>
      <c r="M256" s="8">
        <v>620</v>
      </c>
      <c r="N256" s="7">
        <v>5084</v>
      </c>
      <c r="O256" s="6">
        <v>3.1649527930763175</v>
      </c>
      <c r="P256" s="6">
        <v>25.952612903225805</v>
      </c>
      <c r="Q256" s="13" t="str">
        <f t="shared" si="6"/>
        <v>PLT00010KALAMAZOO</v>
      </c>
      <c r="R256" s="13" t="str">
        <f t="shared" si="7"/>
        <v>ELK GROVE VILLAGEPLT0003</v>
      </c>
    </row>
    <row r="257" spans="1:18" x14ac:dyDescent="0.2">
      <c r="A257" s="5" t="s">
        <v>162</v>
      </c>
      <c r="B257" s="5" t="s">
        <v>121</v>
      </c>
      <c r="C257" s="5" t="s">
        <v>122</v>
      </c>
      <c r="D257" s="5" t="s">
        <v>55</v>
      </c>
      <c r="E257" s="5" t="s">
        <v>56</v>
      </c>
      <c r="F257" s="5" t="s">
        <v>57</v>
      </c>
      <c r="G257" s="5" t="s">
        <v>156</v>
      </c>
      <c r="H257" s="5" t="s">
        <v>169</v>
      </c>
      <c r="I257" s="6">
        <v>1519.1848484848485</v>
      </c>
      <c r="J257" s="7">
        <v>33</v>
      </c>
      <c r="K257" s="6">
        <v>57559.41</v>
      </c>
      <c r="L257" s="8">
        <v>18.676469696969697</v>
      </c>
      <c r="M257" s="8">
        <v>616.32349999999997</v>
      </c>
      <c r="N257" s="7">
        <v>54879</v>
      </c>
      <c r="O257" s="6">
        <v>1.048842180068879</v>
      </c>
      <c r="P257" s="6">
        <v>93.391554922049878</v>
      </c>
      <c r="Q257" s="13" t="str">
        <f t="shared" si="6"/>
        <v>PLT00031IRVINE</v>
      </c>
      <c r="R257" s="13" t="str">
        <f t="shared" si="7"/>
        <v>WEST MONROEPLT0000</v>
      </c>
    </row>
    <row r="258" spans="1:18" x14ac:dyDescent="0.2">
      <c r="A258" s="5" t="s">
        <v>157</v>
      </c>
      <c r="B258" s="5" t="s">
        <v>158</v>
      </c>
      <c r="C258" s="5" t="s">
        <v>102</v>
      </c>
      <c r="D258" s="5" t="s">
        <v>124</v>
      </c>
      <c r="E258" s="5" t="s">
        <v>125</v>
      </c>
      <c r="F258" s="5" t="s">
        <v>102</v>
      </c>
      <c r="G258" s="5" t="s">
        <v>60</v>
      </c>
      <c r="H258" s="5" t="s">
        <v>126</v>
      </c>
      <c r="I258" s="6">
        <v>512.30370370370372</v>
      </c>
      <c r="J258" s="7">
        <v>81</v>
      </c>
      <c r="K258" s="6">
        <v>44604.999999999993</v>
      </c>
      <c r="L258" s="8">
        <v>7.5959259259259255</v>
      </c>
      <c r="M258" s="8">
        <v>615.27</v>
      </c>
      <c r="N258" s="7">
        <v>9775</v>
      </c>
      <c r="O258" s="6">
        <v>4.5631713554987208</v>
      </c>
      <c r="P258" s="6">
        <v>72.496627496871284</v>
      </c>
      <c r="Q258" s="13" t="str">
        <f t="shared" ref="Q258:Q321" si="8">A258&amp;E258</f>
        <v>PLT00022MARION</v>
      </c>
      <c r="R258" s="13" t="str">
        <f t="shared" si="7"/>
        <v>SOLONPLT0002</v>
      </c>
    </row>
    <row r="259" spans="1:18" x14ac:dyDescent="0.2">
      <c r="A259" s="5" t="s">
        <v>187</v>
      </c>
      <c r="B259" s="5" t="s">
        <v>188</v>
      </c>
      <c r="C259" s="5" t="s">
        <v>64</v>
      </c>
      <c r="D259" s="5" t="s">
        <v>127</v>
      </c>
      <c r="E259" s="5" t="s">
        <v>128</v>
      </c>
      <c r="F259" s="5" t="s">
        <v>64</v>
      </c>
      <c r="G259" s="5" t="s">
        <v>60</v>
      </c>
      <c r="H259" s="5" t="s">
        <v>129</v>
      </c>
      <c r="I259" s="6">
        <v>595.51142857142838</v>
      </c>
      <c r="J259" s="7">
        <v>35</v>
      </c>
      <c r="K259" s="6">
        <v>22519.180000000004</v>
      </c>
      <c r="L259" s="8">
        <v>17.503914285714288</v>
      </c>
      <c r="M259" s="8">
        <v>612.63700000000006</v>
      </c>
      <c r="N259" s="7">
        <v>9069</v>
      </c>
      <c r="O259" s="6">
        <v>2.4830940566765909</v>
      </c>
      <c r="P259" s="6">
        <v>36.757786421649364</v>
      </c>
      <c r="Q259" s="13" t="str">
        <f t="shared" si="8"/>
        <v>PLT00603CENTRALIA</v>
      </c>
      <c r="R259" s="13" t="str">
        <f t="shared" ref="R259:R322" si="9">B259&amp;LEFT(D259,7)</f>
        <v>CHICAGOPLT0004</v>
      </c>
    </row>
    <row r="260" spans="1:18" x14ac:dyDescent="0.2">
      <c r="A260" s="5" t="s">
        <v>137</v>
      </c>
      <c r="B260" s="5" t="s">
        <v>138</v>
      </c>
      <c r="C260" s="5" t="s">
        <v>108</v>
      </c>
      <c r="D260" s="5" t="s">
        <v>218</v>
      </c>
      <c r="E260" s="5" t="s">
        <v>219</v>
      </c>
      <c r="F260" s="5" t="s">
        <v>220</v>
      </c>
      <c r="G260" s="5" t="s">
        <v>60</v>
      </c>
      <c r="H260" s="5" t="s">
        <v>221</v>
      </c>
      <c r="I260" s="6">
        <v>1072.4073333333331</v>
      </c>
      <c r="J260" s="7">
        <v>30</v>
      </c>
      <c r="K260" s="6">
        <v>35778.51</v>
      </c>
      <c r="L260" s="8">
        <v>20.197816666666665</v>
      </c>
      <c r="M260" s="8">
        <v>605.93449999999996</v>
      </c>
      <c r="N260" s="7">
        <v>21297</v>
      </c>
      <c r="O260" s="6">
        <v>1.6799788702634175</v>
      </c>
      <c r="P260" s="6">
        <v>59.046827668667163</v>
      </c>
      <c r="Q260" s="13" t="str">
        <f t="shared" si="8"/>
        <v>PLT00033KENDALLVILLE</v>
      </c>
      <c r="R260" s="13" t="str">
        <f t="shared" si="9"/>
        <v>MACONPLT0004</v>
      </c>
    </row>
    <row r="261" spans="1:18" x14ac:dyDescent="0.2">
      <c r="A261" s="5" t="s">
        <v>252</v>
      </c>
      <c r="B261" s="5" t="s">
        <v>253</v>
      </c>
      <c r="C261" s="5" t="s">
        <v>254</v>
      </c>
      <c r="D261" s="5" t="s">
        <v>140</v>
      </c>
      <c r="E261" s="5" t="s">
        <v>201</v>
      </c>
      <c r="F261" s="5" t="s">
        <v>142</v>
      </c>
      <c r="G261" s="5" t="s">
        <v>60</v>
      </c>
      <c r="H261" s="5" t="s">
        <v>393</v>
      </c>
      <c r="I261" s="6">
        <v>1977.35625</v>
      </c>
      <c r="J261" s="7">
        <v>32</v>
      </c>
      <c r="K261" s="6">
        <v>68317</v>
      </c>
      <c r="L261" s="8">
        <v>18.880749999999999</v>
      </c>
      <c r="M261" s="8">
        <v>604.18399999999997</v>
      </c>
      <c r="N261" s="7">
        <v>29440</v>
      </c>
      <c r="O261" s="6">
        <v>2.3205502717391306</v>
      </c>
      <c r="P261" s="6">
        <v>113.07316976285371</v>
      </c>
      <c r="Q261" s="13" t="str">
        <f t="shared" si="8"/>
        <v>PLT00060PHOENIXVILLE</v>
      </c>
      <c r="R261" s="13" t="str">
        <f t="shared" si="9"/>
        <v>TUSCALOOSAPLT0002</v>
      </c>
    </row>
    <row r="262" spans="1:18" x14ac:dyDescent="0.2">
      <c r="A262" s="5" t="s">
        <v>117</v>
      </c>
      <c r="B262" s="5" t="s">
        <v>118</v>
      </c>
      <c r="C262" s="5" t="s">
        <v>106</v>
      </c>
      <c r="D262" s="5" t="s">
        <v>136</v>
      </c>
      <c r="E262" s="5" t="s">
        <v>121</v>
      </c>
      <c r="F262" s="5" t="s">
        <v>122</v>
      </c>
      <c r="G262" s="5" t="s">
        <v>60</v>
      </c>
      <c r="H262" s="5" t="s">
        <v>123</v>
      </c>
      <c r="I262" s="6">
        <v>1317.2290476190472</v>
      </c>
      <c r="J262" s="7">
        <v>42</v>
      </c>
      <c r="K262" s="6">
        <v>62176.7</v>
      </c>
      <c r="L262" s="8">
        <v>14.321166666666667</v>
      </c>
      <c r="M262" s="8">
        <v>601.48900000000003</v>
      </c>
      <c r="N262" s="7">
        <v>35826</v>
      </c>
      <c r="O262" s="6">
        <v>1.7355188968905264</v>
      </c>
      <c r="P262" s="6">
        <v>103.37130022327922</v>
      </c>
      <c r="Q262" s="13" t="str">
        <f t="shared" si="8"/>
        <v>PLT00041WEST MONROE</v>
      </c>
      <c r="R262" s="13" t="str">
        <f t="shared" si="9"/>
        <v>LUMBERTONPLT0007</v>
      </c>
    </row>
    <row r="263" spans="1:18" x14ac:dyDescent="0.2">
      <c r="A263" s="5" t="s">
        <v>162</v>
      </c>
      <c r="B263" s="5" t="s">
        <v>121</v>
      </c>
      <c r="C263" s="5" t="s">
        <v>122</v>
      </c>
      <c r="D263" s="5" t="s">
        <v>70</v>
      </c>
      <c r="E263" s="5" t="s">
        <v>71</v>
      </c>
      <c r="F263" s="5" t="s">
        <v>72</v>
      </c>
      <c r="G263" s="5" t="s">
        <v>60</v>
      </c>
      <c r="H263" s="5" t="s">
        <v>74</v>
      </c>
      <c r="I263" s="6">
        <v>868.9762837706694</v>
      </c>
      <c r="J263" s="7">
        <v>30</v>
      </c>
      <c r="K263" s="6">
        <v>29083.368513120076</v>
      </c>
      <c r="L263" s="8">
        <v>19.858116666666668</v>
      </c>
      <c r="M263" s="8">
        <v>595.74350000000004</v>
      </c>
      <c r="N263" s="7">
        <v>9360</v>
      </c>
      <c r="O263" s="6">
        <v>3.1071974907179567</v>
      </c>
      <c r="P263" s="6">
        <v>48.818608198192806</v>
      </c>
      <c r="Q263" s="13" t="str">
        <f t="shared" si="8"/>
        <v>PLT00031FORT SMITH</v>
      </c>
      <c r="R263" s="13" t="str">
        <f t="shared" si="9"/>
        <v>WEST MONROEPLT0004</v>
      </c>
    </row>
    <row r="264" spans="1:18" x14ac:dyDescent="0.2">
      <c r="A264" s="5" t="s">
        <v>162</v>
      </c>
      <c r="B264" s="5" t="s">
        <v>121</v>
      </c>
      <c r="C264" s="5" t="s">
        <v>122</v>
      </c>
      <c r="D264" s="5" t="s">
        <v>276</v>
      </c>
      <c r="E264" s="5" t="s">
        <v>277</v>
      </c>
      <c r="F264" s="5" t="s">
        <v>108</v>
      </c>
      <c r="G264" s="5" t="s">
        <v>60</v>
      </c>
      <c r="H264" s="5" t="s">
        <v>278</v>
      </c>
      <c r="I264" s="6">
        <v>1359.0199999999998</v>
      </c>
      <c r="J264" s="7">
        <v>30</v>
      </c>
      <c r="K264" s="6">
        <v>45114.530000000013</v>
      </c>
      <c r="L264" s="8">
        <v>19.48845</v>
      </c>
      <c r="M264" s="8">
        <v>584.65350000000001</v>
      </c>
      <c r="N264" s="7">
        <v>21030</v>
      </c>
      <c r="O264" s="6">
        <v>2.1452463147883982</v>
      </c>
      <c r="P264" s="6">
        <v>77.164559863235255</v>
      </c>
      <c r="Q264" s="13" t="str">
        <f t="shared" si="8"/>
        <v>PLT00031GARDEN CITY</v>
      </c>
      <c r="R264" s="13" t="str">
        <f t="shared" si="9"/>
        <v>WEST MONROEPLT0040</v>
      </c>
    </row>
    <row r="265" spans="1:18" x14ac:dyDescent="0.2">
      <c r="A265" s="5" t="s">
        <v>160</v>
      </c>
      <c r="B265" s="5" t="s">
        <v>131</v>
      </c>
      <c r="C265" s="5" t="s">
        <v>108</v>
      </c>
      <c r="D265" s="5" t="s">
        <v>58</v>
      </c>
      <c r="E265" s="5" t="s">
        <v>59</v>
      </c>
      <c r="F265" s="5" t="s">
        <v>57</v>
      </c>
      <c r="G265" s="5" t="s">
        <v>60</v>
      </c>
      <c r="H265" s="5" t="s">
        <v>61</v>
      </c>
      <c r="I265" s="6">
        <v>2380.094193548387</v>
      </c>
      <c r="J265" s="7">
        <v>31</v>
      </c>
      <c r="K265" s="6">
        <v>85525.43</v>
      </c>
      <c r="L265" s="8">
        <v>18.850193548387097</v>
      </c>
      <c r="M265" s="8">
        <v>584.35599999999999</v>
      </c>
      <c r="N265" s="7">
        <v>67861</v>
      </c>
      <c r="O265" s="6">
        <v>1.2603031196121484</v>
      </c>
      <c r="P265" s="6">
        <v>146.35843561116852</v>
      </c>
      <c r="Q265" s="13" t="str">
        <f t="shared" si="8"/>
        <v>PLT00220FULLERTON</v>
      </c>
      <c r="R265" s="13" t="str">
        <f t="shared" si="9"/>
        <v>PERRYPLT0066</v>
      </c>
    </row>
    <row r="266" spans="1:18" x14ac:dyDescent="0.2">
      <c r="A266" s="5" t="s">
        <v>150</v>
      </c>
      <c r="B266" s="5" t="s">
        <v>151</v>
      </c>
      <c r="C266" s="5" t="s">
        <v>152</v>
      </c>
      <c r="D266" s="5" t="s">
        <v>302</v>
      </c>
      <c r="E266" s="5" t="s">
        <v>303</v>
      </c>
      <c r="F266" s="5" t="s">
        <v>304</v>
      </c>
      <c r="G266" s="5" t="s">
        <v>60</v>
      </c>
      <c r="H266" s="5" t="s">
        <v>305</v>
      </c>
      <c r="I266" s="6">
        <v>1305.4728</v>
      </c>
      <c r="J266" s="7">
        <v>25</v>
      </c>
      <c r="K266" s="6">
        <v>35678.11</v>
      </c>
      <c r="L266" s="8">
        <v>22.5</v>
      </c>
      <c r="M266" s="8">
        <v>562.5</v>
      </c>
      <c r="N266" s="7">
        <v>14575</v>
      </c>
      <c r="O266" s="6">
        <v>2.4478977701543738</v>
      </c>
      <c r="P266" s="6">
        <v>63.427751111111114</v>
      </c>
      <c r="Q266" s="13" t="str">
        <f t="shared" si="8"/>
        <v>PLT00032STAUNTON</v>
      </c>
      <c r="R266" s="13" t="str">
        <f t="shared" si="9"/>
        <v>KALAMAZOOPLT0800</v>
      </c>
    </row>
    <row r="267" spans="1:18" x14ac:dyDescent="0.2">
      <c r="A267" s="5" t="s">
        <v>110</v>
      </c>
      <c r="B267" s="5" t="s">
        <v>111</v>
      </c>
      <c r="C267" s="5" t="s">
        <v>112</v>
      </c>
      <c r="D267" s="5" t="s">
        <v>170</v>
      </c>
      <c r="E267" s="5" t="s">
        <v>173</v>
      </c>
      <c r="F267" s="5" t="s">
        <v>166</v>
      </c>
      <c r="G267" s="5" t="s">
        <v>60</v>
      </c>
      <c r="H267" s="5" t="s">
        <v>174</v>
      </c>
      <c r="I267" s="6">
        <v>1192.7040000000002</v>
      </c>
      <c r="J267" s="7">
        <v>30</v>
      </c>
      <c r="K267" s="6">
        <v>39914.400000000001</v>
      </c>
      <c r="L267" s="8">
        <v>18.747799999999998</v>
      </c>
      <c r="M267" s="8">
        <v>562.43399999999997</v>
      </c>
      <c r="N267" s="7">
        <v>23040</v>
      </c>
      <c r="O267" s="6">
        <v>1.7323958333333334</v>
      </c>
      <c r="P267" s="6">
        <v>70.967260158525278</v>
      </c>
      <c r="Q267" s="13" t="str">
        <f t="shared" si="8"/>
        <v>PLT00053WAUSAU</v>
      </c>
      <c r="R267" s="13" t="str">
        <f t="shared" si="9"/>
        <v>LAWRENCEBURGPLT0005</v>
      </c>
    </row>
    <row r="268" spans="1:18" x14ac:dyDescent="0.2">
      <c r="A268" s="5" t="s">
        <v>252</v>
      </c>
      <c r="B268" s="5" t="s">
        <v>253</v>
      </c>
      <c r="C268" s="5" t="s">
        <v>254</v>
      </c>
      <c r="D268" s="5" t="s">
        <v>55</v>
      </c>
      <c r="E268" s="5" t="s">
        <v>56</v>
      </c>
      <c r="F268" s="5" t="s">
        <v>57</v>
      </c>
      <c r="G268" s="5" t="s">
        <v>156</v>
      </c>
      <c r="H268" s="5" t="s">
        <v>169</v>
      </c>
      <c r="I268" s="6">
        <v>1865.2457142857149</v>
      </c>
      <c r="J268" s="7">
        <v>28</v>
      </c>
      <c r="K268" s="6">
        <v>59009.509999999995</v>
      </c>
      <c r="L268" s="8">
        <v>19.749571428571432</v>
      </c>
      <c r="M268" s="8">
        <v>552.98800000000006</v>
      </c>
      <c r="N268" s="7">
        <v>55048</v>
      </c>
      <c r="O268" s="6">
        <v>1.0719646490335706</v>
      </c>
      <c r="P268" s="6">
        <v>106.71029027754669</v>
      </c>
      <c r="Q268" s="13" t="str">
        <f t="shared" si="8"/>
        <v>PLT00060IRVINE</v>
      </c>
      <c r="R268" s="13" t="str">
        <f t="shared" si="9"/>
        <v>TUSCALOOSAPLT0000</v>
      </c>
    </row>
    <row r="269" spans="1:18" x14ac:dyDescent="0.2">
      <c r="A269" s="5" t="s">
        <v>150</v>
      </c>
      <c r="B269" s="5" t="s">
        <v>151</v>
      </c>
      <c r="C269" s="5" t="s">
        <v>152</v>
      </c>
      <c r="D269" s="5" t="s">
        <v>110</v>
      </c>
      <c r="E269" s="5" t="s">
        <v>111</v>
      </c>
      <c r="F269" s="5" t="s">
        <v>112</v>
      </c>
      <c r="G269" s="5" t="s">
        <v>60</v>
      </c>
      <c r="H269" s="5" t="s">
        <v>113</v>
      </c>
      <c r="I269" s="6">
        <v>857.14666666666653</v>
      </c>
      <c r="J269" s="7">
        <v>24</v>
      </c>
      <c r="K269" s="6">
        <v>24587.659999999996</v>
      </c>
      <c r="L269" s="8">
        <v>22.5</v>
      </c>
      <c r="M269" s="8">
        <v>540</v>
      </c>
      <c r="N269" s="7">
        <v>13296</v>
      </c>
      <c r="O269" s="6">
        <v>1.8492524067388685</v>
      </c>
      <c r="P269" s="6">
        <v>45.532703703703696</v>
      </c>
      <c r="Q269" s="13" t="str">
        <f t="shared" si="8"/>
        <v>PLT00032LAWRENCEBURG</v>
      </c>
      <c r="R269" s="13" t="str">
        <f t="shared" si="9"/>
        <v>KALAMAZOOPLT0005</v>
      </c>
    </row>
    <row r="270" spans="1:18" x14ac:dyDescent="0.2">
      <c r="A270" s="5" t="s">
        <v>199</v>
      </c>
      <c r="B270" s="5" t="s">
        <v>193</v>
      </c>
      <c r="C270" s="5" t="s">
        <v>152</v>
      </c>
      <c r="D270" s="5" t="s">
        <v>337</v>
      </c>
      <c r="E270" s="5" t="s">
        <v>151</v>
      </c>
      <c r="F270" s="5" t="s">
        <v>152</v>
      </c>
      <c r="G270" s="5" t="s">
        <v>60</v>
      </c>
      <c r="H270" s="5" t="s">
        <v>340</v>
      </c>
      <c r="I270" s="6">
        <v>350</v>
      </c>
      <c r="J270" s="7">
        <v>24</v>
      </c>
      <c r="K270" s="6">
        <v>8472.82</v>
      </c>
      <c r="L270" s="8">
        <v>22.5</v>
      </c>
      <c r="M270" s="8">
        <v>540</v>
      </c>
      <c r="N270" s="7">
        <v>528</v>
      </c>
      <c r="O270" s="6">
        <v>16.047007575757576</v>
      </c>
      <c r="P270" s="6">
        <v>15.690407407407406</v>
      </c>
      <c r="Q270" s="13" t="str">
        <f t="shared" si="8"/>
        <v>PLT00038KALAMAZOO</v>
      </c>
      <c r="R270" s="13" t="str">
        <f t="shared" si="9"/>
        <v>BATTLE CREEKPLT0901</v>
      </c>
    </row>
    <row r="271" spans="1:18" x14ac:dyDescent="0.2">
      <c r="A271" s="5" t="s">
        <v>70</v>
      </c>
      <c r="B271" s="5" t="s">
        <v>71</v>
      </c>
      <c r="C271" s="5" t="s">
        <v>72</v>
      </c>
      <c r="D271" s="5" t="s">
        <v>150</v>
      </c>
      <c r="E271" s="5" t="s">
        <v>151</v>
      </c>
      <c r="F271" s="5" t="s">
        <v>152</v>
      </c>
      <c r="G271" s="5" t="s">
        <v>60</v>
      </c>
      <c r="H271" s="5" t="s">
        <v>153</v>
      </c>
      <c r="I271" s="6">
        <v>1377.1846153846154</v>
      </c>
      <c r="J271" s="7">
        <v>26</v>
      </c>
      <c r="K271" s="6">
        <v>39779.800000000003</v>
      </c>
      <c r="L271" s="8">
        <v>20</v>
      </c>
      <c r="M271" s="8">
        <v>520</v>
      </c>
      <c r="N271" s="7">
        <v>20670</v>
      </c>
      <c r="O271" s="6">
        <v>1.9245186260280602</v>
      </c>
      <c r="P271" s="6">
        <v>76.499615384615396</v>
      </c>
      <c r="Q271" s="13" t="str">
        <f t="shared" si="8"/>
        <v>PLT00042KALAMAZOO</v>
      </c>
      <c r="R271" s="13" t="str">
        <f t="shared" si="9"/>
        <v>FORT SMITHPLT0003</v>
      </c>
    </row>
    <row r="272" spans="1:18" x14ac:dyDescent="0.2">
      <c r="A272" s="5" t="s">
        <v>199</v>
      </c>
      <c r="B272" s="5" t="s">
        <v>193</v>
      </c>
      <c r="C272" s="5" t="s">
        <v>152</v>
      </c>
      <c r="D272" s="5" t="s">
        <v>337</v>
      </c>
      <c r="E272" s="5" t="s">
        <v>151</v>
      </c>
      <c r="F272" s="5" t="s">
        <v>152</v>
      </c>
      <c r="G272" s="5" t="s">
        <v>60</v>
      </c>
      <c r="H272" s="5" t="s">
        <v>341</v>
      </c>
      <c r="I272" s="6">
        <v>276.95652173913044</v>
      </c>
      <c r="J272" s="7">
        <v>23</v>
      </c>
      <c r="K272" s="6">
        <v>6443.48</v>
      </c>
      <c r="L272" s="8">
        <v>22.5</v>
      </c>
      <c r="M272" s="8">
        <v>517.5</v>
      </c>
      <c r="N272" s="7">
        <v>506</v>
      </c>
      <c r="O272" s="6">
        <v>12.734150197628457</v>
      </c>
      <c r="P272" s="6">
        <v>12.451169082125602</v>
      </c>
      <c r="Q272" s="13" t="str">
        <f t="shared" si="8"/>
        <v>PLT00038KALAMAZOO</v>
      </c>
      <c r="R272" s="13" t="str">
        <f t="shared" si="9"/>
        <v>BATTLE CREEKPLT0901</v>
      </c>
    </row>
    <row r="273" spans="1:18" x14ac:dyDescent="0.2">
      <c r="A273" s="5" t="s">
        <v>218</v>
      </c>
      <c r="B273" s="5" t="s">
        <v>219</v>
      </c>
      <c r="C273" s="5" t="s">
        <v>220</v>
      </c>
      <c r="D273" s="5" t="s">
        <v>379</v>
      </c>
      <c r="E273" s="5" t="s">
        <v>151</v>
      </c>
      <c r="F273" s="5" t="s">
        <v>152</v>
      </c>
      <c r="G273" s="5" t="s">
        <v>60</v>
      </c>
      <c r="H273" s="5" t="s">
        <v>380</v>
      </c>
      <c r="I273" s="6">
        <v>385.55555555555554</v>
      </c>
      <c r="J273" s="7">
        <v>27</v>
      </c>
      <c r="K273" s="6">
        <v>10827.600000000002</v>
      </c>
      <c r="L273" s="8">
        <v>18.964777777777776</v>
      </c>
      <c r="M273" s="8">
        <v>512.04899999999998</v>
      </c>
      <c r="N273" s="7">
        <v>2160</v>
      </c>
      <c r="O273" s="6">
        <v>5.0127777777777789</v>
      </c>
      <c r="P273" s="6">
        <v>21.145632546885167</v>
      </c>
      <c r="Q273" s="13" t="str">
        <f t="shared" si="8"/>
        <v>PLT00047KALAMAZOO</v>
      </c>
      <c r="R273" s="13" t="str">
        <f t="shared" si="9"/>
        <v>KENDALLVILLEPLT0061</v>
      </c>
    </row>
    <row r="274" spans="1:18" x14ac:dyDescent="0.2">
      <c r="A274" s="5" t="s">
        <v>162</v>
      </c>
      <c r="B274" s="5" t="s">
        <v>121</v>
      </c>
      <c r="C274" s="5" t="s">
        <v>122</v>
      </c>
      <c r="D274" s="5" t="s">
        <v>130</v>
      </c>
      <c r="E274" s="5" t="s">
        <v>131</v>
      </c>
      <c r="F274" s="5" t="s">
        <v>108</v>
      </c>
      <c r="G274" s="5" t="s">
        <v>60</v>
      </c>
      <c r="H274" s="5" t="s">
        <v>132</v>
      </c>
      <c r="I274" s="6">
        <v>948.40800000000013</v>
      </c>
      <c r="J274" s="7">
        <v>25</v>
      </c>
      <c r="K274" s="6">
        <v>29695.799999999996</v>
      </c>
      <c r="L274" s="8">
        <v>20.43158</v>
      </c>
      <c r="M274" s="8">
        <v>510.78950000000003</v>
      </c>
      <c r="N274" s="7">
        <v>13415</v>
      </c>
      <c r="O274" s="6">
        <v>2.2136265374580688</v>
      </c>
      <c r="P274" s="6">
        <v>58.137060374185438</v>
      </c>
      <c r="Q274" s="13" t="str">
        <f t="shared" si="8"/>
        <v>PLT00031PERRY</v>
      </c>
      <c r="R274" s="13" t="str">
        <f t="shared" si="9"/>
        <v>WEST MONROEPLT0006</v>
      </c>
    </row>
    <row r="275" spans="1:18" x14ac:dyDescent="0.2">
      <c r="A275" s="5" t="s">
        <v>260</v>
      </c>
      <c r="B275" s="5" t="s">
        <v>138</v>
      </c>
      <c r="C275" s="5" t="s">
        <v>108</v>
      </c>
      <c r="D275" s="5" t="s">
        <v>252</v>
      </c>
      <c r="E275" s="5" t="s">
        <v>253</v>
      </c>
      <c r="F275" s="5" t="s">
        <v>254</v>
      </c>
      <c r="G275" s="5" t="s">
        <v>60</v>
      </c>
      <c r="H275" s="5" t="s">
        <v>255</v>
      </c>
      <c r="I275" s="6">
        <v>587.17480000000023</v>
      </c>
      <c r="J275" s="7">
        <v>25</v>
      </c>
      <c r="K275" s="6">
        <v>16474.589999999997</v>
      </c>
      <c r="L275" s="8">
        <v>20.408660000000001</v>
      </c>
      <c r="M275" s="8">
        <v>510.2165</v>
      </c>
      <c r="N275" s="7">
        <v>7063</v>
      </c>
      <c r="O275" s="6">
        <v>2.3325201755627916</v>
      </c>
      <c r="P275" s="6">
        <v>32.289410475749015</v>
      </c>
      <c r="Q275" s="13" t="str">
        <f t="shared" si="8"/>
        <v>PLT00250TUSCALOOSA</v>
      </c>
      <c r="R275" s="13" t="str">
        <f t="shared" si="9"/>
        <v>MACONPLT0006</v>
      </c>
    </row>
    <row r="276" spans="1:18" x14ac:dyDescent="0.2">
      <c r="A276" s="5" t="s">
        <v>177</v>
      </c>
      <c r="B276" s="5" t="s">
        <v>63</v>
      </c>
      <c r="C276" s="5" t="s">
        <v>64</v>
      </c>
      <c r="D276" s="5" t="s">
        <v>162</v>
      </c>
      <c r="E276" s="5" t="s">
        <v>121</v>
      </c>
      <c r="F276" s="5" t="s">
        <v>122</v>
      </c>
      <c r="G276" s="5" t="s">
        <v>60</v>
      </c>
      <c r="H276" s="5" t="s">
        <v>163</v>
      </c>
      <c r="I276" s="6">
        <v>1269.2254166666664</v>
      </c>
      <c r="J276" s="7">
        <v>24</v>
      </c>
      <c r="K276" s="6">
        <v>34003.53</v>
      </c>
      <c r="L276" s="8">
        <v>20</v>
      </c>
      <c r="M276" s="8">
        <v>480</v>
      </c>
      <c r="N276" s="7">
        <v>18984</v>
      </c>
      <c r="O276" s="6">
        <v>1.7911678255372945</v>
      </c>
      <c r="P276" s="6">
        <v>70.840687500000001</v>
      </c>
      <c r="Q276" s="13" t="str">
        <f t="shared" si="8"/>
        <v>PLT00010WEST MONROE</v>
      </c>
      <c r="R276" s="13" t="str">
        <f t="shared" si="9"/>
        <v>ELK GROVE VILLAGEPLT0003</v>
      </c>
    </row>
    <row r="277" spans="1:18" x14ac:dyDescent="0.2">
      <c r="A277" s="5" t="s">
        <v>162</v>
      </c>
      <c r="B277" s="5" t="s">
        <v>121</v>
      </c>
      <c r="C277" s="5" t="s">
        <v>122</v>
      </c>
      <c r="D277" s="5" t="s">
        <v>281</v>
      </c>
      <c r="E277" s="5" t="s">
        <v>282</v>
      </c>
      <c r="F277" s="5" t="s">
        <v>283</v>
      </c>
      <c r="G277" s="5" t="s">
        <v>60</v>
      </c>
      <c r="H277" s="5" t="s">
        <v>285</v>
      </c>
      <c r="I277" s="6">
        <v>1291.5739130434786</v>
      </c>
      <c r="J277" s="7">
        <v>23</v>
      </c>
      <c r="K277" s="6">
        <v>33780.1</v>
      </c>
      <c r="L277" s="8">
        <v>20.760434782608694</v>
      </c>
      <c r="M277" s="8">
        <v>477.49</v>
      </c>
      <c r="N277" s="7">
        <v>16307</v>
      </c>
      <c r="O277" s="6">
        <v>2.0715091678420308</v>
      </c>
      <c r="P277" s="6">
        <v>70.745146495214556</v>
      </c>
      <c r="Q277" s="13" t="str">
        <f t="shared" si="8"/>
        <v>PLT00031WALTON</v>
      </c>
      <c r="R277" s="13" t="str">
        <f t="shared" si="9"/>
        <v>WEST MONROEPLT0050</v>
      </c>
    </row>
    <row r="278" spans="1:18" x14ac:dyDescent="0.2">
      <c r="A278" s="5" t="s">
        <v>114</v>
      </c>
      <c r="B278" s="5" t="s">
        <v>115</v>
      </c>
      <c r="C278" s="5" t="s">
        <v>64</v>
      </c>
      <c r="D278" s="5" t="s">
        <v>62</v>
      </c>
      <c r="E278" s="5" t="s">
        <v>63</v>
      </c>
      <c r="F278" s="5" t="s">
        <v>64</v>
      </c>
      <c r="G278" s="5" t="s">
        <v>60</v>
      </c>
      <c r="H278" s="5" t="s">
        <v>65</v>
      </c>
      <c r="I278" s="6">
        <v>286.91891891891891</v>
      </c>
      <c r="J278" s="7">
        <v>37</v>
      </c>
      <c r="K278" s="6">
        <v>10897.099999999995</v>
      </c>
      <c r="L278" s="8">
        <v>12.832943243243244</v>
      </c>
      <c r="M278" s="8">
        <v>474.81890000000004</v>
      </c>
      <c r="N278" s="7">
        <v>555</v>
      </c>
      <c r="O278" s="6">
        <v>19.634414414414405</v>
      </c>
      <c r="P278" s="6">
        <v>22.950013152382926</v>
      </c>
      <c r="Q278" s="13" t="str">
        <f t="shared" si="8"/>
        <v>PLT00008ELK GROVE VILLAGE</v>
      </c>
      <c r="R278" s="13" t="str">
        <f t="shared" si="9"/>
        <v>CAROL STREAMPLT0000</v>
      </c>
    </row>
    <row r="279" spans="1:18" x14ac:dyDescent="0.2">
      <c r="A279" s="5" t="s">
        <v>261</v>
      </c>
      <c r="B279" s="5" t="s">
        <v>262</v>
      </c>
      <c r="C279" s="5" t="s">
        <v>122</v>
      </c>
      <c r="D279" s="5" t="s">
        <v>104</v>
      </c>
      <c r="E279" s="5" t="s">
        <v>107</v>
      </c>
      <c r="F279" s="5" t="s">
        <v>108</v>
      </c>
      <c r="G279" s="5" t="s">
        <v>60</v>
      </c>
      <c r="H279" s="5" t="s">
        <v>109</v>
      </c>
      <c r="I279" s="6">
        <v>796.63448275862072</v>
      </c>
      <c r="J279" s="7">
        <v>29</v>
      </c>
      <c r="K279" s="6">
        <v>28885.719999999994</v>
      </c>
      <c r="L279" s="8">
        <v>16.327500000000001</v>
      </c>
      <c r="M279" s="8">
        <v>473.4975</v>
      </c>
      <c r="N279" s="7">
        <v>15196</v>
      </c>
      <c r="O279" s="6">
        <v>1.9008765464595943</v>
      </c>
      <c r="P279" s="6">
        <v>61.005010586117123</v>
      </c>
      <c r="Q279" s="13" t="str">
        <f t="shared" si="8"/>
        <v>PLT00207STONE MOUNTAIN</v>
      </c>
      <c r="R279" s="13" t="str">
        <f t="shared" si="9"/>
        <v>MONROEPLT0000</v>
      </c>
    </row>
    <row r="280" spans="1:18" x14ac:dyDescent="0.2">
      <c r="A280" s="5" t="s">
        <v>199</v>
      </c>
      <c r="B280" s="5" t="s">
        <v>193</v>
      </c>
      <c r="C280" s="5" t="s">
        <v>152</v>
      </c>
      <c r="D280" s="5" t="s">
        <v>329</v>
      </c>
      <c r="E280" s="5" t="s">
        <v>332</v>
      </c>
      <c r="F280" s="5" t="s">
        <v>142</v>
      </c>
      <c r="G280" s="5" t="s">
        <v>60</v>
      </c>
      <c r="H280" s="5" t="s">
        <v>331</v>
      </c>
      <c r="I280" s="6">
        <v>1404.864761904762</v>
      </c>
      <c r="J280" s="7">
        <v>21</v>
      </c>
      <c r="K280" s="6">
        <v>31672.540000000008</v>
      </c>
      <c r="L280" s="8">
        <v>22.5</v>
      </c>
      <c r="M280" s="8">
        <v>472.5</v>
      </c>
      <c r="N280" s="7">
        <v>12453</v>
      </c>
      <c r="O280" s="6">
        <v>2.5433662571267974</v>
      </c>
      <c r="P280" s="6">
        <v>67.031830687830706</v>
      </c>
      <c r="Q280" s="13" t="str">
        <f t="shared" si="8"/>
        <v>PLT00038EAST STROUSBOURG</v>
      </c>
      <c r="R280" s="13" t="str">
        <f t="shared" si="9"/>
        <v>BATTLE CREEKPLT0057</v>
      </c>
    </row>
    <row r="281" spans="1:18" x14ac:dyDescent="0.2">
      <c r="A281" s="5" t="s">
        <v>416</v>
      </c>
      <c r="B281" s="5" t="s">
        <v>101</v>
      </c>
      <c r="C281" s="5" t="s">
        <v>102</v>
      </c>
      <c r="D281" s="5" t="s">
        <v>104</v>
      </c>
      <c r="E281" s="5" t="s">
        <v>107</v>
      </c>
      <c r="F281" s="5" t="s">
        <v>108</v>
      </c>
      <c r="G281" s="5" t="s">
        <v>60</v>
      </c>
      <c r="H281" s="5" t="s">
        <v>109</v>
      </c>
      <c r="I281" s="6">
        <v>823.21333333333337</v>
      </c>
      <c r="J281" s="7">
        <v>21</v>
      </c>
      <c r="K281" s="6">
        <v>18862.86</v>
      </c>
      <c r="L281" s="8">
        <v>22.5</v>
      </c>
      <c r="M281" s="8">
        <v>472.5</v>
      </c>
      <c r="N281" s="7">
        <v>9534</v>
      </c>
      <c r="O281" s="6">
        <v>1.9784833228445564</v>
      </c>
      <c r="P281" s="6">
        <v>39.921396825396826</v>
      </c>
      <c r="Q281" s="13" t="str">
        <f t="shared" si="8"/>
        <v>PLT09022STONE MOUNTAIN</v>
      </c>
      <c r="R281" s="13" t="str">
        <f t="shared" si="9"/>
        <v>CINCINNATIPLT0000</v>
      </c>
    </row>
    <row r="282" spans="1:18" x14ac:dyDescent="0.2">
      <c r="A282" s="5" t="s">
        <v>261</v>
      </c>
      <c r="B282" s="5" t="s">
        <v>262</v>
      </c>
      <c r="C282" s="5" t="s">
        <v>122</v>
      </c>
      <c r="D282" s="5" t="s">
        <v>276</v>
      </c>
      <c r="E282" s="5" t="s">
        <v>277</v>
      </c>
      <c r="F282" s="5" t="s">
        <v>108</v>
      </c>
      <c r="G282" s="5" t="s">
        <v>60</v>
      </c>
      <c r="H282" s="5" t="s">
        <v>278</v>
      </c>
      <c r="I282" s="6">
        <v>1195.9559090909095</v>
      </c>
      <c r="J282" s="7">
        <v>22</v>
      </c>
      <c r="K282" s="6">
        <v>30864.020000000004</v>
      </c>
      <c r="L282" s="8">
        <v>21.376113636363637</v>
      </c>
      <c r="M282" s="8">
        <v>470.27449999999999</v>
      </c>
      <c r="N282" s="7">
        <v>15378</v>
      </c>
      <c r="O282" s="6">
        <v>2.0070243204577971</v>
      </c>
      <c r="P282" s="6">
        <v>65.629797065331005</v>
      </c>
      <c r="Q282" s="13" t="str">
        <f t="shared" si="8"/>
        <v>PLT00207GARDEN CITY</v>
      </c>
      <c r="R282" s="13" t="str">
        <f t="shared" si="9"/>
        <v>MONROEPLT0040</v>
      </c>
    </row>
    <row r="283" spans="1:18" x14ac:dyDescent="0.2">
      <c r="A283" s="5" t="s">
        <v>252</v>
      </c>
      <c r="B283" s="5" t="s">
        <v>253</v>
      </c>
      <c r="C283" s="5" t="s">
        <v>254</v>
      </c>
      <c r="D283" s="5" t="s">
        <v>114</v>
      </c>
      <c r="E283" s="5" t="s">
        <v>115</v>
      </c>
      <c r="F283" s="5" t="s">
        <v>64</v>
      </c>
      <c r="G283" s="5" t="s">
        <v>60</v>
      </c>
      <c r="H283" s="5" t="s">
        <v>116</v>
      </c>
      <c r="I283" s="6">
        <v>1009.5071999999999</v>
      </c>
      <c r="J283" s="7">
        <v>25</v>
      </c>
      <c r="K283" s="6">
        <v>28182.799999999999</v>
      </c>
      <c r="L283" s="8">
        <v>18.640820000000001</v>
      </c>
      <c r="M283" s="8">
        <v>466.02050000000003</v>
      </c>
      <c r="N283" s="7">
        <v>17200</v>
      </c>
      <c r="O283" s="6">
        <v>1.6385348837209301</v>
      </c>
      <c r="P283" s="6">
        <v>60.475451187233176</v>
      </c>
      <c r="Q283" s="13" t="str">
        <f t="shared" si="8"/>
        <v>PLT00060CAROL STREAM</v>
      </c>
      <c r="R283" s="13" t="str">
        <f t="shared" si="9"/>
        <v>TUSCALOOSAPLT0000</v>
      </c>
    </row>
    <row r="284" spans="1:18" x14ac:dyDescent="0.2">
      <c r="A284" s="5" t="s">
        <v>150</v>
      </c>
      <c r="B284" s="5" t="s">
        <v>151</v>
      </c>
      <c r="C284" s="5" t="s">
        <v>152</v>
      </c>
      <c r="D284" s="5" t="s">
        <v>170</v>
      </c>
      <c r="E284" s="5" t="s">
        <v>173</v>
      </c>
      <c r="F284" s="5" t="s">
        <v>166</v>
      </c>
      <c r="G284" s="5" t="s">
        <v>60</v>
      </c>
      <c r="H284" s="5" t="s">
        <v>174</v>
      </c>
      <c r="I284" s="6">
        <v>625.89333333333343</v>
      </c>
      <c r="J284" s="7">
        <v>21</v>
      </c>
      <c r="K284" s="6">
        <v>15336.179999999997</v>
      </c>
      <c r="L284" s="8">
        <v>21.785714285714285</v>
      </c>
      <c r="M284" s="8">
        <v>457.5</v>
      </c>
      <c r="N284" s="7">
        <v>8652</v>
      </c>
      <c r="O284" s="6">
        <v>1.7725589459084601</v>
      </c>
      <c r="P284" s="6">
        <v>33.521704918032782</v>
      </c>
      <c r="Q284" s="13" t="str">
        <f t="shared" si="8"/>
        <v>PLT00032WAUSAU</v>
      </c>
      <c r="R284" s="13" t="str">
        <f t="shared" si="9"/>
        <v>KALAMAZOOPLT0005</v>
      </c>
    </row>
    <row r="285" spans="1:18" x14ac:dyDescent="0.2">
      <c r="A285" s="5" t="s">
        <v>162</v>
      </c>
      <c r="B285" s="5" t="s">
        <v>121</v>
      </c>
      <c r="C285" s="5" t="s">
        <v>122</v>
      </c>
      <c r="D285" s="5" t="s">
        <v>114</v>
      </c>
      <c r="E285" s="5" t="s">
        <v>115</v>
      </c>
      <c r="F285" s="5" t="s">
        <v>64</v>
      </c>
      <c r="G285" s="5" t="s">
        <v>156</v>
      </c>
      <c r="H285" s="5" t="s">
        <v>116</v>
      </c>
      <c r="I285" s="6">
        <v>1746</v>
      </c>
      <c r="J285" s="7">
        <v>24</v>
      </c>
      <c r="K285" s="6">
        <v>44960.200000000012</v>
      </c>
      <c r="L285" s="8">
        <v>19.040625000000002</v>
      </c>
      <c r="M285" s="8">
        <v>456.97500000000002</v>
      </c>
      <c r="N285" s="7">
        <v>18888</v>
      </c>
      <c r="O285" s="6">
        <v>2.380357899195257</v>
      </c>
      <c r="P285" s="6">
        <v>98.386563816401349</v>
      </c>
      <c r="Q285" s="13" t="str">
        <f t="shared" si="8"/>
        <v>PLT00031CAROL STREAM</v>
      </c>
      <c r="R285" s="13" t="str">
        <f t="shared" si="9"/>
        <v>WEST MONROEPLT0000</v>
      </c>
    </row>
    <row r="286" spans="1:18" x14ac:dyDescent="0.2">
      <c r="A286" s="5" t="s">
        <v>162</v>
      </c>
      <c r="B286" s="5" t="s">
        <v>121</v>
      </c>
      <c r="C286" s="5" t="s">
        <v>122</v>
      </c>
      <c r="D286" s="5" t="s">
        <v>287</v>
      </c>
      <c r="E286" s="5" t="s">
        <v>288</v>
      </c>
      <c r="F286" s="5" t="s">
        <v>106</v>
      </c>
      <c r="G286" s="5" t="s">
        <v>242</v>
      </c>
      <c r="H286" s="5" t="s">
        <v>289</v>
      </c>
      <c r="I286" s="6">
        <v>5143.333333333333</v>
      </c>
      <c r="J286" s="7">
        <v>6</v>
      </c>
      <c r="K286" s="6">
        <v>31086.32</v>
      </c>
      <c r="L286" s="8">
        <v>75.850499999999997</v>
      </c>
      <c r="M286" s="8">
        <v>455.10300000000001</v>
      </c>
      <c r="N286" s="7">
        <v>6528</v>
      </c>
      <c r="O286" s="6">
        <v>4.7619975490196076</v>
      </c>
      <c r="P286" s="6">
        <v>68.30611971355934</v>
      </c>
      <c r="Q286" s="13" t="str">
        <f t="shared" si="8"/>
        <v>PLT00031WILMINGTON</v>
      </c>
      <c r="R286" s="13" t="str">
        <f t="shared" si="9"/>
        <v>WEST MONROEPLT0070</v>
      </c>
    </row>
    <row r="287" spans="1:18" x14ac:dyDescent="0.2">
      <c r="A287" s="5" t="s">
        <v>137</v>
      </c>
      <c r="B287" s="5" t="s">
        <v>138</v>
      </c>
      <c r="C287" s="5" t="s">
        <v>108</v>
      </c>
      <c r="D287" s="5" t="s">
        <v>260</v>
      </c>
      <c r="E287" s="5" t="s">
        <v>138</v>
      </c>
      <c r="F287" s="5" t="s">
        <v>108</v>
      </c>
      <c r="G287" s="5" t="s">
        <v>60</v>
      </c>
      <c r="H287" s="5" t="s">
        <v>161</v>
      </c>
      <c r="I287" s="6">
        <v>627.20833333333337</v>
      </c>
      <c r="J287" s="7">
        <v>12</v>
      </c>
      <c r="K287" s="6">
        <v>8384.85</v>
      </c>
      <c r="L287" s="8">
        <v>37.921750000000003</v>
      </c>
      <c r="M287" s="8">
        <v>455.06100000000004</v>
      </c>
      <c r="N287" s="7">
        <v>4305</v>
      </c>
      <c r="O287" s="6">
        <v>1.9477003484320559</v>
      </c>
      <c r="P287" s="6">
        <v>18.425771489976068</v>
      </c>
      <c r="Q287" s="13" t="str">
        <f t="shared" si="8"/>
        <v>PLT00033MACON</v>
      </c>
      <c r="R287" s="13" t="str">
        <f t="shared" si="9"/>
        <v>MACONPLT0025</v>
      </c>
    </row>
    <row r="288" spans="1:18" x14ac:dyDescent="0.2">
      <c r="A288" s="5" t="s">
        <v>212</v>
      </c>
      <c r="B288" s="5" t="s">
        <v>213</v>
      </c>
      <c r="C288" s="5" t="s">
        <v>102</v>
      </c>
      <c r="D288" s="5" t="s">
        <v>175</v>
      </c>
      <c r="E288" s="5" t="s">
        <v>151</v>
      </c>
      <c r="F288" s="5" t="s">
        <v>152</v>
      </c>
      <c r="G288" s="5" t="s">
        <v>60</v>
      </c>
      <c r="H288" s="5" t="s">
        <v>176</v>
      </c>
      <c r="I288" s="6">
        <v>702.19999999999993</v>
      </c>
      <c r="J288" s="7">
        <v>20</v>
      </c>
      <c r="K288" s="6">
        <v>14948.799999999997</v>
      </c>
      <c r="L288" s="8">
        <v>22.5</v>
      </c>
      <c r="M288" s="8">
        <v>450</v>
      </c>
      <c r="N288" s="7">
        <v>4640</v>
      </c>
      <c r="O288" s="6">
        <v>3.2217241379310337</v>
      </c>
      <c r="P288" s="6">
        <v>33.219555555555552</v>
      </c>
      <c r="Q288" s="13" t="str">
        <f t="shared" si="8"/>
        <v>PLT00034KALAMAZOO</v>
      </c>
      <c r="R288" s="13" t="str">
        <f t="shared" si="9"/>
        <v>MIDDLETOWNPLT0004</v>
      </c>
    </row>
    <row r="289" spans="1:18" x14ac:dyDescent="0.2">
      <c r="A289" s="5" t="s">
        <v>199</v>
      </c>
      <c r="B289" s="5" t="s">
        <v>193</v>
      </c>
      <c r="C289" s="5" t="s">
        <v>152</v>
      </c>
      <c r="D289" s="5" t="s">
        <v>66</v>
      </c>
      <c r="E289" s="5" t="s">
        <v>67</v>
      </c>
      <c r="F289" s="5" t="s">
        <v>68</v>
      </c>
      <c r="G289" s="5" t="s">
        <v>60</v>
      </c>
      <c r="H289" s="5" t="s">
        <v>69</v>
      </c>
      <c r="I289" s="6">
        <v>752.13199999999995</v>
      </c>
      <c r="J289" s="7">
        <v>20</v>
      </c>
      <c r="K289" s="6">
        <v>16807.479999999996</v>
      </c>
      <c r="L289" s="8">
        <v>22.5</v>
      </c>
      <c r="M289" s="8">
        <v>450</v>
      </c>
      <c r="N289" s="7">
        <v>9240</v>
      </c>
      <c r="O289" s="6">
        <v>1.8189913419913415</v>
      </c>
      <c r="P289" s="6">
        <v>37.349955555555546</v>
      </c>
      <c r="Q289" s="13" t="str">
        <f t="shared" si="8"/>
        <v>PLT00038PACIFIC</v>
      </c>
      <c r="R289" s="13" t="str">
        <f t="shared" si="9"/>
        <v>BATTLE CREEKPLT0001</v>
      </c>
    </row>
    <row r="290" spans="1:18" x14ac:dyDescent="0.2">
      <c r="A290" s="5" t="s">
        <v>333</v>
      </c>
      <c r="B290" s="5" t="s">
        <v>151</v>
      </c>
      <c r="C290" s="5" t="s">
        <v>152</v>
      </c>
      <c r="D290" s="5" t="s">
        <v>164</v>
      </c>
      <c r="E290" s="5" t="s">
        <v>165</v>
      </c>
      <c r="F290" s="5" t="s">
        <v>166</v>
      </c>
      <c r="G290" s="5" t="s">
        <v>60</v>
      </c>
      <c r="H290" s="5" t="s">
        <v>167</v>
      </c>
      <c r="I290" s="6">
        <v>358.4</v>
      </c>
      <c r="J290" s="7">
        <v>20</v>
      </c>
      <c r="K290" s="6">
        <v>8079.7199999999975</v>
      </c>
      <c r="L290" s="8">
        <v>22.5</v>
      </c>
      <c r="M290" s="8">
        <v>450</v>
      </c>
      <c r="N290" s="7">
        <v>6520</v>
      </c>
      <c r="O290" s="6">
        <v>1.2392208588957052</v>
      </c>
      <c r="P290" s="6">
        <v>17.954933333333329</v>
      </c>
      <c r="Q290" s="13" t="str">
        <f t="shared" si="8"/>
        <v>PLT09011MENASHA</v>
      </c>
      <c r="R290" s="13" t="str">
        <f t="shared" si="9"/>
        <v>KALAMAZOOPLT0004</v>
      </c>
    </row>
    <row r="291" spans="1:18" x14ac:dyDescent="0.2">
      <c r="A291" s="5" t="s">
        <v>333</v>
      </c>
      <c r="B291" s="5" t="s">
        <v>151</v>
      </c>
      <c r="C291" s="5" t="s">
        <v>152</v>
      </c>
      <c r="D291" s="5" t="s">
        <v>177</v>
      </c>
      <c r="E291" s="5" t="s">
        <v>63</v>
      </c>
      <c r="F291" s="5" t="s">
        <v>64</v>
      </c>
      <c r="G291" s="5" t="s">
        <v>60</v>
      </c>
      <c r="H291" s="5" t="s">
        <v>65</v>
      </c>
      <c r="I291" s="6">
        <v>361.15500000000003</v>
      </c>
      <c r="J291" s="7">
        <v>20</v>
      </c>
      <c r="K291" s="6">
        <v>7751.4599999999991</v>
      </c>
      <c r="L291" s="8">
        <v>22.5</v>
      </c>
      <c r="M291" s="8">
        <v>450</v>
      </c>
      <c r="N291" s="7">
        <v>3294</v>
      </c>
      <c r="O291" s="6">
        <v>2.3532058287795992</v>
      </c>
      <c r="P291" s="6">
        <v>17.225466666666666</v>
      </c>
      <c r="Q291" s="13" t="str">
        <f t="shared" si="8"/>
        <v>PLT09011ELK GROVE VILLAGE</v>
      </c>
      <c r="R291" s="13" t="str">
        <f t="shared" si="9"/>
        <v>KALAMAZOOPLT0001</v>
      </c>
    </row>
    <row r="292" spans="1:18" x14ac:dyDescent="0.2">
      <c r="A292" s="5" t="s">
        <v>147</v>
      </c>
      <c r="B292" s="5" t="s">
        <v>148</v>
      </c>
      <c r="C292" s="5" t="s">
        <v>102</v>
      </c>
      <c r="D292" s="5" t="s">
        <v>117</v>
      </c>
      <c r="E292" s="5" t="s">
        <v>118</v>
      </c>
      <c r="F292" s="5" t="s">
        <v>106</v>
      </c>
      <c r="G292" s="5" t="s">
        <v>60</v>
      </c>
      <c r="H292" s="5" t="s">
        <v>119</v>
      </c>
      <c r="I292" s="6">
        <v>1107.72</v>
      </c>
      <c r="J292" s="7">
        <v>23</v>
      </c>
      <c r="K292" s="6">
        <v>27533.880000000005</v>
      </c>
      <c r="L292" s="8">
        <v>19.144826086956524</v>
      </c>
      <c r="M292" s="8">
        <v>440.33100000000002</v>
      </c>
      <c r="N292" s="7">
        <v>14076</v>
      </c>
      <c r="O292" s="6">
        <v>1.9560869565217394</v>
      </c>
      <c r="P292" s="6">
        <v>62.529960416141499</v>
      </c>
      <c r="Q292" s="13" t="str">
        <f t="shared" si="8"/>
        <v>PLT00622LUMBERTON</v>
      </c>
      <c r="R292" s="13" t="str">
        <f t="shared" si="9"/>
        <v>MAPLE HEIGHTSPLT0004</v>
      </c>
    </row>
    <row r="293" spans="1:18" x14ac:dyDescent="0.2">
      <c r="A293" s="5" t="s">
        <v>177</v>
      </c>
      <c r="B293" s="5" t="s">
        <v>63</v>
      </c>
      <c r="C293" s="5" t="s">
        <v>64</v>
      </c>
      <c r="D293" s="5" t="s">
        <v>199</v>
      </c>
      <c r="E293" s="5" t="s">
        <v>193</v>
      </c>
      <c r="F293" s="5" t="s">
        <v>152</v>
      </c>
      <c r="G293" s="5" t="s">
        <v>60</v>
      </c>
      <c r="H293" s="5" t="s">
        <v>200</v>
      </c>
      <c r="I293" s="6">
        <v>541.58636363636356</v>
      </c>
      <c r="J293" s="7">
        <v>22</v>
      </c>
      <c r="K293" s="6">
        <v>12630</v>
      </c>
      <c r="L293" s="8">
        <v>20</v>
      </c>
      <c r="M293" s="8">
        <v>440</v>
      </c>
      <c r="N293" s="7">
        <v>4070</v>
      </c>
      <c r="O293" s="6">
        <v>3.1031941031941033</v>
      </c>
      <c r="P293" s="6">
        <v>28.704545454545453</v>
      </c>
      <c r="Q293" s="13" t="str">
        <f t="shared" si="8"/>
        <v>PLT00010BATTLE CREEK</v>
      </c>
      <c r="R293" s="13" t="str">
        <f t="shared" si="9"/>
        <v>ELK GROVE VILLAGEPLT0003</v>
      </c>
    </row>
    <row r="294" spans="1:18" x14ac:dyDescent="0.2">
      <c r="A294" s="5" t="s">
        <v>212</v>
      </c>
      <c r="B294" s="5" t="s">
        <v>213</v>
      </c>
      <c r="C294" s="5" t="s">
        <v>102</v>
      </c>
      <c r="D294" s="5" t="s">
        <v>187</v>
      </c>
      <c r="E294" s="5" t="s">
        <v>188</v>
      </c>
      <c r="F294" s="5" t="s">
        <v>64</v>
      </c>
      <c r="G294" s="5" t="s">
        <v>60</v>
      </c>
      <c r="H294" s="5" t="s">
        <v>149</v>
      </c>
      <c r="I294" s="6">
        <v>561.30526315789473</v>
      </c>
      <c r="J294" s="7">
        <v>19</v>
      </c>
      <c r="K294" s="6">
        <v>11663.080000000002</v>
      </c>
      <c r="L294" s="8">
        <v>22.5</v>
      </c>
      <c r="M294" s="8">
        <v>427.5</v>
      </c>
      <c r="N294" s="7">
        <v>5202</v>
      </c>
      <c r="O294" s="6">
        <v>2.2420376778162248</v>
      </c>
      <c r="P294" s="6">
        <v>27.282058479532168</v>
      </c>
      <c r="Q294" s="13" t="str">
        <f t="shared" si="8"/>
        <v>PLT00034CHICAGO</v>
      </c>
      <c r="R294" s="13" t="str">
        <f t="shared" si="9"/>
        <v>MIDDLETOWNPLT0060</v>
      </c>
    </row>
    <row r="295" spans="1:18" x14ac:dyDescent="0.2">
      <c r="A295" s="5" t="s">
        <v>199</v>
      </c>
      <c r="B295" s="5" t="s">
        <v>193</v>
      </c>
      <c r="C295" s="5" t="s">
        <v>152</v>
      </c>
      <c r="D295" s="5" t="s">
        <v>164</v>
      </c>
      <c r="E295" s="5" t="s">
        <v>165</v>
      </c>
      <c r="F295" s="5" t="s">
        <v>166</v>
      </c>
      <c r="G295" s="5" t="s">
        <v>60</v>
      </c>
      <c r="H295" s="5" t="s">
        <v>167</v>
      </c>
      <c r="I295" s="6">
        <v>474.61052631578951</v>
      </c>
      <c r="J295" s="7">
        <v>19</v>
      </c>
      <c r="K295" s="6">
        <v>10221.1</v>
      </c>
      <c r="L295" s="8">
        <v>22.5</v>
      </c>
      <c r="M295" s="8">
        <v>427.5</v>
      </c>
      <c r="N295" s="7">
        <v>6593</v>
      </c>
      <c r="O295" s="6">
        <v>1.5502957682390415</v>
      </c>
      <c r="P295" s="6">
        <v>23.909005847953217</v>
      </c>
      <c r="Q295" s="13" t="str">
        <f t="shared" si="8"/>
        <v>PLT00038MENASHA</v>
      </c>
      <c r="R295" s="13" t="str">
        <f t="shared" si="9"/>
        <v>BATTLE CREEKPLT0004</v>
      </c>
    </row>
    <row r="296" spans="1:18" x14ac:dyDescent="0.2">
      <c r="A296" s="5" t="s">
        <v>100</v>
      </c>
      <c r="B296" s="5" t="s">
        <v>101</v>
      </c>
      <c r="C296" s="5" t="s">
        <v>102</v>
      </c>
      <c r="D296" s="5" t="s">
        <v>55</v>
      </c>
      <c r="E296" s="5" t="s">
        <v>56</v>
      </c>
      <c r="F296" s="5" t="s">
        <v>57</v>
      </c>
      <c r="G296" s="5" t="s">
        <v>156</v>
      </c>
      <c r="H296" s="5" t="s">
        <v>169</v>
      </c>
      <c r="I296" s="6">
        <v>2074.7515789473682</v>
      </c>
      <c r="J296" s="7">
        <v>19</v>
      </c>
      <c r="K296" s="6">
        <v>45495.070000000007</v>
      </c>
      <c r="L296" s="8">
        <v>22.5</v>
      </c>
      <c r="M296" s="8">
        <v>427.5</v>
      </c>
      <c r="N296" s="7">
        <v>40998</v>
      </c>
      <c r="O296" s="6">
        <v>1.1096899848773112</v>
      </c>
      <c r="P296" s="6">
        <v>106.42121637426902</v>
      </c>
      <c r="Q296" s="13" t="str">
        <f t="shared" si="8"/>
        <v>PLT09016IRVINE</v>
      </c>
      <c r="R296" s="13" t="str">
        <f t="shared" si="9"/>
        <v>CINCINNATIPLT0000</v>
      </c>
    </row>
    <row r="297" spans="1:18" x14ac:dyDescent="0.2">
      <c r="A297" s="5" t="s">
        <v>233</v>
      </c>
      <c r="B297" s="5" t="s">
        <v>234</v>
      </c>
      <c r="C297" s="5" t="s">
        <v>57</v>
      </c>
      <c r="D297" s="5" t="s">
        <v>216</v>
      </c>
      <c r="E297" s="5" t="s">
        <v>87</v>
      </c>
      <c r="F297" s="5" t="s">
        <v>88</v>
      </c>
      <c r="G297" s="5" t="s">
        <v>60</v>
      </c>
      <c r="H297" s="5" t="s">
        <v>217</v>
      </c>
      <c r="I297" s="6">
        <v>1619.3650000000002</v>
      </c>
      <c r="J297" s="7">
        <v>20</v>
      </c>
      <c r="K297" s="6">
        <v>35006.810000000005</v>
      </c>
      <c r="L297" s="8">
        <v>21.3125</v>
      </c>
      <c r="M297" s="8">
        <v>426.25</v>
      </c>
      <c r="N297" s="7">
        <v>13399</v>
      </c>
      <c r="O297" s="6">
        <v>2.6126434808567809</v>
      </c>
      <c r="P297" s="6">
        <v>82.127413489736085</v>
      </c>
      <c r="Q297" s="13" t="str">
        <f t="shared" si="8"/>
        <v>PLT09002PORTLAND</v>
      </c>
      <c r="R297" s="13" t="str">
        <f t="shared" si="9"/>
        <v>SAN JOSEPLT0800</v>
      </c>
    </row>
    <row r="298" spans="1:18" x14ac:dyDescent="0.2">
      <c r="A298" s="5" t="s">
        <v>70</v>
      </c>
      <c r="B298" s="5" t="s">
        <v>71</v>
      </c>
      <c r="C298" s="5" t="s">
        <v>72</v>
      </c>
      <c r="D298" s="5" t="s">
        <v>358</v>
      </c>
      <c r="E298" s="5" t="s">
        <v>262</v>
      </c>
      <c r="F298" s="5" t="s">
        <v>122</v>
      </c>
      <c r="G298" s="5" t="s">
        <v>60</v>
      </c>
      <c r="H298" s="5" t="s">
        <v>359</v>
      </c>
      <c r="I298" s="6">
        <v>812.85255163887064</v>
      </c>
      <c r="J298" s="7">
        <v>21</v>
      </c>
      <c r="K298" s="6">
        <v>18037.073584416285</v>
      </c>
      <c r="L298" s="8">
        <v>20</v>
      </c>
      <c r="M298" s="8">
        <v>420</v>
      </c>
      <c r="N298" s="7">
        <v>6573</v>
      </c>
      <c r="O298" s="6">
        <v>2.7441158655737539</v>
      </c>
      <c r="P298" s="6">
        <v>42.945413296229248</v>
      </c>
      <c r="Q298" s="13" t="str">
        <f t="shared" si="8"/>
        <v>PLT00042MONROE</v>
      </c>
      <c r="R298" s="13" t="str">
        <f t="shared" si="9"/>
        <v>FORT SMITHPLT0041</v>
      </c>
    </row>
    <row r="299" spans="1:18" x14ac:dyDescent="0.2">
      <c r="A299" s="5" t="s">
        <v>137</v>
      </c>
      <c r="B299" s="5" t="s">
        <v>138</v>
      </c>
      <c r="C299" s="5" t="s">
        <v>108</v>
      </c>
      <c r="D299" s="5" t="s">
        <v>170</v>
      </c>
      <c r="E299" s="5" t="s">
        <v>173</v>
      </c>
      <c r="F299" s="5" t="s">
        <v>166</v>
      </c>
      <c r="G299" s="5" t="s">
        <v>60</v>
      </c>
      <c r="H299" s="5" t="s">
        <v>174</v>
      </c>
      <c r="I299" s="6">
        <v>1597.3710000000005</v>
      </c>
      <c r="J299" s="7">
        <v>20</v>
      </c>
      <c r="K299" s="6">
        <v>35917.439999999995</v>
      </c>
      <c r="L299" s="8">
        <v>20.831775</v>
      </c>
      <c r="M299" s="8">
        <v>416.63550000000004</v>
      </c>
      <c r="N299" s="7">
        <v>20840</v>
      </c>
      <c r="O299" s="6">
        <v>1.7234856046065257</v>
      </c>
      <c r="P299" s="6">
        <v>86.208304381167693</v>
      </c>
      <c r="Q299" s="13" t="str">
        <f t="shared" si="8"/>
        <v>PLT00033WAUSAU</v>
      </c>
      <c r="R299" s="13" t="str">
        <f t="shared" si="9"/>
        <v>MACONPLT0005</v>
      </c>
    </row>
    <row r="300" spans="1:18" x14ac:dyDescent="0.2">
      <c r="A300" s="5" t="s">
        <v>110</v>
      </c>
      <c r="B300" s="5" t="s">
        <v>111</v>
      </c>
      <c r="C300" s="5" t="s">
        <v>112</v>
      </c>
      <c r="D300" s="5" t="s">
        <v>127</v>
      </c>
      <c r="E300" s="5" t="s">
        <v>128</v>
      </c>
      <c r="F300" s="5" t="s">
        <v>64</v>
      </c>
      <c r="G300" s="5" t="s">
        <v>60</v>
      </c>
      <c r="H300" s="5" t="s">
        <v>129</v>
      </c>
      <c r="I300" s="6">
        <v>932.25523809523816</v>
      </c>
      <c r="J300" s="7">
        <v>21</v>
      </c>
      <c r="K300" s="6">
        <v>20984.879999999997</v>
      </c>
      <c r="L300" s="8">
        <v>19.643952380952381</v>
      </c>
      <c r="M300" s="8">
        <v>412.52300000000002</v>
      </c>
      <c r="N300" s="7">
        <v>6552</v>
      </c>
      <c r="O300" s="6">
        <v>3.2028205128205123</v>
      </c>
      <c r="P300" s="6">
        <v>50.869599998060707</v>
      </c>
      <c r="Q300" s="13" t="str">
        <f t="shared" si="8"/>
        <v>PLT00053CENTRALIA</v>
      </c>
      <c r="R300" s="13" t="str">
        <f t="shared" si="9"/>
        <v>LAWRENCEBURGPLT0004</v>
      </c>
    </row>
    <row r="301" spans="1:18" x14ac:dyDescent="0.2">
      <c r="A301" s="5" t="s">
        <v>62</v>
      </c>
      <c r="B301" s="5" t="s">
        <v>63</v>
      </c>
      <c r="C301" s="5" t="s">
        <v>64</v>
      </c>
      <c r="D301" s="5" t="s">
        <v>114</v>
      </c>
      <c r="E301" s="5" t="s">
        <v>115</v>
      </c>
      <c r="F301" s="5" t="s">
        <v>64</v>
      </c>
      <c r="G301" s="5" t="s">
        <v>60</v>
      </c>
      <c r="H301" s="5" t="s">
        <v>116</v>
      </c>
      <c r="I301" s="6">
        <v>267.71875</v>
      </c>
      <c r="J301" s="7">
        <v>40</v>
      </c>
      <c r="K301" s="6">
        <v>10805.05</v>
      </c>
      <c r="L301" s="8">
        <v>10.129837500000001</v>
      </c>
      <c r="M301" s="8">
        <v>405.19350000000003</v>
      </c>
      <c r="N301" s="7">
        <v>615</v>
      </c>
      <c r="O301" s="6">
        <v>17.569186991869916</v>
      </c>
      <c r="P301" s="6">
        <v>26.666395191433224</v>
      </c>
      <c r="Q301" s="13" t="str">
        <f t="shared" si="8"/>
        <v>PLT00009CAROL STREAM</v>
      </c>
      <c r="R301" s="13" t="str">
        <f t="shared" si="9"/>
        <v>ELK GROVE VILLAGEPLT0000</v>
      </c>
    </row>
    <row r="302" spans="1:18" x14ac:dyDescent="0.2">
      <c r="A302" s="5" t="s">
        <v>162</v>
      </c>
      <c r="B302" s="5" t="s">
        <v>121</v>
      </c>
      <c r="C302" s="5" t="s">
        <v>122</v>
      </c>
      <c r="D302" s="5" t="s">
        <v>273</v>
      </c>
      <c r="E302" s="5" t="s">
        <v>274</v>
      </c>
      <c r="F302" s="5" t="s">
        <v>166</v>
      </c>
      <c r="G302" s="5" t="s">
        <v>60</v>
      </c>
      <c r="H302" s="5" t="s">
        <v>275</v>
      </c>
      <c r="I302" s="6">
        <v>1419.8323809523808</v>
      </c>
      <c r="J302" s="7">
        <v>21</v>
      </c>
      <c r="K302" s="6">
        <v>33573.519999999997</v>
      </c>
      <c r="L302" s="8">
        <v>18.865333333333336</v>
      </c>
      <c r="M302" s="8">
        <v>396.17200000000003</v>
      </c>
      <c r="N302" s="7">
        <v>18816</v>
      </c>
      <c r="O302" s="6">
        <v>1.7843069727891154</v>
      </c>
      <c r="P302" s="6">
        <v>84.744807810748853</v>
      </c>
      <c r="Q302" s="13" t="str">
        <f t="shared" si="8"/>
        <v>PLT00031BEAVER DAM</v>
      </c>
      <c r="R302" s="13" t="str">
        <f t="shared" si="9"/>
        <v>WEST MONROEPLT0057</v>
      </c>
    </row>
    <row r="303" spans="1:18" x14ac:dyDescent="0.2">
      <c r="A303" s="5" t="s">
        <v>233</v>
      </c>
      <c r="B303" s="5" t="s">
        <v>234</v>
      </c>
      <c r="C303" s="5" t="s">
        <v>57</v>
      </c>
      <c r="D303" s="5" t="s">
        <v>252</v>
      </c>
      <c r="E303" s="5" t="s">
        <v>253</v>
      </c>
      <c r="F303" s="5" t="s">
        <v>254</v>
      </c>
      <c r="G303" s="5" t="s">
        <v>156</v>
      </c>
      <c r="H303" s="5" t="s">
        <v>294</v>
      </c>
      <c r="I303" s="6">
        <v>2179.1666666666665</v>
      </c>
      <c r="J303" s="7">
        <v>18</v>
      </c>
      <c r="K303" s="6">
        <v>44177.56</v>
      </c>
      <c r="L303" s="8">
        <v>22</v>
      </c>
      <c r="M303" s="8">
        <v>396</v>
      </c>
      <c r="N303" s="7">
        <v>40374</v>
      </c>
      <c r="O303" s="6">
        <v>1.0942081537623223</v>
      </c>
      <c r="P303" s="6">
        <v>111.55949494949495</v>
      </c>
      <c r="Q303" s="13" t="str">
        <f t="shared" si="8"/>
        <v>PLT09002TUSCALOOSA</v>
      </c>
      <c r="R303" s="13" t="str">
        <f t="shared" si="9"/>
        <v>SAN JOSEPLT0006</v>
      </c>
    </row>
    <row r="304" spans="1:18" x14ac:dyDescent="0.2">
      <c r="A304" s="5" t="s">
        <v>58</v>
      </c>
      <c r="B304" s="5" t="s">
        <v>59</v>
      </c>
      <c r="C304" s="5" t="s">
        <v>57</v>
      </c>
      <c r="D304" s="5" t="s">
        <v>55</v>
      </c>
      <c r="E304" s="5" t="s">
        <v>56</v>
      </c>
      <c r="F304" s="5" t="s">
        <v>57</v>
      </c>
      <c r="G304" s="5" t="s">
        <v>60</v>
      </c>
      <c r="H304" s="5" t="s">
        <v>169</v>
      </c>
      <c r="I304" s="6">
        <v>160.74561403508773</v>
      </c>
      <c r="J304" s="7">
        <v>114</v>
      </c>
      <c r="K304" s="6">
        <v>18680.729999999992</v>
      </c>
      <c r="L304" s="8">
        <v>3.4648464912280703</v>
      </c>
      <c r="M304" s="8">
        <v>394.99250000000001</v>
      </c>
      <c r="N304" s="7">
        <v>2003</v>
      </c>
      <c r="O304" s="6">
        <v>9.3263754368447298</v>
      </c>
      <c r="P304" s="6">
        <v>47.293885326936568</v>
      </c>
      <c r="Q304" s="13" t="str">
        <f t="shared" si="8"/>
        <v>PLT00667IRVINE</v>
      </c>
      <c r="R304" s="13" t="str">
        <f t="shared" si="9"/>
        <v>FULLERTONPLT0000</v>
      </c>
    </row>
    <row r="305" spans="1:18" x14ac:dyDescent="0.2">
      <c r="A305" s="5" t="s">
        <v>181</v>
      </c>
      <c r="B305" s="5" t="s">
        <v>71</v>
      </c>
      <c r="C305" s="5" t="s">
        <v>72</v>
      </c>
      <c r="D305" s="5" t="s">
        <v>110</v>
      </c>
      <c r="E305" s="5" t="s">
        <v>111</v>
      </c>
      <c r="F305" s="5" t="s">
        <v>112</v>
      </c>
      <c r="G305" s="5" t="s">
        <v>60</v>
      </c>
      <c r="H305" s="5" t="s">
        <v>113</v>
      </c>
      <c r="I305" s="6">
        <v>799.01954545454532</v>
      </c>
      <c r="J305" s="7">
        <v>22</v>
      </c>
      <c r="K305" s="6">
        <v>19615.279999999995</v>
      </c>
      <c r="L305" s="8">
        <v>17.777136363636362</v>
      </c>
      <c r="M305" s="8">
        <v>391.09699999999998</v>
      </c>
      <c r="N305" s="7">
        <v>9922</v>
      </c>
      <c r="O305" s="6">
        <v>1.9769481959282398</v>
      </c>
      <c r="P305" s="6">
        <v>50.15451409752567</v>
      </c>
      <c r="Q305" s="13" t="str">
        <f t="shared" si="8"/>
        <v>PLT00350LAWRENCEBURG</v>
      </c>
      <c r="R305" s="13" t="str">
        <f t="shared" si="9"/>
        <v>FORT SMITHPLT0005</v>
      </c>
    </row>
    <row r="306" spans="1:18" x14ac:dyDescent="0.2">
      <c r="A306" s="5" t="s">
        <v>137</v>
      </c>
      <c r="B306" s="5" t="s">
        <v>138</v>
      </c>
      <c r="C306" s="5" t="s">
        <v>108</v>
      </c>
      <c r="D306" s="5" t="s">
        <v>320</v>
      </c>
      <c r="E306" s="5" t="s">
        <v>138</v>
      </c>
      <c r="F306" s="5" t="s">
        <v>108</v>
      </c>
      <c r="G306" s="5" t="s">
        <v>60</v>
      </c>
      <c r="H306" s="5" t="s">
        <v>161</v>
      </c>
      <c r="I306" s="6">
        <v>70.725000000000009</v>
      </c>
      <c r="J306" s="7">
        <v>18</v>
      </c>
      <c r="K306" s="6">
        <v>1318.0500000000002</v>
      </c>
      <c r="L306" s="8">
        <v>21.579388888888889</v>
      </c>
      <c r="M306" s="8">
        <v>388.42900000000003</v>
      </c>
      <c r="N306" s="7">
        <v>240</v>
      </c>
      <c r="O306" s="6">
        <v>5.4918750000000012</v>
      </c>
      <c r="P306" s="6">
        <v>3.3932842295503169</v>
      </c>
      <c r="Q306" s="13" t="str">
        <f t="shared" si="8"/>
        <v>PLT00033MACON</v>
      </c>
      <c r="R306" s="13" t="str">
        <f t="shared" si="9"/>
        <v>MACONPLT0025</v>
      </c>
    </row>
    <row r="307" spans="1:18" x14ac:dyDescent="0.2">
      <c r="A307" s="5" t="s">
        <v>137</v>
      </c>
      <c r="B307" s="5" t="s">
        <v>138</v>
      </c>
      <c r="C307" s="5" t="s">
        <v>108</v>
      </c>
      <c r="D307" s="5" t="s">
        <v>187</v>
      </c>
      <c r="E307" s="5" t="s">
        <v>188</v>
      </c>
      <c r="F307" s="5" t="s">
        <v>64</v>
      </c>
      <c r="G307" s="5" t="s">
        <v>60</v>
      </c>
      <c r="H307" s="5" t="s">
        <v>149</v>
      </c>
      <c r="I307" s="6">
        <v>989.94500000000016</v>
      </c>
      <c r="J307" s="7">
        <v>18</v>
      </c>
      <c r="K307" s="6">
        <v>20092.100000000002</v>
      </c>
      <c r="L307" s="8">
        <v>21.369333333333334</v>
      </c>
      <c r="M307" s="8">
        <v>384.64800000000002</v>
      </c>
      <c r="N307" s="7">
        <v>13734</v>
      </c>
      <c r="O307" s="6">
        <v>1.4629459734964323</v>
      </c>
      <c r="P307" s="6">
        <v>52.235030469416195</v>
      </c>
      <c r="Q307" s="13" t="str">
        <f t="shared" si="8"/>
        <v>PLT00033CHICAGO</v>
      </c>
      <c r="R307" s="13" t="str">
        <f t="shared" si="9"/>
        <v>MACONPLT0060</v>
      </c>
    </row>
    <row r="308" spans="1:18" x14ac:dyDescent="0.2">
      <c r="A308" s="5" t="s">
        <v>133</v>
      </c>
      <c r="B308" s="5" t="s">
        <v>134</v>
      </c>
      <c r="C308" s="5" t="s">
        <v>106</v>
      </c>
      <c r="D308" s="5" t="s">
        <v>286</v>
      </c>
      <c r="E308" s="5" t="s">
        <v>118</v>
      </c>
      <c r="F308" s="5" t="s">
        <v>106</v>
      </c>
      <c r="G308" s="5" t="s">
        <v>60</v>
      </c>
      <c r="H308" s="5" t="s">
        <v>155</v>
      </c>
      <c r="I308" s="6">
        <v>488.87428571428575</v>
      </c>
      <c r="J308" s="7">
        <v>21</v>
      </c>
      <c r="K308" s="6">
        <v>10825.76</v>
      </c>
      <c r="L308" s="8">
        <v>18.163476190476189</v>
      </c>
      <c r="M308" s="8">
        <v>381.43299999999999</v>
      </c>
      <c r="N308" s="7">
        <v>2793</v>
      </c>
      <c r="O308" s="6">
        <v>3.8760329394915862</v>
      </c>
      <c r="P308" s="6">
        <v>28.381812795431966</v>
      </c>
      <c r="Q308" s="13" t="str">
        <f t="shared" si="8"/>
        <v>PLT00051LUMBERTON</v>
      </c>
      <c r="R308" s="13" t="str">
        <f t="shared" si="9"/>
        <v>CHARLOTTEPLT0061</v>
      </c>
    </row>
    <row r="309" spans="1:18" x14ac:dyDescent="0.2">
      <c r="A309" s="5" t="s">
        <v>252</v>
      </c>
      <c r="B309" s="5" t="s">
        <v>253</v>
      </c>
      <c r="C309" s="5" t="s">
        <v>254</v>
      </c>
      <c r="D309" s="5" t="s">
        <v>117</v>
      </c>
      <c r="E309" s="5" t="s">
        <v>118</v>
      </c>
      <c r="F309" s="5" t="s">
        <v>106</v>
      </c>
      <c r="G309" s="5" t="s">
        <v>60</v>
      </c>
      <c r="H309" s="5" t="s">
        <v>119</v>
      </c>
      <c r="I309" s="6">
        <v>976.35277777777765</v>
      </c>
      <c r="J309" s="7">
        <v>18</v>
      </c>
      <c r="K309" s="6">
        <v>19261.550000000003</v>
      </c>
      <c r="L309" s="8">
        <v>20.822027777777777</v>
      </c>
      <c r="M309" s="8">
        <v>374.79649999999998</v>
      </c>
      <c r="N309" s="7">
        <v>9990</v>
      </c>
      <c r="O309" s="6">
        <v>1.9280830830830833</v>
      </c>
      <c r="P309" s="6">
        <v>51.392022070643677</v>
      </c>
      <c r="Q309" s="13" t="str">
        <f t="shared" si="8"/>
        <v>PLT00060LUMBERTON</v>
      </c>
      <c r="R309" s="13" t="str">
        <f t="shared" si="9"/>
        <v>TUSCALOOSAPLT0004</v>
      </c>
    </row>
    <row r="310" spans="1:18" x14ac:dyDescent="0.2">
      <c r="A310" s="5" t="s">
        <v>260</v>
      </c>
      <c r="B310" s="5" t="s">
        <v>138</v>
      </c>
      <c r="C310" s="5" t="s">
        <v>108</v>
      </c>
      <c r="D310" s="5" t="s">
        <v>124</v>
      </c>
      <c r="E310" s="5" t="s">
        <v>125</v>
      </c>
      <c r="F310" s="5" t="s">
        <v>102</v>
      </c>
      <c r="G310" s="5" t="s">
        <v>60</v>
      </c>
      <c r="H310" s="5" t="s">
        <v>126</v>
      </c>
      <c r="I310" s="6">
        <v>983.29842105263162</v>
      </c>
      <c r="J310" s="7">
        <v>19</v>
      </c>
      <c r="K310" s="6">
        <v>21005.49</v>
      </c>
      <c r="L310" s="8">
        <v>19.414894736842104</v>
      </c>
      <c r="M310" s="8">
        <v>368.88299999999998</v>
      </c>
      <c r="N310" s="7">
        <v>12673</v>
      </c>
      <c r="O310" s="6">
        <v>1.6574994081906416</v>
      </c>
      <c r="P310" s="6">
        <v>56.943502411333682</v>
      </c>
      <c r="Q310" s="13" t="str">
        <f t="shared" si="8"/>
        <v>PLT00250MARION</v>
      </c>
      <c r="R310" s="13" t="str">
        <f t="shared" si="9"/>
        <v>MACONPLT0002</v>
      </c>
    </row>
    <row r="311" spans="1:18" x14ac:dyDescent="0.2">
      <c r="A311" s="5" t="s">
        <v>212</v>
      </c>
      <c r="B311" s="5" t="s">
        <v>213</v>
      </c>
      <c r="C311" s="5" t="s">
        <v>102</v>
      </c>
      <c r="D311" s="5" t="s">
        <v>177</v>
      </c>
      <c r="E311" s="5" t="s">
        <v>63</v>
      </c>
      <c r="F311" s="5" t="s">
        <v>64</v>
      </c>
      <c r="G311" s="5" t="s">
        <v>60</v>
      </c>
      <c r="H311" s="5" t="s">
        <v>65</v>
      </c>
      <c r="I311" s="6">
        <v>568.20375000000001</v>
      </c>
      <c r="J311" s="7">
        <v>16</v>
      </c>
      <c r="K311" s="6">
        <v>10455.369999999999</v>
      </c>
      <c r="L311" s="8">
        <v>22.96875</v>
      </c>
      <c r="M311" s="8">
        <v>367.5</v>
      </c>
      <c r="N311" s="7">
        <v>4730</v>
      </c>
      <c r="O311" s="6">
        <v>2.2104376321353065</v>
      </c>
      <c r="P311" s="6">
        <v>28.449986394557822</v>
      </c>
      <c r="Q311" s="13" t="str">
        <f t="shared" si="8"/>
        <v>PLT00034ELK GROVE VILLAGE</v>
      </c>
      <c r="R311" s="13" t="str">
        <f t="shared" si="9"/>
        <v>MIDDLETOWNPLT0001</v>
      </c>
    </row>
    <row r="312" spans="1:18" x14ac:dyDescent="0.2">
      <c r="A312" s="5" t="s">
        <v>117</v>
      </c>
      <c r="B312" s="5" t="s">
        <v>118</v>
      </c>
      <c r="C312" s="5" t="s">
        <v>106</v>
      </c>
      <c r="D312" s="5" t="s">
        <v>342</v>
      </c>
      <c r="E312" s="5" t="s">
        <v>343</v>
      </c>
      <c r="F312" s="5" t="s">
        <v>102</v>
      </c>
      <c r="G312" s="5" t="s">
        <v>60</v>
      </c>
      <c r="H312" s="5" t="s">
        <v>344</v>
      </c>
      <c r="I312" s="6">
        <v>822.57857142857131</v>
      </c>
      <c r="J312" s="7">
        <v>28</v>
      </c>
      <c r="K312" s="6">
        <v>25519.410000000003</v>
      </c>
      <c r="L312" s="8">
        <v>13.057</v>
      </c>
      <c r="M312" s="8">
        <v>365.596</v>
      </c>
      <c r="N312" s="7">
        <v>13427</v>
      </c>
      <c r="O312" s="6">
        <v>1.9006040068518659</v>
      </c>
      <c r="P312" s="6">
        <v>69.802213372137558</v>
      </c>
      <c r="Q312" s="13" t="str">
        <f t="shared" si="8"/>
        <v>PLT00041JACKSON</v>
      </c>
      <c r="R312" s="13" t="str">
        <f t="shared" si="9"/>
        <v>LUMBERTONPLT0029</v>
      </c>
    </row>
    <row r="313" spans="1:18" x14ac:dyDescent="0.2">
      <c r="A313" s="5" t="s">
        <v>260</v>
      </c>
      <c r="B313" s="5" t="s">
        <v>138</v>
      </c>
      <c r="C313" s="5" t="s">
        <v>108</v>
      </c>
      <c r="D313" s="5" t="s">
        <v>267</v>
      </c>
      <c r="E313" s="5" t="s">
        <v>268</v>
      </c>
      <c r="F313" s="5" t="s">
        <v>269</v>
      </c>
      <c r="G313" s="5" t="s">
        <v>60</v>
      </c>
      <c r="H313" s="5" t="s">
        <v>270</v>
      </c>
      <c r="I313" s="6">
        <v>1754.819411764706</v>
      </c>
      <c r="J313" s="7">
        <v>17</v>
      </c>
      <c r="K313" s="6">
        <v>35472.730000000003</v>
      </c>
      <c r="L313" s="8">
        <v>21.495882352941177</v>
      </c>
      <c r="M313" s="8">
        <v>365.43</v>
      </c>
      <c r="N313" s="7">
        <v>22117</v>
      </c>
      <c r="O313" s="6">
        <v>1.60386716100737</v>
      </c>
      <c r="P313" s="6">
        <v>97.07120378731905</v>
      </c>
      <c r="Q313" s="13" t="str">
        <f t="shared" si="8"/>
        <v>PLT00250MITCHELL</v>
      </c>
      <c r="R313" s="13" t="str">
        <f t="shared" si="9"/>
        <v>MACONPLT0004</v>
      </c>
    </row>
    <row r="314" spans="1:18" x14ac:dyDescent="0.2">
      <c r="A314" s="5" t="s">
        <v>170</v>
      </c>
      <c r="B314" s="5" t="s">
        <v>173</v>
      </c>
      <c r="C314" s="5" t="s">
        <v>166</v>
      </c>
      <c r="D314" s="5" t="s">
        <v>164</v>
      </c>
      <c r="E314" s="5" t="s">
        <v>165</v>
      </c>
      <c r="F314" s="5" t="s">
        <v>166</v>
      </c>
      <c r="G314" s="5" t="s">
        <v>60</v>
      </c>
      <c r="H314" s="5" t="s">
        <v>167</v>
      </c>
      <c r="I314" s="6">
        <v>323.7037037037037</v>
      </c>
      <c r="J314" s="7">
        <v>27</v>
      </c>
      <c r="K314" s="6">
        <v>9238.1</v>
      </c>
      <c r="L314" s="8">
        <v>13.49</v>
      </c>
      <c r="M314" s="8">
        <v>364.23</v>
      </c>
      <c r="N314" s="7">
        <v>2646</v>
      </c>
      <c r="O314" s="6">
        <v>3.4913454270597128</v>
      </c>
      <c r="P314" s="6">
        <v>25.363369299618373</v>
      </c>
      <c r="Q314" s="13" t="str">
        <f t="shared" si="8"/>
        <v>PLT00054MENASHA</v>
      </c>
      <c r="R314" s="13" t="str">
        <f t="shared" si="9"/>
        <v>WAUSAUPLT0004</v>
      </c>
    </row>
    <row r="315" spans="1:18" x14ac:dyDescent="0.2">
      <c r="A315" s="5" t="s">
        <v>181</v>
      </c>
      <c r="B315" s="5" t="s">
        <v>71</v>
      </c>
      <c r="C315" s="5" t="s">
        <v>72</v>
      </c>
      <c r="D315" s="5" t="s">
        <v>117</v>
      </c>
      <c r="E315" s="5" t="s">
        <v>118</v>
      </c>
      <c r="F315" s="5" t="s">
        <v>106</v>
      </c>
      <c r="G315" s="5" t="s">
        <v>60</v>
      </c>
      <c r="H315" s="5" t="s">
        <v>119</v>
      </c>
      <c r="I315" s="6">
        <v>1624.8000000000002</v>
      </c>
      <c r="J315" s="7">
        <v>21</v>
      </c>
      <c r="K315" s="6">
        <v>37961.279999999999</v>
      </c>
      <c r="L315" s="8">
        <v>17.342833333333335</v>
      </c>
      <c r="M315" s="8">
        <v>364.1995</v>
      </c>
      <c r="N315" s="7">
        <v>21168</v>
      </c>
      <c r="O315" s="6">
        <v>1.7933333333333332</v>
      </c>
      <c r="P315" s="6">
        <v>104.23210355862652</v>
      </c>
      <c r="Q315" s="13" t="str">
        <f t="shared" si="8"/>
        <v>PLT00350LUMBERTON</v>
      </c>
      <c r="R315" s="13" t="str">
        <f t="shared" si="9"/>
        <v>FORT SMITHPLT0004</v>
      </c>
    </row>
    <row r="316" spans="1:18" x14ac:dyDescent="0.2">
      <c r="A316" s="5" t="s">
        <v>199</v>
      </c>
      <c r="B316" s="5" t="s">
        <v>193</v>
      </c>
      <c r="C316" s="5" t="s">
        <v>152</v>
      </c>
      <c r="D316" s="5" t="s">
        <v>117</v>
      </c>
      <c r="E316" s="5" t="s">
        <v>118</v>
      </c>
      <c r="F316" s="5" t="s">
        <v>106</v>
      </c>
      <c r="G316" s="5" t="s">
        <v>60</v>
      </c>
      <c r="H316" s="5" t="s">
        <v>119</v>
      </c>
      <c r="I316" s="6">
        <v>1229.0724999999998</v>
      </c>
      <c r="J316" s="7">
        <v>16</v>
      </c>
      <c r="K316" s="6">
        <v>22184.92</v>
      </c>
      <c r="L316" s="8">
        <v>22.5</v>
      </c>
      <c r="M316" s="8">
        <v>360</v>
      </c>
      <c r="N316" s="7">
        <v>12224</v>
      </c>
      <c r="O316" s="6">
        <v>1.8148658376963349</v>
      </c>
      <c r="P316" s="6">
        <v>61.624777777777773</v>
      </c>
      <c r="Q316" s="13" t="str">
        <f t="shared" si="8"/>
        <v>PLT00038LUMBERTON</v>
      </c>
      <c r="R316" s="13" t="str">
        <f t="shared" si="9"/>
        <v>BATTLE CREEKPLT0004</v>
      </c>
    </row>
    <row r="317" spans="1:18" x14ac:dyDescent="0.2">
      <c r="A317" s="5" t="s">
        <v>416</v>
      </c>
      <c r="B317" s="5" t="s">
        <v>101</v>
      </c>
      <c r="C317" s="5" t="s">
        <v>102</v>
      </c>
      <c r="D317" s="5" t="s">
        <v>175</v>
      </c>
      <c r="E317" s="5" t="s">
        <v>151</v>
      </c>
      <c r="F317" s="5" t="s">
        <v>152</v>
      </c>
      <c r="G317" s="5" t="s">
        <v>60</v>
      </c>
      <c r="H317" s="5" t="s">
        <v>176</v>
      </c>
      <c r="I317" s="6">
        <v>583.47000000000014</v>
      </c>
      <c r="J317" s="7">
        <v>16</v>
      </c>
      <c r="K317" s="6">
        <v>10113.760000000002</v>
      </c>
      <c r="L317" s="8">
        <v>22.5</v>
      </c>
      <c r="M317" s="8">
        <v>360</v>
      </c>
      <c r="N317" s="7">
        <v>4096</v>
      </c>
      <c r="O317" s="6">
        <v>2.4691796875000005</v>
      </c>
      <c r="P317" s="6">
        <v>28.093777777777785</v>
      </c>
      <c r="Q317" s="13" t="str">
        <f t="shared" si="8"/>
        <v>PLT09022KALAMAZOO</v>
      </c>
      <c r="R317" s="13" t="str">
        <f t="shared" si="9"/>
        <v>CINCINNATIPLT0004</v>
      </c>
    </row>
    <row r="318" spans="1:18" x14ac:dyDescent="0.2">
      <c r="A318" s="5" t="s">
        <v>104</v>
      </c>
      <c r="B318" s="5" t="s">
        <v>107</v>
      </c>
      <c r="C318" s="5" t="s">
        <v>108</v>
      </c>
      <c r="D318" s="5" t="s">
        <v>130</v>
      </c>
      <c r="E318" s="5" t="s">
        <v>131</v>
      </c>
      <c r="F318" s="5" t="s">
        <v>108</v>
      </c>
      <c r="G318" s="5" t="s">
        <v>60</v>
      </c>
      <c r="H318" s="5" t="s">
        <v>132</v>
      </c>
      <c r="I318" s="6">
        <v>394.31818181818181</v>
      </c>
      <c r="J318" s="7">
        <v>22</v>
      </c>
      <c r="K318" s="6">
        <v>9081.7999999999993</v>
      </c>
      <c r="L318" s="8">
        <v>16.232454545454548</v>
      </c>
      <c r="M318" s="8">
        <v>357.11400000000003</v>
      </c>
      <c r="N318" s="7">
        <v>2486</v>
      </c>
      <c r="O318" s="6">
        <v>3.6531777956556715</v>
      </c>
      <c r="P318" s="6">
        <v>25.43109483246246</v>
      </c>
      <c r="Q318" s="13" t="str">
        <f t="shared" si="8"/>
        <v>PLT00006PERRY</v>
      </c>
      <c r="R318" s="13" t="str">
        <f t="shared" si="9"/>
        <v>STONE MOUNTAINPLT0006</v>
      </c>
    </row>
    <row r="319" spans="1:18" x14ac:dyDescent="0.2">
      <c r="A319" s="5" t="s">
        <v>267</v>
      </c>
      <c r="B319" s="5" t="s">
        <v>268</v>
      </c>
      <c r="C319" s="5" t="s">
        <v>269</v>
      </c>
      <c r="D319" s="5" t="s">
        <v>189</v>
      </c>
      <c r="E319" s="5" t="s">
        <v>190</v>
      </c>
      <c r="F319" s="5" t="s">
        <v>112</v>
      </c>
      <c r="G319" s="5" t="s">
        <v>60</v>
      </c>
      <c r="H319" s="5" t="s">
        <v>191</v>
      </c>
      <c r="I319" s="6">
        <v>1750.4968749999998</v>
      </c>
      <c r="J319" s="7">
        <v>16</v>
      </c>
      <c r="K319" s="6">
        <v>30980.29</v>
      </c>
      <c r="L319" s="8">
        <v>21.409875</v>
      </c>
      <c r="M319" s="8">
        <v>342.55799999999999</v>
      </c>
      <c r="N319" s="7">
        <v>16176</v>
      </c>
      <c r="O319" s="6">
        <v>1.9152009149357072</v>
      </c>
      <c r="P319" s="6">
        <v>90.438086397048096</v>
      </c>
      <c r="Q319" s="13" t="str">
        <f t="shared" si="8"/>
        <v>PLT00044GORDONSVILLE</v>
      </c>
      <c r="R319" s="13" t="str">
        <f t="shared" si="9"/>
        <v>MITCHELLPLT0048</v>
      </c>
    </row>
    <row r="320" spans="1:18" x14ac:dyDescent="0.2">
      <c r="A320" s="5" t="s">
        <v>117</v>
      </c>
      <c r="B320" s="5" t="s">
        <v>118</v>
      </c>
      <c r="C320" s="5" t="s">
        <v>106</v>
      </c>
      <c r="D320" s="5" t="s">
        <v>133</v>
      </c>
      <c r="E320" s="5" t="s">
        <v>134</v>
      </c>
      <c r="F320" s="5" t="s">
        <v>106</v>
      </c>
      <c r="G320" s="5" t="s">
        <v>60</v>
      </c>
      <c r="H320" s="5" t="s">
        <v>135</v>
      </c>
      <c r="I320" s="6">
        <v>489.63571428571424</v>
      </c>
      <c r="J320" s="7">
        <v>28</v>
      </c>
      <c r="K320" s="6">
        <v>14830.160000000002</v>
      </c>
      <c r="L320" s="8">
        <v>12.180017857142857</v>
      </c>
      <c r="M320" s="8">
        <v>341.04050000000001</v>
      </c>
      <c r="N320" s="7">
        <v>3717</v>
      </c>
      <c r="O320" s="6">
        <v>3.9898197471078833</v>
      </c>
      <c r="P320" s="6">
        <v>43.485040633004004</v>
      </c>
      <c r="Q320" s="13" t="str">
        <f t="shared" si="8"/>
        <v>PLT00041CHARLOTTE</v>
      </c>
      <c r="R320" s="13" t="str">
        <f t="shared" si="9"/>
        <v>LUMBERTONPLT0005</v>
      </c>
    </row>
    <row r="321" spans="1:18" x14ac:dyDescent="0.2">
      <c r="A321" s="5" t="s">
        <v>356</v>
      </c>
      <c r="B321" s="5" t="s">
        <v>121</v>
      </c>
      <c r="C321" s="5" t="s">
        <v>122</v>
      </c>
      <c r="D321" s="5" t="s">
        <v>58</v>
      </c>
      <c r="E321" s="5" t="s">
        <v>59</v>
      </c>
      <c r="F321" s="5" t="s">
        <v>57</v>
      </c>
      <c r="G321" s="5" t="s">
        <v>60</v>
      </c>
      <c r="H321" s="5" t="s">
        <v>61</v>
      </c>
      <c r="I321" s="6">
        <v>2275.4441176470591</v>
      </c>
      <c r="J321" s="7">
        <v>17</v>
      </c>
      <c r="K321" s="6">
        <v>43598.36</v>
      </c>
      <c r="L321" s="8">
        <v>19.855970588235294</v>
      </c>
      <c r="M321" s="8">
        <v>337.55150000000003</v>
      </c>
      <c r="N321" s="7">
        <v>28138</v>
      </c>
      <c r="O321" s="6">
        <v>1.5494477219418581</v>
      </c>
      <c r="P321" s="6">
        <v>129.16061697252121</v>
      </c>
      <c r="Q321" s="13" t="str">
        <f t="shared" si="8"/>
        <v>PLT00240FULLERTON</v>
      </c>
      <c r="R321" s="13" t="str">
        <f t="shared" si="9"/>
        <v>WEST MONROEPLT0066</v>
      </c>
    </row>
    <row r="322" spans="1:18" x14ac:dyDescent="0.2">
      <c r="A322" s="5" t="s">
        <v>212</v>
      </c>
      <c r="B322" s="5" t="s">
        <v>213</v>
      </c>
      <c r="C322" s="5" t="s">
        <v>102</v>
      </c>
      <c r="D322" s="5" t="s">
        <v>183</v>
      </c>
      <c r="E322" s="5" t="s">
        <v>184</v>
      </c>
      <c r="F322" s="5" t="s">
        <v>185</v>
      </c>
      <c r="G322" s="5" t="s">
        <v>60</v>
      </c>
      <c r="H322" s="5" t="s">
        <v>321</v>
      </c>
      <c r="I322" s="6">
        <v>1813.310666666667</v>
      </c>
      <c r="J322" s="7">
        <v>15</v>
      </c>
      <c r="K322" s="6">
        <v>29193.659999999996</v>
      </c>
      <c r="L322" s="8">
        <v>22.333333333333332</v>
      </c>
      <c r="M322" s="8">
        <v>335</v>
      </c>
      <c r="N322" s="7">
        <v>8916</v>
      </c>
      <c r="O322" s="6">
        <v>3.2743001345895015</v>
      </c>
      <c r="P322" s="6">
        <v>87.145253731343274</v>
      </c>
      <c r="Q322" s="13" t="str">
        <f t="shared" ref="Q322:Q385" si="10">A322&amp;E322</f>
        <v>PLT00034PISCATAWAY</v>
      </c>
      <c r="R322" s="13" t="str">
        <f t="shared" si="9"/>
        <v>MIDDLETOWNPLT0001</v>
      </c>
    </row>
    <row r="323" spans="1:18" x14ac:dyDescent="0.2">
      <c r="A323" s="5" t="s">
        <v>252</v>
      </c>
      <c r="B323" s="5" t="s">
        <v>253</v>
      </c>
      <c r="C323" s="5" t="s">
        <v>254</v>
      </c>
      <c r="D323" s="5" t="s">
        <v>386</v>
      </c>
      <c r="E323" s="5" t="s">
        <v>145</v>
      </c>
      <c r="F323" s="5" t="s">
        <v>283</v>
      </c>
      <c r="G323" s="5" t="s">
        <v>60</v>
      </c>
      <c r="H323" s="5" t="s">
        <v>394</v>
      </c>
      <c r="I323" s="6">
        <v>1030.1811764705883</v>
      </c>
      <c r="J323" s="7">
        <v>17</v>
      </c>
      <c r="K323" s="6">
        <v>19163.060000000005</v>
      </c>
      <c r="L323" s="8">
        <v>19.564382352941177</v>
      </c>
      <c r="M323" s="8">
        <v>332.59449999999998</v>
      </c>
      <c r="N323" s="7">
        <v>7106</v>
      </c>
      <c r="O323" s="6">
        <v>2.696743596960316</v>
      </c>
      <c r="P323" s="6">
        <v>57.616887831879382</v>
      </c>
      <c r="Q323" s="13" t="str">
        <f t="shared" si="10"/>
        <v>PLT00060LOUISVILLE</v>
      </c>
      <c r="R323" s="13" t="str">
        <f t="shared" ref="R323:R386" si="11">B323&amp;LEFT(D323,7)</f>
        <v>TUSCALOOSAPLT0050</v>
      </c>
    </row>
    <row r="324" spans="1:18" x14ac:dyDescent="0.2">
      <c r="A324" s="5" t="s">
        <v>260</v>
      </c>
      <c r="B324" s="5" t="s">
        <v>138</v>
      </c>
      <c r="C324" s="5" t="s">
        <v>108</v>
      </c>
      <c r="D324" s="5" t="s">
        <v>136</v>
      </c>
      <c r="E324" s="5" t="s">
        <v>121</v>
      </c>
      <c r="F324" s="5" t="s">
        <v>122</v>
      </c>
      <c r="G324" s="5" t="s">
        <v>60</v>
      </c>
      <c r="H324" s="5" t="s">
        <v>123</v>
      </c>
      <c r="I324" s="6">
        <v>831.23058823529448</v>
      </c>
      <c r="J324" s="7">
        <v>17</v>
      </c>
      <c r="K324" s="6">
        <v>16047.199999999997</v>
      </c>
      <c r="L324" s="8">
        <v>19.535323529411766</v>
      </c>
      <c r="M324" s="8">
        <v>332.10050000000001</v>
      </c>
      <c r="N324" s="7">
        <v>9197</v>
      </c>
      <c r="O324" s="6">
        <v>1.7448298358160266</v>
      </c>
      <c r="P324" s="6">
        <v>48.32031267643378</v>
      </c>
      <c r="Q324" s="13" t="str">
        <f t="shared" si="10"/>
        <v>PLT00250WEST MONROE</v>
      </c>
      <c r="R324" s="13" t="str">
        <f t="shared" si="11"/>
        <v>MACONPLT0007</v>
      </c>
    </row>
    <row r="325" spans="1:18" x14ac:dyDescent="0.2">
      <c r="A325" s="5" t="s">
        <v>187</v>
      </c>
      <c r="B325" s="5" t="s">
        <v>188</v>
      </c>
      <c r="C325" s="5" t="s">
        <v>64</v>
      </c>
      <c r="D325" s="5" t="s">
        <v>164</v>
      </c>
      <c r="E325" s="5" t="s">
        <v>165</v>
      </c>
      <c r="F325" s="5" t="s">
        <v>166</v>
      </c>
      <c r="G325" s="5" t="s">
        <v>60</v>
      </c>
      <c r="H325" s="5" t="s">
        <v>167</v>
      </c>
      <c r="I325" s="6">
        <v>264.59999999999991</v>
      </c>
      <c r="J325" s="7">
        <v>17</v>
      </c>
      <c r="K325" s="6">
        <v>5112.2</v>
      </c>
      <c r="L325" s="8">
        <v>19.065617647058822</v>
      </c>
      <c r="M325" s="8">
        <v>324.1155</v>
      </c>
      <c r="N325" s="7">
        <v>3332</v>
      </c>
      <c r="O325" s="6">
        <v>1.5342737094837935</v>
      </c>
      <c r="P325" s="6">
        <v>15.772772360470263</v>
      </c>
      <c r="Q325" s="13" t="str">
        <f t="shared" si="10"/>
        <v>PLT00603MENASHA</v>
      </c>
      <c r="R325" s="13" t="str">
        <f t="shared" si="11"/>
        <v>CHICAGOPLT0004</v>
      </c>
    </row>
    <row r="326" spans="1:18" x14ac:dyDescent="0.2">
      <c r="A326" s="5" t="s">
        <v>261</v>
      </c>
      <c r="B326" s="5" t="s">
        <v>262</v>
      </c>
      <c r="C326" s="5" t="s">
        <v>122</v>
      </c>
      <c r="D326" s="5" t="s">
        <v>164</v>
      </c>
      <c r="E326" s="5" t="s">
        <v>165</v>
      </c>
      <c r="F326" s="5" t="s">
        <v>166</v>
      </c>
      <c r="G326" s="5" t="s">
        <v>60</v>
      </c>
      <c r="H326" s="5" t="s">
        <v>167</v>
      </c>
      <c r="I326" s="6">
        <v>1367.1627777777778</v>
      </c>
      <c r="J326" s="7">
        <v>18</v>
      </c>
      <c r="K326" s="6">
        <v>31851.689999999995</v>
      </c>
      <c r="L326" s="8">
        <v>17.918638888888889</v>
      </c>
      <c r="M326" s="8">
        <v>322.53550000000001</v>
      </c>
      <c r="N326" s="7">
        <v>17046</v>
      </c>
      <c r="O326" s="6">
        <v>1.8685726856740581</v>
      </c>
      <c r="P326" s="6">
        <v>98.754059630645287</v>
      </c>
      <c r="Q326" s="13" t="str">
        <f t="shared" si="10"/>
        <v>PLT00207MENASHA</v>
      </c>
      <c r="R326" s="13" t="str">
        <f t="shared" si="11"/>
        <v>MONROEPLT0004</v>
      </c>
    </row>
    <row r="327" spans="1:18" x14ac:dyDescent="0.2">
      <c r="A327" s="5" t="s">
        <v>168</v>
      </c>
      <c r="B327" s="5" t="s">
        <v>413</v>
      </c>
      <c r="C327" s="5" t="s">
        <v>64</v>
      </c>
      <c r="D327" s="5" t="s">
        <v>150</v>
      </c>
      <c r="E327" s="5" t="s">
        <v>151</v>
      </c>
      <c r="F327" s="5" t="s">
        <v>152</v>
      </c>
      <c r="G327" s="5" t="s">
        <v>60</v>
      </c>
      <c r="H327" s="5" t="s">
        <v>153</v>
      </c>
      <c r="I327" s="6">
        <v>336.04250000000002</v>
      </c>
      <c r="J327" s="7">
        <v>16</v>
      </c>
      <c r="K327" s="6">
        <v>6182.9600000000009</v>
      </c>
      <c r="L327" s="8">
        <v>20</v>
      </c>
      <c r="M327" s="8">
        <v>320</v>
      </c>
      <c r="N327" s="7">
        <v>2624</v>
      </c>
      <c r="O327" s="6">
        <v>2.3563109756097567</v>
      </c>
      <c r="P327" s="6">
        <v>19.321750000000002</v>
      </c>
      <c r="Q327" s="13" t="str">
        <f t="shared" si="10"/>
        <v>PLT00672KALAMAZOO</v>
      </c>
      <c r="R327" s="13" t="str">
        <f t="shared" si="11"/>
        <v>ELK GROVEPLT0003</v>
      </c>
    </row>
    <row r="328" spans="1:18" x14ac:dyDescent="0.2">
      <c r="A328" s="5" t="s">
        <v>150</v>
      </c>
      <c r="B328" s="5" t="s">
        <v>151</v>
      </c>
      <c r="C328" s="5" t="s">
        <v>152</v>
      </c>
      <c r="D328" s="5" t="s">
        <v>104</v>
      </c>
      <c r="E328" s="5" t="s">
        <v>107</v>
      </c>
      <c r="F328" s="5" t="s">
        <v>108</v>
      </c>
      <c r="G328" s="5" t="s">
        <v>60</v>
      </c>
      <c r="H328" s="5" t="s">
        <v>109</v>
      </c>
      <c r="I328" s="6">
        <v>1275.2857142857142</v>
      </c>
      <c r="J328" s="7">
        <v>14</v>
      </c>
      <c r="K328" s="6">
        <v>19780.68</v>
      </c>
      <c r="L328" s="8">
        <v>22.5</v>
      </c>
      <c r="M328" s="8">
        <v>315</v>
      </c>
      <c r="N328" s="7">
        <v>9946</v>
      </c>
      <c r="O328" s="6">
        <v>1.9888075608284739</v>
      </c>
      <c r="P328" s="6">
        <v>62.795809523809524</v>
      </c>
      <c r="Q328" s="13" t="str">
        <f t="shared" si="10"/>
        <v>PLT00032STONE MOUNTAIN</v>
      </c>
      <c r="R328" s="13" t="str">
        <f t="shared" si="11"/>
        <v>KALAMAZOOPLT0000</v>
      </c>
    </row>
    <row r="329" spans="1:18" x14ac:dyDescent="0.2">
      <c r="A329" s="5" t="s">
        <v>212</v>
      </c>
      <c r="B329" s="5" t="s">
        <v>213</v>
      </c>
      <c r="C329" s="5" t="s">
        <v>102</v>
      </c>
      <c r="D329" s="5" t="s">
        <v>187</v>
      </c>
      <c r="E329" s="5" t="s">
        <v>188</v>
      </c>
      <c r="F329" s="5" t="s">
        <v>64</v>
      </c>
      <c r="G329" s="5" t="s">
        <v>60</v>
      </c>
      <c r="H329" s="5" t="s">
        <v>322</v>
      </c>
      <c r="I329" s="6">
        <v>593.78571428571433</v>
      </c>
      <c r="J329" s="7">
        <v>14</v>
      </c>
      <c r="K329" s="6">
        <v>9720.5600000000013</v>
      </c>
      <c r="L329" s="8">
        <v>22.5</v>
      </c>
      <c r="M329" s="8">
        <v>315</v>
      </c>
      <c r="N329" s="7">
        <v>3724</v>
      </c>
      <c r="O329" s="6">
        <v>2.6102470461868963</v>
      </c>
      <c r="P329" s="6">
        <v>30.85892063492064</v>
      </c>
      <c r="Q329" s="13" t="str">
        <f t="shared" si="10"/>
        <v>PLT00034CHICAGO</v>
      </c>
      <c r="R329" s="13" t="str">
        <f t="shared" si="11"/>
        <v>MIDDLETOWNPLT0060</v>
      </c>
    </row>
    <row r="330" spans="1:18" x14ac:dyDescent="0.2">
      <c r="A330" s="5" t="s">
        <v>137</v>
      </c>
      <c r="B330" s="5" t="s">
        <v>138</v>
      </c>
      <c r="C330" s="5" t="s">
        <v>108</v>
      </c>
      <c r="D330" s="5" t="s">
        <v>140</v>
      </c>
      <c r="E330" s="5" t="s">
        <v>141</v>
      </c>
      <c r="F330" s="5" t="s">
        <v>142</v>
      </c>
      <c r="G330" s="5" t="s">
        <v>156</v>
      </c>
      <c r="H330" s="5" t="s">
        <v>143</v>
      </c>
      <c r="I330" s="6">
        <v>1503.375</v>
      </c>
      <c r="J330" s="7">
        <v>16</v>
      </c>
      <c r="K330" s="6">
        <v>26400.1</v>
      </c>
      <c r="L330" s="8">
        <v>19.61915625</v>
      </c>
      <c r="M330" s="8">
        <v>313.90649999999999</v>
      </c>
      <c r="N330" s="7">
        <v>12800</v>
      </c>
      <c r="O330" s="6">
        <v>2.0625078124999998</v>
      </c>
      <c r="P330" s="6">
        <v>84.10179464267226</v>
      </c>
      <c r="Q330" s="13" t="str">
        <f t="shared" si="10"/>
        <v>PLT00033OAKS</v>
      </c>
      <c r="R330" s="13" t="str">
        <f t="shared" si="11"/>
        <v>MACONPLT0002</v>
      </c>
    </row>
    <row r="331" spans="1:18" x14ac:dyDescent="0.2">
      <c r="A331" s="5" t="s">
        <v>70</v>
      </c>
      <c r="B331" s="5" t="s">
        <v>71</v>
      </c>
      <c r="C331" s="5" t="s">
        <v>72</v>
      </c>
      <c r="D331" s="5" t="s">
        <v>353</v>
      </c>
      <c r="E331" s="5" t="s">
        <v>354</v>
      </c>
      <c r="F331" s="5" t="s">
        <v>98</v>
      </c>
      <c r="G331" s="5" t="s">
        <v>60</v>
      </c>
      <c r="H331" s="5" t="s">
        <v>355</v>
      </c>
      <c r="I331" s="6">
        <v>1043.1631034482759</v>
      </c>
      <c r="J331" s="7">
        <v>29</v>
      </c>
      <c r="K331" s="6">
        <v>33000.550000000003</v>
      </c>
      <c r="L331" s="8">
        <v>10.736637931034483</v>
      </c>
      <c r="M331" s="8">
        <v>311.36250000000001</v>
      </c>
      <c r="N331" s="7">
        <v>13530</v>
      </c>
      <c r="O331" s="6">
        <v>2.4390650406504069</v>
      </c>
      <c r="P331" s="6">
        <v>105.98755469910475</v>
      </c>
      <c r="Q331" s="13" t="str">
        <f t="shared" si="10"/>
        <v>PLT00042HOUSTON</v>
      </c>
      <c r="R331" s="13" t="str">
        <f t="shared" si="11"/>
        <v>FORT SMITHPLT0065</v>
      </c>
    </row>
    <row r="332" spans="1:18" x14ac:dyDescent="0.2">
      <c r="A332" s="5" t="s">
        <v>162</v>
      </c>
      <c r="B332" s="5" t="s">
        <v>121</v>
      </c>
      <c r="C332" s="5" t="s">
        <v>122</v>
      </c>
      <c r="D332" s="5" t="s">
        <v>264</v>
      </c>
      <c r="E332" s="5" t="s">
        <v>111</v>
      </c>
      <c r="F332" s="5" t="s">
        <v>112</v>
      </c>
      <c r="G332" s="5" t="s">
        <v>242</v>
      </c>
      <c r="H332" s="5" t="s">
        <v>265</v>
      </c>
      <c r="I332" s="6">
        <v>1144.5</v>
      </c>
      <c r="J332" s="7">
        <v>4</v>
      </c>
      <c r="K332" s="6">
        <v>4640.7299999999996</v>
      </c>
      <c r="L332" s="8">
        <v>76.865375</v>
      </c>
      <c r="M332" s="8">
        <v>307.4615</v>
      </c>
      <c r="N332" s="7">
        <v>2792</v>
      </c>
      <c r="O332" s="6">
        <v>1.6621525787965614</v>
      </c>
      <c r="P332" s="6">
        <v>15.093694657705109</v>
      </c>
      <c r="Q332" s="13" t="str">
        <f t="shared" si="10"/>
        <v>PLT00031LAWRENCEBURG</v>
      </c>
      <c r="R332" s="13" t="str">
        <f t="shared" si="11"/>
        <v>WEST MONROEPLT0065</v>
      </c>
    </row>
    <row r="333" spans="1:18" x14ac:dyDescent="0.2">
      <c r="A333" s="5" t="s">
        <v>137</v>
      </c>
      <c r="B333" s="5" t="s">
        <v>138</v>
      </c>
      <c r="C333" s="5" t="s">
        <v>108</v>
      </c>
      <c r="D333" s="5" t="s">
        <v>55</v>
      </c>
      <c r="E333" s="5" t="s">
        <v>56</v>
      </c>
      <c r="F333" s="5" t="s">
        <v>57</v>
      </c>
      <c r="G333" s="5" t="s">
        <v>156</v>
      </c>
      <c r="H333" s="5" t="s">
        <v>169</v>
      </c>
      <c r="I333" s="6">
        <v>1753</v>
      </c>
      <c r="J333" s="7">
        <v>16</v>
      </c>
      <c r="K333" s="6">
        <v>32663.279999999999</v>
      </c>
      <c r="L333" s="8">
        <v>19.08609375</v>
      </c>
      <c r="M333" s="8">
        <v>305.3775</v>
      </c>
      <c r="N333" s="7">
        <v>35248</v>
      </c>
      <c r="O333" s="6">
        <v>0.92667044938719922</v>
      </c>
      <c r="P333" s="6">
        <v>106.96033597760149</v>
      </c>
      <c r="Q333" s="13" t="str">
        <f t="shared" si="10"/>
        <v>PLT00033IRVINE</v>
      </c>
      <c r="R333" s="13" t="str">
        <f t="shared" si="11"/>
        <v>MACONPLT0000</v>
      </c>
    </row>
    <row r="334" spans="1:18" x14ac:dyDescent="0.2">
      <c r="A334" s="5" t="s">
        <v>261</v>
      </c>
      <c r="B334" s="5" t="s">
        <v>262</v>
      </c>
      <c r="C334" s="5" t="s">
        <v>122</v>
      </c>
      <c r="D334" s="5" t="s">
        <v>181</v>
      </c>
      <c r="E334" s="5" t="s">
        <v>71</v>
      </c>
      <c r="F334" s="5" t="s">
        <v>72</v>
      </c>
      <c r="G334" s="5" t="s">
        <v>242</v>
      </c>
      <c r="H334" s="5" t="s">
        <v>182</v>
      </c>
      <c r="I334" s="6">
        <v>0</v>
      </c>
      <c r="J334" s="7">
        <v>4</v>
      </c>
      <c r="K334" s="6">
        <v>0</v>
      </c>
      <c r="L334" s="8">
        <v>75.917124999999999</v>
      </c>
      <c r="M334" s="8">
        <v>303.66849999999999</v>
      </c>
      <c r="N334" s="7">
        <v>0</v>
      </c>
      <c r="O334" s="6" t="s">
        <v>241</v>
      </c>
      <c r="P334" s="6">
        <v>0</v>
      </c>
      <c r="Q334" s="13" t="str">
        <f t="shared" si="10"/>
        <v>PLT00207FORT SMITH</v>
      </c>
      <c r="R334" s="13" t="str">
        <f t="shared" si="11"/>
        <v>MONROEPLT0035</v>
      </c>
    </row>
    <row r="335" spans="1:18" x14ac:dyDescent="0.2">
      <c r="A335" s="5" t="s">
        <v>162</v>
      </c>
      <c r="B335" s="5" t="s">
        <v>121</v>
      </c>
      <c r="C335" s="5" t="s">
        <v>122</v>
      </c>
      <c r="D335" s="5" t="s">
        <v>267</v>
      </c>
      <c r="E335" s="5" t="s">
        <v>268</v>
      </c>
      <c r="F335" s="5" t="s">
        <v>269</v>
      </c>
      <c r="G335" s="5" t="s">
        <v>60</v>
      </c>
      <c r="H335" s="5" t="s">
        <v>270</v>
      </c>
      <c r="I335" s="6">
        <v>2043.4071428571426</v>
      </c>
      <c r="J335" s="7">
        <v>14</v>
      </c>
      <c r="K335" s="6">
        <v>31642.1</v>
      </c>
      <c r="L335" s="8">
        <v>21.310214285714288</v>
      </c>
      <c r="M335" s="8">
        <v>298.34300000000002</v>
      </c>
      <c r="N335" s="7">
        <v>13860</v>
      </c>
      <c r="O335" s="6">
        <v>2.2829797979797979</v>
      </c>
      <c r="P335" s="6">
        <v>106.05946846415031</v>
      </c>
      <c r="Q335" s="13" t="str">
        <f t="shared" si="10"/>
        <v>PLT00031MITCHELL</v>
      </c>
      <c r="R335" s="13" t="str">
        <f t="shared" si="11"/>
        <v>WEST MONROEPLT0004</v>
      </c>
    </row>
    <row r="336" spans="1:18" x14ac:dyDescent="0.2">
      <c r="A336" s="5" t="s">
        <v>124</v>
      </c>
      <c r="B336" s="5" t="s">
        <v>125</v>
      </c>
      <c r="C336" s="5" t="s">
        <v>102</v>
      </c>
      <c r="D336" s="5" t="s">
        <v>168</v>
      </c>
      <c r="E336" s="5" t="s">
        <v>63</v>
      </c>
      <c r="F336" s="5" t="s">
        <v>64</v>
      </c>
      <c r="G336" s="5" t="s">
        <v>60</v>
      </c>
      <c r="H336" s="5" t="s">
        <v>149</v>
      </c>
      <c r="I336" s="6">
        <v>521.17600000000004</v>
      </c>
      <c r="J336" s="7">
        <v>20</v>
      </c>
      <c r="K336" s="6">
        <v>11951.399999999998</v>
      </c>
      <c r="L336" s="8">
        <v>14.668950000000001</v>
      </c>
      <c r="M336" s="8">
        <v>293.37900000000002</v>
      </c>
      <c r="N336" s="7">
        <v>5920</v>
      </c>
      <c r="O336" s="6">
        <v>2.018817567567567</v>
      </c>
      <c r="P336" s="6">
        <v>40.737067070240194</v>
      </c>
      <c r="Q336" s="13" t="str">
        <f t="shared" si="10"/>
        <v>PLT00020ELK GROVE VILLAGE</v>
      </c>
      <c r="R336" s="13" t="str">
        <f t="shared" si="11"/>
        <v>MARIONPLT0067</v>
      </c>
    </row>
    <row r="337" spans="1:18" x14ac:dyDescent="0.2">
      <c r="A337" s="5" t="s">
        <v>162</v>
      </c>
      <c r="B337" s="5" t="s">
        <v>121</v>
      </c>
      <c r="C337" s="5" t="s">
        <v>122</v>
      </c>
      <c r="D337" s="5" t="s">
        <v>218</v>
      </c>
      <c r="E337" s="5" t="s">
        <v>219</v>
      </c>
      <c r="F337" s="5" t="s">
        <v>220</v>
      </c>
      <c r="G337" s="5" t="s">
        <v>60</v>
      </c>
      <c r="H337" s="5" t="s">
        <v>221</v>
      </c>
      <c r="I337" s="6">
        <v>1394.7557142857142</v>
      </c>
      <c r="J337" s="7">
        <v>14</v>
      </c>
      <c r="K337" s="6">
        <v>22993.72</v>
      </c>
      <c r="L337" s="8">
        <v>20.864821428571428</v>
      </c>
      <c r="M337" s="8">
        <v>292.10750000000002</v>
      </c>
      <c r="N337" s="7">
        <v>11844</v>
      </c>
      <c r="O337" s="6">
        <v>1.9413812901046945</v>
      </c>
      <c r="P337" s="6">
        <v>78.716636854582646</v>
      </c>
      <c r="Q337" s="13" t="str">
        <f t="shared" si="10"/>
        <v>PLT00031KENDALLVILLE</v>
      </c>
      <c r="R337" s="13" t="str">
        <f t="shared" si="11"/>
        <v>WEST MONROEPLT0004</v>
      </c>
    </row>
    <row r="338" spans="1:18" x14ac:dyDescent="0.2">
      <c r="A338" s="5" t="s">
        <v>175</v>
      </c>
      <c r="B338" s="5" t="s">
        <v>151</v>
      </c>
      <c r="C338" s="5" t="s">
        <v>152</v>
      </c>
      <c r="D338" s="5" t="s">
        <v>114</v>
      </c>
      <c r="E338" s="5" t="s">
        <v>115</v>
      </c>
      <c r="F338" s="5" t="s">
        <v>64</v>
      </c>
      <c r="G338" s="5" t="s">
        <v>60</v>
      </c>
      <c r="H338" s="5" t="s">
        <v>116</v>
      </c>
      <c r="I338" s="6">
        <v>567</v>
      </c>
      <c r="J338" s="7">
        <v>16</v>
      </c>
      <c r="K338" s="6">
        <v>12956.039999999994</v>
      </c>
      <c r="L338" s="8">
        <v>18.14528125</v>
      </c>
      <c r="M338" s="8">
        <v>290.3245</v>
      </c>
      <c r="N338" s="7">
        <v>2704</v>
      </c>
      <c r="O338" s="6">
        <v>4.7914349112426011</v>
      </c>
      <c r="P338" s="6">
        <v>44.626064972125995</v>
      </c>
      <c r="Q338" s="13" t="str">
        <f t="shared" si="10"/>
        <v>PLT00049CAROL STREAM</v>
      </c>
      <c r="R338" s="13" t="str">
        <f t="shared" si="11"/>
        <v>KALAMAZOOPLT0000</v>
      </c>
    </row>
    <row r="339" spans="1:18" x14ac:dyDescent="0.2">
      <c r="A339" s="5" t="s">
        <v>227</v>
      </c>
      <c r="B339" s="5" t="s">
        <v>228</v>
      </c>
      <c r="C339" s="5" t="s">
        <v>229</v>
      </c>
      <c r="D339" s="5" t="s">
        <v>239</v>
      </c>
      <c r="E339" s="5" t="s">
        <v>228</v>
      </c>
      <c r="F339" s="5" t="s">
        <v>229</v>
      </c>
      <c r="G339" s="5" t="s">
        <v>60</v>
      </c>
      <c r="H339" s="5" t="s">
        <v>240</v>
      </c>
      <c r="I339" s="6">
        <v>0</v>
      </c>
      <c r="J339" s="7">
        <v>30</v>
      </c>
      <c r="K339" s="6">
        <v>0</v>
      </c>
      <c r="L339" s="8">
        <v>9.6335500000000014</v>
      </c>
      <c r="M339" s="8">
        <v>289.00650000000002</v>
      </c>
      <c r="N339" s="7">
        <v>0</v>
      </c>
      <c r="O339" s="6" t="s">
        <v>241</v>
      </c>
      <c r="P339" s="6">
        <v>0</v>
      </c>
      <c r="Q339" s="13" t="str">
        <f t="shared" si="10"/>
        <v>PLT00025RENTON</v>
      </c>
      <c r="R339" s="13" t="str">
        <f t="shared" si="11"/>
        <v>RENTONPLT0067</v>
      </c>
    </row>
    <row r="340" spans="1:18" x14ac:dyDescent="0.2">
      <c r="A340" s="5" t="s">
        <v>110</v>
      </c>
      <c r="B340" s="5" t="s">
        <v>111</v>
      </c>
      <c r="C340" s="5" t="s">
        <v>112</v>
      </c>
      <c r="D340" s="5" t="s">
        <v>117</v>
      </c>
      <c r="E340" s="5" t="s">
        <v>118</v>
      </c>
      <c r="F340" s="5" t="s">
        <v>106</v>
      </c>
      <c r="G340" s="5" t="s">
        <v>60</v>
      </c>
      <c r="H340" s="5" t="s">
        <v>119</v>
      </c>
      <c r="I340" s="6">
        <v>1041.0047058823529</v>
      </c>
      <c r="J340" s="7">
        <v>17</v>
      </c>
      <c r="K340" s="6">
        <v>19389.72</v>
      </c>
      <c r="L340" s="8">
        <v>16.248441176470589</v>
      </c>
      <c r="M340" s="8">
        <v>276.2235</v>
      </c>
      <c r="N340" s="7">
        <v>10132</v>
      </c>
      <c r="O340" s="6">
        <v>1.9137110146071852</v>
      </c>
      <c r="P340" s="6">
        <v>70.195765385638808</v>
      </c>
      <c r="Q340" s="13" t="str">
        <f t="shared" si="10"/>
        <v>PLT00053LUMBERTON</v>
      </c>
      <c r="R340" s="13" t="str">
        <f t="shared" si="11"/>
        <v>LAWRENCEBURGPLT0004</v>
      </c>
    </row>
    <row r="341" spans="1:18" x14ac:dyDescent="0.2">
      <c r="A341" s="5" t="s">
        <v>286</v>
      </c>
      <c r="B341" s="5" t="s">
        <v>118</v>
      </c>
      <c r="C341" s="5" t="s">
        <v>106</v>
      </c>
      <c r="D341" s="5" t="s">
        <v>133</v>
      </c>
      <c r="E341" s="5" t="s">
        <v>134</v>
      </c>
      <c r="F341" s="5" t="s">
        <v>106</v>
      </c>
      <c r="G341" s="5" t="s">
        <v>60</v>
      </c>
      <c r="H341" s="5" t="s">
        <v>135</v>
      </c>
      <c r="I341" s="6">
        <v>477.92347826086956</v>
      </c>
      <c r="J341" s="7">
        <v>23</v>
      </c>
      <c r="K341" s="6">
        <v>11907.44</v>
      </c>
      <c r="L341" s="8">
        <v>11.984152173913042</v>
      </c>
      <c r="M341" s="8">
        <v>275.63549999999998</v>
      </c>
      <c r="N341" s="7">
        <v>3082</v>
      </c>
      <c r="O341" s="6">
        <v>3.8635431537962366</v>
      </c>
      <c r="P341" s="6">
        <v>43.199950659476016</v>
      </c>
      <c r="Q341" s="13" t="str">
        <f t="shared" si="10"/>
        <v>PLT00610CHARLOTTE</v>
      </c>
      <c r="R341" s="13" t="str">
        <f t="shared" si="11"/>
        <v>LUMBERTONPLT0005</v>
      </c>
    </row>
    <row r="342" spans="1:18" x14ac:dyDescent="0.2">
      <c r="A342" s="5" t="s">
        <v>137</v>
      </c>
      <c r="B342" s="5" t="s">
        <v>138</v>
      </c>
      <c r="C342" s="5" t="s">
        <v>108</v>
      </c>
      <c r="D342" s="5" t="s">
        <v>62</v>
      </c>
      <c r="E342" s="5" t="s">
        <v>63</v>
      </c>
      <c r="F342" s="5" t="s">
        <v>64</v>
      </c>
      <c r="G342" s="5" t="s">
        <v>60</v>
      </c>
      <c r="H342" s="5" t="s">
        <v>65</v>
      </c>
      <c r="I342" s="6">
        <v>1042.4806249999999</v>
      </c>
      <c r="J342" s="7">
        <v>16</v>
      </c>
      <c r="K342" s="6">
        <v>18835.579999999994</v>
      </c>
      <c r="L342" s="8">
        <v>17.062406249999999</v>
      </c>
      <c r="M342" s="8">
        <v>272.99849999999998</v>
      </c>
      <c r="N342" s="7">
        <v>12680</v>
      </c>
      <c r="O342" s="6">
        <v>1.4854558359621446</v>
      </c>
      <c r="P342" s="6">
        <v>68.9951776291811</v>
      </c>
      <c r="Q342" s="13" t="str">
        <f t="shared" si="10"/>
        <v>PLT00033ELK GROVE VILLAGE</v>
      </c>
      <c r="R342" s="13" t="str">
        <f t="shared" si="11"/>
        <v>MACONPLT0000</v>
      </c>
    </row>
    <row r="343" spans="1:18" x14ac:dyDescent="0.2">
      <c r="A343" s="5" t="s">
        <v>150</v>
      </c>
      <c r="B343" s="5" t="s">
        <v>151</v>
      </c>
      <c r="C343" s="5" t="s">
        <v>152</v>
      </c>
      <c r="D343" s="5" t="s">
        <v>256</v>
      </c>
      <c r="E343" s="5" t="s">
        <v>257</v>
      </c>
      <c r="F343" s="5" t="s">
        <v>258</v>
      </c>
      <c r="G343" s="5" t="s">
        <v>73</v>
      </c>
      <c r="H343" s="5" t="s">
        <v>295</v>
      </c>
      <c r="I343" s="6">
        <v>927</v>
      </c>
      <c r="J343" s="7">
        <v>13</v>
      </c>
      <c r="K343" s="6">
        <v>14219.05</v>
      </c>
      <c r="L343" s="8">
        <v>20.76923076923077</v>
      </c>
      <c r="M343" s="8">
        <v>270</v>
      </c>
      <c r="N343" s="7">
        <v>4557</v>
      </c>
      <c r="O343" s="6">
        <v>3.1202655255650646</v>
      </c>
      <c r="P343" s="6">
        <v>52.663148148148146</v>
      </c>
      <c r="Q343" s="13" t="str">
        <f t="shared" si="10"/>
        <v>PLT00032MISSISSAUGA</v>
      </c>
      <c r="R343" s="13" t="str">
        <f t="shared" si="11"/>
        <v>KALAMAZOOPLT0810</v>
      </c>
    </row>
    <row r="344" spans="1:18" x14ac:dyDescent="0.2">
      <c r="A344" s="5" t="s">
        <v>199</v>
      </c>
      <c r="B344" s="5" t="s">
        <v>193</v>
      </c>
      <c r="C344" s="5" t="s">
        <v>152</v>
      </c>
      <c r="D344" s="5" t="s">
        <v>150</v>
      </c>
      <c r="E344" s="5" t="s">
        <v>151</v>
      </c>
      <c r="F344" s="5" t="s">
        <v>152</v>
      </c>
      <c r="G344" s="5" t="s">
        <v>60</v>
      </c>
      <c r="H344" s="5" t="s">
        <v>153</v>
      </c>
      <c r="I344" s="6">
        <v>279.91666666666669</v>
      </c>
      <c r="J344" s="7">
        <v>12</v>
      </c>
      <c r="K344" s="6">
        <v>3888.4800000000005</v>
      </c>
      <c r="L344" s="8">
        <v>22.5</v>
      </c>
      <c r="M344" s="8">
        <v>270</v>
      </c>
      <c r="N344" s="7">
        <v>288</v>
      </c>
      <c r="O344" s="6">
        <v>13.501666666666669</v>
      </c>
      <c r="P344" s="6">
        <v>14.401777777777779</v>
      </c>
      <c r="Q344" s="13" t="str">
        <f t="shared" si="10"/>
        <v>PLT00038KALAMAZOO</v>
      </c>
      <c r="R344" s="13" t="str">
        <f t="shared" si="11"/>
        <v>BATTLE CREEKPLT0003</v>
      </c>
    </row>
    <row r="345" spans="1:18" x14ac:dyDescent="0.2">
      <c r="A345" s="5" t="s">
        <v>416</v>
      </c>
      <c r="B345" s="5" t="s">
        <v>101</v>
      </c>
      <c r="C345" s="5" t="s">
        <v>102</v>
      </c>
      <c r="D345" s="5" t="s">
        <v>177</v>
      </c>
      <c r="E345" s="5" t="s">
        <v>63</v>
      </c>
      <c r="F345" s="5" t="s">
        <v>64</v>
      </c>
      <c r="G345" s="5" t="s">
        <v>60</v>
      </c>
      <c r="H345" s="5" t="s">
        <v>65</v>
      </c>
      <c r="I345" s="6">
        <v>522.47333333333336</v>
      </c>
      <c r="J345" s="7">
        <v>12</v>
      </c>
      <c r="K345" s="6">
        <v>7212.78</v>
      </c>
      <c r="L345" s="8">
        <v>22.5</v>
      </c>
      <c r="M345" s="8">
        <v>270</v>
      </c>
      <c r="N345" s="7">
        <v>3744</v>
      </c>
      <c r="O345" s="6">
        <v>1.9264903846153845</v>
      </c>
      <c r="P345" s="6">
        <v>26.713999999999999</v>
      </c>
      <c r="Q345" s="13" t="str">
        <f t="shared" si="10"/>
        <v>PLT09022ELK GROVE VILLAGE</v>
      </c>
      <c r="R345" s="13" t="str">
        <f t="shared" si="11"/>
        <v>CINCINNATIPLT0001</v>
      </c>
    </row>
    <row r="346" spans="1:18" x14ac:dyDescent="0.2">
      <c r="A346" s="5" t="s">
        <v>320</v>
      </c>
      <c r="B346" s="5" t="s">
        <v>138</v>
      </c>
      <c r="C346" s="5" t="s">
        <v>108</v>
      </c>
      <c r="D346" s="5" t="s">
        <v>260</v>
      </c>
      <c r="E346" s="5" t="s">
        <v>138</v>
      </c>
      <c r="F346" s="5" t="s">
        <v>108</v>
      </c>
      <c r="G346" s="5" t="s">
        <v>60</v>
      </c>
      <c r="H346" s="5" t="s">
        <v>161</v>
      </c>
      <c r="I346" s="6">
        <v>850.04062500000009</v>
      </c>
      <c r="J346" s="7">
        <v>16</v>
      </c>
      <c r="K346" s="6">
        <v>13611.9</v>
      </c>
      <c r="L346" s="8">
        <v>16.812406249999999</v>
      </c>
      <c r="M346" s="8">
        <v>268.99849999999998</v>
      </c>
      <c r="N346" s="7">
        <v>80</v>
      </c>
      <c r="O346" s="6">
        <v>170.14875000000001</v>
      </c>
      <c r="P346" s="6">
        <v>50.602140904131439</v>
      </c>
      <c r="Q346" s="13" t="str">
        <f t="shared" si="10"/>
        <v>PLT00255MACON</v>
      </c>
      <c r="R346" s="13" t="str">
        <f t="shared" si="11"/>
        <v>MACONPLT0025</v>
      </c>
    </row>
    <row r="347" spans="1:18" x14ac:dyDescent="0.2">
      <c r="A347" s="5" t="s">
        <v>137</v>
      </c>
      <c r="B347" s="5" t="s">
        <v>138</v>
      </c>
      <c r="C347" s="5" t="s">
        <v>108</v>
      </c>
      <c r="D347" s="5" t="s">
        <v>248</v>
      </c>
      <c r="E347" s="5" t="s">
        <v>249</v>
      </c>
      <c r="F347" s="5" t="s">
        <v>152</v>
      </c>
      <c r="G347" s="5" t="s">
        <v>60</v>
      </c>
      <c r="H347" s="5" t="s">
        <v>251</v>
      </c>
      <c r="I347" s="6">
        <v>1187.1446153846152</v>
      </c>
      <c r="J347" s="7">
        <v>13</v>
      </c>
      <c r="K347" s="6">
        <v>17070.16</v>
      </c>
      <c r="L347" s="8">
        <v>20.497884615384617</v>
      </c>
      <c r="M347" s="8">
        <v>266.47250000000003</v>
      </c>
      <c r="N347" s="7">
        <v>9854</v>
      </c>
      <c r="O347" s="6">
        <v>1.7323076923076923</v>
      </c>
      <c r="P347" s="6">
        <v>64.059743500736474</v>
      </c>
      <c r="Q347" s="13" t="str">
        <f t="shared" si="10"/>
        <v>PLT00033MENDON</v>
      </c>
      <c r="R347" s="13" t="str">
        <f t="shared" si="11"/>
        <v>MACONPLT0060</v>
      </c>
    </row>
    <row r="348" spans="1:18" x14ac:dyDescent="0.2">
      <c r="A348" s="5" t="s">
        <v>252</v>
      </c>
      <c r="B348" s="5" t="s">
        <v>253</v>
      </c>
      <c r="C348" s="5" t="s">
        <v>254</v>
      </c>
      <c r="D348" s="5" t="s">
        <v>177</v>
      </c>
      <c r="E348" s="5" t="s">
        <v>63</v>
      </c>
      <c r="F348" s="5" t="s">
        <v>64</v>
      </c>
      <c r="G348" s="5" t="s">
        <v>60</v>
      </c>
      <c r="H348" s="5" t="s">
        <v>65</v>
      </c>
      <c r="I348" s="6">
        <v>1018.4733333333334</v>
      </c>
      <c r="J348" s="7">
        <v>12</v>
      </c>
      <c r="K348" s="6">
        <v>14317.18</v>
      </c>
      <c r="L348" s="8">
        <v>21.5</v>
      </c>
      <c r="M348" s="8">
        <v>258</v>
      </c>
      <c r="N348" s="7">
        <v>8244</v>
      </c>
      <c r="O348" s="6">
        <v>1.7366787967006307</v>
      </c>
      <c r="P348" s="6">
        <v>55.492945736434109</v>
      </c>
      <c r="Q348" s="13" t="str">
        <f t="shared" si="10"/>
        <v>PLT00060ELK GROVE VILLAGE</v>
      </c>
      <c r="R348" s="13" t="str">
        <f t="shared" si="11"/>
        <v>TUSCALOOSAPLT0001</v>
      </c>
    </row>
    <row r="349" spans="1:18" x14ac:dyDescent="0.2">
      <c r="A349" s="5" t="s">
        <v>203</v>
      </c>
      <c r="B349" s="5" t="s">
        <v>204</v>
      </c>
      <c r="C349" s="5" t="s">
        <v>122</v>
      </c>
      <c r="D349" s="5" t="s">
        <v>70</v>
      </c>
      <c r="E349" s="5" t="s">
        <v>71</v>
      </c>
      <c r="F349" s="5" t="s">
        <v>72</v>
      </c>
      <c r="G349" s="5" t="s">
        <v>60</v>
      </c>
      <c r="H349" s="5" t="s">
        <v>74</v>
      </c>
      <c r="I349" s="6">
        <v>646.15384615384619</v>
      </c>
      <c r="J349" s="7">
        <v>13</v>
      </c>
      <c r="K349" s="6">
        <v>9061.4999999999982</v>
      </c>
      <c r="L349" s="8">
        <v>19.743153846153845</v>
      </c>
      <c r="M349" s="8">
        <v>256.661</v>
      </c>
      <c r="N349" s="7">
        <v>3822</v>
      </c>
      <c r="O349" s="6">
        <v>2.3708791208791204</v>
      </c>
      <c r="P349" s="6">
        <v>35.305324922758025</v>
      </c>
      <c r="Q349" s="13" t="str">
        <f t="shared" si="10"/>
        <v>PLT00504FORT SMITH</v>
      </c>
      <c r="R349" s="13" t="str">
        <f t="shared" si="11"/>
        <v>BASTROPPLT0004</v>
      </c>
    </row>
    <row r="350" spans="1:18" x14ac:dyDescent="0.2">
      <c r="A350" s="5" t="s">
        <v>348</v>
      </c>
      <c r="B350" s="5" t="s">
        <v>262</v>
      </c>
      <c r="C350" s="5" t="s">
        <v>122</v>
      </c>
      <c r="D350" s="5" t="s">
        <v>58</v>
      </c>
      <c r="E350" s="5" t="s">
        <v>59</v>
      </c>
      <c r="F350" s="5" t="s">
        <v>57</v>
      </c>
      <c r="G350" s="5" t="s">
        <v>60</v>
      </c>
      <c r="H350" s="5" t="s">
        <v>61</v>
      </c>
      <c r="I350" s="6">
        <v>2450.3161538461541</v>
      </c>
      <c r="J350" s="7">
        <v>13</v>
      </c>
      <c r="K350" s="6">
        <v>36916.5</v>
      </c>
      <c r="L350" s="8">
        <v>19.570192307692306</v>
      </c>
      <c r="M350" s="8">
        <v>254.41249999999999</v>
      </c>
      <c r="N350" s="7">
        <v>21558</v>
      </c>
      <c r="O350" s="6">
        <v>1.7124269412747009</v>
      </c>
      <c r="P350" s="6">
        <v>145.10489854075567</v>
      </c>
      <c r="Q350" s="13" t="str">
        <f t="shared" si="10"/>
        <v>PLT00205FULLERTON</v>
      </c>
      <c r="R350" s="13" t="str">
        <f t="shared" si="11"/>
        <v>MONROEPLT0066</v>
      </c>
    </row>
    <row r="351" spans="1:18" x14ac:dyDescent="0.2">
      <c r="A351" s="5" t="s">
        <v>267</v>
      </c>
      <c r="B351" s="5" t="s">
        <v>268</v>
      </c>
      <c r="C351" s="5" t="s">
        <v>269</v>
      </c>
      <c r="D351" s="5" t="s">
        <v>170</v>
      </c>
      <c r="E351" s="5" t="s">
        <v>173</v>
      </c>
      <c r="F351" s="5" t="s">
        <v>166</v>
      </c>
      <c r="G351" s="5" t="s">
        <v>60</v>
      </c>
      <c r="H351" s="5" t="s">
        <v>174</v>
      </c>
      <c r="I351" s="6">
        <v>804.71999999999991</v>
      </c>
      <c r="J351" s="7">
        <v>12</v>
      </c>
      <c r="K351" s="6">
        <v>10806.24</v>
      </c>
      <c r="L351" s="8">
        <v>20.911666666666665</v>
      </c>
      <c r="M351" s="8">
        <v>250.94</v>
      </c>
      <c r="N351" s="7">
        <v>5748</v>
      </c>
      <c r="O351" s="6">
        <v>1.88</v>
      </c>
      <c r="P351" s="6">
        <v>43.063042958476132</v>
      </c>
      <c r="Q351" s="13" t="str">
        <f t="shared" si="10"/>
        <v>PLT00044WAUSAU</v>
      </c>
      <c r="R351" s="13" t="str">
        <f t="shared" si="11"/>
        <v>MITCHELLPLT0005</v>
      </c>
    </row>
    <row r="352" spans="1:18" x14ac:dyDescent="0.2">
      <c r="A352" s="5" t="s">
        <v>168</v>
      </c>
      <c r="B352" s="5" t="s">
        <v>63</v>
      </c>
      <c r="C352" s="5" t="s">
        <v>64</v>
      </c>
      <c r="D352" s="5" t="s">
        <v>114</v>
      </c>
      <c r="E352" s="5" t="s">
        <v>115</v>
      </c>
      <c r="F352" s="5" t="s">
        <v>64</v>
      </c>
      <c r="G352" s="5" t="s">
        <v>60</v>
      </c>
      <c r="H352" s="5" t="s">
        <v>116</v>
      </c>
      <c r="I352" s="6">
        <v>234.70588235294119</v>
      </c>
      <c r="J352" s="7">
        <v>34</v>
      </c>
      <c r="K352" s="6">
        <v>8052</v>
      </c>
      <c r="L352" s="8">
        <v>7.3795294117647057</v>
      </c>
      <c r="M352" s="8">
        <v>250.904</v>
      </c>
      <c r="N352" s="7">
        <v>510</v>
      </c>
      <c r="O352" s="6">
        <v>15.788235294117648</v>
      </c>
      <c r="P352" s="6">
        <v>32.091955488951953</v>
      </c>
      <c r="Q352" s="13" t="str">
        <f t="shared" si="10"/>
        <v>PLT00672CAROL STREAM</v>
      </c>
      <c r="R352" s="13" t="str">
        <f t="shared" si="11"/>
        <v>ELK GROVE VILLAGEPLT0000</v>
      </c>
    </row>
    <row r="353" spans="1:18" x14ac:dyDescent="0.2">
      <c r="A353" s="5" t="s">
        <v>104</v>
      </c>
      <c r="B353" s="5" t="s">
        <v>107</v>
      </c>
      <c r="C353" s="5" t="s">
        <v>108</v>
      </c>
      <c r="D353" s="5" t="s">
        <v>133</v>
      </c>
      <c r="E353" s="5" t="s">
        <v>134</v>
      </c>
      <c r="F353" s="5" t="s">
        <v>106</v>
      </c>
      <c r="G353" s="5" t="s">
        <v>60</v>
      </c>
      <c r="H353" s="5" t="s">
        <v>135</v>
      </c>
      <c r="I353" s="6">
        <v>504.04374999999999</v>
      </c>
      <c r="J353" s="7">
        <v>24</v>
      </c>
      <c r="K353" s="6">
        <v>13443.570000000002</v>
      </c>
      <c r="L353" s="8">
        <v>10.428458333333333</v>
      </c>
      <c r="M353" s="8">
        <v>250.28300000000002</v>
      </c>
      <c r="N353" s="7">
        <v>5872</v>
      </c>
      <c r="O353" s="6">
        <v>2.2894363079019078</v>
      </c>
      <c r="P353" s="6">
        <v>53.713476344777717</v>
      </c>
      <c r="Q353" s="13" t="str">
        <f t="shared" si="10"/>
        <v>PLT00006CHARLOTTE</v>
      </c>
      <c r="R353" s="13" t="str">
        <f t="shared" si="11"/>
        <v>STONE MOUNTAINPLT0005</v>
      </c>
    </row>
    <row r="354" spans="1:18" x14ac:dyDescent="0.2">
      <c r="A354" s="5" t="s">
        <v>66</v>
      </c>
      <c r="B354" s="5" t="s">
        <v>67</v>
      </c>
      <c r="C354" s="5" t="s">
        <v>68</v>
      </c>
      <c r="D354" s="5" t="s">
        <v>70</v>
      </c>
      <c r="E354" s="5" t="s">
        <v>71</v>
      </c>
      <c r="F354" s="5" t="s">
        <v>72</v>
      </c>
      <c r="G354" s="5" t="s">
        <v>60</v>
      </c>
      <c r="H354" s="5" t="s">
        <v>74</v>
      </c>
      <c r="I354" s="6">
        <v>825.42750000000012</v>
      </c>
      <c r="J354" s="7">
        <v>20</v>
      </c>
      <c r="K354" s="6">
        <v>17876.95</v>
      </c>
      <c r="L354" s="8">
        <v>12.50475</v>
      </c>
      <c r="M354" s="8">
        <v>250.095</v>
      </c>
      <c r="N354" s="7">
        <v>7100</v>
      </c>
      <c r="O354" s="6">
        <v>2.5178802816901409</v>
      </c>
      <c r="P354" s="6">
        <v>71.480637357804042</v>
      </c>
      <c r="Q354" s="13" t="str">
        <f t="shared" si="10"/>
        <v>PLT00017FORT SMITH</v>
      </c>
      <c r="R354" s="13" t="str">
        <f t="shared" si="11"/>
        <v>PACIFICPLT0004</v>
      </c>
    </row>
    <row r="355" spans="1:18" x14ac:dyDescent="0.2">
      <c r="A355" s="5" t="s">
        <v>187</v>
      </c>
      <c r="B355" s="5" t="s">
        <v>188</v>
      </c>
      <c r="C355" s="5" t="s">
        <v>64</v>
      </c>
      <c r="D355" s="5" t="s">
        <v>177</v>
      </c>
      <c r="E355" s="5" t="s">
        <v>63</v>
      </c>
      <c r="F355" s="5" t="s">
        <v>64</v>
      </c>
      <c r="G355" s="5" t="s">
        <v>60</v>
      </c>
      <c r="H355" s="5" t="s">
        <v>65</v>
      </c>
      <c r="I355" s="6">
        <v>282.11384615384617</v>
      </c>
      <c r="J355" s="7">
        <v>13</v>
      </c>
      <c r="K355" s="6">
        <v>3796.2799999999997</v>
      </c>
      <c r="L355" s="8">
        <v>19.174846153846154</v>
      </c>
      <c r="M355" s="8">
        <v>249.273</v>
      </c>
      <c r="N355" s="7">
        <v>442</v>
      </c>
      <c r="O355" s="6">
        <v>8.588868778280542</v>
      </c>
      <c r="P355" s="6">
        <v>15.229407115893016</v>
      </c>
      <c r="Q355" s="13" t="str">
        <f t="shared" si="10"/>
        <v>PLT00603ELK GROVE VILLAGE</v>
      </c>
      <c r="R355" s="13" t="str">
        <f t="shared" si="11"/>
        <v>CHICAGOPLT0001</v>
      </c>
    </row>
    <row r="356" spans="1:18" x14ac:dyDescent="0.2">
      <c r="A356" s="5" t="s">
        <v>416</v>
      </c>
      <c r="B356" s="5" t="s">
        <v>101</v>
      </c>
      <c r="C356" s="5" t="s">
        <v>102</v>
      </c>
      <c r="D356" s="5" t="s">
        <v>140</v>
      </c>
      <c r="E356" s="5" t="s">
        <v>141</v>
      </c>
      <c r="F356" s="5" t="s">
        <v>142</v>
      </c>
      <c r="G356" s="5" t="s">
        <v>60</v>
      </c>
      <c r="H356" s="5" t="s">
        <v>143</v>
      </c>
      <c r="I356" s="6">
        <v>1524.8363636363638</v>
      </c>
      <c r="J356" s="7">
        <v>11</v>
      </c>
      <c r="K356" s="6">
        <v>18027.84</v>
      </c>
      <c r="L356" s="8">
        <v>22.272727272727273</v>
      </c>
      <c r="M356" s="8">
        <v>245</v>
      </c>
      <c r="N356" s="7">
        <v>6006</v>
      </c>
      <c r="O356" s="6">
        <v>3.0016383616383617</v>
      </c>
      <c r="P356" s="6">
        <v>73.583020408163264</v>
      </c>
      <c r="Q356" s="13" t="str">
        <f t="shared" si="10"/>
        <v>PLT09022OAKS</v>
      </c>
      <c r="R356" s="13" t="str">
        <f t="shared" si="11"/>
        <v>CINCINNATIPLT0002</v>
      </c>
    </row>
    <row r="357" spans="1:18" x14ac:dyDescent="0.2">
      <c r="A357" s="5" t="s">
        <v>154</v>
      </c>
      <c r="B357" s="5" t="s">
        <v>134</v>
      </c>
      <c r="C357" s="5" t="s">
        <v>106</v>
      </c>
      <c r="D357" s="5" t="s">
        <v>104</v>
      </c>
      <c r="E357" s="5" t="s">
        <v>107</v>
      </c>
      <c r="F357" s="5" t="s">
        <v>108</v>
      </c>
      <c r="G357" s="5" t="s">
        <v>60</v>
      </c>
      <c r="H357" s="5" t="s">
        <v>109</v>
      </c>
      <c r="I357" s="6">
        <v>508.49411764705883</v>
      </c>
      <c r="J357" s="7">
        <v>17</v>
      </c>
      <c r="K357" s="6">
        <v>9502.8099999999977</v>
      </c>
      <c r="L357" s="8">
        <v>14.230823529411765</v>
      </c>
      <c r="M357" s="8">
        <v>241.92400000000001</v>
      </c>
      <c r="N357" s="7">
        <v>3916</v>
      </c>
      <c r="O357" s="6">
        <v>2.4266624106230843</v>
      </c>
      <c r="P357" s="6">
        <v>39.280145830922095</v>
      </c>
      <c r="Q357" s="13" t="str">
        <f t="shared" si="10"/>
        <v>PLT00606STONE MOUNTAIN</v>
      </c>
      <c r="R357" s="13" t="str">
        <f t="shared" si="11"/>
        <v>CHARLOTTEPLT0000</v>
      </c>
    </row>
    <row r="358" spans="1:18" x14ac:dyDescent="0.2">
      <c r="A358" s="5" t="s">
        <v>90</v>
      </c>
      <c r="B358" s="5" t="s">
        <v>91</v>
      </c>
      <c r="C358" s="5" t="s">
        <v>57</v>
      </c>
      <c r="D358" s="5" t="s">
        <v>216</v>
      </c>
      <c r="E358" s="5" t="s">
        <v>87</v>
      </c>
      <c r="F358" s="5" t="s">
        <v>88</v>
      </c>
      <c r="G358" s="5" t="s">
        <v>60</v>
      </c>
      <c r="H358" s="5" t="s">
        <v>217</v>
      </c>
      <c r="I358" s="6">
        <v>1585.9381818181819</v>
      </c>
      <c r="J358" s="7">
        <v>11</v>
      </c>
      <c r="K358" s="6">
        <v>18938.29</v>
      </c>
      <c r="L358" s="8">
        <v>21.75</v>
      </c>
      <c r="M358" s="8">
        <v>239.25</v>
      </c>
      <c r="N358" s="7">
        <v>7359</v>
      </c>
      <c r="O358" s="6">
        <v>2.5734868868052727</v>
      </c>
      <c r="P358" s="6">
        <v>79.156907001044942</v>
      </c>
      <c r="Q358" s="13" t="str">
        <f t="shared" si="10"/>
        <v>PLT00036PORTLAND</v>
      </c>
      <c r="R358" s="13" t="str">
        <f t="shared" si="11"/>
        <v>SANTA CLARAPLT0800</v>
      </c>
    </row>
    <row r="359" spans="1:18" x14ac:dyDescent="0.2">
      <c r="A359" s="5" t="s">
        <v>137</v>
      </c>
      <c r="B359" s="5" t="s">
        <v>138</v>
      </c>
      <c r="C359" s="5" t="s">
        <v>108</v>
      </c>
      <c r="D359" s="5" t="s">
        <v>281</v>
      </c>
      <c r="E359" s="5" t="s">
        <v>282</v>
      </c>
      <c r="F359" s="5" t="s">
        <v>283</v>
      </c>
      <c r="G359" s="5" t="s">
        <v>60</v>
      </c>
      <c r="H359" s="5" t="s">
        <v>285</v>
      </c>
      <c r="I359" s="6">
        <v>779.26181818181828</v>
      </c>
      <c r="J359" s="7">
        <v>11</v>
      </c>
      <c r="K359" s="6">
        <v>9422</v>
      </c>
      <c r="L359" s="8">
        <v>21.747636363636364</v>
      </c>
      <c r="M359" s="8">
        <v>239.22400000000002</v>
      </c>
      <c r="N359" s="7">
        <v>5698</v>
      </c>
      <c r="O359" s="6">
        <v>1.6535626535626535</v>
      </c>
      <c r="P359" s="6">
        <v>39.385680366518407</v>
      </c>
      <c r="Q359" s="13" t="str">
        <f t="shared" si="10"/>
        <v>PLT00033WALTON</v>
      </c>
      <c r="R359" s="13" t="str">
        <f t="shared" si="11"/>
        <v>MACONPLT0050</v>
      </c>
    </row>
    <row r="360" spans="1:18" x14ac:dyDescent="0.2">
      <c r="A360" s="5" t="s">
        <v>137</v>
      </c>
      <c r="B360" s="5" t="s">
        <v>138</v>
      </c>
      <c r="C360" s="5" t="s">
        <v>108</v>
      </c>
      <c r="D360" s="5" t="s">
        <v>127</v>
      </c>
      <c r="E360" s="5" t="s">
        <v>128</v>
      </c>
      <c r="F360" s="5" t="s">
        <v>64</v>
      </c>
      <c r="G360" s="5" t="s">
        <v>242</v>
      </c>
      <c r="H360" s="5" t="s">
        <v>129</v>
      </c>
      <c r="I360" s="6">
        <v>3272</v>
      </c>
      <c r="J360" s="7">
        <v>3</v>
      </c>
      <c r="K360" s="6">
        <v>9816</v>
      </c>
      <c r="L360" s="8">
        <v>79.62533333333333</v>
      </c>
      <c r="M360" s="8">
        <v>238.876</v>
      </c>
      <c r="N360" s="7">
        <v>1935</v>
      </c>
      <c r="O360" s="6">
        <v>5.0728682170542632</v>
      </c>
      <c r="P360" s="6">
        <v>41.092449639143318</v>
      </c>
      <c r="Q360" s="13" t="str">
        <f t="shared" si="10"/>
        <v>PLT00033CENTRALIA</v>
      </c>
      <c r="R360" s="13" t="str">
        <f t="shared" si="11"/>
        <v>MACONPLT0004</v>
      </c>
    </row>
    <row r="361" spans="1:18" x14ac:dyDescent="0.2">
      <c r="A361" s="5" t="s">
        <v>133</v>
      </c>
      <c r="B361" s="5" t="s">
        <v>134</v>
      </c>
      <c r="C361" s="5" t="s">
        <v>106</v>
      </c>
      <c r="D361" s="5" t="s">
        <v>117</v>
      </c>
      <c r="E361" s="5" t="s">
        <v>118</v>
      </c>
      <c r="F361" s="5" t="s">
        <v>106</v>
      </c>
      <c r="G361" s="5" t="s">
        <v>60</v>
      </c>
      <c r="H361" s="5" t="s">
        <v>119</v>
      </c>
      <c r="I361" s="6">
        <v>487.21052631578948</v>
      </c>
      <c r="J361" s="7">
        <v>19</v>
      </c>
      <c r="K361" s="6">
        <v>9694.86</v>
      </c>
      <c r="L361" s="8">
        <v>12.476447368421054</v>
      </c>
      <c r="M361" s="8">
        <v>237.05250000000001</v>
      </c>
      <c r="N361" s="7">
        <v>2518</v>
      </c>
      <c r="O361" s="6">
        <v>3.8502223987291502</v>
      </c>
      <c r="P361" s="6">
        <v>40.897522700667572</v>
      </c>
      <c r="Q361" s="13" t="str">
        <f t="shared" si="10"/>
        <v>PLT00051LUMBERTON</v>
      </c>
      <c r="R361" s="13" t="str">
        <f t="shared" si="11"/>
        <v>CHARLOTTEPLT0004</v>
      </c>
    </row>
    <row r="362" spans="1:18" x14ac:dyDescent="0.2">
      <c r="A362" s="5" t="s">
        <v>264</v>
      </c>
      <c r="B362" s="5" t="s">
        <v>111</v>
      </c>
      <c r="C362" s="5" t="s">
        <v>112</v>
      </c>
      <c r="D362" s="5" t="s">
        <v>386</v>
      </c>
      <c r="E362" s="5" t="s">
        <v>145</v>
      </c>
      <c r="F362" s="5" t="s">
        <v>283</v>
      </c>
      <c r="G362" s="5" t="s">
        <v>60</v>
      </c>
      <c r="H362" s="5" t="s">
        <v>394</v>
      </c>
      <c r="I362" s="6">
        <v>533.95999999999992</v>
      </c>
      <c r="J362" s="7">
        <v>11</v>
      </c>
      <c r="K362" s="6">
        <v>6333.3</v>
      </c>
      <c r="L362" s="8">
        <v>21.5</v>
      </c>
      <c r="M362" s="8">
        <v>236.5</v>
      </c>
      <c r="N362" s="7">
        <v>2794</v>
      </c>
      <c r="O362" s="6">
        <v>2.2667501789549034</v>
      </c>
      <c r="P362" s="6">
        <v>26.779281183932348</v>
      </c>
      <c r="Q362" s="13" t="str">
        <f t="shared" si="10"/>
        <v>PLT00653LOUISVILLE</v>
      </c>
      <c r="R362" s="13" t="str">
        <f t="shared" si="11"/>
        <v>LAWRENCEBURGPLT0050</v>
      </c>
    </row>
    <row r="363" spans="1:18" x14ac:dyDescent="0.2">
      <c r="A363" s="5" t="s">
        <v>187</v>
      </c>
      <c r="B363" s="5" t="s">
        <v>188</v>
      </c>
      <c r="C363" s="5" t="s">
        <v>64</v>
      </c>
      <c r="D363" s="5" t="s">
        <v>66</v>
      </c>
      <c r="E363" s="5" t="s">
        <v>67</v>
      </c>
      <c r="F363" s="5" t="s">
        <v>68</v>
      </c>
      <c r="G363" s="5" t="s">
        <v>60</v>
      </c>
      <c r="H363" s="5" t="s">
        <v>69</v>
      </c>
      <c r="I363" s="6">
        <v>799.20333333333338</v>
      </c>
      <c r="J363" s="7">
        <v>12</v>
      </c>
      <c r="K363" s="6">
        <v>10371.689999999999</v>
      </c>
      <c r="L363" s="8">
        <v>19.513708333333334</v>
      </c>
      <c r="M363" s="8">
        <v>234.1645</v>
      </c>
      <c r="N363" s="7">
        <v>3896</v>
      </c>
      <c r="O363" s="6">
        <v>2.6621380903490754</v>
      </c>
      <c r="P363" s="6">
        <v>44.292324412966096</v>
      </c>
      <c r="Q363" s="13" t="str">
        <f t="shared" si="10"/>
        <v>PLT00603PACIFIC</v>
      </c>
      <c r="R363" s="13" t="str">
        <f t="shared" si="11"/>
        <v>CHICAGOPLT0001</v>
      </c>
    </row>
    <row r="364" spans="1:18" x14ac:dyDescent="0.2">
      <c r="A364" s="5" t="s">
        <v>260</v>
      </c>
      <c r="B364" s="5" t="s">
        <v>138</v>
      </c>
      <c r="C364" s="5" t="s">
        <v>108</v>
      </c>
      <c r="D364" s="5" t="s">
        <v>218</v>
      </c>
      <c r="E364" s="5" t="s">
        <v>219</v>
      </c>
      <c r="F364" s="5" t="s">
        <v>220</v>
      </c>
      <c r="G364" s="5" t="s">
        <v>60</v>
      </c>
      <c r="H364" s="5" t="s">
        <v>221</v>
      </c>
      <c r="I364" s="6">
        <v>1065.5461538461539</v>
      </c>
      <c r="J364" s="7">
        <v>13</v>
      </c>
      <c r="K364" s="6">
        <v>15421.199999999999</v>
      </c>
      <c r="L364" s="8">
        <v>17.774692307692309</v>
      </c>
      <c r="M364" s="8">
        <v>231.071</v>
      </c>
      <c r="N364" s="7">
        <v>9230</v>
      </c>
      <c r="O364" s="6">
        <v>1.6707692307692306</v>
      </c>
      <c r="P364" s="6">
        <v>66.737929034798825</v>
      </c>
      <c r="Q364" s="13" t="str">
        <f t="shared" si="10"/>
        <v>PLT00250KENDALLVILLE</v>
      </c>
      <c r="R364" s="13" t="str">
        <f t="shared" si="11"/>
        <v>MACONPLT0004</v>
      </c>
    </row>
    <row r="365" spans="1:18" x14ac:dyDescent="0.2">
      <c r="A365" s="5" t="s">
        <v>162</v>
      </c>
      <c r="B365" s="5" t="s">
        <v>121</v>
      </c>
      <c r="C365" s="5" t="s">
        <v>122</v>
      </c>
      <c r="D365" s="5" t="s">
        <v>290</v>
      </c>
      <c r="E365" s="5" t="s">
        <v>291</v>
      </c>
      <c r="F365" s="5" t="s">
        <v>108</v>
      </c>
      <c r="G365" s="5" t="s">
        <v>242</v>
      </c>
      <c r="H365" s="5" t="s">
        <v>292</v>
      </c>
      <c r="I365" s="6">
        <v>2845</v>
      </c>
      <c r="J365" s="7">
        <v>2</v>
      </c>
      <c r="K365" s="6">
        <v>11380</v>
      </c>
      <c r="L365" s="8">
        <v>113.88675000000001</v>
      </c>
      <c r="M365" s="8">
        <v>227.77350000000001</v>
      </c>
      <c r="N365" s="7">
        <v>0</v>
      </c>
      <c r="O365" s="6" t="s">
        <v>241</v>
      </c>
      <c r="P365" s="6">
        <v>49.961913918871154</v>
      </c>
      <c r="Q365" s="13" t="str">
        <f t="shared" si="10"/>
        <v>PLT00031BRUNSWICK</v>
      </c>
      <c r="R365" s="13" t="str">
        <f t="shared" si="11"/>
        <v>WEST MONROEPLT0070</v>
      </c>
    </row>
    <row r="366" spans="1:18" x14ac:dyDescent="0.2">
      <c r="A366" s="5" t="s">
        <v>261</v>
      </c>
      <c r="B366" s="5" t="s">
        <v>262</v>
      </c>
      <c r="C366" s="5" t="s">
        <v>122</v>
      </c>
      <c r="D366" s="5" t="s">
        <v>286</v>
      </c>
      <c r="E366" s="5" t="s">
        <v>118</v>
      </c>
      <c r="F366" s="5" t="s">
        <v>106</v>
      </c>
      <c r="G366" s="5" t="s">
        <v>60</v>
      </c>
      <c r="H366" s="5" t="s">
        <v>155</v>
      </c>
      <c r="I366" s="6">
        <v>1290.2945454545456</v>
      </c>
      <c r="J366" s="7">
        <v>11</v>
      </c>
      <c r="K366" s="6">
        <v>16441</v>
      </c>
      <c r="L366" s="8">
        <v>20.547272727272727</v>
      </c>
      <c r="M366" s="8">
        <v>226.02</v>
      </c>
      <c r="N366" s="7">
        <v>9361</v>
      </c>
      <c r="O366" s="6">
        <v>1.7563294519816259</v>
      </c>
      <c r="P366" s="6">
        <v>72.741350322980267</v>
      </c>
      <c r="Q366" s="13" t="str">
        <f t="shared" si="10"/>
        <v>PLT00207LUMBERTON</v>
      </c>
      <c r="R366" s="13" t="str">
        <f t="shared" si="11"/>
        <v>MONROEPLT0061</v>
      </c>
    </row>
    <row r="367" spans="1:18" x14ac:dyDescent="0.2">
      <c r="A367" s="5" t="s">
        <v>212</v>
      </c>
      <c r="B367" s="5" t="s">
        <v>213</v>
      </c>
      <c r="C367" s="5" t="s">
        <v>102</v>
      </c>
      <c r="D367" s="5" t="s">
        <v>164</v>
      </c>
      <c r="E367" s="5" t="s">
        <v>165</v>
      </c>
      <c r="F367" s="5" t="s">
        <v>166</v>
      </c>
      <c r="G367" s="5" t="s">
        <v>60</v>
      </c>
      <c r="H367" s="5" t="s">
        <v>167</v>
      </c>
      <c r="I367" s="6">
        <v>628.55200000000002</v>
      </c>
      <c r="J367" s="7">
        <v>10</v>
      </c>
      <c r="K367" s="6">
        <v>7167.0199999999995</v>
      </c>
      <c r="L367" s="8">
        <v>22.5</v>
      </c>
      <c r="M367" s="8">
        <v>225</v>
      </c>
      <c r="N367" s="7">
        <v>4586</v>
      </c>
      <c r="O367" s="6">
        <v>1.5628041866550371</v>
      </c>
      <c r="P367" s="6">
        <v>31.853422222222221</v>
      </c>
      <c r="Q367" s="13" t="str">
        <f t="shared" si="10"/>
        <v>PLT00034MENASHA</v>
      </c>
      <c r="R367" s="13" t="str">
        <f t="shared" si="11"/>
        <v>MIDDLETOWNPLT0004</v>
      </c>
    </row>
    <row r="368" spans="1:18" x14ac:dyDescent="0.2">
      <c r="A368" s="5" t="s">
        <v>199</v>
      </c>
      <c r="B368" s="5" t="s">
        <v>193</v>
      </c>
      <c r="C368" s="5" t="s">
        <v>152</v>
      </c>
      <c r="D368" s="5" t="s">
        <v>337</v>
      </c>
      <c r="E368" s="5" t="s">
        <v>151</v>
      </c>
      <c r="F368" s="5" t="s">
        <v>152</v>
      </c>
      <c r="G368" s="5" t="s">
        <v>60</v>
      </c>
      <c r="H368" s="5" t="s">
        <v>339</v>
      </c>
      <c r="I368" s="6">
        <v>210</v>
      </c>
      <c r="J368" s="7">
        <v>10</v>
      </c>
      <c r="K368" s="6">
        <v>2133</v>
      </c>
      <c r="L368" s="8">
        <v>22.5</v>
      </c>
      <c r="M368" s="8">
        <v>225</v>
      </c>
      <c r="N368" s="7">
        <v>220</v>
      </c>
      <c r="O368" s="6">
        <v>9.6954545454545453</v>
      </c>
      <c r="P368" s="6">
        <v>9.48</v>
      </c>
      <c r="Q368" s="13" t="str">
        <f t="shared" si="10"/>
        <v>PLT00038KALAMAZOO</v>
      </c>
      <c r="R368" s="13" t="str">
        <f t="shared" si="11"/>
        <v>BATTLE CREEKPLT0901</v>
      </c>
    </row>
    <row r="369" spans="1:18" x14ac:dyDescent="0.2">
      <c r="A369" s="5" t="s">
        <v>416</v>
      </c>
      <c r="B369" s="5" t="s">
        <v>101</v>
      </c>
      <c r="C369" s="5" t="s">
        <v>102</v>
      </c>
      <c r="D369" s="5" t="s">
        <v>127</v>
      </c>
      <c r="E369" s="5" t="s">
        <v>128</v>
      </c>
      <c r="F369" s="5" t="s">
        <v>64</v>
      </c>
      <c r="G369" s="5" t="s">
        <v>60</v>
      </c>
      <c r="H369" s="5" t="s">
        <v>129</v>
      </c>
      <c r="I369" s="6">
        <v>721.1</v>
      </c>
      <c r="J369" s="7">
        <v>10</v>
      </c>
      <c r="K369" s="6">
        <v>7738.06</v>
      </c>
      <c r="L369" s="8">
        <v>22.5</v>
      </c>
      <c r="M369" s="8">
        <v>225</v>
      </c>
      <c r="N369" s="7">
        <v>2902</v>
      </c>
      <c r="O369" s="6">
        <v>2.6664576154376292</v>
      </c>
      <c r="P369" s="6">
        <v>34.391377777777777</v>
      </c>
      <c r="Q369" s="13" t="str">
        <f t="shared" si="10"/>
        <v>PLT09022CENTRALIA</v>
      </c>
      <c r="R369" s="13" t="str">
        <f t="shared" si="11"/>
        <v>CINCINNATIPLT0004</v>
      </c>
    </row>
    <row r="370" spans="1:18" x14ac:dyDescent="0.2">
      <c r="A370" s="5" t="s">
        <v>260</v>
      </c>
      <c r="B370" s="5" t="s">
        <v>138</v>
      </c>
      <c r="C370" s="5" t="s">
        <v>108</v>
      </c>
      <c r="D370" s="5" t="s">
        <v>110</v>
      </c>
      <c r="E370" s="5" t="s">
        <v>111</v>
      </c>
      <c r="F370" s="5" t="s">
        <v>112</v>
      </c>
      <c r="G370" s="5" t="s">
        <v>60</v>
      </c>
      <c r="H370" s="5" t="s">
        <v>113</v>
      </c>
      <c r="I370" s="6">
        <v>467.90071428571429</v>
      </c>
      <c r="J370" s="7">
        <v>14</v>
      </c>
      <c r="K370" s="6">
        <v>7423.5700000000006</v>
      </c>
      <c r="L370" s="8">
        <v>15.906892857142859</v>
      </c>
      <c r="M370" s="8">
        <v>222.69650000000001</v>
      </c>
      <c r="N370" s="7">
        <v>4774</v>
      </c>
      <c r="O370" s="6">
        <v>1.5550000000000002</v>
      </c>
      <c r="P370" s="6">
        <v>33.334919947102897</v>
      </c>
      <c r="Q370" s="13" t="str">
        <f t="shared" si="10"/>
        <v>PLT00250LAWRENCEBURG</v>
      </c>
      <c r="R370" s="13" t="str">
        <f t="shared" si="11"/>
        <v>MACONPLT0005</v>
      </c>
    </row>
    <row r="371" spans="1:18" x14ac:dyDescent="0.2">
      <c r="A371" s="5" t="s">
        <v>124</v>
      </c>
      <c r="B371" s="5" t="s">
        <v>125</v>
      </c>
      <c r="C371" s="5" t="s">
        <v>102</v>
      </c>
      <c r="D371" s="5" t="s">
        <v>58</v>
      </c>
      <c r="E371" s="5" t="s">
        <v>59</v>
      </c>
      <c r="F371" s="5" t="s">
        <v>57</v>
      </c>
      <c r="G371" s="5" t="s">
        <v>156</v>
      </c>
      <c r="H371" s="5" t="s">
        <v>61</v>
      </c>
      <c r="I371" s="6">
        <v>1896.1713636363638</v>
      </c>
      <c r="J371" s="7">
        <v>22</v>
      </c>
      <c r="K371" s="6">
        <v>47444.05</v>
      </c>
      <c r="L371" s="8">
        <v>10.093204545454546</v>
      </c>
      <c r="M371" s="8">
        <v>222.0505</v>
      </c>
      <c r="N371" s="7">
        <v>49114</v>
      </c>
      <c r="O371" s="6">
        <v>0.96599849330129905</v>
      </c>
      <c r="P371" s="6">
        <v>213.66333334083916</v>
      </c>
      <c r="Q371" s="13" t="str">
        <f t="shared" si="10"/>
        <v>PLT00020FULLERTON</v>
      </c>
      <c r="R371" s="13" t="str">
        <f t="shared" si="11"/>
        <v>MARIONPLT0066</v>
      </c>
    </row>
    <row r="372" spans="1:18" x14ac:dyDescent="0.2">
      <c r="A372" s="5" t="s">
        <v>160</v>
      </c>
      <c r="B372" s="5" t="s">
        <v>131</v>
      </c>
      <c r="C372" s="5" t="s">
        <v>108</v>
      </c>
      <c r="D372" s="5" t="s">
        <v>320</v>
      </c>
      <c r="E372" s="5" t="s">
        <v>138</v>
      </c>
      <c r="F372" s="5" t="s">
        <v>108</v>
      </c>
      <c r="G372" s="5" t="s">
        <v>60</v>
      </c>
      <c r="H372" s="5" t="s">
        <v>161</v>
      </c>
      <c r="I372" s="6">
        <v>895.3</v>
      </c>
      <c r="J372" s="7">
        <v>18</v>
      </c>
      <c r="K372" s="6">
        <v>16200</v>
      </c>
      <c r="L372" s="8">
        <v>12.224166666666667</v>
      </c>
      <c r="M372" s="8">
        <v>220.035</v>
      </c>
      <c r="N372" s="7">
        <v>540</v>
      </c>
      <c r="O372" s="6">
        <v>30</v>
      </c>
      <c r="P372" s="6">
        <v>73.624650623764396</v>
      </c>
      <c r="Q372" s="13" t="str">
        <f t="shared" si="10"/>
        <v>PLT00220MACON</v>
      </c>
      <c r="R372" s="13" t="str">
        <f t="shared" si="11"/>
        <v>PERRYPLT0025</v>
      </c>
    </row>
    <row r="373" spans="1:18" x14ac:dyDescent="0.2">
      <c r="A373" s="5" t="s">
        <v>175</v>
      </c>
      <c r="B373" s="5" t="s">
        <v>151</v>
      </c>
      <c r="C373" s="5" t="s">
        <v>152</v>
      </c>
      <c r="D373" s="5" t="s">
        <v>178</v>
      </c>
      <c r="E373" s="5" t="s">
        <v>179</v>
      </c>
      <c r="F373" s="5" t="s">
        <v>166</v>
      </c>
      <c r="G373" s="5" t="s">
        <v>60</v>
      </c>
      <c r="H373" s="5" t="s">
        <v>383</v>
      </c>
      <c r="I373" s="6">
        <v>576.11272727272728</v>
      </c>
      <c r="J373" s="7">
        <v>11</v>
      </c>
      <c r="K373" s="6">
        <v>6747.3199999999979</v>
      </c>
      <c r="L373" s="8">
        <v>18.829863636363637</v>
      </c>
      <c r="M373" s="8">
        <v>207.1285</v>
      </c>
      <c r="N373" s="7">
        <v>2563</v>
      </c>
      <c r="O373" s="6">
        <v>2.6325868123293006</v>
      </c>
      <c r="P373" s="6">
        <v>32.575526786511745</v>
      </c>
      <c r="Q373" s="13" t="str">
        <f t="shared" si="10"/>
        <v>PLT00049NEW BERLIN</v>
      </c>
      <c r="R373" s="13" t="str">
        <f t="shared" si="11"/>
        <v>KALAMAZOOPLT0056</v>
      </c>
    </row>
    <row r="374" spans="1:18" x14ac:dyDescent="0.2">
      <c r="A374" s="5" t="s">
        <v>264</v>
      </c>
      <c r="B374" s="5" t="s">
        <v>111</v>
      </c>
      <c r="C374" s="5" t="s">
        <v>112</v>
      </c>
      <c r="D374" s="5" t="s">
        <v>70</v>
      </c>
      <c r="E374" s="5" t="s">
        <v>71</v>
      </c>
      <c r="F374" s="5" t="s">
        <v>72</v>
      </c>
      <c r="G374" s="5" t="s">
        <v>60</v>
      </c>
      <c r="H374" s="5" t="s">
        <v>74</v>
      </c>
      <c r="I374" s="6">
        <v>872.68500000000029</v>
      </c>
      <c r="J374" s="7">
        <v>12</v>
      </c>
      <c r="K374" s="6">
        <v>11302.06</v>
      </c>
      <c r="L374" s="8">
        <v>17.057208333333332</v>
      </c>
      <c r="M374" s="8">
        <v>204.6865</v>
      </c>
      <c r="N374" s="7">
        <v>5412</v>
      </c>
      <c r="O374" s="6">
        <v>2.0883333333333334</v>
      </c>
      <c r="P374" s="6">
        <v>55.216440752076956</v>
      </c>
      <c r="Q374" s="13" t="str">
        <f t="shared" si="10"/>
        <v>PLT00653FORT SMITH</v>
      </c>
      <c r="R374" s="13" t="str">
        <f t="shared" si="11"/>
        <v>LAWRENCEBURGPLT0004</v>
      </c>
    </row>
    <row r="375" spans="1:18" x14ac:dyDescent="0.2">
      <c r="A375" s="5" t="s">
        <v>62</v>
      </c>
      <c r="B375" s="5" t="s">
        <v>63</v>
      </c>
      <c r="C375" s="5" t="s">
        <v>64</v>
      </c>
      <c r="D375" s="5" t="s">
        <v>187</v>
      </c>
      <c r="E375" s="5" t="s">
        <v>188</v>
      </c>
      <c r="F375" s="5" t="s">
        <v>64</v>
      </c>
      <c r="G375" s="5" t="s">
        <v>60</v>
      </c>
      <c r="H375" s="5" t="s">
        <v>149</v>
      </c>
      <c r="I375" s="6">
        <v>0</v>
      </c>
      <c r="J375" s="7">
        <v>10</v>
      </c>
      <c r="K375" s="6">
        <v>0</v>
      </c>
      <c r="L375" s="8">
        <v>20.417250000000003</v>
      </c>
      <c r="M375" s="8">
        <v>204.17250000000001</v>
      </c>
      <c r="N375" s="7">
        <v>268</v>
      </c>
      <c r="O375" s="6">
        <v>0</v>
      </c>
      <c r="P375" s="6">
        <v>0</v>
      </c>
      <c r="Q375" s="13" t="str">
        <f t="shared" si="10"/>
        <v>PLT00009CHICAGO</v>
      </c>
      <c r="R375" s="13" t="str">
        <f t="shared" si="11"/>
        <v>ELK GROVE VILLAGEPLT0060</v>
      </c>
    </row>
    <row r="376" spans="1:18" x14ac:dyDescent="0.2">
      <c r="A376" s="5" t="s">
        <v>66</v>
      </c>
      <c r="B376" s="5" t="s">
        <v>67</v>
      </c>
      <c r="C376" s="5" t="s">
        <v>68</v>
      </c>
      <c r="D376" s="5" t="s">
        <v>62</v>
      </c>
      <c r="E376" s="5" t="s">
        <v>63</v>
      </c>
      <c r="F376" s="5" t="s">
        <v>64</v>
      </c>
      <c r="G376" s="5" t="s">
        <v>60</v>
      </c>
      <c r="H376" s="5" t="s">
        <v>65</v>
      </c>
      <c r="I376" s="6">
        <v>616.15666666666652</v>
      </c>
      <c r="J376" s="7">
        <v>24</v>
      </c>
      <c r="K376" s="6">
        <v>16192.859999999997</v>
      </c>
      <c r="L376" s="8">
        <v>8.4438541666666662</v>
      </c>
      <c r="M376" s="8">
        <v>202.6525</v>
      </c>
      <c r="N376" s="7">
        <v>7824</v>
      </c>
      <c r="O376" s="6">
        <v>2.0696395705521469</v>
      </c>
      <c r="P376" s="6">
        <v>79.904565697437718</v>
      </c>
      <c r="Q376" s="13" t="str">
        <f t="shared" si="10"/>
        <v>PLT00017ELK GROVE VILLAGE</v>
      </c>
      <c r="R376" s="13" t="str">
        <f t="shared" si="11"/>
        <v>PACIFICPLT0000</v>
      </c>
    </row>
    <row r="377" spans="1:18" x14ac:dyDescent="0.2">
      <c r="A377" s="5" t="s">
        <v>150</v>
      </c>
      <c r="B377" s="5" t="s">
        <v>151</v>
      </c>
      <c r="C377" s="5" t="s">
        <v>152</v>
      </c>
      <c r="D377" s="5" t="s">
        <v>310</v>
      </c>
      <c r="E377" s="5" t="s">
        <v>311</v>
      </c>
      <c r="F377" s="5" t="s">
        <v>312</v>
      </c>
      <c r="G377" s="5" t="s">
        <v>60</v>
      </c>
      <c r="H377" s="5" t="s">
        <v>313</v>
      </c>
      <c r="I377" s="6">
        <v>1053.1500000000001</v>
      </c>
      <c r="J377" s="7">
        <v>9</v>
      </c>
      <c r="K377" s="6">
        <v>10687.75</v>
      </c>
      <c r="L377" s="8">
        <v>22.5</v>
      </c>
      <c r="M377" s="8">
        <v>202.5</v>
      </c>
      <c r="N377" s="7">
        <v>5045</v>
      </c>
      <c r="O377" s="6">
        <v>2.1184836471754211</v>
      </c>
      <c r="P377" s="6">
        <v>52.779012345679014</v>
      </c>
      <c r="Q377" s="13" t="str">
        <f t="shared" si="10"/>
        <v>PLT00032HAMEL</v>
      </c>
      <c r="R377" s="13" t="str">
        <f t="shared" si="11"/>
        <v>KALAMAZOOPLT0800</v>
      </c>
    </row>
    <row r="378" spans="1:18" x14ac:dyDescent="0.2">
      <c r="A378" s="5" t="s">
        <v>212</v>
      </c>
      <c r="B378" s="5" t="s">
        <v>213</v>
      </c>
      <c r="C378" s="5" t="s">
        <v>102</v>
      </c>
      <c r="D378" s="5" t="s">
        <v>244</v>
      </c>
      <c r="E378" s="5" t="s">
        <v>245</v>
      </c>
      <c r="F378" s="5" t="s">
        <v>246</v>
      </c>
      <c r="G378" s="5" t="s">
        <v>60</v>
      </c>
      <c r="H378" s="5" t="s">
        <v>293</v>
      </c>
      <c r="I378" s="6">
        <v>2675.1066666666666</v>
      </c>
      <c r="J378" s="7">
        <v>9</v>
      </c>
      <c r="K378" s="6">
        <v>25968.68</v>
      </c>
      <c r="L378" s="8">
        <v>22.5</v>
      </c>
      <c r="M378" s="8">
        <v>202.5</v>
      </c>
      <c r="N378" s="7">
        <v>10020</v>
      </c>
      <c r="O378" s="6">
        <v>2.5916846307385231</v>
      </c>
      <c r="P378" s="6">
        <v>128.24039506172841</v>
      </c>
      <c r="Q378" s="13" t="str">
        <f t="shared" si="10"/>
        <v>PLT00034WINNIPEG</v>
      </c>
      <c r="R378" s="13" t="str">
        <f t="shared" si="11"/>
        <v>MIDDLETOWNPLT0810</v>
      </c>
    </row>
    <row r="379" spans="1:18" x14ac:dyDescent="0.2">
      <c r="A379" s="5" t="s">
        <v>199</v>
      </c>
      <c r="B379" s="5" t="s">
        <v>193</v>
      </c>
      <c r="C379" s="5" t="s">
        <v>152</v>
      </c>
      <c r="D379" s="5" t="s">
        <v>110</v>
      </c>
      <c r="E379" s="5" t="s">
        <v>111</v>
      </c>
      <c r="F379" s="5" t="s">
        <v>112</v>
      </c>
      <c r="G379" s="5" t="s">
        <v>60</v>
      </c>
      <c r="H379" s="5" t="s">
        <v>113</v>
      </c>
      <c r="I379" s="6">
        <v>892.26666666666677</v>
      </c>
      <c r="J379" s="7">
        <v>9</v>
      </c>
      <c r="K379" s="6">
        <v>8937.6</v>
      </c>
      <c r="L379" s="8">
        <v>22.5</v>
      </c>
      <c r="M379" s="8">
        <v>202.5</v>
      </c>
      <c r="N379" s="7">
        <v>5040</v>
      </c>
      <c r="O379" s="6">
        <v>1.7733333333333334</v>
      </c>
      <c r="P379" s="6">
        <v>44.136296296296301</v>
      </c>
      <c r="Q379" s="13" t="str">
        <f t="shared" si="10"/>
        <v>PLT00038LAWRENCEBURG</v>
      </c>
      <c r="R379" s="13" t="str">
        <f t="shared" si="11"/>
        <v>BATTLE CREEKPLT0005</v>
      </c>
    </row>
    <row r="380" spans="1:18" x14ac:dyDescent="0.2">
      <c r="A380" s="5" t="s">
        <v>261</v>
      </c>
      <c r="B380" s="5" t="s">
        <v>262</v>
      </c>
      <c r="C380" s="5" t="s">
        <v>122</v>
      </c>
      <c r="D380" s="5" t="s">
        <v>252</v>
      </c>
      <c r="E380" s="5" t="s">
        <v>253</v>
      </c>
      <c r="F380" s="5" t="s">
        <v>254</v>
      </c>
      <c r="G380" s="5" t="s">
        <v>60</v>
      </c>
      <c r="H380" s="5" t="s">
        <v>255</v>
      </c>
      <c r="I380" s="6">
        <v>659.42083333333346</v>
      </c>
      <c r="J380" s="7">
        <v>12</v>
      </c>
      <c r="K380" s="6">
        <v>9165.09</v>
      </c>
      <c r="L380" s="8">
        <v>16.661583333333333</v>
      </c>
      <c r="M380" s="8">
        <v>199.93899999999999</v>
      </c>
      <c r="N380" s="7">
        <v>3612</v>
      </c>
      <c r="O380" s="6">
        <v>2.5374003322259138</v>
      </c>
      <c r="P380" s="6">
        <v>45.839431026463075</v>
      </c>
      <c r="Q380" s="13" t="str">
        <f t="shared" si="10"/>
        <v>PLT00207TUSCALOOSA</v>
      </c>
      <c r="R380" s="13" t="str">
        <f t="shared" si="11"/>
        <v>MONROEPLT0006</v>
      </c>
    </row>
    <row r="381" spans="1:18" x14ac:dyDescent="0.2">
      <c r="A381" s="5" t="s">
        <v>356</v>
      </c>
      <c r="B381" s="5" t="s">
        <v>121</v>
      </c>
      <c r="C381" s="5" t="s">
        <v>122</v>
      </c>
      <c r="D381" s="5" t="s">
        <v>160</v>
      </c>
      <c r="E381" s="5" t="s">
        <v>131</v>
      </c>
      <c r="F381" s="5" t="s">
        <v>108</v>
      </c>
      <c r="G381" s="5" t="s">
        <v>60</v>
      </c>
      <c r="H381" s="5" t="s">
        <v>161</v>
      </c>
      <c r="I381" s="6">
        <v>979.63111111111118</v>
      </c>
      <c r="J381" s="7">
        <v>9</v>
      </c>
      <c r="K381" s="6">
        <v>9792.06</v>
      </c>
      <c r="L381" s="8">
        <v>21.892722222222222</v>
      </c>
      <c r="M381" s="8">
        <v>197.03450000000001</v>
      </c>
      <c r="N381" s="7">
        <v>4824</v>
      </c>
      <c r="O381" s="6">
        <v>2.029863184079602</v>
      </c>
      <c r="P381" s="6">
        <v>49.697185010746843</v>
      </c>
      <c r="Q381" s="13" t="str">
        <f t="shared" si="10"/>
        <v>PLT00240PERRY</v>
      </c>
      <c r="R381" s="13" t="str">
        <f t="shared" si="11"/>
        <v>WEST MONROEPLT0022</v>
      </c>
    </row>
    <row r="382" spans="1:18" x14ac:dyDescent="0.2">
      <c r="A382" s="5" t="s">
        <v>75</v>
      </c>
      <c r="B382" s="5" t="s">
        <v>76</v>
      </c>
      <c r="C382" s="5" t="s">
        <v>57</v>
      </c>
      <c r="D382" s="5" t="s">
        <v>55</v>
      </c>
      <c r="E382" s="5" t="s">
        <v>56</v>
      </c>
      <c r="F382" s="5" t="s">
        <v>57</v>
      </c>
      <c r="G382" s="5" t="s">
        <v>60</v>
      </c>
      <c r="H382" s="5" t="s">
        <v>169</v>
      </c>
      <c r="I382" s="6">
        <v>663.39555555555546</v>
      </c>
      <c r="J382" s="7">
        <v>9</v>
      </c>
      <c r="K382" s="6">
        <v>6888.8300000000008</v>
      </c>
      <c r="L382" s="8">
        <v>21.666666666666668</v>
      </c>
      <c r="M382" s="8">
        <v>195</v>
      </c>
      <c r="N382" s="7">
        <v>4617</v>
      </c>
      <c r="O382" s="6">
        <v>1.4920576131687244</v>
      </c>
      <c r="P382" s="6">
        <v>35.327333333333335</v>
      </c>
      <c r="Q382" s="13" t="str">
        <f t="shared" si="10"/>
        <v>PLT00640IRVINE</v>
      </c>
      <c r="R382" s="13" t="str">
        <f t="shared" si="11"/>
        <v>CHICOPLT0000</v>
      </c>
    </row>
    <row r="383" spans="1:18" x14ac:dyDescent="0.2">
      <c r="A383" s="5" t="s">
        <v>264</v>
      </c>
      <c r="B383" s="5" t="s">
        <v>111</v>
      </c>
      <c r="C383" s="5" t="s">
        <v>112</v>
      </c>
      <c r="D383" s="5" t="s">
        <v>130</v>
      </c>
      <c r="E383" s="5" t="s">
        <v>131</v>
      </c>
      <c r="F383" s="5" t="s">
        <v>108</v>
      </c>
      <c r="G383" s="5" t="s">
        <v>60</v>
      </c>
      <c r="H383" s="5" t="s">
        <v>132</v>
      </c>
      <c r="I383" s="6">
        <v>710</v>
      </c>
      <c r="J383" s="7">
        <v>9</v>
      </c>
      <c r="K383" s="6">
        <v>7016.5600000000013</v>
      </c>
      <c r="L383" s="8">
        <v>21.56</v>
      </c>
      <c r="M383" s="8">
        <v>194.04</v>
      </c>
      <c r="N383" s="7">
        <v>3204</v>
      </c>
      <c r="O383" s="6">
        <v>2.1899375780274659</v>
      </c>
      <c r="P383" s="6">
        <v>36.160379303236454</v>
      </c>
      <c r="Q383" s="13" t="str">
        <f t="shared" si="10"/>
        <v>PLT00653PERRY</v>
      </c>
      <c r="R383" s="13" t="str">
        <f t="shared" si="11"/>
        <v>LAWRENCEBURGPLT0006</v>
      </c>
    </row>
    <row r="384" spans="1:18" x14ac:dyDescent="0.2">
      <c r="A384" s="5" t="s">
        <v>62</v>
      </c>
      <c r="B384" s="5" t="s">
        <v>63</v>
      </c>
      <c r="C384" s="5" t="s">
        <v>64</v>
      </c>
      <c r="D384" s="5" t="s">
        <v>154</v>
      </c>
      <c r="E384" s="5" t="s">
        <v>134</v>
      </c>
      <c r="F384" s="5" t="s">
        <v>106</v>
      </c>
      <c r="G384" s="5" t="s">
        <v>60</v>
      </c>
      <c r="H384" s="5" t="s">
        <v>155</v>
      </c>
      <c r="I384" s="6">
        <v>1337.8643750000001</v>
      </c>
      <c r="J384" s="7">
        <v>16</v>
      </c>
      <c r="K384" s="6">
        <v>23092.439999999995</v>
      </c>
      <c r="L384" s="8">
        <v>11.80440625</v>
      </c>
      <c r="M384" s="8">
        <v>188.87049999999999</v>
      </c>
      <c r="N384" s="7">
        <v>12631</v>
      </c>
      <c r="O384" s="6">
        <v>1.8282352941176467</v>
      </c>
      <c r="P384" s="6">
        <v>122.26599707206788</v>
      </c>
      <c r="Q384" s="13" t="str">
        <f t="shared" si="10"/>
        <v>PLT00009CHARLOTTE</v>
      </c>
      <c r="R384" s="13" t="str">
        <f t="shared" si="11"/>
        <v>ELK GROVE VILLAGEPLT0060</v>
      </c>
    </row>
    <row r="385" spans="1:18" x14ac:dyDescent="0.2">
      <c r="A385" s="5" t="s">
        <v>162</v>
      </c>
      <c r="B385" s="5" t="s">
        <v>121</v>
      </c>
      <c r="C385" s="5" t="s">
        <v>122</v>
      </c>
      <c r="D385" s="5" t="s">
        <v>147</v>
      </c>
      <c r="E385" s="5" t="s">
        <v>148</v>
      </c>
      <c r="F385" s="5" t="s">
        <v>102</v>
      </c>
      <c r="G385" s="5" t="s">
        <v>60</v>
      </c>
      <c r="H385" s="5" t="s">
        <v>266</v>
      </c>
      <c r="I385" s="6">
        <v>1713.7999999999997</v>
      </c>
      <c r="J385" s="7">
        <v>16</v>
      </c>
      <c r="K385" s="6">
        <v>29850.299999999992</v>
      </c>
      <c r="L385" s="8">
        <v>11.722406250000001</v>
      </c>
      <c r="M385" s="8">
        <v>187.55850000000001</v>
      </c>
      <c r="N385" s="7">
        <v>15520</v>
      </c>
      <c r="O385" s="6">
        <v>1.923344072164948</v>
      </c>
      <c r="P385" s="6">
        <v>159.15194459328686</v>
      </c>
      <c r="Q385" s="13" t="str">
        <f t="shared" si="10"/>
        <v>PLT00031MAPLE HEIGHTS</v>
      </c>
      <c r="R385" s="13" t="str">
        <f t="shared" si="11"/>
        <v>WEST MONROEPLT0062</v>
      </c>
    </row>
    <row r="386" spans="1:18" x14ac:dyDescent="0.2">
      <c r="A386" s="5" t="s">
        <v>261</v>
      </c>
      <c r="B386" s="5" t="s">
        <v>262</v>
      </c>
      <c r="C386" s="5" t="s">
        <v>122</v>
      </c>
      <c r="D386" s="5" t="s">
        <v>75</v>
      </c>
      <c r="E386" s="5" t="s">
        <v>76</v>
      </c>
      <c r="F386" s="5" t="s">
        <v>57</v>
      </c>
      <c r="G386" s="5" t="s">
        <v>156</v>
      </c>
      <c r="H386" s="5" t="s">
        <v>77</v>
      </c>
      <c r="I386" s="6">
        <v>2446.8888888888887</v>
      </c>
      <c r="J386" s="7">
        <v>9</v>
      </c>
      <c r="K386" s="6">
        <v>24485.43</v>
      </c>
      <c r="L386" s="8">
        <v>20.4635</v>
      </c>
      <c r="M386" s="8">
        <v>184.17150000000001</v>
      </c>
      <c r="N386" s="7">
        <v>18846</v>
      </c>
      <c r="O386" s="6">
        <v>1.2992375039796242</v>
      </c>
      <c r="P386" s="6">
        <v>132.9490719248092</v>
      </c>
      <c r="Q386" s="13" t="str">
        <f t="shared" ref="Q386:Q449" si="12">A386&amp;E386</f>
        <v>PLT00207CHICO</v>
      </c>
      <c r="R386" s="13" t="str">
        <f t="shared" si="11"/>
        <v>MONROEPLT0064</v>
      </c>
    </row>
    <row r="387" spans="1:18" x14ac:dyDescent="0.2">
      <c r="A387" s="5" t="s">
        <v>333</v>
      </c>
      <c r="B387" s="5" t="s">
        <v>151</v>
      </c>
      <c r="C387" s="5" t="s">
        <v>152</v>
      </c>
      <c r="D387" s="5" t="s">
        <v>66</v>
      </c>
      <c r="E387" s="5" t="s">
        <v>67</v>
      </c>
      <c r="F387" s="5" t="s">
        <v>68</v>
      </c>
      <c r="G387" s="5" t="s">
        <v>60</v>
      </c>
      <c r="H387" s="5" t="s">
        <v>69</v>
      </c>
      <c r="I387" s="6">
        <v>771.72125000000005</v>
      </c>
      <c r="J387" s="7">
        <v>8</v>
      </c>
      <c r="K387" s="6">
        <v>6861.73</v>
      </c>
      <c r="L387" s="8">
        <v>22.5</v>
      </c>
      <c r="M387" s="8">
        <v>180</v>
      </c>
      <c r="N387" s="7">
        <v>3528</v>
      </c>
      <c r="O387" s="6">
        <v>1.9449348072562358</v>
      </c>
      <c r="P387" s="6">
        <v>38.12072222222222</v>
      </c>
      <c r="Q387" s="13" t="str">
        <f t="shared" si="12"/>
        <v>PLT09011PACIFIC</v>
      </c>
      <c r="R387" s="13" t="str">
        <f t="shared" ref="R387:R450" si="13">B387&amp;LEFT(D387,7)</f>
        <v>KALAMAZOOPLT0001</v>
      </c>
    </row>
    <row r="388" spans="1:18" x14ac:dyDescent="0.2">
      <c r="A388" s="5" t="s">
        <v>55</v>
      </c>
      <c r="B388" s="5" t="s">
        <v>56</v>
      </c>
      <c r="C388" s="5" t="s">
        <v>57</v>
      </c>
      <c r="D388" s="5" t="s">
        <v>86</v>
      </c>
      <c r="E388" s="5" t="s">
        <v>87</v>
      </c>
      <c r="F388" s="5" t="s">
        <v>88</v>
      </c>
      <c r="G388" s="5" t="s">
        <v>60</v>
      </c>
      <c r="H388" s="5" t="s">
        <v>89</v>
      </c>
      <c r="I388" s="6">
        <v>2418.0925000000002</v>
      </c>
      <c r="J388" s="7">
        <v>20</v>
      </c>
      <c r="K388" s="6">
        <v>52135.369999999995</v>
      </c>
      <c r="L388" s="8">
        <v>8.8987999999999996</v>
      </c>
      <c r="M388" s="8">
        <v>177.976</v>
      </c>
      <c r="N388" s="7">
        <v>21074</v>
      </c>
      <c r="O388" s="6">
        <v>2.4739190471671253</v>
      </c>
      <c r="P388" s="6">
        <v>292.93483391019009</v>
      </c>
      <c r="Q388" s="13" t="str">
        <f t="shared" si="12"/>
        <v>PLT00003PORTLAND</v>
      </c>
      <c r="R388" s="13" t="str">
        <f t="shared" si="13"/>
        <v>IRVINEPLT0068</v>
      </c>
    </row>
    <row r="389" spans="1:18" x14ac:dyDescent="0.2">
      <c r="A389" s="5" t="s">
        <v>407</v>
      </c>
      <c r="B389" s="5" t="s">
        <v>262</v>
      </c>
      <c r="C389" s="5" t="s">
        <v>122</v>
      </c>
      <c r="D389" s="5" t="s">
        <v>160</v>
      </c>
      <c r="E389" s="5" t="s">
        <v>131</v>
      </c>
      <c r="F389" s="5" t="s">
        <v>108</v>
      </c>
      <c r="G389" s="5" t="s">
        <v>60</v>
      </c>
      <c r="H389" s="5" t="s">
        <v>161</v>
      </c>
      <c r="I389" s="6">
        <v>1168.0192857142858</v>
      </c>
      <c r="J389" s="7">
        <v>14</v>
      </c>
      <c r="K389" s="6">
        <v>17546.57</v>
      </c>
      <c r="L389" s="8">
        <v>12.5</v>
      </c>
      <c r="M389" s="8">
        <v>175</v>
      </c>
      <c r="N389" s="7">
        <v>7462</v>
      </c>
      <c r="O389" s="6">
        <v>2.3514567140176896</v>
      </c>
      <c r="P389" s="6">
        <v>100.26611428571428</v>
      </c>
      <c r="Q389" s="13" t="str">
        <f t="shared" si="12"/>
        <v>PLT00602PERRY</v>
      </c>
      <c r="R389" s="13" t="str">
        <f t="shared" si="13"/>
        <v>MONROEPLT0022</v>
      </c>
    </row>
    <row r="390" spans="1:18" x14ac:dyDescent="0.2">
      <c r="A390" s="5" t="s">
        <v>114</v>
      </c>
      <c r="B390" s="5" t="s">
        <v>115</v>
      </c>
      <c r="C390" s="5" t="s">
        <v>64</v>
      </c>
      <c r="D390" s="5" t="s">
        <v>124</v>
      </c>
      <c r="E390" s="5" t="s">
        <v>125</v>
      </c>
      <c r="F390" s="5" t="s">
        <v>102</v>
      </c>
      <c r="G390" s="5" t="s">
        <v>60</v>
      </c>
      <c r="H390" s="5" t="s">
        <v>126</v>
      </c>
      <c r="I390" s="6">
        <v>686.75</v>
      </c>
      <c r="J390" s="7">
        <v>8</v>
      </c>
      <c r="K390" s="6">
        <v>5954.5300000000007</v>
      </c>
      <c r="L390" s="8">
        <v>21.560247</v>
      </c>
      <c r="M390" s="8">
        <v>172.481976</v>
      </c>
      <c r="N390" s="7">
        <v>2408</v>
      </c>
      <c r="O390" s="6">
        <v>2.47281146179402</v>
      </c>
      <c r="P390" s="6">
        <v>34.522621656421656</v>
      </c>
      <c r="Q390" s="13" t="str">
        <f t="shared" si="12"/>
        <v>PLT00008MARION</v>
      </c>
      <c r="R390" s="13" t="str">
        <f t="shared" si="13"/>
        <v>CAROL STREAMPLT0002</v>
      </c>
    </row>
    <row r="391" spans="1:18" x14ac:dyDescent="0.2">
      <c r="A391" s="5" t="s">
        <v>187</v>
      </c>
      <c r="B391" s="5" t="s">
        <v>188</v>
      </c>
      <c r="C391" s="5" t="s">
        <v>64</v>
      </c>
      <c r="D391" s="5" t="s">
        <v>181</v>
      </c>
      <c r="E391" s="5" t="s">
        <v>71</v>
      </c>
      <c r="F391" s="5" t="s">
        <v>72</v>
      </c>
      <c r="G391" s="5" t="s">
        <v>60</v>
      </c>
      <c r="H391" s="5" t="s">
        <v>182</v>
      </c>
      <c r="I391" s="6">
        <v>1152.0880000000002</v>
      </c>
      <c r="J391" s="7">
        <v>10</v>
      </c>
      <c r="K391" s="6">
        <v>13155.3</v>
      </c>
      <c r="L391" s="8">
        <v>17.216149999999999</v>
      </c>
      <c r="M391" s="8">
        <v>172.16149999999999</v>
      </c>
      <c r="N391" s="7">
        <v>6740</v>
      </c>
      <c r="O391" s="6">
        <v>1.9518249258160236</v>
      </c>
      <c r="P391" s="6">
        <v>76.412554490986665</v>
      </c>
      <c r="Q391" s="13" t="str">
        <f t="shared" si="12"/>
        <v>PLT00603FORT SMITH</v>
      </c>
      <c r="R391" s="13" t="str">
        <f t="shared" si="13"/>
        <v>CHICAGOPLT0035</v>
      </c>
    </row>
    <row r="392" spans="1:18" x14ac:dyDescent="0.2">
      <c r="A392" s="5" t="s">
        <v>252</v>
      </c>
      <c r="B392" s="5" t="s">
        <v>253</v>
      </c>
      <c r="C392" s="5" t="s">
        <v>254</v>
      </c>
      <c r="D392" s="5" t="s">
        <v>86</v>
      </c>
      <c r="E392" s="5" t="s">
        <v>87</v>
      </c>
      <c r="F392" s="5" t="s">
        <v>88</v>
      </c>
      <c r="G392" s="5" t="s">
        <v>156</v>
      </c>
      <c r="H392" s="5" t="s">
        <v>89</v>
      </c>
      <c r="I392" s="6">
        <v>2660</v>
      </c>
      <c r="J392" s="7">
        <v>8</v>
      </c>
      <c r="K392" s="6">
        <v>29044.75</v>
      </c>
      <c r="L392" s="8">
        <v>21.5</v>
      </c>
      <c r="M392" s="8">
        <v>172</v>
      </c>
      <c r="N392" s="7">
        <v>19720</v>
      </c>
      <c r="O392" s="6">
        <v>1.472857505070994</v>
      </c>
      <c r="P392" s="6">
        <v>168.86482558139534</v>
      </c>
      <c r="Q392" s="13" t="str">
        <f t="shared" si="12"/>
        <v>PLT00060PORTLAND</v>
      </c>
      <c r="R392" s="13" t="str">
        <f t="shared" si="13"/>
        <v>TUSCALOOSAPLT0068</v>
      </c>
    </row>
    <row r="393" spans="1:18" x14ac:dyDescent="0.2">
      <c r="A393" s="5" t="s">
        <v>260</v>
      </c>
      <c r="B393" s="5" t="s">
        <v>138</v>
      </c>
      <c r="C393" s="5" t="s">
        <v>108</v>
      </c>
      <c r="D393" s="5" t="s">
        <v>66</v>
      </c>
      <c r="E393" s="5" t="s">
        <v>67</v>
      </c>
      <c r="F393" s="5" t="s">
        <v>68</v>
      </c>
      <c r="G393" s="5" t="s">
        <v>60</v>
      </c>
      <c r="H393" s="5" t="s">
        <v>69</v>
      </c>
      <c r="I393" s="6">
        <v>949.57500000000005</v>
      </c>
      <c r="J393" s="7">
        <v>8</v>
      </c>
      <c r="K393" s="6">
        <v>8613</v>
      </c>
      <c r="L393" s="8">
        <v>21.102187499999999</v>
      </c>
      <c r="M393" s="8">
        <v>168.8175</v>
      </c>
      <c r="N393" s="7">
        <v>5280</v>
      </c>
      <c r="O393" s="6">
        <v>1.6312500000000001</v>
      </c>
      <c r="P393" s="6">
        <v>51.019592163134746</v>
      </c>
      <c r="Q393" s="13" t="str">
        <f t="shared" si="12"/>
        <v>PLT00250PACIFIC</v>
      </c>
      <c r="R393" s="13" t="str">
        <f t="shared" si="13"/>
        <v>MACONPLT0001</v>
      </c>
    </row>
    <row r="394" spans="1:18" x14ac:dyDescent="0.2">
      <c r="A394" s="5" t="s">
        <v>133</v>
      </c>
      <c r="B394" s="5" t="s">
        <v>134</v>
      </c>
      <c r="C394" s="5" t="s">
        <v>106</v>
      </c>
      <c r="D394" s="5" t="s">
        <v>168</v>
      </c>
      <c r="E394" s="5" t="s">
        <v>63</v>
      </c>
      <c r="F394" s="5" t="s">
        <v>64</v>
      </c>
      <c r="G394" s="5" t="s">
        <v>60</v>
      </c>
      <c r="H394" s="5" t="s">
        <v>149</v>
      </c>
      <c r="I394" s="6">
        <v>1162.4330769230769</v>
      </c>
      <c r="J394" s="7">
        <v>13</v>
      </c>
      <c r="K394" s="6">
        <v>19135.689999999999</v>
      </c>
      <c r="L394" s="8">
        <v>12.854269230769232</v>
      </c>
      <c r="M394" s="8">
        <v>167.10550000000001</v>
      </c>
      <c r="N394" s="7">
        <v>9659</v>
      </c>
      <c r="O394" s="6">
        <v>1.9811253752976496</v>
      </c>
      <c r="P394" s="6">
        <v>114.51262824981822</v>
      </c>
      <c r="Q394" s="13" t="str">
        <f t="shared" si="12"/>
        <v>PLT00051ELK GROVE VILLAGE</v>
      </c>
      <c r="R394" s="13" t="str">
        <f t="shared" si="13"/>
        <v>CHARLOTTEPLT0067</v>
      </c>
    </row>
    <row r="395" spans="1:18" x14ac:dyDescent="0.2">
      <c r="A395" s="5" t="s">
        <v>114</v>
      </c>
      <c r="B395" s="5" t="s">
        <v>115</v>
      </c>
      <c r="C395" s="5" t="s">
        <v>64</v>
      </c>
      <c r="D395" s="5" t="s">
        <v>70</v>
      </c>
      <c r="E395" s="5" t="s">
        <v>71</v>
      </c>
      <c r="F395" s="5" t="s">
        <v>72</v>
      </c>
      <c r="G395" s="5" t="s">
        <v>60</v>
      </c>
      <c r="H395" s="5" t="s">
        <v>74</v>
      </c>
      <c r="I395" s="6">
        <v>1236.0640000000001</v>
      </c>
      <c r="J395" s="7">
        <v>10</v>
      </c>
      <c r="K395" s="6">
        <v>13638.8</v>
      </c>
      <c r="L395" s="8">
        <v>16.6736</v>
      </c>
      <c r="M395" s="8">
        <v>166.73599999999999</v>
      </c>
      <c r="N395" s="7">
        <v>6720</v>
      </c>
      <c r="O395" s="6">
        <v>2.0295833333333331</v>
      </c>
      <c r="P395" s="6">
        <v>81.798771710968239</v>
      </c>
      <c r="Q395" s="13" t="str">
        <f t="shared" si="12"/>
        <v>PLT00008FORT SMITH</v>
      </c>
      <c r="R395" s="13" t="str">
        <f t="shared" si="13"/>
        <v>CAROL STREAMPLT0004</v>
      </c>
    </row>
    <row r="396" spans="1:18" x14ac:dyDescent="0.2">
      <c r="A396" s="5" t="s">
        <v>137</v>
      </c>
      <c r="B396" s="5" t="s">
        <v>138</v>
      </c>
      <c r="C396" s="5" t="s">
        <v>108</v>
      </c>
      <c r="D396" s="5" t="s">
        <v>75</v>
      </c>
      <c r="E396" s="5" t="s">
        <v>76</v>
      </c>
      <c r="F396" s="5" t="s">
        <v>57</v>
      </c>
      <c r="G396" s="5" t="s">
        <v>156</v>
      </c>
      <c r="H396" s="5" t="s">
        <v>77</v>
      </c>
      <c r="I396" s="6">
        <v>2300.5749999999998</v>
      </c>
      <c r="J396" s="7">
        <v>8</v>
      </c>
      <c r="K396" s="6">
        <v>21255.25</v>
      </c>
      <c r="L396" s="8">
        <v>20.2980625</v>
      </c>
      <c r="M396" s="8">
        <v>162.3845</v>
      </c>
      <c r="N396" s="7">
        <v>21032</v>
      </c>
      <c r="O396" s="6">
        <v>1.0106147774819323</v>
      </c>
      <c r="P396" s="6">
        <v>130.8945742974237</v>
      </c>
      <c r="Q396" s="13" t="str">
        <f t="shared" si="12"/>
        <v>PLT00033CHICO</v>
      </c>
      <c r="R396" s="13" t="str">
        <f t="shared" si="13"/>
        <v>MACONPLT0064</v>
      </c>
    </row>
    <row r="397" spans="1:18" x14ac:dyDescent="0.2">
      <c r="A397" s="5" t="s">
        <v>178</v>
      </c>
      <c r="B397" s="5" t="s">
        <v>179</v>
      </c>
      <c r="C397" s="5" t="s">
        <v>166</v>
      </c>
      <c r="D397" s="5" t="s">
        <v>114</v>
      </c>
      <c r="E397" s="5" t="s">
        <v>115</v>
      </c>
      <c r="F397" s="5" t="s">
        <v>64</v>
      </c>
      <c r="G397" s="5" t="s">
        <v>60</v>
      </c>
      <c r="H397" s="5" t="s">
        <v>116</v>
      </c>
      <c r="I397" s="6">
        <v>390.69363636363636</v>
      </c>
      <c r="J397" s="7">
        <v>11</v>
      </c>
      <c r="K397" s="6">
        <v>4419.9400000000005</v>
      </c>
      <c r="L397" s="8">
        <v>14.681818181818182</v>
      </c>
      <c r="M397" s="8">
        <v>161.5</v>
      </c>
      <c r="N397" s="7">
        <v>1034</v>
      </c>
      <c r="O397" s="6">
        <v>4.2746034816247587</v>
      </c>
      <c r="P397" s="6">
        <v>27.368049535603717</v>
      </c>
      <c r="Q397" s="13" t="str">
        <f t="shared" si="12"/>
        <v>PLT00560CAROL STREAM</v>
      </c>
      <c r="R397" s="13" t="str">
        <f t="shared" si="13"/>
        <v>NEW BERLINPLT0000</v>
      </c>
    </row>
    <row r="398" spans="1:18" x14ac:dyDescent="0.2">
      <c r="A398" s="5" t="s">
        <v>260</v>
      </c>
      <c r="B398" s="5" t="s">
        <v>138</v>
      </c>
      <c r="C398" s="5" t="s">
        <v>108</v>
      </c>
      <c r="D398" s="5" t="s">
        <v>70</v>
      </c>
      <c r="E398" s="5" t="s">
        <v>71</v>
      </c>
      <c r="F398" s="5" t="s">
        <v>72</v>
      </c>
      <c r="G398" s="5" t="s">
        <v>60</v>
      </c>
      <c r="H398" s="5" t="s">
        <v>74</v>
      </c>
      <c r="I398" s="6">
        <v>1090.2666666666667</v>
      </c>
      <c r="J398" s="7">
        <v>12</v>
      </c>
      <c r="K398" s="6">
        <v>15210.429999999998</v>
      </c>
      <c r="L398" s="8">
        <v>13.334249999999999</v>
      </c>
      <c r="M398" s="8">
        <v>160.011</v>
      </c>
      <c r="N398" s="7">
        <v>8860</v>
      </c>
      <c r="O398" s="6">
        <v>1.7167528216704286</v>
      </c>
      <c r="P398" s="6">
        <v>95.058652217660025</v>
      </c>
      <c r="Q398" s="13" t="str">
        <f t="shared" si="12"/>
        <v>PLT00250FORT SMITH</v>
      </c>
      <c r="R398" s="13" t="str">
        <f t="shared" si="13"/>
        <v>MACONPLT0004</v>
      </c>
    </row>
    <row r="399" spans="1:18" x14ac:dyDescent="0.2">
      <c r="A399" s="5" t="s">
        <v>110</v>
      </c>
      <c r="B399" s="5" t="s">
        <v>111</v>
      </c>
      <c r="C399" s="5" t="s">
        <v>112</v>
      </c>
      <c r="D399" s="5" t="s">
        <v>93</v>
      </c>
      <c r="E399" s="5" t="s">
        <v>94</v>
      </c>
      <c r="F399" s="5" t="s">
        <v>57</v>
      </c>
      <c r="G399" s="5" t="s">
        <v>156</v>
      </c>
      <c r="H399" s="5" t="s">
        <v>95</v>
      </c>
      <c r="I399" s="6">
        <v>2297</v>
      </c>
      <c r="J399" s="7">
        <v>9</v>
      </c>
      <c r="K399" s="6">
        <v>23230.639999999999</v>
      </c>
      <c r="L399" s="8">
        <v>17.654833333333336</v>
      </c>
      <c r="M399" s="8">
        <v>158.89350000000002</v>
      </c>
      <c r="N399" s="7">
        <v>20260</v>
      </c>
      <c r="O399" s="6">
        <v>1.1466258637709772</v>
      </c>
      <c r="P399" s="6">
        <v>146.20258223275337</v>
      </c>
      <c r="Q399" s="13" t="str">
        <f t="shared" si="12"/>
        <v>PLT00053SACRAMENTO</v>
      </c>
      <c r="R399" s="13" t="str">
        <f t="shared" si="13"/>
        <v>LAWRENCEBURGPLT0060</v>
      </c>
    </row>
    <row r="400" spans="1:18" x14ac:dyDescent="0.2">
      <c r="A400" s="5" t="s">
        <v>212</v>
      </c>
      <c r="B400" s="5" t="s">
        <v>213</v>
      </c>
      <c r="C400" s="5" t="s">
        <v>102</v>
      </c>
      <c r="D400" s="5" t="s">
        <v>267</v>
      </c>
      <c r="E400" s="5" t="s">
        <v>268</v>
      </c>
      <c r="F400" s="5" t="s">
        <v>269</v>
      </c>
      <c r="G400" s="5" t="s">
        <v>60</v>
      </c>
      <c r="H400" s="5" t="s">
        <v>270</v>
      </c>
      <c r="I400" s="6">
        <v>1596.7714285714287</v>
      </c>
      <c r="J400" s="7">
        <v>7</v>
      </c>
      <c r="K400" s="6">
        <v>12187.730000000001</v>
      </c>
      <c r="L400" s="8">
        <v>22.5</v>
      </c>
      <c r="M400" s="8">
        <v>157.5</v>
      </c>
      <c r="N400" s="7">
        <v>6181</v>
      </c>
      <c r="O400" s="6">
        <v>1.9718055330852615</v>
      </c>
      <c r="P400" s="6">
        <v>77.382412698412708</v>
      </c>
      <c r="Q400" s="13" t="str">
        <f t="shared" si="12"/>
        <v>PLT00034MITCHELL</v>
      </c>
      <c r="R400" s="13" t="str">
        <f t="shared" si="13"/>
        <v>MIDDLETOWNPLT0004</v>
      </c>
    </row>
    <row r="401" spans="1:18" x14ac:dyDescent="0.2">
      <c r="A401" s="5" t="s">
        <v>199</v>
      </c>
      <c r="B401" s="5" t="s">
        <v>193</v>
      </c>
      <c r="C401" s="5" t="s">
        <v>152</v>
      </c>
      <c r="D401" s="5" t="s">
        <v>333</v>
      </c>
      <c r="E401" s="5" t="s">
        <v>151</v>
      </c>
      <c r="F401" s="5" t="s">
        <v>152</v>
      </c>
      <c r="G401" s="5" t="s">
        <v>60</v>
      </c>
      <c r="H401" s="5" t="s">
        <v>335</v>
      </c>
      <c r="I401" s="6">
        <v>350</v>
      </c>
      <c r="J401" s="7">
        <v>7</v>
      </c>
      <c r="K401" s="6">
        <v>2471.56</v>
      </c>
      <c r="L401" s="8">
        <v>22.5</v>
      </c>
      <c r="M401" s="8">
        <v>157.5</v>
      </c>
      <c r="N401" s="7">
        <v>154</v>
      </c>
      <c r="O401" s="6">
        <v>16.049090909090907</v>
      </c>
      <c r="P401" s="6">
        <v>15.692444444444444</v>
      </c>
      <c r="Q401" s="13" t="str">
        <f t="shared" si="12"/>
        <v>PLT00038KALAMAZOO</v>
      </c>
      <c r="R401" s="13" t="str">
        <f t="shared" si="13"/>
        <v>BATTLE CREEKPLT0901</v>
      </c>
    </row>
    <row r="402" spans="1:18" x14ac:dyDescent="0.2">
      <c r="A402" s="5" t="s">
        <v>333</v>
      </c>
      <c r="B402" s="5" t="s">
        <v>151</v>
      </c>
      <c r="C402" s="5" t="s">
        <v>152</v>
      </c>
      <c r="D402" s="5" t="s">
        <v>133</v>
      </c>
      <c r="E402" s="5" t="s">
        <v>134</v>
      </c>
      <c r="F402" s="5" t="s">
        <v>106</v>
      </c>
      <c r="G402" s="5" t="s">
        <v>60</v>
      </c>
      <c r="H402" s="5" t="s">
        <v>135</v>
      </c>
      <c r="I402" s="6">
        <v>1188.8899999999999</v>
      </c>
      <c r="J402" s="7">
        <v>7</v>
      </c>
      <c r="K402" s="6">
        <v>9218.6899999999987</v>
      </c>
      <c r="L402" s="8">
        <v>22.5</v>
      </c>
      <c r="M402" s="8">
        <v>157.5</v>
      </c>
      <c r="N402" s="7">
        <v>4683</v>
      </c>
      <c r="O402" s="6">
        <v>1.9685436685885114</v>
      </c>
      <c r="P402" s="6">
        <v>58.531365079365074</v>
      </c>
      <c r="Q402" s="13" t="str">
        <f t="shared" si="12"/>
        <v>PLT09011CHARLOTTE</v>
      </c>
      <c r="R402" s="13" t="str">
        <f t="shared" si="13"/>
        <v>KALAMAZOOPLT0005</v>
      </c>
    </row>
    <row r="403" spans="1:18" x14ac:dyDescent="0.2">
      <c r="A403" s="5" t="s">
        <v>333</v>
      </c>
      <c r="B403" s="5" t="s">
        <v>151</v>
      </c>
      <c r="C403" s="5" t="s">
        <v>152</v>
      </c>
      <c r="D403" s="5" t="s">
        <v>244</v>
      </c>
      <c r="E403" s="5" t="s">
        <v>245</v>
      </c>
      <c r="F403" s="5" t="s">
        <v>246</v>
      </c>
      <c r="G403" s="5" t="s">
        <v>60</v>
      </c>
      <c r="H403" s="5" t="s">
        <v>293</v>
      </c>
      <c r="I403" s="6">
        <v>1810.5599999999997</v>
      </c>
      <c r="J403" s="7">
        <v>7</v>
      </c>
      <c r="K403" s="6">
        <v>14031.84</v>
      </c>
      <c r="L403" s="8">
        <v>22.5</v>
      </c>
      <c r="M403" s="8">
        <v>157.5</v>
      </c>
      <c r="N403" s="7">
        <v>6888</v>
      </c>
      <c r="O403" s="6">
        <v>2.0371428571428574</v>
      </c>
      <c r="P403" s="6">
        <v>89.091047619047615</v>
      </c>
      <c r="Q403" s="13" t="str">
        <f t="shared" si="12"/>
        <v>PLT09011WINNIPEG</v>
      </c>
      <c r="R403" s="13" t="str">
        <f t="shared" si="13"/>
        <v>KALAMAZOOPLT0810</v>
      </c>
    </row>
    <row r="404" spans="1:18" x14ac:dyDescent="0.2">
      <c r="A404" s="5" t="s">
        <v>333</v>
      </c>
      <c r="B404" s="5" t="s">
        <v>151</v>
      </c>
      <c r="C404" s="5" t="s">
        <v>152</v>
      </c>
      <c r="D404" s="5" t="s">
        <v>299</v>
      </c>
      <c r="E404" s="5" t="s">
        <v>300</v>
      </c>
      <c r="F404" s="5" t="s">
        <v>185</v>
      </c>
      <c r="G404" s="5" t="s">
        <v>60</v>
      </c>
      <c r="H404" s="5" t="s">
        <v>301</v>
      </c>
      <c r="I404" s="6">
        <v>1992.2685714285715</v>
      </c>
      <c r="J404" s="7">
        <v>7</v>
      </c>
      <c r="K404" s="6">
        <v>14844.960000000001</v>
      </c>
      <c r="L404" s="8">
        <v>22.5</v>
      </c>
      <c r="M404" s="8">
        <v>157.5</v>
      </c>
      <c r="N404" s="7">
        <v>4732</v>
      </c>
      <c r="O404" s="6">
        <v>3.1371428571428575</v>
      </c>
      <c r="P404" s="6">
        <v>94.253714285714295</v>
      </c>
      <c r="Q404" s="13" t="str">
        <f t="shared" si="12"/>
        <v>PLT09011WAYNE</v>
      </c>
      <c r="R404" s="13" t="str">
        <f t="shared" si="13"/>
        <v>KALAMAZOOPLT0801</v>
      </c>
    </row>
    <row r="405" spans="1:18" x14ac:dyDescent="0.2">
      <c r="A405" s="5" t="s">
        <v>416</v>
      </c>
      <c r="B405" s="5" t="s">
        <v>101</v>
      </c>
      <c r="C405" s="5" t="s">
        <v>102</v>
      </c>
      <c r="D405" s="5" t="s">
        <v>189</v>
      </c>
      <c r="E405" s="5" t="s">
        <v>190</v>
      </c>
      <c r="F405" s="5" t="s">
        <v>112</v>
      </c>
      <c r="G405" s="5" t="s">
        <v>60</v>
      </c>
      <c r="H405" s="5" t="s">
        <v>191</v>
      </c>
      <c r="I405" s="6">
        <v>541.29999999999995</v>
      </c>
      <c r="J405" s="7">
        <v>7</v>
      </c>
      <c r="K405" s="6">
        <v>4078.4800000000005</v>
      </c>
      <c r="L405" s="8">
        <v>22.5</v>
      </c>
      <c r="M405" s="8">
        <v>157.5</v>
      </c>
      <c r="N405" s="7">
        <v>1911</v>
      </c>
      <c r="O405" s="6">
        <v>2.1342124542124545</v>
      </c>
      <c r="P405" s="6">
        <v>25.895111111111113</v>
      </c>
      <c r="Q405" s="13" t="str">
        <f t="shared" si="12"/>
        <v>PLT09022GORDONSVILLE</v>
      </c>
      <c r="R405" s="13" t="str">
        <f t="shared" si="13"/>
        <v>CINCINNATIPLT0048</v>
      </c>
    </row>
    <row r="406" spans="1:18" x14ac:dyDescent="0.2">
      <c r="A406" s="5" t="s">
        <v>407</v>
      </c>
      <c r="B406" s="5" t="s">
        <v>262</v>
      </c>
      <c r="C406" s="5" t="s">
        <v>122</v>
      </c>
      <c r="D406" s="5" t="s">
        <v>409</v>
      </c>
      <c r="E406" s="5" t="s">
        <v>131</v>
      </c>
      <c r="F406" s="5" t="s">
        <v>108</v>
      </c>
      <c r="G406" s="5" t="s">
        <v>60</v>
      </c>
      <c r="H406" s="5" t="s">
        <v>161</v>
      </c>
      <c r="I406" s="6">
        <v>1165.1424999999999</v>
      </c>
      <c r="J406" s="7">
        <v>12</v>
      </c>
      <c r="K406" s="6">
        <v>15265.92</v>
      </c>
      <c r="L406" s="8">
        <v>12.5</v>
      </c>
      <c r="M406" s="8">
        <v>150</v>
      </c>
      <c r="N406" s="7">
        <v>6396</v>
      </c>
      <c r="O406" s="6">
        <v>2.3867917448405254</v>
      </c>
      <c r="P406" s="6">
        <v>101.7728</v>
      </c>
      <c r="Q406" s="13" t="str">
        <f t="shared" si="12"/>
        <v>PLT00602PERRY</v>
      </c>
      <c r="R406" s="13" t="str">
        <f t="shared" si="13"/>
        <v>MONROEPLT0026</v>
      </c>
    </row>
    <row r="407" spans="1:18" x14ac:dyDescent="0.2">
      <c r="A407" s="5" t="s">
        <v>261</v>
      </c>
      <c r="B407" s="5" t="s">
        <v>262</v>
      </c>
      <c r="C407" s="5" t="s">
        <v>122</v>
      </c>
      <c r="D407" s="5" t="s">
        <v>157</v>
      </c>
      <c r="E407" s="5" t="s">
        <v>158</v>
      </c>
      <c r="F407" s="5" t="s">
        <v>102</v>
      </c>
      <c r="G407" s="5" t="s">
        <v>60</v>
      </c>
      <c r="H407" s="5" t="s">
        <v>159</v>
      </c>
      <c r="I407" s="6">
        <v>1633.7737500000001</v>
      </c>
      <c r="J407" s="7">
        <v>8</v>
      </c>
      <c r="K407" s="6">
        <v>17220.099999999999</v>
      </c>
      <c r="L407" s="8">
        <v>18.694749999999999</v>
      </c>
      <c r="M407" s="8">
        <v>149.55799999999999</v>
      </c>
      <c r="N407" s="7">
        <v>7752</v>
      </c>
      <c r="O407" s="6">
        <v>2.2213751289989676</v>
      </c>
      <c r="P407" s="6">
        <v>115.13994570668235</v>
      </c>
      <c r="Q407" s="13" t="str">
        <f t="shared" si="12"/>
        <v>PLT00207SOLON</v>
      </c>
      <c r="R407" s="13" t="str">
        <f t="shared" si="13"/>
        <v>MONROEPLT0002</v>
      </c>
    </row>
    <row r="408" spans="1:18" x14ac:dyDescent="0.2">
      <c r="A408" s="5" t="s">
        <v>114</v>
      </c>
      <c r="B408" s="5" t="s">
        <v>115</v>
      </c>
      <c r="C408" s="5" t="s">
        <v>64</v>
      </c>
      <c r="D408" s="5" t="s">
        <v>178</v>
      </c>
      <c r="E408" s="5" t="s">
        <v>179</v>
      </c>
      <c r="F408" s="5" t="s">
        <v>166</v>
      </c>
      <c r="G408" s="5" t="s">
        <v>60</v>
      </c>
      <c r="H408" s="5" t="s">
        <v>180</v>
      </c>
      <c r="I408" s="6">
        <v>496.41777777777781</v>
      </c>
      <c r="J408" s="7">
        <v>9</v>
      </c>
      <c r="K408" s="6">
        <v>4614.3999999999996</v>
      </c>
      <c r="L408" s="8">
        <v>16.277777777777779</v>
      </c>
      <c r="M408" s="8">
        <v>146.5</v>
      </c>
      <c r="N408" s="7">
        <v>846</v>
      </c>
      <c r="O408" s="6">
        <v>5.4543735224586287</v>
      </c>
      <c r="P408" s="6">
        <v>31.497610921501703</v>
      </c>
      <c r="Q408" s="13" t="str">
        <f t="shared" si="12"/>
        <v>PLT00008NEW BERLIN</v>
      </c>
      <c r="R408" s="13" t="str">
        <f t="shared" si="13"/>
        <v>CAROL STREAMPLT0056</v>
      </c>
    </row>
    <row r="409" spans="1:18" x14ac:dyDescent="0.2">
      <c r="A409" s="5" t="s">
        <v>175</v>
      </c>
      <c r="B409" s="5" t="s">
        <v>151</v>
      </c>
      <c r="C409" s="5" t="s">
        <v>152</v>
      </c>
      <c r="D409" s="5" t="s">
        <v>189</v>
      </c>
      <c r="E409" s="5" t="s">
        <v>190</v>
      </c>
      <c r="F409" s="5" t="s">
        <v>112</v>
      </c>
      <c r="G409" s="5" t="s">
        <v>60</v>
      </c>
      <c r="H409" s="5" t="s">
        <v>191</v>
      </c>
      <c r="I409" s="6">
        <v>800.14125000000001</v>
      </c>
      <c r="J409" s="7">
        <v>8</v>
      </c>
      <c r="K409" s="6">
        <v>7113.43</v>
      </c>
      <c r="L409" s="8">
        <v>18.292249999999999</v>
      </c>
      <c r="M409" s="8">
        <v>146.33799999999999</v>
      </c>
      <c r="N409" s="7">
        <v>3832</v>
      </c>
      <c r="O409" s="6">
        <v>1.8563230688935282</v>
      </c>
      <c r="P409" s="6">
        <v>48.609588760267329</v>
      </c>
      <c r="Q409" s="13" t="str">
        <f t="shared" si="12"/>
        <v>PLT00049GORDONSVILLE</v>
      </c>
      <c r="R409" s="13" t="str">
        <f t="shared" si="13"/>
        <v>KALAMAZOOPLT0048</v>
      </c>
    </row>
    <row r="410" spans="1:18" x14ac:dyDescent="0.2">
      <c r="A410" s="5" t="s">
        <v>181</v>
      </c>
      <c r="B410" s="5" t="s">
        <v>71</v>
      </c>
      <c r="C410" s="5" t="s">
        <v>72</v>
      </c>
      <c r="D410" s="5" t="s">
        <v>133</v>
      </c>
      <c r="E410" s="5" t="s">
        <v>134</v>
      </c>
      <c r="F410" s="5" t="s">
        <v>106</v>
      </c>
      <c r="G410" s="5" t="s">
        <v>60</v>
      </c>
      <c r="H410" s="5" t="s">
        <v>135</v>
      </c>
      <c r="I410" s="6">
        <v>1440.41</v>
      </c>
      <c r="J410" s="7">
        <v>8</v>
      </c>
      <c r="K410" s="6">
        <v>12866.640000000001</v>
      </c>
      <c r="L410" s="8">
        <v>18.267749999999999</v>
      </c>
      <c r="M410" s="8">
        <v>146.142</v>
      </c>
      <c r="N410" s="7">
        <v>7164</v>
      </c>
      <c r="O410" s="6">
        <v>1.7960134003350086</v>
      </c>
      <c r="P410" s="6">
        <v>88.042041302295033</v>
      </c>
      <c r="Q410" s="13" t="str">
        <f t="shared" si="12"/>
        <v>PLT00350CHARLOTTE</v>
      </c>
      <c r="R410" s="13" t="str">
        <f t="shared" si="13"/>
        <v>FORT SMITHPLT0005</v>
      </c>
    </row>
    <row r="411" spans="1:18" x14ac:dyDescent="0.2">
      <c r="A411" s="5" t="s">
        <v>286</v>
      </c>
      <c r="B411" s="5" t="s">
        <v>118</v>
      </c>
      <c r="C411" s="5" t="s">
        <v>106</v>
      </c>
      <c r="D411" s="5" t="s">
        <v>104</v>
      </c>
      <c r="E411" s="5" t="s">
        <v>107</v>
      </c>
      <c r="F411" s="5" t="s">
        <v>108</v>
      </c>
      <c r="G411" s="5" t="s">
        <v>60</v>
      </c>
      <c r="H411" s="5" t="s">
        <v>109</v>
      </c>
      <c r="I411" s="6">
        <v>650.22500000000014</v>
      </c>
      <c r="J411" s="7">
        <v>8</v>
      </c>
      <c r="K411" s="6">
        <v>5661.4800000000005</v>
      </c>
      <c r="L411" s="8">
        <v>17.8323125</v>
      </c>
      <c r="M411" s="8">
        <v>142.6585</v>
      </c>
      <c r="N411" s="7">
        <v>2704</v>
      </c>
      <c r="O411" s="6">
        <v>2.0937426035502962</v>
      </c>
      <c r="P411" s="6">
        <v>39.68554274718997</v>
      </c>
      <c r="Q411" s="13" t="str">
        <f t="shared" si="12"/>
        <v>PLT00610STONE MOUNTAIN</v>
      </c>
      <c r="R411" s="13" t="str">
        <f t="shared" si="13"/>
        <v>LUMBERTONPLT0000</v>
      </c>
    </row>
    <row r="412" spans="1:18" x14ac:dyDescent="0.2">
      <c r="A412" s="5" t="s">
        <v>137</v>
      </c>
      <c r="B412" s="5" t="s">
        <v>138</v>
      </c>
      <c r="C412" s="5" t="s">
        <v>108</v>
      </c>
      <c r="D412" s="5" t="s">
        <v>140</v>
      </c>
      <c r="E412" s="5" t="s">
        <v>141</v>
      </c>
      <c r="F412" s="5" t="s">
        <v>142</v>
      </c>
      <c r="G412" s="5" t="s">
        <v>60</v>
      </c>
      <c r="H412" s="5" t="s">
        <v>143</v>
      </c>
      <c r="I412" s="6">
        <v>1659.4</v>
      </c>
      <c r="J412" s="7">
        <v>9</v>
      </c>
      <c r="K412" s="6">
        <v>16552.349999999999</v>
      </c>
      <c r="L412" s="8">
        <v>15.730055555555557</v>
      </c>
      <c r="M412" s="8">
        <v>141.57050000000001</v>
      </c>
      <c r="N412" s="7">
        <v>7195</v>
      </c>
      <c r="O412" s="6">
        <v>2.3005350938151494</v>
      </c>
      <c r="P412" s="6">
        <v>116.91948534475755</v>
      </c>
      <c r="Q412" s="13" t="str">
        <f t="shared" si="12"/>
        <v>PLT00033OAKS</v>
      </c>
      <c r="R412" s="13" t="str">
        <f t="shared" si="13"/>
        <v>MACONPLT0002</v>
      </c>
    </row>
    <row r="413" spans="1:18" x14ac:dyDescent="0.2">
      <c r="A413" s="5" t="s">
        <v>130</v>
      </c>
      <c r="B413" s="5" t="s">
        <v>131</v>
      </c>
      <c r="C413" s="5" t="s">
        <v>108</v>
      </c>
      <c r="D413" s="5" t="s">
        <v>110</v>
      </c>
      <c r="E413" s="5" t="s">
        <v>111</v>
      </c>
      <c r="F413" s="5" t="s">
        <v>112</v>
      </c>
      <c r="G413" s="5" t="s">
        <v>73</v>
      </c>
      <c r="H413" s="5" t="s">
        <v>113</v>
      </c>
      <c r="I413" s="6">
        <v>999.28399999999988</v>
      </c>
      <c r="J413" s="7">
        <v>10</v>
      </c>
      <c r="K413" s="6">
        <v>11219.43</v>
      </c>
      <c r="L413" s="8">
        <v>14.1099</v>
      </c>
      <c r="M413" s="8">
        <v>141.09899999999999</v>
      </c>
      <c r="N413" s="7">
        <v>3560</v>
      </c>
      <c r="O413" s="6">
        <v>3.1515252808988765</v>
      </c>
      <c r="P413" s="6">
        <v>79.514596134628889</v>
      </c>
      <c r="Q413" s="13" t="str">
        <f t="shared" si="12"/>
        <v>PLT00068LAWRENCEBURG</v>
      </c>
      <c r="R413" s="13" t="str">
        <f t="shared" si="13"/>
        <v>PERRYPLT0005</v>
      </c>
    </row>
    <row r="414" spans="1:18" x14ac:dyDescent="0.2">
      <c r="A414" s="5" t="s">
        <v>140</v>
      </c>
      <c r="B414" s="5" t="s">
        <v>141</v>
      </c>
      <c r="C414" s="5" t="s">
        <v>142</v>
      </c>
      <c r="D414" s="5" t="s">
        <v>154</v>
      </c>
      <c r="E414" s="5" t="s">
        <v>134</v>
      </c>
      <c r="F414" s="5" t="s">
        <v>106</v>
      </c>
      <c r="G414" s="5" t="s">
        <v>60</v>
      </c>
      <c r="H414" s="5" t="s">
        <v>155</v>
      </c>
      <c r="I414" s="6">
        <v>515.76888888888891</v>
      </c>
      <c r="J414" s="7">
        <v>9</v>
      </c>
      <c r="K414" s="6">
        <v>5611.52</v>
      </c>
      <c r="L414" s="8">
        <v>15.669777777777776</v>
      </c>
      <c r="M414" s="8">
        <v>141.02799999999999</v>
      </c>
      <c r="N414" s="7">
        <v>4626</v>
      </c>
      <c r="O414" s="6">
        <v>1.2130393428447903</v>
      </c>
      <c r="P414" s="6">
        <v>39.790112601752845</v>
      </c>
      <c r="Q414" s="13" t="str">
        <f t="shared" si="12"/>
        <v>PLT00023CHARLOTTE</v>
      </c>
      <c r="R414" s="13" t="str">
        <f t="shared" si="13"/>
        <v>OAKSPLT0060</v>
      </c>
    </row>
    <row r="415" spans="1:18" x14ac:dyDescent="0.2">
      <c r="A415" s="5" t="s">
        <v>75</v>
      </c>
      <c r="B415" s="5" t="s">
        <v>76</v>
      </c>
      <c r="C415" s="5" t="s">
        <v>57</v>
      </c>
      <c r="D415" s="5" t="s">
        <v>58</v>
      </c>
      <c r="E415" s="5" t="s">
        <v>59</v>
      </c>
      <c r="F415" s="5" t="s">
        <v>57</v>
      </c>
      <c r="G415" s="5" t="s">
        <v>60</v>
      </c>
      <c r="H415" s="5" t="s">
        <v>230</v>
      </c>
      <c r="I415" s="6">
        <v>684.13</v>
      </c>
      <c r="J415" s="7">
        <v>7</v>
      </c>
      <c r="K415" s="6">
        <v>5597.3799999999992</v>
      </c>
      <c r="L415" s="8">
        <v>19.902571428571431</v>
      </c>
      <c r="M415" s="8">
        <v>139.31800000000001</v>
      </c>
      <c r="N415" s="7">
        <v>3521</v>
      </c>
      <c r="O415" s="6">
        <v>1.5897131496733881</v>
      </c>
      <c r="P415" s="6">
        <v>40.177005124965895</v>
      </c>
      <c r="Q415" s="13" t="str">
        <f t="shared" si="12"/>
        <v>PLT00640FULLERTON</v>
      </c>
      <c r="R415" s="13" t="str">
        <f t="shared" si="13"/>
        <v>CHICOPLT0066</v>
      </c>
    </row>
    <row r="416" spans="1:18" x14ac:dyDescent="0.2">
      <c r="A416" s="5" t="s">
        <v>264</v>
      </c>
      <c r="B416" s="5" t="s">
        <v>111</v>
      </c>
      <c r="C416" s="5" t="s">
        <v>112</v>
      </c>
      <c r="D416" s="5" t="s">
        <v>168</v>
      </c>
      <c r="E416" s="5" t="s">
        <v>63</v>
      </c>
      <c r="F416" s="5" t="s">
        <v>64</v>
      </c>
      <c r="G416" s="5" t="s">
        <v>60</v>
      </c>
      <c r="H416" s="5" t="s">
        <v>149</v>
      </c>
      <c r="I416" s="6">
        <v>806.24250000000006</v>
      </c>
      <c r="J416" s="7">
        <v>8</v>
      </c>
      <c r="K416" s="6">
        <v>7119.4499999999989</v>
      </c>
      <c r="L416" s="8">
        <v>17.207437500000001</v>
      </c>
      <c r="M416" s="8">
        <v>137.65950000000001</v>
      </c>
      <c r="N416" s="7">
        <v>4152</v>
      </c>
      <c r="O416" s="6">
        <v>1.7147037572254333</v>
      </c>
      <c r="P416" s="6">
        <v>51.717825504233261</v>
      </c>
      <c r="Q416" s="13" t="str">
        <f t="shared" si="12"/>
        <v>PLT00653ELK GROVE VILLAGE</v>
      </c>
      <c r="R416" s="13" t="str">
        <f t="shared" si="13"/>
        <v>LAWRENCEBURGPLT0067</v>
      </c>
    </row>
    <row r="417" spans="1:18" x14ac:dyDescent="0.2">
      <c r="A417" s="5" t="s">
        <v>212</v>
      </c>
      <c r="B417" s="5" t="s">
        <v>213</v>
      </c>
      <c r="C417" s="5" t="s">
        <v>102</v>
      </c>
      <c r="D417" s="5" t="s">
        <v>70</v>
      </c>
      <c r="E417" s="5" t="s">
        <v>71</v>
      </c>
      <c r="F417" s="5" t="s">
        <v>72</v>
      </c>
      <c r="G417" s="5" t="s">
        <v>60</v>
      </c>
      <c r="H417" s="5" t="s">
        <v>74</v>
      </c>
      <c r="I417" s="6">
        <v>1259.3983333333333</v>
      </c>
      <c r="J417" s="7">
        <v>6</v>
      </c>
      <c r="K417" s="6">
        <v>8346.7999999999993</v>
      </c>
      <c r="L417" s="8">
        <v>22.5</v>
      </c>
      <c r="M417" s="8">
        <v>135</v>
      </c>
      <c r="N417" s="7">
        <v>4391</v>
      </c>
      <c r="O417" s="6">
        <v>1.9008881803689364</v>
      </c>
      <c r="P417" s="6">
        <v>61.828148148148145</v>
      </c>
      <c r="Q417" s="13" t="str">
        <f t="shared" si="12"/>
        <v>PLT00034FORT SMITH</v>
      </c>
      <c r="R417" s="13" t="str">
        <f t="shared" si="13"/>
        <v>MIDDLETOWNPLT0004</v>
      </c>
    </row>
    <row r="418" spans="1:18" x14ac:dyDescent="0.2">
      <c r="A418" s="5" t="s">
        <v>199</v>
      </c>
      <c r="B418" s="5" t="s">
        <v>193</v>
      </c>
      <c r="C418" s="5" t="s">
        <v>152</v>
      </c>
      <c r="D418" s="5" t="s">
        <v>70</v>
      </c>
      <c r="E418" s="5" t="s">
        <v>71</v>
      </c>
      <c r="F418" s="5" t="s">
        <v>72</v>
      </c>
      <c r="G418" s="5" t="s">
        <v>60</v>
      </c>
      <c r="H418" s="5" t="s">
        <v>74</v>
      </c>
      <c r="I418" s="6">
        <v>1399.3999999999999</v>
      </c>
      <c r="J418" s="7">
        <v>6</v>
      </c>
      <c r="K418" s="6">
        <v>9187.9200000000019</v>
      </c>
      <c r="L418" s="8">
        <v>22.5</v>
      </c>
      <c r="M418" s="8">
        <v>135</v>
      </c>
      <c r="N418" s="7">
        <v>4896</v>
      </c>
      <c r="O418" s="6">
        <v>1.8766176470588238</v>
      </c>
      <c r="P418" s="6">
        <v>68.058666666666682</v>
      </c>
      <c r="Q418" s="13" t="str">
        <f t="shared" si="12"/>
        <v>PLT00038FORT SMITH</v>
      </c>
      <c r="R418" s="13" t="str">
        <f t="shared" si="13"/>
        <v>BATTLE CREEKPLT0004</v>
      </c>
    </row>
    <row r="419" spans="1:18" x14ac:dyDescent="0.2">
      <c r="A419" s="5" t="s">
        <v>199</v>
      </c>
      <c r="B419" s="5" t="s">
        <v>193</v>
      </c>
      <c r="C419" s="5" t="s">
        <v>152</v>
      </c>
      <c r="D419" s="5" t="s">
        <v>133</v>
      </c>
      <c r="E419" s="5" t="s">
        <v>134</v>
      </c>
      <c r="F419" s="5" t="s">
        <v>106</v>
      </c>
      <c r="G419" s="5" t="s">
        <v>60</v>
      </c>
      <c r="H419" s="5" t="s">
        <v>135</v>
      </c>
      <c r="I419" s="6">
        <v>1177.9466666666667</v>
      </c>
      <c r="J419" s="7">
        <v>6</v>
      </c>
      <c r="K419" s="6">
        <v>7847.380000000001</v>
      </c>
      <c r="L419" s="8">
        <v>22.5</v>
      </c>
      <c r="M419" s="8">
        <v>135</v>
      </c>
      <c r="N419" s="7">
        <v>3912</v>
      </c>
      <c r="O419" s="6">
        <v>2.0059764826175872</v>
      </c>
      <c r="P419" s="6">
        <v>58.128740740740746</v>
      </c>
      <c r="Q419" s="13" t="str">
        <f t="shared" si="12"/>
        <v>PLT00038CHARLOTTE</v>
      </c>
      <c r="R419" s="13" t="str">
        <f t="shared" si="13"/>
        <v>BATTLE CREEKPLT0005</v>
      </c>
    </row>
    <row r="420" spans="1:18" x14ac:dyDescent="0.2">
      <c r="A420" s="5" t="s">
        <v>252</v>
      </c>
      <c r="B420" s="5" t="s">
        <v>253</v>
      </c>
      <c r="C420" s="5" t="s">
        <v>254</v>
      </c>
      <c r="D420" s="5" t="s">
        <v>133</v>
      </c>
      <c r="E420" s="5" t="s">
        <v>134</v>
      </c>
      <c r="F420" s="5" t="s">
        <v>106</v>
      </c>
      <c r="G420" s="5" t="s">
        <v>60</v>
      </c>
      <c r="H420" s="5" t="s">
        <v>135</v>
      </c>
      <c r="I420" s="6">
        <v>811.67000000000007</v>
      </c>
      <c r="J420" s="7">
        <v>9</v>
      </c>
      <c r="K420" s="6">
        <v>7999.7000000000007</v>
      </c>
      <c r="L420" s="8">
        <v>14.946444444444445</v>
      </c>
      <c r="M420" s="8">
        <v>134.518</v>
      </c>
      <c r="N420" s="7">
        <v>4033</v>
      </c>
      <c r="O420" s="6">
        <v>1.9835606248450286</v>
      </c>
      <c r="P420" s="6">
        <v>59.469364694687705</v>
      </c>
      <c r="Q420" s="13" t="str">
        <f t="shared" si="12"/>
        <v>PLT00060CHARLOTTE</v>
      </c>
      <c r="R420" s="13" t="str">
        <f t="shared" si="13"/>
        <v>TUSCALOOSAPLT0005</v>
      </c>
    </row>
    <row r="421" spans="1:18" x14ac:dyDescent="0.2">
      <c r="A421" s="5" t="s">
        <v>227</v>
      </c>
      <c r="B421" s="5" t="s">
        <v>228</v>
      </c>
      <c r="C421" s="5" t="s">
        <v>229</v>
      </c>
      <c r="D421" s="5" t="s">
        <v>86</v>
      </c>
      <c r="E421" s="5" t="s">
        <v>87</v>
      </c>
      <c r="F421" s="5" t="s">
        <v>88</v>
      </c>
      <c r="G421" s="5" t="s">
        <v>60</v>
      </c>
      <c r="H421" s="5" t="s">
        <v>89</v>
      </c>
      <c r="I421" s="6">
        <v>448.03000000000003</v>
      </c>
      <c r="J421" s="7">
        <v>10</v>
      </c>
      <c r="K421" s="6">
        <v>4719.7000000000007</v>
      </c>
      <c r="L421" s="8">
        <v>13.183350000000001</v>
      </c>
      <c r="M421" s="8">
        <v>131.83350000000002</v>
      </c>
      <c r="N421" s="7">
        <v>1618</v>
      </c>
      <c r="O421" s="6">
        <v>2.9169962917181711</v>
      </c>
      <c r="P421" s="6">
        <v>35.800460429253569</v>
      </c>
      <c r="Q421" s="13" t="str">
        <f t="shared" si="12"/>
        <v>PLT00025PORTLAND</v>
      </c>
      <c r="R421" s="13" t="str">
        <f t="shared" si="13"/>
        <v>RENTONPLT0068</v>
      </c>
    </row>
    <row r="422" spans="1:18" x14ac:dyDescent="0.2">
      <c r="A422" s="5" t="s">
        <v>260</v>
      </c>
      <c r="B422" s="5" t="s">
        <v>138</v>
      </c>
      <c r="C422" s="5" t="s">
        <v>108</v>
      </c>
      <c r="D422" s="5" t="s">
        <v>114</v>
      </c>
      <c r="E422" s="5" t="s">
        <v>115</v>
      </c>
      <c r="F422" s="5" t="s">
        <v>64</v>
      </c>
      <c r="G422" s="5" t="s">
        <v>60</v>
      </c>
      <c r="H422" s="5" t="s">
        <v>116</v>
      </c>
      <c r="I422" s="6">
        <v>961.24727272727284</v>
      </c>
      <c r="J422" s="7">
        <v>11</v>
      </c>
      <c r="K422" s="6">
        <v>12185.539999999999</v>
      </c>
      <c r="L422" s="8">
        <v>11.337318181818182</v>
      </c>
      <c r="M422" s="8">
        <v>124.7105</v>
      </c>
      <c r="N422" s="7">
        <v>8734</v>
      </c>
      <c r="O422" s="6">
        <v>1.3951843370735058</v>
      </c>
      <c r="P422" s="6">
        <v>97.710617790803497</v>
      </c>
      <c r="Q422" s="13" t="str">
        <f t="shared" si="12"/>
        <v>PLT00250CAROL STREAM</v>
      </c>
      <c r="R422" s="13" t="str">
        <f t="shared" si="13"/>
        <v>MACONPLT0000</v>
      </c>
    </row>
    <row r="423" spans="1:18" x14ac:dyDescent="0.2">
      <c r="A423" s="5" t="s">
        <v>137</v>
      </c>
      <c r="B423" s="5" t="s">
        <v>138</v>
      </c>
      <c r="C423" s="5" t="s">
        <v>108</v>
      </c>
      <c r="D423" s="5" t="s">
        <v>147</v>
      </c>
      <c r="E423" s="5" t="s">
        <v>148</v>
      </c>
      <c r="F423" s="5" t="s">
        <v>102</v>
      </c>
      <c r="G423" s="5" t="s">
        <v>60</v>
      </c>
      <c r="H423" s="5" t="s">
        <v>149</v>
      </c>
      <c r="I423" s="6">
        <v>1107.8</v>
      </c>
      <c r="J423" s="7">
        <v>6</v>
      </c>
      <c r="K423" s="6">
        <v>7540.68</v>
      </c>
      <c r="L423" s="8">
        <v>20.734833333333334</v>
      </c>
      <c r="M423" s="8">
        <v>124.40900000000001</v>
      </c>
      <c r="N423" s="7">
        <v>4584</v>
      </c>
      <c r="O423" s="6">
        <v>1.645</v>
      </c>
      <c r="P423" s="6">
        <v>60.612013600302227</v>
      </c>
      <c r="Q423" s="13" t="str">
        <f t="shared" si="12"/>
        <v>PLT00033MAPLE HEIGHTS</v>
      </c>
      <c r="R423" s="13" t="str">
        <f t="shared" si="13"/>
        <v>MACONPLT0062</v>
      </c>
    </row>
    <row r="424" spans="1:18" x14ac:dyDescent="0.2">
      <c r="A424" s="5" t="s">
        <v>164</v>
      </c>
      <c r="B424" s="5" t="s">
        <v>165</v>
      </c>
      <c r="C424" s="5" t="s">
        <v>166</v>
      </c>
      <c r="D424" s="5" t="s">
        <v>66</v>
      </c>
      <c r="E424" s="5" t="s">
        <v>67</v>
      </c>
      <c r="F424" s="5" t="s">
        <v>68</v>
      </c>
      <c r="G424" s="5" t="s">
        <v>60</v>
      </c>
      <c r="H424" s="5" t="s">
        <v>69</v>
      </c>
      <c r="I424" s="6">
        <v>863.16249999999991</v>
      </c>
      <c r="J424" s="7">
        <v>12</v>
      </c>
      <c r="K424" s="6">
        <v>11252.849999999999</v>
      </c>
      <c r="L424" s="8">
        <v>10.144458333333334</v>
      </c>
      <c r="M424" s="8">
        <v>121.73350000000001</v>
      </c>
      <c r="N424" s="7">
        <v>5652</v>
      </c>
      <c r="O424" s="6">
        <v>1.9909501061571122</v>
      </c>
      <c r="P424" s="6">
        <v>92.438400276012743</v>
      </c>
      <c r="Q424" s="13" t="str">
        <f t="shared" si="12"/>
        <v>PLT00045PACIFIC</v>
      </c>
      <c r="R424" s="13" t="str">
        <f t="shared" si="13"/>
        <v>MENASHAPLT0001</v>
      </c>
    </row>
    <row r="425" spans="1:18" x14ac:dyDescent="0.2">
      <c r="A425" s="5" t="s">
        <v>124</v>
      </c>
      <c r="B425" s="5" t="s">
        <v>125</v>
      </c>
      <c r="C425" s="5" t="s">
        <v>102</v>
      </c>
      <c r="D425" s="5" t="s">
        <v>199</v>
      </c>
      <c r="E425" s="5" t="s">
        <v>193</v>
      </c>
      <c r="F425" s="5" t="s">
        <v>152</v>
      </c>
      <c r="G425" s="5" t="s">
        <v>60</v>
      </c>
      <c r="H425" s="5" t="s">
        <v>200</v>
      </c>
      <c r="I425" s="6">
        <v>441.375</v>
      </c>
      <c r="J425" s="7">
        <v>6</v>
      </c>
      <c r="K425" s="6">
        <v>2825.7000000000003</v>
      </c>
      <c r="L425" s="8">
        <v>20</v>
      </c>
      <c r="M425" s="8">
        <v>120</v>
      </c>
      <c r="N425" s="7">
        <v>1170</v>
      </c>
      <c r="O425" s="6">
        <v>2.4151282051282053</v>
      </c>
      <c r="P425" s="6">
        <v>23.547500000000003</v>
      </c>
      <c r="Q425" s="13" t="str">
        <f t="shared" si="12"/>
        <v>PLT00020BATTLE CREEK</v>
      </c>
      <c r="R425" s="13" t="str">
        <f t="shared" si="13"/>
        <v>MARIONPLT0003</v>
      </c>
    </row>
    <row r="426" spans="1:18" x14ac:dyDescent="0.2">
      <c r="A426" s="5" t="s">
        <v>104</v>
      </c>
      <c r="B426" s="5" t="s">
        <v>107</v>
      </c>
      <c r="C426" s="5" t="s">
        <v>108</v>
      </c>
      <c r="D426" s="5" t="s">
        <v>136</v>
      </c>
      <c r="E426" s="5" t="s">
        <v>121</v>
      </c>
      <c r="F426" s="5" t="s">
        <v>122</v>
      </c>
      <c r="G426" s="5" t="s">
        <v>60</v>
      </c>
      <c r="H426" s="5" t="s">
        <v>123</v>
      </c>
      <c r="I426" s="6">
        <v>748.57499999999993</v>
      </c>
      <c r="J426" s="7">
        <v>6</v>
      </c>
      <c r="K426" s="6">
        <v>4965.75</v>
      </c>
      <c r="L426" s="8">
        <v>19.814</v>
      </c>
      <c r="M426" s="8">
        <v>118.884</v>
      </c>
      <c r="N426" s="7">
        <v>3162</v>
      </c>
      <c r="O426" s="6">
        <v>1.5704459203036054</v>
      </c>
      <c r="P426" s="6">
        <v>41.769708287069747</v>
      </c>
      <c r="Q426" s="13" t="str">
        <f t="shared" si="12"/>
        <v>PLT00006WEST MONROE</v>
      </c>
      <c r="R426" s="13" t="str">
        <f t="shared" si="13"/>
        <v>STONE MOUNTAINPLT0007</v>
      </c>
    </row>
    <row r="427" spans="1:18" x14ac:dyDescent="0.2">
      <c r="A427" s="5" t="s">
        <v>137</v>
      </c>
      <c r="B427" s="5" t="s">
        <v>138</v>
      </c>
      <c r="C427" s="5" t="s">
        <v>108</v>
      </c>
      <c r="D427" s="5" t="s">
        <v>260</v>
      </c>
      <c r="E427" s="5" t="s">
        <v>138</v>
      </c>
      <c r="F427" s="5" t="s">
        <v>108</v>
      </c>
      <c r="G427" s="5" t="s">
        <v>156</v>
      </c>
      <c r="H427" s="5" t="s">
        <v>161</v>
      </c>
      <c r="I427" s="6">
        <v>863</v>
      </c>
      <c r="J427" s="7">
        <v>6</v>
      </c>
      <c r="K427" s="6">
        <v>5754.84</v>
      </c>
      <c r="L427" s="8">
        <v>19.64725</v>
      </c>
      <c r="M427" s="8">
        <v>117.8835</v>
      </c>
      <c r="N427" s="7">
        <v>4578</v>
      </c>
      <c r="O427" s="6">
        <v>1.2570642201834863</v>
      </c>
      <c r="P427" s="6">
        <v>48.818027968290728</v>
      </c>
      <c r="Q427" s="13" t="str">
        <f t="shared" si="12"/>
        <v>PLT00033MACON</v>
      </c>
      <c r="R427" s="13" t="str">
        <f t="shared" si="13"/>
        <v>MACONPLT0025</v>
      </c>
    </row>
    <row r="428" spans="1:18" x14ac:dyDescent="0.2">
      <c r="A428" s="5" t="s">
        <v>66</v>
      </c>
      <c r="B428" s="5" t="s">
        <v>67</v>
      </c>
      <c r="C428" s="5" t="s">
        <v>68</v>
      </c>
      <c r="D428" s="5" t="s">
        <v>164</v>
      </c>
      <c r="E428" s="5" t="s">
        <v>165</v>
      </c>
      <c r="F428" s="5" t="s">
        <v>166</v>
      </c>
      <c r="G428" s="5" t="s">
        <v>60</v>
      </c>
      <c r="H428" s="5" t="s">
        <v>167</v>
      </c>
      <c r="I428" s="6">
        <v>749.17</v>
      </c>
      <c r="J428" s="7">
        <v>8</v>
      </c>
      <c r="K428" s="6">
        <v>6908.3799999999992</v>
      </c>
      <c r="L428" s="8">
        <v>14.4915</v>
      </c>
      <c r="M428" s="8">
        <v>115.932</v>
      </c>
      <c r="N428" s="7">
        <v>3768</v>
      </c>
      <c r="O428" s="6">
        <v>1.8334341825902334</v>
      </c>
      <c r="P428" s="6">
        <v>59.589932029120511</v>
      </c>
      <c r="Q428" s="13" t="str">
        <f t="shared" si="12"/>
        <v>PLT00017MENASHA</v>
      </c>
      <c r="R428" s="13" t="str">
        <f t="shared" si="13"/>
        <v>PACIFICPLT0004</v>
      </c>
    </row>
    <row r="429" spans="1:18" x14ac:dyDescent="0.2">
      <c r="A429" s="5" t="s">
        <v>162</v>
      </c>
      <c r="B429" s="5" t="s">
        <v>121</v>
      </c>
      <c r="C429" s="5" t="s">
        <v>122</v>
      </c>
      <c r="D429" s="5" t="s">
        <v>124</v>
      </c>
      <c r="E429" s="5" t="s">
        <v>125</v>
      </c>
      <c r="F429" s="5" t="s">
        <v>102</v>
      </c>
      <c r="G429" s="5" t="s">
        <v>60</v>
      </c>
      <c r="H429" s="5" t="s">
        <v>126</v>
      </c>
      <c r="I429" s="6">
        <v>1361.8149999999998</v>
      </c>
      <c r="J429" s="7">
        <v>6</v>
      </c>
      <c r="K429" s="6">
        <v>9264.67</v>
      </c>
      <c r="L429" s="8">
        <v>19.187250000000002</v>
      </c>
      <c r="M429" s="8">
        <v>115.12350000000001</v>
      </c>
      <c r="N429" s="7">
        <v>5166</v>
      </c>
      <c r="O429" s="6">
        <v>1.7933933410762679</v>
      </c>
      <c r="P429" s="6">
        <v>80.475923681958932</v>
      </c>
      <c r="Q429" s="13" t="str">
        <f t="shared" si="12"/>
        <v>PLT00031MARION</v>
      </c>
      <c r="R429" s="13" t="str">
        <f t="shared" si="13"/>
        <v>WEST MONROEPLT0002</v>
      </c>
    </row>
    <row r="430" spans="1:18" x14ac:dyDescent="0.2">
      <c r="A430" s="5" t="s">
        <v>137</v>
      </c>
      <c r="B430" s="5" t="s">
        <v>138</v>
      </c>
      <c r="C430" s="5" t="s">
        <v>108</v>
      </c>
      <c r="D430" s="5" t="s">
        <v>187</v>
      </c>
      <c r="E430" s="5" t="s">
        <v>188</v>
      </c>
      <c r="F430" s="5" t="s">
        <v>64</v>
      </c>
      <c r="G430" s="5" t="s">
        <v>242</v>
      </c>
      <c r="H430" s="5" t="s">
        <v>149</v>
      </c>
      <c r="I430" s="6">
        <v>1103</v>
      </c>
      <c r="J430" s="7">
        <v>3</v>
      </c>
      <c r="K430" s="6">
        <v>3309</v>
      </c>
      <c r="L430" s="8">
        <v>38.139500000000005</v>
      </c>
      <c r="M430" s="8">
        <v>114.41850000000001</v>
      </c>
      <c r="N430" s="7">
        <v>2517</v>
      </c>
      <c r="O430" s="6">
        <v>1.3146603098927294</v>
      </c>
      <c r="P430" s="6">
        <v>28.920148402574757</v>
      </c>
      <c r="Q430" s="13" t="str">
        <f t="shared" si="12"/>
        <v>PLT00033CHICAGO</v>
      </c>
      <c r="R430" s="13" t="str">
        <f t="shared" si="13"/>
        <v>MACONPLT0060</v>
      </c>
    </row>
    <row r="431" spans="1:18" x14ac:dyDescent="0.2">
      <c r="A431" s="5" t="s">
        <v>124</v>
      </c>
      <c r="B431" s="5" t="s">
        <v>125</v>
      </c>
      <c r="C431" s="5" t="s">
        <v>102</v>
      </c>
      <c r="D431" s="5" t="s">
        <v>58</v>
      </c>
      <c r="E431" s="5" t="s">
        <v>59</v>
      </c>
      <c r="F431" s="5" t="s">
        <v>57</v>
      </c>
      <c r="G431" s="5" t="s">
        <v>60</v>
      </c>
      <c r="H431" s="5" t="s">
        <v>61</v>
      </c>
      <c r="I431" s="6">
        <v>2224.8916666666664</v>
      </c>
      <c r="J431" s="7">
        <v>12</v>
      </c>
      <c r="K431" s="6">
        <v>31096.47</v>
      </c>
      <c r="L431" s="8">
        <v>9.485125</v>
      </c>
      <c r="M431" s="8">
        <v>113.8215</v>
      </c>
      <c r="N431" s="7">
        <v>26784</v>
      </c>
      <c r="O431" s="6">
        <v>1.1610091845878137</v>
      </c>
      <c r="P431" s="6">
        <v>273.20383231639016</v>
      </c>
      <c r="Q431" s="13" t="str">
        <f t="shared" si="12"/>
        <v>PLT00020FULLERTON</v>
      </c>
      <c r="R431" s="13" t="str">
        <f t="shared" si="13"/>
        <v>MARIONPLT0066</v>
      </c>
    </row>
    <row r="432" spans="1:18" x14ac:dyDescent="0.2">
      <c r="A432" s="5" t="s">
        <v>55</v>
      </c>
      <c r="B432" s="5" t="s">
        <v>56</v>
      </c>
      <c r="C432" s="5" t="s">
        <v>57</v>
      </c>
      <c r="D432" s="5" t="s">
        <v>93</v>
      </c>
      <c r="E432" s="5" t="s">
        <v>94</v>
      </c>
      <c r="F432" s="5" t="s">
        <v>57</v>
      </c>
      <c r="G432" s="5" t="s">
        <v>60</v>
      </c>
      <c r="H432" s="5" t="s">
        <v>95</v>
      </c>
      <c r="I432" s="6">
        <v>1273.7777777777778</v>
      </c>
      <c r="J432" s="7">
        <v>9</v>
      </c>
      <c r="K432" s="6">
        <v>12132</v>
      </c>
      <c r="L432" s="8">
        <v>12.500111111111112</v>
      </c>
      <c r="M432" s="8">
        <v>112.501</v>
      </c>
      <c r="N432" s="7">
        <v>3780</v>
      </c>
      <c r="O432" s="6">
        <v>3.2095238095238097</v>
      </c>
      <c r="P432" s="6">
        <v>107.83904143074284</v>
      </c>
      <c r="Q432" s="13" t="str">
        <f t="shared" si="12"/>
        <v>PLT00003SACRAMENTO</v>
      </c>
      <c r="R432" s="13" t="str">
        <f t="shared" si="13"/>
        <v>IRVINEPLT0060</v>
      </c>
    </row>
    <row r="433" spans="1:18" x14ac:dyDescent="0.2">
      <c r="A433" s="5" t="s">
        <v>150</v>
      </c>
      <c r="B433" s="5" t="s">
        <v>151</v>
      </c>
      <c r="C433" s="5" t="s">
        <v>152</v>
      </c>
      <c r="D433" s="5" t="s">
        <v>306</v>
      </c>
      <c r="E433" s="5" t="s">
        <v>307</v>
      </c>
      <c r="F433" s="5" t="s">
        <v>308</v>
      </c>
      <c r="G433" s="5" t="s">
        <v>60</v>
      </c>
      <c r="H433" s="5" t="s">
        <v>309</v>
      </c>
      <c r="I433" s="6">
        <v>911.48400000000004</v>
      </c>
      <c r="J433" s="7">
        <v>5</v>
      </c>
      <c r="K433" s="6">
        <v>5107.13</v>
      </c>
      <c r="L433" s="8">
        <v>22.5</v>
      </c>
      <c r="M433" s="8">
        <v>112.5</v>
      </c>
      <c r="N433" s="7">
        <v>2145</v>
      </c>
      <c r="O433" s="6">
        <v>2.3809463869463872</v>
      </c>
      <c r="P433" s="6">
        <v>45.396711111111109</v>
      </c>
      <c r="Q433" s="13" t="str">
        <f t="shared" si="12"/>
        <v>PLT00032NEWTON</v>
      </c>
      <c r="R433" s="13" t="str">
        <f t="shared" si="13"/>
        <v>KALAMAZOOPLT0800</v>
      </c>
    </row>
    <row r="434" spans="1:18" x14ac:dyDescent="0.2">
      <c r="A434" s="5" t="s">
        <v>333</v>
      </c>
      <c r="B434" s="5" t="s">
        <v>151</v>
      </c>
      <c r="C434" s="5" t="s">
        <v>152</v>
      </c>
      <c r="D434" s="5" t="s">
        <v>157</v>
      </c>
      <c r="E434" s="5" t="s">
        <v>158</v>
      </c>
      <c r="F434" s="5" t="s">
        <v>102</v>
      </c>
      <c r="G434" s="5" t="s">
        <v>60</v>
      </c>
      <c r="H434" s="5" t="s">
        <v>159</v>
      </c>
      <c r="I434" s="6">
        <v>700.92800000000011</v>
      </c>
      <c r="J434" s="7">
        <v>5</v>
      </c>
      <c r="K434" s="6">
        <v>3735.0400000000004</v>
      </c>
      <c r="L434" s="8">
        <v>22.5</v>
      </c>
      <c r="M434" s="8">
        <v>112.5</v>
      </c>
      <c r="N434" s="7">
        <v>1280</v>
      </c>
      <c r="O434" s="6">
        <v>2.9180000000000001</v>
      </c>
      <c r="P434" s="6">
        <v>33.200355555555561</v>
      </c>
      <c r="Q434" s="13" t="str">
        <f t="shared" si="12"/>
        <v>PLT09011SOLON</v>
      </c>
      <c r="R434" s="13" t="str">
        <f t="shared" si="13"/>
        <v>KALAMAZOOPLT0002</v>
      </c>
    </row>
    <row r="435" spans="1:18" x14ac:dyDescent="0.2">
      <c r="A435" s="5" t="s">
        <v>416</v>
      </c>
      <c r="B435" s="5" t="s">
        <v>101</v>
      </c>
      <c r="C435" s="5" t="s">
        <v>102</v>
      </c>
      <c r="D435" s="5" t="s">
        <v>267</v>
      </c>
      <c r="E435" s="5" t="s">
        <v>268</v>
      </c>
      <c r="F435" s="5" t="s">
        <v>269</v>
      </c>
      <c r="G435" s="5" t="s">
        <v>60</v>
      </c>
      <c r="H435" s="5" t="s">
        <v>270</v>
      </c>
      <c r="I435" s="6">
        <v>1556.5919999999999</v>
      </c>
      <c r="J435" s="7">
        <v>5</v>
      </c>
      <c r="K435" s="6">
        <v>8627.1299999999992</v>
      </c>
      <c r="L435" s="8">
        <v>22.5</v>
      </c>
      <c r="M435" s="8">
        <v>112.5</v>
      </c>
      <c r="N435" s="7">
        <v>4485</v>
      </c>
      <c r="O435" s="6">
        <v>1.9235518394648827</v>
      </c>
      <c r="P435" s="6">
        <v>76.685599999999994</v>
      </c>
      <c r="Q435" s="13" t="str">
        <f t="shared" si="12"/>
        <v>PLT09022MITCHELL</v>
      </c>
      <c r="R435" s="13" t="str">
        <f t="shared" si="13"/>
        <v>CINCINNATIPLT0004</v>
      </c>
    </row>
    <row r="436" spans="1:18" x14ac:dyDescent="0.2">
      <c r="A436" s="5" t="s">
        <v>261</v>
      </c>
      <c r="B436" s="5" t="s">
        <v>262</v>
      </c>
      <c r="C436" s="5" t="s">
        <v>122</v>
      </c>
      <c r="D436" s="5" t="s">
        <v>55</v>
      </c>
      <c r="E436" s="5" t="s">
        <v>56</v>
      </c>
      <c r="F436" s="5" t="s">
        <v>57</v>
      </c>
      <c r="G436" s="5" t="s">
        <v>156</v>
      </c>
      <c r="H436" s="5" t="s">
        <v>169</v>
      </c>
      <c r="I436" s="6">
        <v>1526</v>
      </c>
      <c r="J436" s="7">
        <v>6</v>
      </c>
      <c r="K436" s="6">
        <v>10916.559999999998</v>
      </c>
      <c r="L436" s="8">
        <v>18.620333333333335</v>
      </c>
      <c r="M436" s="8">
        <v>111.72200000000001</v>
      </c>
      <c r="N436" s="7">
        <v>9984</v>
      </c>
      <c r="O436" s="6">
        <v>1.0934054487179485</v>
      </c>
      <c r="P436" s="6">
        <v>97.711820411378213</v>
      </c>
      <c r="Q436" s="13" t="str">
        <f t="shared" si="12"/>
        <v>PLT00207IRVINE</v>
      </c>
      <c r="R436" s="13" t="str">
        <f t="shared" si="13"/>
        <v>MONROEPLT0000</v>
      </c>
    </row>
    <row r="437" spans="1:18" x14ac:dyDescent="0.2">
      <c r="A437" s="5" t="s">
        <v>162</v>
      </c>
      <c r="B437" s="5" t="s">
        <v>121</v>
      </c>
      <c r="C437" s="5" t="s">
        <v>122</v>
      </c>
      <c r="D437" s="5" t="s">
        <v>264</v>
      </c>
      <c r="E437" s="5" t="s">
        <v>111</v>
      </c>
      <c r="F437" s="5" t="s">
        <v>112</v>
      </c>
      <c r="G437" s="5" t="s">
        <v>60</v>
      </c>
      <c r="H437" s="5" t="s">
        <v>265</v>
      </c>
      <c r="I437" s="6">
        <v>708.64</v>
      </c>
      <c r="J437" s="7">
        <v>6</v>
      </c>
      <c r="K437" s="6">
        <v>5106.16</v>
      </c>
      <c r="L437" s="8">
        <v>18.38025</v>
      </c>
      <c r="M437" s="8">
        <v>110.28150000000001</v>
      </c>
      <c r="N437" s="7">
        <v>2472</v>
      </c>
      <c r="O437" s="6">
        <v>2.0655987055016181</v>
      </c>
      <c r="P437" s="6">
        <v>46.301147517942717</v>
      </c>
      <c r="Q437" s="13" t="str">
        <f t="shared" si="12"/>
        <v>PLT00031LAWRENCEBURG</v>
      </c>
      <c r="R437" s="13" t="str">
        <f t="shared" si="13"/>
        <v>WEST MONROEPLT0065</v>
      </c>
    </row>
    <row r="438" spans="1:18" x14ac:dyDescent="0.2">
      <c r="A438" s="5" t="s">
        <v>127</v>
      </c>
      <c r="B438" s="5" t="s">
        <v>128</v>
      </c>
      <c r="C438" s="5" t="s">
        <v>64</v>
      </c>
      <c r="D438" s="5" t="s">
        <v>175</v>
      </c>
      <c r="E438" s="5" t="s">
        <v>151</v>
      </c>
      <c r="F438" s="5" t="s">
        <v>152</v>
      </c>
      <c r="G438" s="5" t="s">
        <v>60</v>
      </c>
      <c r="H438" s="5" t="s">
        <v>176</v>
      </c>
      <c r="I438" s="6">
        <v>793.69555555555553</v>
      </c>
      <c r="J438" s="7">
        <v>9</v>
      </c>
      <c r="K438" s="6">
        <v>7793.42</v>
      </c>
      <c r="L438" s="8">
        <v>12.169888888888888</v>
      </c>
      <c r="M438" s="8">
        <v>109.529</v>
      </c>
      <c r="N438" s="7">
        <v>3402</v>
      </c>
      <c r="O438" s="6">
        <v>2.2908348030570251</v>
      </c>
      <c r="P438" s="6">
        <v>71.15394096540642</v>
      </c>
      <c r="Q438" s="13" t="str">
        <f t="shared" si="12"/>
        <v>PLT00043KALAMAZOO</v>
      </c>
      <c r="R438" s="13" t="str">
        <f t="shared" si="13"/>
        <v>CENTRALIAPLT0004</v>
      </c>
    </row>
    <row r="439" spans="1:18" x14ac:dyDescent="0.2">
      <c r="A439" s="5" t="s">
        <v>264</v>
      </c>
      <c r="B439" s="5" t="s">
        <v>111</v>
      </c>
      <c r="C439" s="5" t="s">
        <v>112</v>
      </c>
      <c r="D439" s="5" t="s">
        <v>140</v>
      </c>
      <c r="E439" s="5" t="s">
        <v>141</v>
      </c>
      <c r="F439" s="5" t="s">
        <v>142</v>
      </c>
      <c r="G439" s="5" t="s">
        <v>60</v>
      </c>
      <c r="H439" s="5" t="s">
        <v>143</v>
      </c>
      <c r="I439" s="6">
        <v>1746.2457142857145</v>
      </c>
      <c r="J439" s="7">
        <v>7</v>
      </c>
      <c r="K439" s="6">
        <v>13124.380000000001</v>
      </c>
      <c r="L439" s="8">
        <v>15.495142857142858</v>
      </c>
      <c r="M439" s="8">
        <v>108.46600000000001</v>
      </c>
      <c r="N439" s="7">
        <v>5978</v>
      </c>
      <c r="O439" s="6">
        <v>2.1954466376714623</v>
      </c>
      <c r="P439" s="6">
        <v>120.99994468312651</v>
      </c>
      <c r="Q439" s="13" t="str">
        <f t="shared" si="12"/>
        <v>PLT00653OAKS</v>
      </c>
      <c r="R439" s="13" t="str">
        <f t="shared" si="13"/>
        <v>LAWRENCEBURGPLT0002</v>
      </c>
    </row>
    <row r="440" spans="1:18" x14ac:dyDescent="0.2">
      <c r="A440" s="5" t="s">
        <v>58</v>
      </c>
      <c r="B440" s="5" t="s">
        <v>59</v>
      </c>
      <c r="C440" s="5" t="s">
        <v>57</v>
      </c>
      <c r="D440" s="5" t="s">
        <v>75</v>
      </c>
      <c r="E440" s="5" t="s">
        <v>76</v>
      </c>
      <c r="F440" s="5" t="s">
        <v>57</v>
      </c>
      <c r="G440" s="5" t="s">
        <v>60</v>
      </c>
      <c r="H440" s="5" t="s">
        <v>77</v>
      </c>
      <c r="I440" s="6">
        <v>1082.5166666666667</v>
      </c>
      <c r="J440" s="7">
        <v>9</v>
      </c>
      <c r="K440" s="6">
        <v>10637.249999999998</v>
      </c>
      <c r="L440" s="8">
        <v>12.029444444444444</v>
      </c>
      <c r="M440" s="8">
        <v>108.265</v>
      </c>
      <c r="N440" s="7">
        <v>4473</v>
      </c>
      <c r="O440" s="6">
        <v>2.3781019450033529</v>
      </c>
      <c r="P440" s="6">
        <v>98.2519743222648</v>
      </c>
      <c r="Q440" s="13" t="str">
        <f t="shared" si="12"/>
        <v>PLT00667CHICO</v>
      </c>
      <c r="R440" s="13" t="str">
        <f t="shared" si="13"/>
        <v>FULLERTONPLT0064</v>
      </c>
    </row>
    <row r="441" spans="1:18" x14ac:dyDescent="0.2">
      <c r="A441" s="5" t="s">
        <v>104</v>
      </c>
      <c r="B441" s="5" t="s">
        <v>107</v>
      </c>
      <c r="C441" s="5" t="s">
        <v>108</v>
      </c>
      <c r="D441" s="5" t="s">
        <v>117</v>
      </c>
      <c r="E441" s="5" t="s">
        <v>118</v>
      </c>
      <c r="F441" s="5" t="s">
        <v>106</v>
      </c>
      <c r="G441" s="5" t="s">
        <v>60</v>
      </c>
      <c r="H441" s="5" t="s">
        <v>119</v>
      </c>
      <c r="I441" s="6">
        <v>575.70666666666671</v>
      </c>
      <c r="J441" s="7">
        <v>9</v>
      </c>
      <c r="K441" s="6">
        <v>5684.98</v>
      </c>
      <c r="L441" s="8">
        <v>11.990555555555556</v>
      </c>
      <c r="M441" s="8">
        <v>107.91500000000001</v>
      </c>
      <c r="N441" s="7">
        <v>3042</v>
      </c>
      <c r="O441" s="6">
        <v>1.8688297172912556</v>
      </c>
      <c r="P441" s="6">
        <v>52.680164944632345</v>
      </c>
      <c r="Q441" s="13" t="str">
        <f t="shared" si="12"/>
        <v>PLT00006LUMBERTON</v>
      </c>
      <c r="R441" s="13" t="str">
        <f t="shared" si="13"/>
        <v>STONE MOUNTAINPLT0004</v>
      </c>
    </row>
    <row r="442" spans="1:18" x14ac:dyDescent="0.2">
      <c r="A442" s="5" t="s">
        <v>70</v>
      </c>
      <c r="B442" s="5" t="s">
        <v>71</v>
      </c>
      <c r="C442" s="5" t="s">
        <v>72</v>
      </c>
      <c r="D442" s="5" t="s">
        <v>181</v>
      </c>
      <c r="E442" s="5" t="s">
        <v>71</v>
      </c>
      <c r="F442" s="5" t="s">
        <v>72</v>
      </c>
      <c r="G442" s="5" t="s">
        <v>60</v>
      </c>
      <c r="H442" s="5" t="s">
        <v>182</v>
      </c>
      <c r="I442" s="6">
        <v>0</v>
      </c>
      <c r="J442" s="7">
        <v>8</v>
      </c>
      <c r="K442" s="6">
        <v>0</v>
      </c>
      <c r="L442" s="8">
        <v>13.48075</v>
      </c>
      <c r="M442" s="8">
        <v>107.846</v>
      </c>
      <c r="N442" s="7">
        <v>0</v>
      </c>
      <c r="O442" s="6" t="s">
        <v>241</v>
      </c>
      <c r="P442" s="6">
        <v>0</v>
      </c>
      <c r="Q442" s="13" t="str">
        <f t="shared" si="12"/>
        <v>PLT00042FORT SMITH</v>
      </c>
      <c r="R442" s="13" t="str">
        <f t="shared" si="13"/>
        <v>FORT SMITHPLT0035</v>
      </c>
    </row>
    <row r="443" spans="1:18" x14ac:dyDescent="0.2">
      <c r="A443" s="5" t="s">
        <v>252</v>
      </c>
      <c r="B443" s="5" t="s">
        <v>253</v>
      </c>
      <c r="C443" s="5" t="s">
        <v>254</v>
      </c>
      <c r="D443" s="5" t="s">
        <v>170</v>
      </c>
      <c r="E443" s="5" t="s">
        <v>173</v>
      </c>
      <c r="F443" s="5" t="s">
        <v>166</v>
      </c>
      <c r="G443" s="5" t="s">
        <v>60</v>
      </c>
      <c r="H443" s="5" t="s">
        <v>174</v>
      </c>
      <c r="I443" s="6">
        <v>1118.6399999999999</v>
      </c>
      <c r="J443" s="7">
        <v>5</v>
      </c>
      <c r="K443" s="6">
        <v>6338.8</v>
      </c>
      <c r="L443" s="8">
        <v>21.5</v>
      </c>
      <c r="M443" s="8">
        <v>107.5</v>
      </c>
      <c r="N443" s="7">
        <v>4660</v>
      </c>
      <c r="O443" s="6">
        <v>1.3602575107296138</v>
      </c>
      <c r="P443" s="6">
        <v>58.965581395348842</v>
      </c>
      <c r="Q443" s="13" t="str">
        <f t="shared" si="12"/>
        <v>PLT00060WAUSAU</v>
      </c>
      <c r="R443" s="13" t="str">
        <f t="shared" si="13"/>
        <v>TUSCALOOSAPLT0005</v>
      </c>
    </row>
    <row r="444" spans="1:18" x14ac:dyDescent="0.2">
      <c r="A444" s="5" t="s">
        <v>117</v>
      </c>
      <c r="B444" s="5" t="s">
        <v>118</v>
      </c>
      <c r="C444" s="5" t="s">
        <v>106</v>
      </c>
      <c r="D444" s="5" t="s">
        <v>70</v>
      </c>
      <c r="E444" s="5" t="s">
        <v>71</v>
      </c>
      <c r="F444" s="5" t="s">
        <v>72</v>
      </c>
      <c r="G444" s="5" t="s">
        <v>60</v>
      </c>
      <c r="H444" s="5" t="s">
        <v>74</v>
      </c>
      <c r="I444" s="6">
        <v>1518.72</v>
      </c>
      <c r="J444" s="7">
        <v>9</v>
      </c>
      <c r="K444" s="6">
        <v>15039.36</v>
      </c>
      <c r="L444" s="8">
        <v>11.862555555555556</v>
      </c>
      <c r="M444" s="8">
        <v>106.76300000000001</v>
      </c>
      <c r="N444" s="7">
        <v>9072</v>
      </c>
      <c r="O444" s="6">
        <v>1.6577777777777778</v>
      </c>
      <c r="P444" s="6">
        <v>140.86677968959285</v>
      </c>
      <c r="Q444" s="13" t="str">
        <f t="shared" si="12"/>
        <v>PLT00041FORT SMITH</v>
      </c>
      <c r="R444" s="13" t="str">
        <f t="shared" si="13"/>
        <v>LUMBERTONPLT0004</v>
      </c>
    </row>
    <row r="445" spans="1:18" x14ac:dyDescent="0.2">
      <c r="A445" s="5" t="s">
        <v>260</v>
      </c>
      <c r="B445" s="5" t="s">
        <v>138</v>
      </c>
      <c r="C445" s="5" t="s">
        <v>108</v>
      </c>
      <c r="D445" s="5" t="s">
        <v>140</v>
      </c>
      <c r="E445" s="5" t="s">
        <v>141</v>
      </c>
      <c r="F445" s="5" t="s">
        <v>142</v>
      </c>
      <c r="G445" s="5" t="s">
        <v>60</v>
      </c>
      <c r="H445" s="5" t="s">
        <v>143</v>
      </c>
      <c r="I445" s="6">
        <v>1861.5714285714287</v>
      </c>
      <c r="J445" s="7">
        <v>7</v>
      </c>
      <c r="K445" s="6">
        <v>14306.5</v>
      </c>
      <c r="L445" s="8">
        <v>14.894857142857143</v>
      </c>
      <c r="M445" s="8">
        <v>104.264</v>
      </c>
      <c r="N445" s="7">
        <v>5600</v>
      </c>
      <c r="O445" s="6">
        <v>2.554732142857143</v>
      </c>
      <c r="P445" s="6">
        <v>137.21418706360777</v>
      </c>
      <c r="Q445" s="13" t="str">
        <f t="shared" si="12"/>
        <v>PLT00250OAKS</v>
      </c>
      <c r="R445" s="13" t="str">
        <f t="shared" si="13"/>
        <v>MACONPLT0002</v>
      </c>
    </row>
    <row r="446" spans="1:18" x14ac:dyDescent="0.2">
      <c r="A446" s="5" t="s">
        <v>175</v>
      </c>
      <c r="B446" s="5" t="s">
        <v>151</v>
      </c>
      <c r="C446" s="5" t="s">
        <v>152</v>
      </c>
      <c r="D446" s="5" t="s">
        <v>127</v>
      </c>
      <c r="E446" s="5" t="s">
        <v>128</v>
      </c>
      <c r="F446" s="5" t="s">
        <v>64</v>
      </c>
      <c r="G446" s="5" t="s">
        <v>60</v>
      </c>
      <c r="H446" s="5" t="s">
        <v>129</v>
      </c>
      <c r="I446" s="6">
        <v>494.66666666666669</v>
      </c>
      <c r="J446" s="7">
        <v>6</v>
      </c>
      <c r="K446" s="6">
        <v>3421.6</v>
      </c>
      <c r="L446" s="8">
        <v>17.140499999999999</v>
      </c>
      <c r="M446" s="8">
        <v>102.843</v>
      </c>
      <c r="N446" s="7">
        <v>2268</v>
      </c>
      <c r="O446" s="6">
        <v>1.508641975308642</v>
      </c>
      <c r="P446" s="6">
        <v>33.270130198457842</v>
      </c>
      <c r="Q446" s="13" t="str">
        <f t="shared" si="12"/>
        <v>PLT00049CENTRALIA</v>
      </c>
      <c r="R446" s="13" t="str">
        <f t="shared" si="13"/>
        <v>KALAMAZOOPLT0004</v>
      </c>
    </row>
    <row r="447" spans="1:18" x14ac:dyDescent="0.2">
      <c r="A447" s="5" t="s">
        <v>281</v>
      </c>
      <c r="B447" s="5" t="s">
        <v>282</v>
      </c>
      <c r="C447" s="5" t="s">
        <v>283</v>
      </c>
      <c r="D447" s="5" t="s">
        <v>137</v>
      </c>
      <c r="E447" s="5" t="s">
        <v>138</v>
      </c>
      <c r="F447" s="5" t="s">
        <v>108</v>
      </c>
      <c r="G447" s="5" t="s">
        <v>60</v>
      </c>
      <c r="H447" s="5" t="s">
        <v>139</v>
      </c>
      <c r="I447" s="6">
        <v>940.4766666666668</v>
      </c>
      <c r="J447" s="7">
        <v>6</v>
      </c>
      <c r="K447" s="6">
        <v>6190.9</v>
      </c>
      <c r="L447" s="8">
        <v>17.04175</v>
      </c>
      <c r="M447" s="8">
        <v>102.2505</v>
      </c>
      <c r="N447" s="7">
        <v>3072</v>
      </c>
      <c r="O447" s="6">
        <v>2.0152669270833332</v>
      </c>
      <c r="P447" s="6">
        <v>60.546403196072383</v>
      </c>
      <c r="Q447" s="13" t="str">
        <f t="shared" si="12"/>
        <v>PLT00508MACON</v>
      </c>
      <c r="R447" s="13" t="str">
        <f t="shared" si="13"/>
        <v>WALTONPLT0003</v>
      </c>
    </row>
    <row r="448" spans="1:18" x14ac:dyDescent="0.2">
      <c r="A448" s="5" t="s">
        <v>66</v>
      </c>
      <c r="B448" s="5" t="s">
        <v>67</v>
      </c>
      <c r="C448" s="5" t="s">
        <v>68</v>
      </c>
      <c r="D448" s="5" t="s">
        <v>212</v>
      </c>
      <c r="E448" s="5" t="s">
        <v>213</v>
      </c>
      <c r="F448" s="5" t="s">
        <v>102</v>
      </c>
      <c r="G448" s="5" t="s">
        <v>60</v>
      </c>
      <c r="H448" s="5" t="s">
        <v>214</v>
      </c>
      <c r="I448" s="6">
        <v>639.67399999999998</v>
      </c>
      <c r="J448" s="7">
        <v>5</v>
      </c>
      <c r="K448" s="6">
        <v>3523.3100000000004</v>
      </c>
      <c r="L448" s="8">
        <v>20</v>
      </c>
      <c r="M448" s="8">
        <v>100</v>
      </c>
      <c r="N448" s="7">
        <v>1889</v>
      </c>
      <c r="O448" s="6">
        <v>1.8651720487030177</v>
      </c>
      <c r="P448" s="6">
        <v>35.233100000000007</v>
      </c>
      <c r="Q448" s="13" t="str">
        <f t="shared" si="12"/>
        <v>PLT00017MIDDLETOWN</v>
      </c>
      <c r="R448" s="13" t="str">
        <f t="shared" si="13"/>
        <v>PACIFICPLT0003</v>
      </c>
    </row>
    <row r="449" spans="1:18" x14ac:dyDescent="0.2">
      <c r="A449" s="5" t="s">
        <v>124</v>
      </c>
      <c r="B449" s="5" t="s">
        <v>125</v>
      </c>
      <c r="C449" s="5" t="s">
        <v>102</v>
      </c>
      <c r="D449" s="5" t="s">
        <v>212</v>
      </c>
      <c r="E449" s="5" t="s">
        <v>213</v>
      </c>
      <c r="F449" s="5" t="s">
        <v>102</v>
      </c>
      <c r="G449" s="5" t="s">
        <v>60</v>
      </c>
      <c r="H449" s="5" t="s">
        <v>214</v>
      </c>
      <c r="I449" s="6">
        <v>450</v>
      </c>
      <c r="J449" s="7">
        <v>5</v>
      </c>
      <c r="K449" s="6">
        <v>2349</v>
      </c>
      <c r="L449" s="8">
        <v>20</v>
      </c>
      <c r="M449" s="8">
        <v>100</v>
      </c>
      <c r="N449" s="7">
        <v>550</v>
      </c>
      <c r="O449" s="6">
        <v>4.2709090909090905</v>
      </c>
      <c r="P449" s="6">
        <v>23.49</v>
      </c>
      <c r="Q449" s="13" t="str">
        <f t="shared" si="12"/>
        <v>PLT00020MIDDLETOWN</v>
      </c>
      <c r="R449" s="13" t="str">
        <f t="shared" si="13"/>
        <v>MARIONPLT0003</v>
      </c>
    </row>
    <row r="450" spans="1:18" x14ac:dyDescent="0.2">
      <c r="A450" s="5" t="s">
        <v>137</v>
      </c>
      <c r="B450" s="5" t="s">
        <v>138</v>
      </c>
      <c r="C450" s="5" t="s">
        <v>108</v>
      </c>
      <c r="D450" s="5" t="s">
        <v>183</v>
      </c>
      <c r="E450" s="5" t="s">
        <v>184</v>
      </c>
      <c r="F450" s="5" t="s">
        <v>185</v>
      </c>
      <c r="G450" s="5" t="s">
        <v>60</v>
      </c>
      <c r="H450" s="5" t="s">
        <v>243</v>
      </c>
      <c r="I450" s="6">
        <v>1649.28</v>
      </c>
      <c r="J450" s="7">
        <v>5</v>
      </c>
      <c r="K450" s="6">
        <v>9221.2000000000007</v>
      </c>
      <c r="L450" s="8">
        <v>19.598599999999998</v>
      </c>
      <c r="M450" s="8">
        <v>97.992999999999995</v>
      </c>
      <c r="N450" s="7">
        <v>4295</v>
      </c>
      <c r="O450" s="6">
        <v>2.1469615832363216</v>
      </c>
      <c r="P450" s="6">
        <v>94.100599022379157</v>
      </c>
      <c r="Q450" s="13" t="str">
        <f t="shared" ref="Q450:Q513" si="14">A450&amp;E450</f>
        <v>PLT00033PISCATAWAY</v>
      </c>
      <c r="R450" s="13" t="str">
        <f t="shared" si="13"/>
        <v>MACONPLT0001</v>
      </c>
    </row>
    <row r="451" spans="1:18" x14ac:dyDescent="0.2">
      <c r="A451" s="5" t="s">
        <v>133</v>
      </c>
      <c r="B451" s="5" t="s">
        <v>134</v>
      </c>
      <c r="C451" s="5" t="s">
        <v>106</v>
      </c>
      <c r="D451" s="5" t="s">
        <v>261</v>
      </c>
      <c r="E451" s="5" t="s">
        <v>262</v>
      </c>
      <c r="F451" s="5" t="s">
        <v>122</v>
      </c>
      <c r="G451" s="5" t="s">
        <v>60</v>
      </c>
      <c r="H451" s="5" t="s">
        <v>317</v>
      </c>
      <c r="I451" s="6">
        <v>1158.3880000000001</v>
      </c>
      <c r="J451" s="7">
        <v>5</v>
      </c>
      <c r="K451" s="6">
        <v>6536.24</v>
      </c>
      <c r="L451" s="8">
        <v>18.943200000000001</v>
      </c>
      <c r="M451" s="8">
        <v>94.716000000000008</v>
      </c>
      <c r="N451" s="7">
        <v>3712</v>
      </c>
      <c r="O451" s="6">
        <v>1.7608405172413792</v>
      </c>
      <c r="P451" s="6">
        <v>69.00882638624941</v>
      </c>
      <c r="Q451" s="13" t="str">
        <f t="shared" si="14"/>
        <v>PLT00051MONROE</v>
      </c>
      <c r="R451" s="13" t="str">
        <f t="shared" ref="R451:R514" si="15">B451&amp;LEFT(D451,7)</f>
        <v>CHARLOTTEPLT0020</v>
      </c>
    </row>
    <row r="452" spans="1:18" x14ac:dyDescent="0.2">
      <c r="A452" s="5" t="s">
        <v>164</v>
      </c>
      <c r="B452" s="5" t="s">
        <v>165</v>
      </c>
      <c r="C452" s="5" t="s">
        <v>166</v>
      </c>
      <c r="D452" s="5" t="s">
        <v>117</v>
      </c>
      <c r="E452" s="5" t="s">
        <v>118</v>
      </c>
      <c r="F452" s="5" t="s">
        <v>106</v>
      </c>
      <c r="G452" s="5" t="s">
        <v>60</v>
      </c>
      <c r="H452" s="5" t="s">
        <v>119</v>
      </c>
      <c r="I452" s="6">
        <v>1739.36</v>
      </c>
      <c r="J452" s="7">
        <v>5</v>
      </c>
      <c r="K452" s="6">
        <v>9429.7599999999984</v>
      </c>
      <c r="L452" s="8">
        <v>18.871700000000001</v>
      </c>
      <c r="M452" s="8">
        <v>94.358500000000006</v>
      </c>
      <c r="N452" s="7">
        <v>5090</v>
      </c>
      <c r="O452" s="6">
        <v>1.8526051080550094</v>
      </c>
      <c r="P452" s="6">
        <v>99.935458914671145</v>
      </c>
      <c r="Q452" s="13" t="str">
        <f t="shared" si="14"/>
        <v>PLT00045LUMBERTON</v>
      </c>
      <c r="R452" s="13" t="str">
        <f t="shared" si="15"/>
        <v>MENASHAPLT0004</v>
      </c>
    </row>
    <row r="453" spans="1:18" x14ac:dyDescent="0.2">
      <c r="A453" s="5" t="s">
        <v>55</v>
      </c>
      <c r="B453" s="5" t="s">
        <v>56</v>
      </c>
      <c r="C453" s="5" t="s">
        <v>57</v>
      </c>
      <c r="D453" s="5" t="s">
        <v>70</v>
      </c>
      <c r="E453" s="5" t="s">
        <v>71</v>
      </c>
      <c r="F453" s="5" t="s">
        <v>72</v>
      </c>
      <c r="G453" s="5" t="s">
        <v>60</v>
      </c>
      <c r="H453" s="5" t="s">
        <v>74</v>
      </c>
      <c r="I453" s="6">
        <v>2574.1279999999997</v>
      </c>
      <c r="J453" s="7">
        <v>5</v>
      </c>
      <c r="K453" s="6">
        <v>14363.52</v>
      </c>
      <c r="L453" s="8">
        <v>18.839400000000001</v>
      </c>
      <c r="M453" s="8">
        <v>94.197000000000003</v>
      </c>
      <c r="N453" s="7">
        <v>7570</v>
      </c>
      <c r="O453" s="6">
        <v>1.8974266842800529</v>
      </c>
      <c r="P453" s="6">
        <v>152.48383706487468</v>
      </c>
      <c r="Q453" s="13" t="str">
        <f t="shared" si="14"/>
        <v>PLT00003FORT SMITH</v>
      </c>
      <c r="R453" s="13" t="str">
        <f t="shared" si="15"/>
        <v>IRVINEPLT0004</v>
      </c>
    </row>
    <row r="454" spans="1:18" x14ac:dyDescent="0.2">
      <c r="A454" s="5" t="s">
        <v>136</v>
      </c>
      <c r="B454" s="5" t="s">
        <v>121</v>
      </c>
      <c r="C454" s="5" t="s">
        <v>122</v>
      </c>
      <c r="D454" s="5" t="s">
        <v>93</v>
      </c>
      <c r="E454" s="5" t="s">
        <v>94</v>
      </c>
      <c r="F454" s="5" t="s">
        <v>57</v>
      </c>
      <c r="G454" s="5" t="s">
        <v>60</v>
      </c>
      <c r="H454" s="5" t="s">
        <v>95</v>
      </c>
      <c r="I454" s="6">
        <v>2521.2799999999997</v>
      </c>
      <c r="J454" s="7">
        <v>5</v>
      </c>
      <c r="K454" s="6">
        <v>17255.96</v>
      </c>
      <c r="L454" s="8">
        <v>18.8352</v>
      </c>
      <c r="M454" s="8">
        <v>94.176000000000002</v>
      </c>
      <c r="N454" s="7">
        <v>9998</v>
      </c>
      <c r="O454" s="6">
        <v>1.7259411882376474</v>
      </c>
      <c r="P454" s="6">
        <v>183.23097179748555</v>
      </c>
      <c r="Q454" s="13" t="str">
        <f t="shared" si="14"/>
        <v>PLT00070SACRAMENTO</v>
      </c>
      <c r="R454" s="13" t="str">
        <f t="shared" si="15"/>
        <v>WEST MONROEPLT0060</v>
      </c>
    </row>
    <row r="455" spans="1:18" x14ac:dyDescent="0.2">
      <c r="A455" s="5" t="s">
        <v>199</v>
      </c>
      <c r="B455" s="5" t="s">
        <v>193</v>
      </c>
      <c r="C455" s="5" t="s">
        <v>152</v>
      </c>
      <c r="D455" s="5" t="s">
        <v>244</v>
      </c>
      <c r="E455" s="5" t="s">
        <v>245</v>
      </c>
      <c r="F455" s="5" t="s">
        <v>246</v>
      </c>
      <c r="G455" s="5" t="s">
        <v>60</v>
      </c>
      <c r="H455" s="5" t="s">
        <v>293</v>
      </c>
      <c r="I455" s="6">
        <v>1768.8</v>
      </c>
      <c r="J455" s="7">
        <v>4</v>
      </c>
      <c r="K455" s="6">
        <v>7718.4</v>
      </c>
      <c r="L455" s="8">
        <v>22.5</v>
      </c>
      <c r="M455" s="8">
        <v>90</v>
      </c>
      <c r="N455" s="7">
        <v>4020</v>
      </c>
      <c r="O455" s="6">
        <v>1.92</v>
      </c>
      <c r="P455" s="6">
        <v>85.759999999999991</v>
      </c>
      <c r="Q455" s="13" t="str">
        <f t="shared" si="14"/>
        <v>PLT00038WINNIPEG</v>
      </c>
      <c r="R455" s="13" t="str">
        <f t="shared" si="15"/>
        <v>BATTLE CREEKPLT0810</v>
      </c>
    </row>
    <row r="456" spans="1:18" x14ac:dyDescent="0.2">
      <c r="A456" s="5" t="s">
        <v>333</v>
      </c>
      <c r="B456" s="5" t="s">
        <v>151</v>
      </c>
      <c r="C456" s="5" t="s">
        <v>152</v>
      </c>
      <c r="D456" s="5" t="s">
        <v>296</v>
      </c>
      <c r="E456" s="5" t="s">
        <v>297</v>
      </c>
      <c r="F456" s="5" t="s">
        <v>258</v>
      </c>
      <c r="G456" s="5" t="s">
        <v>60</v>
      </c>
      <c r="H456" s="5" t="s">
        <v>298</v>
      </c>
      <c r="I456" s="6">
        <v>1100</v>
      </c>
      <c r="J456" s="7">
        <v>4</v>
      </c>
      <c r="K456" s="6">
        <v>4745.6000000000004</v>
      </c>
      <c r="L456" s="8">
        <v>22.5</v>
      </c>
      <c r="M456" s="8">
        <v>90</v>
      </c>
      <c r="N456" s="7">
        <v>1728</v>
      </c>
      <c r="O456" s="6">
        <v>2.7462962962962965</v>
      </c>
      <c r="P456" s="6">
        <v>52.728888888888896</v>
      </c>
      <c r="Q456" s="13" t="str">
        <f t="shared" si="14"/>
        <v>PLT09011COBOURG</v>
      </c>
      <c r="R456" s="13" t="str">
        <f t="shared" si="15"/>
        <v>KALAMAZOOPLT0810</v>
      </c>
    </row>
    <row r="457" spans="1:18" x14ac:dyDescent="0.2">
      <c r="A457" s="5" t="s">
        <v>416</v>
      </c>
      <c r="B457" s="5" t="s">
        <v>101</v>
      </c>
      <c r="C457" s="5" t="s">
        <v>102</v>
      </c>
      <c r="D457" s="5" t="s">
        <v>117</v>
      </c>
      <c r="E457" s="5" t="s">
        <v>118</v>
      </c>
      <c r="F457" s="5" t="s">
        <v>106</v>
      </c>
      <c r="G457" s="5" t="s">
        <v>60</v>
      </c>
      <c r="H457" s="5" t="s">
        <v>119</v>
      </c>
      <c r="I457" s="6">
        <v>972.9899999999999</v>
      </c>
      <c r="J457" s="7">
        <v>4</v>
      </c>
      <c r="K457" s="6">
        <v>4239.05</v>
      </c>
      <c r="L457" s="8">
        <v>22.5</v>
      </c>
      <c r="M457" s="8">
        <v>90</v>
      </c>
      <c r="N457" s="7">
        <v>2276</v>
      </c>
      <c r="O457" s="6">
        <v>1.8625</v>
      </c>
      <c r="P457" s="6">
        <v>47.100555555555559</v>
      </c>
      <c r="Q457" s="13" t="str">
        <f t="shared" si="14"/>
        <v>PLT09022LUMBERTON</v>
      </c>
      <c r="R457" s="13" t="str">
        <f t="shared" si="15"/>
        <v>CINCINNATIPLT0004</v>
      </c>
    </row>
    <row r="458" spans="1:18" x14ac:dyDescent="0.2">
      <c r="A458" s="5" t="s">
        <v>55</v>
      </c>
      <c r="B458" s="5" t="s">
        <v>56</v>
      </c>
      <c r="C458" s="5" t="s">
        <v>57</v>
      </c>
      <c r="D458" s="5" t="s">
        <v>96</v>
      </c>
      <c r="E458" s="5" t="s">
        <v>97</v>
      </c>
      <c r="F458" s="5" t="s">
        <v>98</v>
      </c>
      <c r="G458" s="5" t="s">
        <v>60</v>
      </c>
      <c r="H458" s="5" t="s">
        <v>99</v>
      </c>
      <c r="I458" s="6">
        <v>2805.8666666666668</v>
      </c>
      <c r="J458" s="7">
        <v>6</v>
      </c>
      <c r="K458" s="6">
        <v>18533.12</v>
      </c>
      <c r="L458" s="8">
        <v>14.740833333333335</v>
      </c>
      <c r="M458" s="8">
        <v>88.445000000000007</v>
      </c>
      <c r="N458" s="7">
        <v>9096</v>
      </c>
      <c r="O458" s="6">
        <v>2.0375021987686894</v>
      </c>
      <c r="P458" s="6">
        <v>209.54401040194469</v>
      </c>
      <c r="Q458" s="13" t="str">
        <f t="shared" si="14"/>
        <v>PLT00003PHARR</v>
      </c>
      <c r="R458" s="13" t="str">
        <f t="shared" si="15"/>
        <v>IRVINEPLT0066</v>
      </c>
    </row>
    <row r="459" spans="1:18" x14ac:dyDescent="0.2">
      <c r="A459" s="5" t="s">
        <v>70</v>
      </c>
      <c r="B459" s="5" t="s">
        <v>71</v>
      </c>
      <c r="C459" s="5" t="s">
        <v>72</v>
      </c>
      <c r="D459" s="5" t="s">
        <v>252</v>
      </c>
      <c r="E459" s="5" t="s">
        <v>253</v>
      </c>
      <c r="F459" s="5" t="s">
        <v>254</v>
      </c>
      <c r="G459" s="5" t="s">
        <v>60</v>
      </c>
      <c r="H459" s="5" t="s">
        <v>345</v>
      </c>
      <c r="I459" s="6">
        <v>926.87000000000012</v>
      </c>
      <c r="J459" s="7">
        <v>5</v>
      </c>
      <c r="K459" s="6">
        <v>5191</v>
      </c>
      <c r="L459" s="8">
        <v>17.668100000000003</v>
      </c>
      <c r="M459" s="8">
        <v>88.340500000000006</v>
      </c>
      <c r="N459" s="7">
        <v>2535</v>
      </c>
      <c r="O459" s="6">
        <v>2.047731755424063</v>
      </c>
      <c r="P459" s="6">
        <v>58.761270312031286</v>
      </c>
      <c r="Q459" s="13" t="str">
        <f t="shared" si="14"/>
        <v>PLT00042TUSCALOOSA</v>
      </c>
      <c r="R459" s="13" t="str">
        <f t="shared" si="15"/>
        <v>FORT SMITHPLT0006</v>
      </c>
    </row>
    <row r="460" spans="1:18" x14ac:dyDescent="0.2">
      <c r="A460" s="5" t="s">
        <v>286</v>
      </c>
      <c r="B460" s="5" t="s">
        <v>118</v>
      </c>
      <c r="C460" s="5" t="s">
        <v>106</v>
      </c>
      <c r="D460" s="5" t="s">
        <v>62</v>
      </c>
      <c r="E460" s="5" t="s">
        <v>63</v>
      </c>
      <c r="F460" s="5" t="s">
        <v>64</v>
      </c>
      <c r="G460" s="5" t="s">
        <v>60</v>
      </c>
      <c r="H460" s="5" t="s">
        <v>65</v>
      </c>
      <c r="I460" s="6">
        <v>1175.5733333333335</v>
      </c>
      <c r="J460" s="7">
        <v>6</v>
      </c>
      <c r="K460" s="6">
        <v>8040.42</v>
      </c>
      <c r="L460" s="8">
        <v>14.4445</v>
      </c>
      <c r="M460" s="8">
        <v>86.667000000000002</v>
      </c>
      <c r="N460" s="7">
        <v>5136</v>
      </c>
      <c r="O460" s="6">
        <v>1.565502336448598</v>
      </c>
      <c r="P460" s="6">
        <v>92.773720101076535</v>
      </c>
      <c r="Q460" s="13" t="str">
        <f t="shared" si="14"/>
        <v>PLT00610ELK GROVE VILLAGE</v>
      </c>
      <c r="R460" s="13" t="str">
        <f t="shared" si="15"/>
        <v>LUMBERTONPLT0000</v>
      </c>
    </row>
    <row r="461" spans="1:18" x14ac:dyDescent="0.2">
      <c r="A461" s="5" t="s">
        <v>137</v>
      </c>
      <c r="B461" s="5" t="s">
        <v>138</v>
      </c>
      <c r="C461" s="5" t="s">
        <v>108</v>
      </c>
      <c r="D461" s="5" t="s">
        <v>181</v>
      </c>
      <c r="E461" s="5" t="s">
        <v>71</v>
      </c>
      <c r="F461" s="5" t="s">
        <v>72</v>
      </c>
      <c r="G461" s="5" t="s">
        <v>242</v>
      </c>
      <c r="H461" s="5" t="s">
        <v>182</v>
      </c>
      <c r="I461" s="6">
        <v>0</v>
      </c>
      <c r="J461" s="7">
        <v>1</v>
      </c>
      <c r="K461" s="6">
        <v>0</v>
      </c>
      <c r="L461" s="8">
        <v>86.478000000000009</v>
      </c>
      <c r="M461" s="8">
        <v>86.478000000000009</v>
      </c>
      <c r="N461" s="7">
        <v>0</v>
      </c>
      <c r="O461" s="6" t="s">
        <v>241</v>
      </c>
      <c r="P461" s="6">
        <v>0</v>
      </c>
      <c r="Q461" s="13" t="str">
        <f t="shared" si="14"/>
        <v>PLT00033FORT SMITH</v>
      </c>
      <c r="R461" s="13" t="str">
        <f t="shared" si="15"/>
        <v>MACONPLT0035</v>
      </c>
    </row>
    <row r="462" spans="1:18" x14ac:dyDescent="0.2">
      <c r="A462" s="5" t="s">
        <v>181</v>
      </c>
      <c r="B462" s="5" t="s">
        <v>71</v>
      </c>
      <c r="C462" s="5" t="s">
        <v>72</v>
      </c>
      <c r="D462" s="5" t="s">
        <v>120</v>
      </c>
      <c r="E462" s="5" t="s">
        <v>121</v>
      </c>
      <c r="F462" s="5" t="s">
        <v>122</v>
      </c>
      <c r="G462" s="5" t="s">
        <v>60</v>
      </c>
      <c r="H462" s="5" t="s">
        <v>123</v>
      </c>
      <c r="I462" s="6">
        <v>900.07684444444396</v>
      </c>
      <c r="J462" s="7">
        <v>6</v>
      </c>
      <c r="K462" s="6">
        <v>5743.6610666666638</v>
      </c>
      <c r="L462" s="8">
        <v>14.3985</v>
      </c>
      <c r="M462" s="8">
        <v>86.391000000000005</v>
      </c>
      <c r="N462" s="7">
        <v>1872</v>
      </c>
      <c r="O462" s="6">
        <v>3.0681950142450125</v>
      </c>
      <c r="P462" s="6">
        <v>66.484484109069967</v>
      </c>
      <c r="Q462" s="13" t="str">
        <f t="shared" si="14"/>
        <v>PLT00350WEST MONROE</v>
      </c>
      <c r="R462" s="13" t="str">
        <f t="shared" si="15"/>
        <v>FORT SMITHPLT0001</v>
      </c>
    </row>
    <row r="463" spans="1:18" x14ac:dyDescent="0.2">
      <c r="A463" s="5" t="s">
        <v>164</v>
      </c>
      <c r="B463" s="5" t="s">
        <v>165</v>
      </c>
      <c r="C463" s="5" t="s">
        <v>166</v>
      </c>
      <c r="D463" s="5" t="s">
        <v>114</v>
      </c>
      <c r="E463" s="5" t="s">
        <v>115</v>
      </c>
      <c r="F463" s="5" t="s">
        <v>64</v>
      </c>
      <c r="G463" s="5" t="s">
        <v>60</v>
      </c>
      <c r="H463" s="5" t="s">
        <v>116</v>
      </c>
      <c r="I463" s="6">
        <v>490.97999999999996</v>
      </c>
      <c r="J463" s="7">
        <v>9</v>
      </c>
      <c r="K463" s="6">
        <v>4671.0500000000011</v>
      </c>
      <c r="L463" s="8">
        <v>9.5808333333333344</v>
      </c>
      <c r="M463" s="8">
        <v>86.227500000000006</v>
      </c>
      <c r="N463" s="7">
        <v>1692</v>
      </c>
      <c r="O463" s="6">
        <v>2.7606678486997644</v>
      </c>
      <c r="P463" s="6">
        <v>54.171233075295014</v>
      </c>
      <c r="Q463" s="13" t="str">
        <f t="shared" si="14"/>
        <v>PLT00045CAROL STREAM</v>
      </c>
      <c r="R463" s="13" t="str">
        <f t="shared" si="15"/>
        <v>MENASHAPLT0000</v>
      </c>
    </row>
    <row r="464" spans="1:18" x14ac:dyDescent="0.2">
      <c r="A464" s="5" t="s">
        <v>162</v>
      </c>
      <c r="B464" s="5" t="s">
        <v>121</v>
      </c>
      <c r="C464" s="5" t="s">
        <v>122</v>
      </c>
      <c r="D464" s="5" t="s">
        <v>216</v>
      </c>
      <c r="E464" s="5" t="s">
        <v>87</v>
      </c>
      <c r="F464" s="5" t="s">
        <v>88</v>
      </c>
      <c r="G464" s="5" t="s">
        <v>60</v>
      </c>
      <c r="H464" s="5" t="s">
        <v>231</v>
      </c>
      <c r="I464" s="6">
        <v>3733.0349999999999</v>
      </c>
      <c r="J464" s="7">
        <v>4</v>
      </c>
      <c r="K464" s="6">
        <v>16665</v>
      </c>
      <c r="L464" s="8">
        <v>21.342124999999999</v>
      </c>
      <c r="M464" s="8">
        <v>85.368499999999997</v>
      </c>
      <c r="N464" s="7">
        <v>9132</v>
      </c>
      <c r="O464" s="6">
        <v>1.8249014454664914</v>
      </c>
      <c r="P464" s="6">
        <v>195.21251984045639</v>
      </c>
      <c r="Q464" s="13" t="str">
        <f t="shared" si="14"/>
        <v>PLT00031PORTLAND</v>
      </c>
      <c r="R464" s="13" t="str">
        <f t="shared" si="15"/>
        <v>WEST MONROEPLT0800</v>
      </c>
    </row>
    <row r="465" spans="1:18" x14ac:dyDescent="0.2">
      <c r="A465" s="5" t="s">
        <v>117</v>
      </c>
      <c r="B465" s="5" t="s">
        <v>118</v>
      </c>
      <c r="C465" s="5" t="s">
        <v>106</v>
      </c>
      <c r="D465" s="5" t="s">
        <v>62</v>
      </c>
      <c r="E465" s="5" t="s">
        <v>63</v>
      </c>
      <c r="F465" s="5" t="s">
        <v>64</v>
      </c>
      <c r="G465" s="5" t="s">
        <v>60</v>
      </c>
      <c r="H465" s="5" t="s">
        <v>65</v>
      </c>
      <c r="I465" s="6">
        <v>1244.8799999999999</v>
      </c>
      <c r="J465" s="7">
        <v>8</v>
      </c>
      <c r="K465" s="6">
        <v>11140.32</v>
      </c>
      <c r="L465" s="8">
        <v>10.632875</v>
      </c>
      <c r="M465" s="8">
        <v>85.063000000000002</v>
      </c>
      <c r="N465" s="7">
        <v>6848</v>
      </c>
      <c r="O465" s="6">
        <v>1.6267990654205606</v>
      </c>
      <c r="P465" s="6">
        <v>130.96551967365363</v>
      </c>
      <c r="Q465" s="13" t="str">
        <f t="shared" si="14"/>
        <v>PLT00041ELK GROVE VILLAGE</v>
      </c>
      <c r="R465" s="13" t="str">
        <f t="shared" si="15"/>
        <v>LUMBERTONPLT0000</v>
      </c>
    </row>
    <row r="466" spans="1:18" x14ac:dyDescent="0.2">
      <c r="A466" s="5" t="s">
        <v>227</v>
      </c>
      <c r="B466" s="5" t="s">
        <v>228</v>
      </c>
      <c r="C466" s="5" t="s">
        <v>229</v>
      </c>
      <c r="D466" s="5" t="s">
        <v>75</v>
      </c>
      <c r="E466" s="5" t="s">
        <v>76</v>
      </c>
      <c r="F466" s="5" t="s">
        <v>57</v>
      </c>
      <c r="G466" s="5" t="s">
        <v>60</v>
      </c>
      <c r="H466" s="5" t="s">
        <v>232</v>
      </c>
      <c r="I466" s="6">
        <v>689.67199999999991</v>
      </c>
      <c r="J466" s="7">
        <v>5</v>
      </c>
      <c r="K466" s="6">
        <v>3992.0499999999997</v>
      </c>
      <c r="L466" s="8">
        <v>16.896000000000001</v>
      </c>
      <c r="M466" s="8">
        <v>84.48</v>
      </c>
      <c r="N466" s="7">
        <v>3537</v>
      </c>
      <c r="O466" s="6">
        <v>1.1286542267458297</v>
      </c>
      <c r="P466" s="6">
        <v>47.254379734848477</v>
      </c>
      <c r="Q466" s="13" t="str">
        <f t="shared" si="14"/>
        <v>PLT00025CHICO</v>
      </c>
      <c r="R466" s="13" t="str">
        <f t="shared" si="15"/>
        <v>RENTONPLT0064</v>
      </c>
    </row>
    <row r="467" spans="1:18" x14ac:dyDescent="0.2">
      <c r="A467" s="5" t="s">
        <v>162</v>
      </c>
      <c r="B467" s="5" t="s">
        <v>121</v>
      </c>
      <c r="C467" s="5" t="s">
        <v>122</v>
      </c>
      <c r="D467" s="5" t="s">
        <v>287</v>
      </c>
      <c r="E467" s="5" t="s">
        <v>288</v>
      </c>
      <c r="F467" s="5" t="s">
        <v>106</v>
      </c>
      <c r="G467" s="5" t="s">
        <v>60</v>
      </c>
      <c r="H467" s="5" t="s">
        <v>289</v>
      </c>
      <c r="I467" s="6">
        <v>1588.7249999999999</v>
      </c>
      <c r="J467" s="7">
        <v>4</v>
      </c>
      <c r="K467" s="6">
        <v>6995</v>
      </c>
      <c r="L467" s="8">
        <v>21.11825</v>
      </c>
      <c r="M467" s="8">
        <v>84.472999999999999</v>
      </c>
      <c r="N467" s="7">
        <v>3684</v>
      </c>
      <c r="O467" s="6">
        <v>1.8987513572204127</v>
      </c>
      <c r="P467" s="6">
        <v>82.807524297704589</v>
      </c>
      <c r="Q467" s="13" t="str">
        <f t="shared" si="14"/>
        <v>PLT00031WILMINGTON</v>
      </c>
      <c r="R467" s="13" t="str">
        <f t="shared" si="15"/>
        <v>WEST MONROEPLT0070</v>
      </c>
    </row>
    <row r="468" spans="1:18" x14ac:dyDescent="0.2">
      <c r="A468" s="5" t="s">
        <v>181</v>
      </c>
      <c r="B468" s="5" t="s">
        <v>71</v>
      </c>
      <c r="C468" s="5" t="s">
        <v>72</v>
      </c>
      <c r="D468" s="5" t="s">
        <v>66</v>
      </c>
      <c r="E468" s="5" t="s">
        <v>67</v>
      </c>
      <c r="F468" s="5" t="s">
        <v>68</v>
      </c>
      <c r="G468" s="5" t="s">
        <v>60</v>
      </c>
      <c r="H468" s="5" t="s">
        <v>69</v>
      </c>
      <c r="I468" s="6">
        <v>721.38750000000005</v>
      </c>
      <c r="J468" s="7">
        <v>8</v>
      </c>
      <c r="K468" s="6">
        <v>6285.85</v>
      </c>
      <c r="L468" s="8">
        <v>10.4976875</v>
      </c>
      <c r="M468" s="8">
        <v>83.981499999999997</v>
      </c>
      <c r="N468" s="7">
        <v>2840</v>
      </c>
      <c r="O468" s="6">
        <v>2.2133274647887324</v>
      </c>
      <c r="P468" s="6">
        <v>74.848032007049184</v>
      </c>
      <c r="Q468" s="13" t="str">
        <f t="shared" si="14"/>
        <v>PLT00350PACIFIC</v>
      </c>
      <c r="R468" s="13" t="str">
        <f t="shared" si="15"/>
        <v>FORT SMITHPLT0001</v>
      </c>
    </row>
    <row r="469" spans="1:18" x14ac:dyDescent="0.2">
      <c r="A469" s="5" t="s">
        <v>66</v>
      </c>
      <c r="B469" s="5" t="s">
        <v>67</v>
      </c>
      <c r="C469" s="5" t="s">
        <v>68</v>
      </c>
      <c r="D469" s="5" t="s">
        <v>114</v>
      </c>
      <c r="E469" s="5" t="s">
        <v>115</v>
      </c>
      <c r="F469" s="5" t="s">
        <v>64</v>
      </c>
      <c r="G469" s="5" t="s">
        <v>60</v>
      </c>
      <c r="H469" s="5" t="s">
        <v>116</v>
      </c>
      <c r="I469" s="6">
        <v>534</v>
      </c>
      <c r="J469" s="7">
        <v>7</v>
      </c>
      <c r="K469" s="6">
        <v>4138.24</v>
      </c>
      <c r="L469" s="8">
        <v>11.946642857142859</v>
      </c>
      <c r="M469" s="8">
        <v>83.626500000000007</v>
      </c>
      <c r="N469" s="7">
        <v>2226</v>
      </c>
      <c r="O469" s="6">
        <v>1.8590476190476191</v>
      </c>
      <c r="P469" s="6">
        <v>49.484792499985048</v>
      </c>
      <c r="Q469" s="13" t="str">
        <f t="shared" si="14"/>
        <v>PLT00017CAROL STREAM</v>
      </c>
      <c r="R469" s="13" t="str">
        <f t="shared" si="15"/>
        <v>PACIFICPLT0000</v>
      </c>
    </row>
    <row r="470" spans="1:18" x14ac:dyDescent="0.2">
      <c r="A470" s="5" t="s">
        <v>162</v>
      </c>
      <c r="B470" s="5" t="s">
        <v>121</v>
      </c>
      <c r="C470" s="5" t="s">
        <v>122</v>
      </c>
      <c r="D470" s="5" t="s">
        <v>177</v>
      </c>
      <c r="E470" s="5" t="s">
        <v>63</v>
      </c>
      <c r="F470" s="5" t="s">
        <v>64</v>
      </c>
      <c r="G470" s="5" t="s">
        <v>156</v>
      </c>
      <c r="H470" s="5" t="s">
        <v>65</v>
      </c>
      <c r="I470" s="6">
        <v>1650</v>
      </c>
      <c r="J470" s="7">
        <v>4</v>
      </c>
      <c r="K470" s="6">
        <v>6998.68</v>
      </c>
      <c r="L470" s="8">
        <v>20.5</v>
      </c>
      <c r="M470" s="8">
        <v>82</v>
      </c>
      <c r="N470" s="7">
        <v>3164</v>
      </c>
      <c r="O470" s="6">
        <v>2.2119721871049305</v>
      </c>
      <c r="P470" s="6">
        <v>85.349756097560984</v>
      </c>
      <c r="Q470" s="13" t="str">
        <f t="shared" si="14"/>
        <v>PLT00031ELK GROVE VILLAGE</v>
      </c>
      <c r="R470" s="13" t="str">
        <f t="shared" si="15"/>
        <v>WEST MONROEPLT0001</v>
      </c>
    </row>
    <row r="471" spans="1:18" x14ac:dyDescent="0.2">
      <c r="A471" s="5" t="s">
        <v>157</v>
      </c>
      <c r="B471" s="5" t="s">
        <v>158</v>
      </c>
      <c r="C471" s="5" t="s">
        <v>102</v>
      </c>
      <c r="D471" s="5" t="s">
        <v>150</v>
      </c>
      <c r="E471" s="5" t="s">
        <v>151</v>
      </c>
      <c r="F471" s="5" t="s">
        <v>152</v>
      </c>
      <c r="G471" s="5" t="s">
        <v>60</v>
      </c>
      <c r="H471" s="5" t="s">
        <v>153</v>
      </c>
      <c r="I471" s="6">
        <v>560.15</v>
      </c>
      <c r="J471" s="7">
        <v>4</v>
      </c>
      <c r="K471" s="6">
        <v>2599.3200000000002</v>
      </c>
      <c r="L471" s="8">
        <v>20</v>
      </c>
      <c r="M471" s="8">
        <v>80</v>
      </c>
      <c r="N471" s="7">
        <v>1024</v>
      </c>
      <c r="O471" s="6">
        <v>2.5383984375000002</v>
      </c>
      <c r="P471" s="6">
        <v>32.491500000000002</v>
      </c>
      <c r="Q471" s="13" t="str">
        <f t="shared" si="14"/>
        <v>PLT00022KALAMAZOO</v>
      </c>
      <c r="R471" s="13" t="str">
        <f t="shared" si="15"/>
        <v>SOLONPLT0003</v>
      </c>
    </row>
    <row r="472" spans="1:18" x14ac:dyDescent="0.2">
      <c r="A472" s="5" t="s">
        <v>260</v>
      </c>
      <c r="B472" s="5" t="s">
        <v>138</v>
      </c>
      <c r="C472" s="5" t="s">
        <v>108</v>
      </c>
      <c r="D472" s="5" t="s">
        <v>286</v>
      </c>
      <c r="E472" s="5" t="s">
        <v>118</v>
      </c>
      <c r="F472" s="5" t="s">
        <v>106</v>
      </c>
      <c r="G472" s="5" t="s">
        <v>60</v>
      </c>
      <c r="H472" s="5" t="s">
        <v>155</v>
      </c>
      <c r="I472" s="6">
        <v>580.90499999999997</v>
      </c>
      <c r="J472" s="7">
        <v>4</v>
      </c>
      <c r="K472" s="6">
        <v>2786.9399999999996</v>
      </c>
      <c r="L472" s="8">
        <v>19.922499999999999</v>
      </c>
      <c r="M472" s="8">
        <v>79.69</v>
      </c>
      <c r="N472" s="7">
        <v>1324</v>
      </c>
      <c r="O472" s="6">
        <v>2.1049395770392745</v>
      </c>
      <c r="P472" s="6">
        <v>34.972267536704727</v>
      </c>
      <c r="Q472" s="13" t="str">
        <f t="shared" si="14"/>
        <v>PLT00250LUMBERTON</v>
      </c>
      <c r="R472" s="13" t="str">
        <f t="shared" si="15"/>
        <v>MACONPLT0061</v>
      </c>
    </row>
    <row r="473" spans="1:18" x14ac:dyDescent="0.2">
      <c r="A473" s="5" t="s">
        <v>114</v>
      </c>
      <c r="B473" s="5" t="s">
        <v>115</v>
      </c>
      <c r="C473" s="5" t="s">
        <v>64</v>
      </c>
      <c r="D473" s="5" t="s">
        <v>117</v>
      </c>
      <c r="E473" s="5" t="s">
        <v>118</v>
      </c>
      <c r="F473" s="5" t="s">
        <v>106</v>
      </c>
      <c r="G473" s="5" t="s">
        <v>60</v>
      </c>
      <c r="H473" s="5" t="s">
        <v>119</v>
      </c>
      <c r="I473" s="6">
        <v>1739.6571428571431</v>
      </c>
      <c r="J473" s="7">
        <v>7</v>
      </c>
      <c r="K473" s="6">
        <v>13611.400000000001</v>
      </c>
      <c r="L473" s="8">
        <v>11.28257142857143</v>
      </c>
      <c r="M473" s="8">
        <v>78.978000000000009</v>
      </c>
      <c r="N473" s="7">
        <v>6880</v>
      </c>
      <c r="O473" s="6">
        <v>1.9784011627906979</v>
      </c>
      <c r="P473" s="6">
        <v>172.34419711818481</v>
      </c>
      <c r="Q473" s="13" t="str">
        <f t="shared" si="14"/>
        <v>PLT00008LUMBERTON</v>
      </c>
      <c r="R473" s="13" t="str">
        <f t="shared" si="15"/>
        <v>CAROL STREAMPLT0004</v>
      </c>
    </row>
    <row r="474" spans="1:18" x14ac:dyDescent="0.2">
      <c r="A474" s="5" t="s">
        <v>287</v>
      </c>
      <c r="B474" s="5" t="s">
        <v>288</v>
      </c>
      <c r="C474" s="5" t="s">
        <v>106</v>
      </c>
      <c r="D474" s="5" t="s">
        <v>133</v>
      </c>
      <c r="E474" s="5" t="s">
        <v>134</v>
      </c>
      <c r="F474" s="5" t="s">
        <v>106</v>
      </c>
      <c r="G474" s="5" t="s">
        <v>60</v>
      </c>
      <c r="H474" s="5" t="s">
        <v>135</v>
      </c>
      <c r="I474" s="6">
        <v>396.87200000000001</v>
      </c>
      <c r="J474" s="7">
        <v>5</v>
      </c>
      <c r="K474" s="6">
        <v>2749.4</v>
      </c>
      <c r="L474" s="8">
        <v>15.6784</v>
      </c>
      <c r="M474" s="8">
        <v>78.391999999999996</v>
      </c>
      <c r="N474" s="7">
        <v>1016</v>
      </c>
      <c r="O474" s="6">
        <v>2.7061023622047244</v>
      </c>
      <c r="P474" s="6">
        <v>35.0724563730993</v>
      </c>
      <c r="Q474" s="13" t="str">
        <f t="shared" si="14"/>
        <v>PLT00705CHARLOTTE</v>
      </c>
      <c r="R474" s="13" t="str">
        <f t="shared" si="15"/>
        <v>WILMINGTONPLT0005</v>
      </c>
    </row>
    <row r="475" spans="1:18" x14ac:dyDescent="0.2">
      <c r="A475" s="5" t="s">
        <v>260</v>
      </c>
      <c r="B475" s="5" t="s">
        <v>138</v>
      </c>
      <c r="C475" s="5" t="s">
        <v>108</v>
      </c>
      <c r="D475" s="5" t="s">
        <v>261</v>
      </c>
      <c r="E475" s="5" t="s">
        <v>262</v>
      </c>
      <c r="F475" s="5" t="s">
        <v>122</v>
      </c>
      <c r="G475" s="5" t="s">
        <v>242</v>
      </c>
      <c r="H475" s="5" t="s">
        <v>263</v>
      </c>
      <c r="I475" s="6">
        <v>0</v>
      </c>
      <c r="J475" s="7">
        <v>1</v>
      </c>
      <c r="K475" s="6">
        <v>0</v>
      </c>
      <c r="L475" s="8">
        <v>77.944500000000005</v>
      </c>
      <c r="M475" s="8">
        <v>77.944500000000005</v>
      </c>
      <c r="N475" s="7">
        <v>564</v>
      </c>
      <c r="O475" s="6">
        <v>0</v>
      </c>
      <c r="P475" s="6">
        <v>0</v>
      </c>
      <c r="Q475" s="13" t="str">
        <f t="shared" si="14"/>
        <v>PLT00250MONROE</v>
      </c>
      <c r="R475" s="13" t="str">
        <f t="shared" si="15"/>
        <v>MACONPLT0020</v>
      </c>
    </row>
    <row r="476" spans="1:18" x14ac:dyDescent="0.2">
      <c r="A476" s="5" t="s">
        <v>187</v>
      </c>
      <c r="B476" s="5" t="s">
        <v>188</v>
      </c>
      <c r="C476" s="5" t="s">
        <v>64</v>
      </c>
      <c r="D476" s="5" t="s">
        <v>117</v>
      </c>
      <c r="E476" s="5" t="s">
        <v>118</v>
      </c>
      <c r="F476" s="5" t="s">
        <v>106</v>
      </c>
      <c r="G476" s="5" t="s">
        <v>60</v>
      </c>
      <c r="H476" s="5" t="s">
        <v>119</v>
      </c>
      <c r="I476" s="6">
        <v>1430.1824999999999</v>
      </c>
      <c r="J476" s="7">
        <v>4</v>
      </c>
      <c r="K476" s="6">
        <v>6361.0499999999993</v>
      </c>
      <c r="L476" s="8">
        <v>19.444625000000002</v>
      </c>
      <c r="M476" s="8">
        <v>77.778500000000008</v>
      </c>
      <c r="N476" s="7">
        <v>3327</v>
      </c>
      <c r="O476" s="6">
        <v>1.9119477006311991</v>
      </c>
      <c r="P476" s="6">
        <v>81.784169147000753</v>
      </c>
      <c r="Q476" s="13" t="str">
        <f t="shared" si="14"/>
        <v>PLT00603LUMBERTON</v>
      </c>
      <c r="R476" s="13" t="str">
        <f t="shared" si="15"/>
        <v>CHICAGOPLT0004</v>
      </c>
    </row>
    <row r="477" spans="1:18" x14ac:dyDescent="0.2">
      <c r="A477" s="5" t="s">
        <v>181</v>
      </c>
      <c r="B477" s="5" t="s">
        <v>71</v>
      </c>
      <c r="C477" s="5" t="s">
        <v>72</v>
      </c>
      <c r="D477" s="5" t="s">
        <v>104</v>
      </c>
      <c r="E477" s="5" t="s">
        <v>107</v>
      </c>
      <c r="F477" s="5" t="s">
        <v>108</v>
      </c>
      <c r="G477" s="5" t="s">
        <v>60</v>
      </c>
      <c r="H477" s="5" t="s">
        <v>109</v>
      </c>
      <c r="I477" s="6">
        <v>1092.08</v>
      </c>
      <c r="J477" s="7">
        <v>5</v>
      </c>
      <c r="K477" s="6">
        <v>6052</v>
      </c>
      <c r="L477" s="8">
        <v>15.450300000000002</v>
      </c>
      <c r="M477" s="8">
        <v>77.251500000000007</v>
      </c>
      <c r="N477" s="7">
        <v>3400</v>
      </c>
      <c r="O477" s="6">
        <v>1.78</v>
      </c>
      <c r="P477" s="6">
        <v>78.341520876617281</v>
      </c>
      <c r="Q477" s="13" t="str">
        <f t="shared" si="14"/>
        <v>PLT00350STONE MOUNTAIN</v>
      </c>
      <c r="R477" s="13" t="str">
        <f t="shared" si="15"/>
        <v>FORT SMITHPLT0000</v>
      </c>
    </row>
    <row r="478" spans="1:18" x14ac:dyDescent="0.2">
      <c r="A478" s="5" t="s">
        <v>117</v>
      </c>
      <c r="B478" s="5" t="s">
        <v>118</v>
      </c>
      <c r="C478" s="5" t="s">
        <v>106</v>
      </c>
      <c r="D478" s="5" t="s">
        <v>160</v>
      </c>
      <c r="E478" s="5" t="s">
        <v>131</v>
      </c>
      <c r="F478" s="5" t="s">
        <v>108</v>
      </c>
      <c r="G478" s="5" t="s">
        <v>60</v>
      </c>
      <c r="H478" s="5" t="s">
        <v>161</v>
      </c>
      <c r="I478" s="6">
        <v>698.89499999999998</v>
      </c>
      <c r="J478" s="7">
        <v>8</v>
      </c>
      <c r="K478" s="6">
        <v>6296.68</v>
      </c>
      <c r="L478" s="8">
        <v>9.6150000000000002</v>
      </c>
      <c r="M478" s="8">
        <v>76.92</v>
      </c>
      <c r="N478" s="7">
        <v>2848</v>
      </c>
      <c r="O478" s="6">
        <v>2.2109129213483145</v>
      </c>
      <c r="P478" s="6">
        <v>81.86011440457618</v>
      </c>
      <c r="Q478" s="13" t="str">
        <f t="shared" si="14"/>
        <v>PLT00041PERRY</v>
      </c>
      <c r="R478" s="13" t="str">
        <f t="shared" si="15"/>
        <v>LUMBERTONPLT0022</v>
      </c>
    </row>
    <row r="479" spans="1:18" x14ac:dyDescent="0.2">
      <c r="A479" s="5" t="s">
        <v>189</v>
      </c>
      <c r="B479" s="5" t="s">
        <v>190</v>
      </c>
      <c r="C479" s="5" t="s">
        <v>112</v>
      </c>
      <c r="D479" s="5" t="s">
        <v>58</v>
      </c>
      <c r="E479" s="5" t="s">
        <v>59</v>
      </c>
      <c r="F479" s="5" t="s">
        <v>57</v>
      </c>
      <c r="G479" s="5" t="s">
        <v>60</v>
      </c>
      <c r="H479" s="5" t="s">
        <v>61</v>
      </c>
      <c r="I479" s="6">
        <v>2777.1487500000003</v>
      </c>
      <c r="J479" s="7">
        <v>8</v>
      </c>
      <c r="K479" s="6">
        <v>25287.1</v>
      </c>
      <c r="L479" s="8">
        <v>9.3883749999999999</v>
      </c>
      <c r="M479" s="8">
        <v>75.106999999999999</v>
      </c>
      <c r="N479" s="7">
        <v>16300</v>
      </c>
      <c r="O479" s="6">
        <v>1.5513558282208588</v>
      </c>
      <c r="P479" s="6">
        <v>336.68100177080697</v>
      </c>
      <c r="Q479" s="13" t="str">
        <f t="shared" si="14"/>
        <v>PLT0048AFULLERTON</v>
      </c>
      <c r="R479" s="13" t="str">
        <f t="shared" si="15"/>
        <v>GORDONSVILLEPLT0066</v>
      </c>
    </row>
    <row r="480" spans="1:18" x14ac:dyDescent="0.2">
      <c r="A480" s="5" t="s">
        <v>187</v>
      </c>
      <c r="B480" s="5" t="s">
        <v>188</v>
      </c>
      <c r="C480" s="5" t="s">
        <v>64</v>
      </c>
      <c r="D480" s="5" t="s">
        <v>203</v>
      </c>
      <c r="E480" s="5" t="s">
        <v>204</v>
      </c>
      <c r="F480" s="5" t="s">
        <v>122</v>
      </c>
      <c r="G480" s="5" t="s">
        <v>60</v>
      </c>
      <c r="H480" s="5" t="s">
        <v>205</v>
      </c>
      <c r="I480" s="6">
        <v>1213.17</v>
      </c>
      <c r="J480" s="7">
        <v>4</v>
      </c>
      <c r="K480" s="6">
        <v>5357.24</v>
      </c>
      <c r="L480" s="8">
        <v>18.757000000000001</v>
      </c>
      <c r="M480" s="8">
        <v>75.028000000000006</v>
      </c>
      <c r="N480" s="7">
        <v>2968</v>
      </c>
      <c r="O480" s="6">
        <v>1.8049999999999999</v>
      </c>
      <c r="P480" s="6">
        <v>71.403209468465093</v>
      </c>
      <c r="Q480" s="13" t="str">
        <f t="shared" si="14"/>
        <v>PLT00603BASTROP</v>
      </c>
      <c r="R480" s="13" t="str">
        <f t="shared" si="15"/>
        <v>CHICAGOPLT0050</v>
      </c>
    </row>
    <row r="481" spans="1:18" x14ac:dyDescent="0.2">
      <c r="A481" s="5" t="s">
        <v>104</v>
      </c>
      <c r="B481" s="5" t="s">
        <v>107</v>
      </c>
      <c r="C481" s="5" t="s">
        <v>108</v>
      </c>
      <c r="D481" s="5" t="s">
        <v>62</v>
      </c>
      <c r="E481" s="5" t="s">
        <v>63</v>
      </c>
      <c r="F481" s="5" t="s">
        <v>64</v>
      </c>
      <c r="G481" s="5" t="s">
        <v>60</v>
      </c>
      <c r="H481" s="5" t="s">
        <v>65</v>
      </c>
      <c r="I481" s="6">
        <v>832.55333333333328</v>
      </c>
      <c r="J481" s="7">
        <v>6</v>
      </c>
      <c r="K481" s="6">
        <v>5804.4</v>
      </c>
      <c r="L481" s="8">
        <v>12.504</v>
      </c>
      <c r="M481" s="8">
        <v>75.024000000000001</v>
      </c>
      <c r="N481" s="7">
        <v>4296</v>
      </c>
      <c r="O481" s="6">
        <v>1.3511173184357541</v>
      </c>
      <c r="P481" s="6">
        <v>77.367242482405629</v>
      </c>
      <c r="Q481" s="13" t="str">
        <f t="shared" si="14"/>
        <v>PLT00006ELK GROVE VILLAGE</v>
      </c>
      <c r="R481" s="13" t="str">
        <f t="shared" si="15"/>
        <v>STONE MOUNTAINPLT0000</v>
      </c>
    </row>
    <row r="482" spans="1:18" x14ac:dyDescent="0.2">
      <c r="A482" s="5" t="s">
        <v>104</v>
      </c>
      <c r="B482" s="5" t="s">
        <v>107</v>
      </c>
      <c r="C482" s="5" t="s">
        <v>108</v>
      </c>
      <c r="D482" s="5" t="s">
        <v>160</v>
      </c>
      <c r="E482" s="5" t="s">
        <v>131</v>
      </c>
      <c r="F482" s="5" t="s">
        <v>108</v>
      </c>
      <c r="G482" s="5" t="s">
        <v>60</v>
      </c>
      <c r="H482" s="5" t="s">
        <v>161</v>
      </c>
      <c r="I482" s="6">
        <v>391.66666666666669</v>
      </c>
      <c r="J482" s="7">
        <v>6</v>
      </c>
      <c r="K482" s="6">
        <v>2449.4399999999996</v>
      </c>
      <c r="L482" s="8">
        <v>12.104083333333334</v>
      </c>
      <c r="M482" s="8">
        <v>72.624499999999998</v>
      </c>
      <c r="N482" s="7">
        <v>678</v>
      </c>
      <c r="O482" s="6">
        <v>3.6127433628318579</v>
      </c>
      <c r="P482" s="6">
        <v>33.727461118493068</v>
      </c>
      <c r="Q482" s="13" t="str">
        <f t="shared" si="14"/>
        <v>PLT00006PERRY</v>
      </c>
      <c r="R482" s="13" t="str">
        <f t="shared" si="15"/>
        <v>STONE MOUNTAINPLT0022</v>
      </c>
    </row>
    <row r="483" spans="1:18" x14ac:dyDescent="0.2">
      <c r="A483" s="5" t="s">
        <v>75</v>
      </c>
      <c r="B483" s="5" t="s">
        <v>76</v>
      </c>
      <c r="C483" s="5" t="s">
        <v>57</v>
      </c>
      <c r="D483" s="5" t="s">
        <v>90</v>
      </c>
      <c r="E483" s="5" t="s">
        <v>91</v>
      </c>
      <c r="F483" s="5" t="s">
        <v>57</v>
      </c>
      <c r="G483" s="5" t="s">
        <v>60</v>
      </c>
      <c r="H483" s="5" t="s">
        <v>92</v>
      </c>
      <c r="I483" s="6">
        <v>517.85714285714289</v>
      </c>
      <c r="J483" s="7">
        <v>7</v>
      </c>
      <c r="K483" s="6">
        <v>3870.1000000000004</v>
      </c>
      <c r="L483" s="8">
        <v>10.337999999999999</v>
      </c>
      <c r="M483" s="8">
        <v>72.366</v>
      </c>
      <c r="N483" s="7">
        <v>1413</v>
      </c>
      <c r="O483" s="6">
        <v>2.7389242745930646</v>
      </c>
      <c r="P483" s="6">
        <v>53.479534588066223</v>
      </c>
      <c r="Q483" s="13" t="str">
        <f t="shared" si="14"/>
        <v>PLT00640SANTA CLARA</v>
      </c>
      <c r="R483" s="13" t="str">
        <f t="shared" si="15"/>
        <v>CHICOPLT0003</v>
      </c>
    </row>
    <row r="484" spans="1:18" x14ac:dyDescent="0.2">
      <c r="A484" s="5" t="s">
        <v>70</v>
      </c>
      <c r="B484" s="5" t="s">
        <v>71</v>
      </c>
      <c r="C484" s="5" t="s">
        <v>72</v>
      </c>
      <c r="D484" s="5" t="s">
        <v>160</v>
      </c>
      <c r="E484" s="5" t="s">
        <v>131</v>
      </c>
      <c r="F484" s="5" t="s">
        <v>108</v>
      </c>
      <c r="G484" s="5" t="s">
        <v>60</v>
      </c>
      <c r="H484" s="5" t="s">
        <v>161</v>
      </c>
      <c r="I484" s="6">
        <v>1189.02</v>
      </c>
      <c r="J484" s="7">
        <v>10</v>
      </c>
      <c r="K484" s="6">
        <v>13112</v>
      </c>
      <c r="L484" s="8">
        <v>7.2191500000000008</v>
      </c>
      <c r="M484" s="8">
        <v>72.191500000000005</v>
      </c>
      <c r="N484" s="7">
        <v>7450</v>
      </c>
      <c r="O484" s="6">
        <v>1.76</v>
      </c>
      <c r="P484" s="6">
        <v>181.62803100087959</v>
      </c>
      <c r="Q484" s="13" t="str">
        <f t="shared" si="14"/>
        <v>PLT00042PERRY</v>
      </c>
      <c r="R484" s="13" t="str">
        <f t="shared" si="15"/>
        <v>FORT SMITHPLT0022</v>
      </c>
    </row>
    <row r="485" spans="1:18" x14ac:dyDescent="0.2">
      <c r="A485" s="5" t="s">
        <v>162</v>
      </c>
      <c r="B485" s="5" t="s">
        <v>121</v>
      </c>
      <c r="C485" s="5" t="s">
        <v>122</v>
      </c>
      <c r="D485" s="5" t="s">
        <v>55</v>
      </c>
      <c r="E485" s="5" t="s">
        <v>56</v>
      </c>
      <c r="F485" s="5" t="s">
        <v>57</v>
      </c>
      <c r="G485" s="5" t="s">
        <v>60</v>
      </c>
      <c r="H485" s="5" t="s">
        <v>169</v>
      </c>
      <c r="I485" s="6">
        <v>2153.585</v>
      </c>
      <c r="J485" s="7">
        <v>4</v>
      </c>
      <c r="K485" s="6">
        <v>10344.959999999999</v>
      </c>
      <c r="L485" s="8">
        <v>18.035125000000001</v>
      </c>
      <c r="M485" s="8">
        <v>72.140500000000003</v>
      </c>
      <c r="N485" s="7">
        <v>6652</v>
      </c>
      <c r="O485" s="6">
        <v>1.5551653638003606</v>
      </c>
      <c r="P485" s="6">
        <v>143.40017050062031</v>
      </c>
      <c r="Q485" s="13" t="str">
        <f t="shared" si="14"/>
        <v>PLT00031IRVINE</v>
      </c>
      <c r="R485" s="13" t="str">
        <f t="shared" si="15"/>
        <v>WEST MONROEPLT0000</v>
      </c>
    </row>
    <row r="486" spans="1:18" x14ac:dyDescent="0.2">
      <c r="A486" s="5" t="s">
        <v>252</v>
      </c>
      <c r="B486" s="5" t="s">
        <v>253</v>
      </c>
      <c r="C486" s="5" t="s">
        <v>254</v>
      </c>
      <c r="D486" s="5" t="s">
        <v>104</v>
      </c>
      <c r="E486" s="5" t="s">
        <v>107</v>
      </c>
      <c r="F486" s="5" t="s">
        <v>108</v>
      </c>
      <c r="G486" s="5" t="s">
        <v>60</v>
      </c>
      <c r="H486" s="5" t="s">
        <v>109</v>
      </c>
      <c r="I486" s="6">
        <v>628.99</v>
      </c>
      <c r="J486" s="7">
        <v>4</v>
      </c>
      <c r="K486" s="6">
        <v>2685.4199999999996</v>
      </c>
      <c r="L486" s="8">
        <v>18.029375000000002</v>
      </c>
      <c r="M486" s="8">
        <v>72.117500000000007</v>
      </c>
      <c r="N486" s="7">
        <v>916</v>
      </c>
      <c r="O486" s="6">
        <v>2.9316812227074234</v>
      </c>
      <c r="P486" s="6">
        <v>37.236731722536128</v>
      </c>
      <c r="Q486" s="13" t="str">
        <f t="shared" si="14"/>
        <v>PLT00060STONE MOUNTAIN</v>
      </c>
      <c r="R486" s="13" t="str">
        <f t="shared" si="15"/>
        <v>TUSCALOOSAPLT0000</v>
      </c>
    </row>
    <row r="487" spans="1:18" x14ac:dyDescent="0.2">
      <c r="A487" s="5" t="s">
        <v>181</v>
      </c>
      <c r="B487" s="5" t="s">
        <v>71</v>
      </c>
      <c r="C487" s="5" t="s">
        <v>72</v>
      </c>
      <c r="D487" s="5" t="s">
        <v>189</v>
      </c>
      <c r="E487" s="5" t="s">
        <v>190</v>
      </c>
      <c r="F487" s="5" t="s">
        <v>112</v>
      </c>
      <c r="G487" s="5" t="s">
        <v>60</v>
      </c>
      <c r="H487" s="5" t="s">
        <v>191</v>
      </c>
      <c r="I487" s="6">
        <v>856.56750000000011</v>
      </c>
      <c r="J487" s="7">
        <v>4</v>
      </c>
      <c r="K487" s="6">
        <v>3759.21</v>
      </c>
      <c r="L487" s="8">
        <v>18.017500000000002</v>
      </c>
      <c r="M487" s="8">
        <v>72.070000000000007</v>
      </c>
      <c r="N487" s="7">
        <v>2148</v>
      </c>
      <c r="O487" s="6">
        <v>1.7500977653631284</v>
      </c>
      <c r="P487" s="6">
        <v>52.160538365478004</v>
      </c>
      <c r="Q487" s="13" t="str">
        <f t="shared" si="14"/>
        <v>PLT00350GORDONSVILLE</v>
      </c>
      <c r="R487" s="13" t="str">
        <f t="shared" si="15"/>
        <v>FORT SMITHPLT0048</v>
      </c>
    </row>
    <row r="488" spans="1:18" x14ac:dyDescent="0.2">
      <c r="A488" s="5" t="s">
        <v>66</v>
      </c>
      <c r="B488" s="5" t="s">
        <v>67</v>
      </c>
      <c r="C488" s="5" t="s">
        <v>68</v>
      </c>
      <c r="D488" s="5" t="s">
        <v>181</v>
      </c>
      <c r="E488" s="5" t="s">
        <v>71</v>
      </c>
      <c r="F488" s="5" t="s">
        <v>72</v>
      </c>
      <c r="G488" s="5" t="s">
        <v>60</v>
      </c>
      <c r="H488" s="5" t="s">
        <v>182</v>
      </c>
      <c r="I488" s="6">
        <v>927.875</v>
      </c>
      <c r="J488" s="7">
        <v>4</v>
      </c>
      <c r="K488" s="6">
        <v>4128.05</v>
      </c>
      <c r="L488" s="8">
        <v>18.008375000000001</v>
      </c>
      <c r="M488" s="8">
        <v>72.033500000000004</v>
      </c>
      <c r="N488" s="7">
        <v>1420</v>
      </c>
      <c r="O488" s="6">
        <v>2.9070774647887325</v>
      </c>
      <c r="P488" s="6">
        <v>57.307363934835877</v>
      </c>
      <c r="Q488" s="13" t="str">
        <f t="shared" si="14"/>
        <v>PLT00017FORT SMITH</v>
      </c>
      <c r="R488" s="13" t="str">
        <f t="shared" si="15"/>
        <v>PACIFICPLT0035</v>
      </c>
    </row>
    <row r="489" spans="1:18" x14ac:dyDescent="0.2">
      <c r="A489" s="5" t="s">
        <v>261</v>
      </c>
      <c r="B489" s="5" t="s">
        <v>262</v>
      </c>
      <c r="C489" s="5" t="s">
        <v>122</v>
      </c>
      <c r="D489" s="5" t="s">
        <v>110</v>
      </c>
      <c r="E489" s="5" t="s">
        <v>111</v>
      </c>
      <c r="F489" s="5" t="s">
        <v>112</v>
      </c>
      <c r="G489" s="5" t="s">
        <v>73</v>
      </c>
      <c r="H489" s="5" t="s">
        <v>113</v>
      </c>
      <c r="I489" s="6">
        <v>1455.3474999999999</v>
      </c>
      <c r="J489" s="7">
        <v>4</v>
      </c>
      <c r="K489" s="6">
        <v>6148.59</v>
      </c>
      <c r="L489" s="8">
        <v>17.627749999999999</v>
      </c>
      <c r="M489" s="8">
        <v>70.510999999999996</v>
      </c>
      <c r="N489" s="7">
        <v>1636</v>
      </c>
      <c r="O489" s="6">
        <v>3.7583068459657705</v>
      </c>
      <c r="P489" s="6">
        <v>87.200436811277683</v>
      </c>
      <c r="Q489" s="13" t="str">
        <f t="shared" si="14"/>
        <v>PLT00207LAWRENCEBURG</v>
      </c>
      <c r="R489" s="13" t="str">
        <f t="shared" si="15"/>
        <v>MONROEPLT0005</v>
      </c>
    </row>
    <row r="490" spans="1:18" x14ac:dyDescent="0.2">
      <c r="A490" s="5" t="s">
        <v>260</v>
      </c>
      <c r="B490" s="5" t="s">
        <v>138</v>
      </c>
      <c r="C490" s="5" t="s">
        <v>108</v>
      </c>
      <c r="D490" s="5" t="s">
        <v>127</v>
      </c>
      <c r="E490" s="5" t="s">
        <v>128</v>
      </c>
      <c r="F490" s="5" t="s">
        <v>64</v>
      </c>
      <c r="G490" s="5" t="s">
        <v>242</v>
      </c>
      <c r="H490" s="5" t="s">
        <v>129</v>
      </c>
      <c r="I490" s="6">
        <v>3250</v>
      </c>
      <c r="J490" s="7">
        <v>1</v>
      </c>
      <c r="K490" s="6">
        <v>3250</v>
      </c>
      <c r="L490" s="8">
        <v>70.0625</v>
      </c>
      <c r="M490" s="8">
        <v>70.0625</v>
      </c>
      <c r="N490" s="7">
        <v>645</v>
      </c>
      <c r="O490" s="6">
        <v>5.0387596899224807</v>
      </c>
      <c r="P490" s="6">
        <v>46.387154326494205</v>
      </c>
      <c r="Q490" s="13" t="str">
        <f t="shared" si="14"/>
        <v>PLT00250CENTRALIA</v>
      </c>
      <c r="R490" s="13" t="str">
        <f t="shared" si="15"/>
        <v>MACONPLT0004</v>
      </c>
    </row>
    <row r="491" spans="1:18" x14ac:dyDescent="0.2">
      <c r="A491" s="5" t="s">
        <v>364</v>
      </c>
      <c r="B491" s="5" t="s">
        <v>362</v>
      </c>
      <c r="C491" s="5" t="s">
        <v>269</v>
      </c>
      <c r="D491" s="5" t="s">
        <v>361</v>
      </c>
      <c r="E491" s="5" t="s">
        <v>362</v>
      </c>
      <c r="F491" s="5" t="s">
        <v>269</v>
      </c>
      <c r="G491" s="5" t="s">
        <v>60</v>
      </c>
      <c r="H491" s="5" t="s">
        <v>363</v>
      </c>
      <c r="I491" s="6">
        <v>0</v>
      </c>
      <c r="J491" s="7">
        <v>4</v>
      </c>
      <c r="K491" s="6">
        <v>0</v>
      </c>
      <c r="L491" s="8">
        <v>17.403625000000002</v>
      </c>
      <c r="M491" s="8">
        <v>69.614500000000007</v>
      </c>
      <c r="N491" s="7">
        <v>0</v>
      </c>
      <c r="O491" s="6" t="s">
        <v>241</v>
      </c>
      <c r="P491" s="6">
        <v>0</v>
      </c>
      <c r="Q491" s="13" t="str">
        <f t="shared" si="14"/>
        <v>PLT00280SIOUX FALLS</v>
      </c>
      <c r="R491" s="13" t="str">
        <f t="shared" si="15"/>
        <v>SIOUX FALLSPLT0070</v>
      </c>
    </row>
    <row r="492" spans="1:18" x14ac:dyDescent="0.2">
      <c r="A492" s="5" t="s">
        <v>212</v>
      </c>
      <c r="B492" s="5" t="s">
        <v>213</v>
      </c>
      <c r="C492" s="5" t="s">
        <v>102</v>
      </c>
      <c r="D492" s="5" t="s">
        <v>147</v>
      </c>
      <c r="E492" s="5" t="s">
        <v>148</v>
      </c>
      <c r="F492" s="5" t="s">
        <v>102</v>
      </c>
      <c r="G492" s="5" t="s">
        <v>60</v>
      </c>
      <c r="H492" s="5" t="s">
        <v>149</v>
      </c>
      <c r="I492" s="6">
        <v>509.5</v>
      </c>
      <c r="J492" s="7">
        <v>3</v>
      </c>
      <c r="K492" s="6">
        <v>1636.1</v>
      </c>
      <c r="L492" s="8">
        <v>22.5</v>
      </c>
      <c r="M492" s="8">
        <v>67.5</v>
      </c>
      <c r="N492" s="7">
        <v>673</v>
      </c>
      <c r="O492" s="6">
        <v>2.4310549777117383</v>
      </c>
      <c r="P492" s="6">
        <v>24.238518518518518</v>
      </c>
      <c r="Q492" s="13" t="str">
        <f t="shared" si="14"/>
        <v>PLT00034MAPLE HEIGHTS</v>
      </c>
      <c r="R492" s="13" t="str">
        <f t="shared" si="15"/>
        <v>MIDDLETOWNPLT0062</v>
      </c>
    </row>
    <row r="493" spans="1:18" x14ac:dyDescent="0.2">
      <c r="A493" s="5" t="s">
        <v>199</v>
      </c>
      <c r="B493" s="5" t="s">
        <v>193</v>
      </c>
      <c r="C493" s="5" t="s">
        <v>152</v>
      </c>
      <c r="D493" s="5" t="s">
        <v>256</v>
      </c>
      <c r="E493" s="5" t="s">
        <v>257</v>
      </c>
      <c r="F493" s="5" t="s">
        <v>258</v>
      </c>
      <c r="G493" s="5" t="s">
        <v>60</v>
      </c>
      <c r="H493" s="5" t="s">
        <v>295</v>
      </c>
      <c r="I493" s="6">
        <v>798.25999999999988</v>
      </c>
      <c r="J493" s="7">
        <v>3</v>
      </c>
      <c r="K493" s="6">
        <v>2545.08</v>
      </c>
      <c r="L493" s="8">
        <v>22.5</v>
      </c>
      <c r="M493" s="8">
        <v>67.5</v>
      </c>
      <c r="N493" s="7">
        <v>1002</v>
      </c>
      <c r="O493" s="6">
        <v>2.54</v>
      </c>
      <c r="P493" s="6">
        <v>37.704888888888888</v>
      </c>
      <c r="Q493" s="13" t="str">
        <f t="shared" si="14"/>
        <v>PLT00038MISSISSAUGA</v>
      </c>
      <c r="R493" s="13" t="str">
        <f t="shared" si="15"/>
        <v>BATTLE CREEKPLT0810</v>
      </c>
    </row>
    <row r="494" spans="1:18" x14ac:dyDescent="0.2">
      <c r="A494" s="5" t="s">
        <v>333</v>
      </c>
      <c r="B494" s="5" t="s">
        <v>151</v>
      </c>
      <c r="C494" s="5" t="s">
        <v>152</v>
      </c>
      <c r="D494" s="5" t="s">
        <v>70</v>
      </c>
      <c r="E494" s="5" t="s">
        <v>71</v>
      </c>
      <c r="F494" s="5" t="s">
        <v>72</v>
      </c>
      <c r="G494" s="5" t="s">
        <v>60</v>
      </c>
      <c r="H494" s="5" t="s">
        <v>74</v>
      </c>
      <c r="I494" s="6">
        <v>1410</v>
      </c>
      <c r="J494" s="7">
        <v>3</v>
      </c>
      <c r="K494" s="6">
        <v>4707</v>
      </c>
      <c r="L494" s="8">
        <v>22.5</v>
      </c>
      <c r="M494" s="8">
        <v>67.5</v>
      </c>
      <c r="N494" s="7">
        <v>2385</v>
      </c>
      <c r="O494" s="6">
        <v>1.9735849056603774</v>
      </c>
      <c r="P494" s="6">
        <v>69.733333333333334</v>
      </c>
      <c r="Q494" s="13" t="str">
        <f t="shared" si="14"/>
        <v>PLT09011FORT SMITH</v>
      </c>
      <c r="R494" s="13" t="str">
        <f t="shared" si="15"/>
        <v>KALAMAZOOPLT0004</v>
      </c>
    </row>
    <row r="495" spans="1:18" x14ac:dyDescent="0.2">
      <c r="A495" s="5" t="s">
        <v>416</v>
      </c>
      <c r="B495" s="5" t="s">
        <v>101</v>
      </c>
      <c r="C495" s="5" t="s">
        <v>102</v>
      </c>
      <c r="D495" s="5" t="s">
        <v>133</v>
      </c>
      <c r="E495" s="5" t="s">
        <v>134</v>
      </c>
      <c r="F495" s="5" t="s">
        <v>106</v>
      </c>
      <c r="G495" s="5" t="s">
        <v>60</v>
      </c>
      <c r="H495" s="5" t="s">
        <v>135</v>
      </c>
      <c r="I495" s="6">
        <v>816.06333333333316</v>
      </c>
      <c r="J495" s="7">
        <v>3</v>
      </c>
      <c r="K495" s="6">
        <v>2691.55</v>
      </c>
      <c r="L495" s="8">
        <v>22.5</v>
      </c>
      <c r="M495" s="8">
        <v>67.5</v>
      </c>
      <c r="N495" s="7">
        <v>1377</v>
      </c>
      <c r="O495" s="6">
        <v>1.954647785039942</v>
      </c>
      <c r="P495" s="6">
        <v>39.874814814814819</v>
      </c>
      <c r="Q495" s="13" t="str">
        <f t="shared" si="14"/>
        <v>PLT09022CHARLOTTE</v>
      </c>
      <c r="R495" s="13" t="str">
        <f t="shared" si="15"/>
        <v>CINCINNATIPLT0005</v>
      </c>
    </row>
    <row r="496" spans="1:18" x14ac:dyDescent="0.2">
      <c r="A496" s="5" t="s">
        <v>62</v>
      </c>
      <c r="B496" s="5" t="s">
        <v>63</v>
      </c>
      <c r="C496" s="5" t="s">
        <v>64</v>
      </c>
      <c r="D496" s="5" t="s">
        <v>133</v>
      </c>
      <c r="E496" s="5" t="s">
        <v>134</v>
      </c>
      <c r="F496" s="5" t="s">
        <v>106</v>
      </c>
      <c r="G496" s="5" t="s">
        <v>60</v>
      </c>
      <c r="H496" s="5" t="s">
        <v>135</v>
      </c>
      <c r="I496" s="6">
        <v>1366.6849999999999</v>
      </c>
      <c r="J496" s="7">
        <v>8</v>
      </c>
      <c r="K496" s="6">
        <v>11899.380000000001</v>
      </c>
      <c r="L496" s="8">
        <v>8.3457500000000007</v>
      </c>
      <c r="M496" s="8">
        <v>66.766000000000005</v>
      </c>
      <c r="N496" s="7">
        <v>6687</v>
      </c>
      <c r="O496" s="6">
        <v>1.7794795872588607</v>
      </c>
      <c r="P496" s="6">
        <v>178.22514453464339</v>
      </c>
      <c r="Q496" s="13" t="str">
        <f t="shared" si="14"/>
        <v>PLT00009CHARLOTTE</v>
      </c>
      <c r="R496" s="13" t="str">
        <f t="shared" si="15"/>
        <v>ELK GROVE VILLAGEPLT0005</v>
      </c>
    </row>
    <row r="497" spans="1:18" x14ac:dyDescent="0.2">
      <c r="A497" s="5" t="s">
        <v>264</v>
      </c>
      <c r="B497" s="5" t="s">
        <v>111</v>
      </c>
      <c r="C497" s="5" t="s">
        <v>112</v>
      </c>
      <c r="D497" s="5" t="s">
        <v>136</v>
      </c>
      <c r="E497" s="5" t="s">
        <v>121</v>
      </c>
      <c r="F497" s="5" t="s">
        <v>122</v>
      </c>
      <c r="G497" s="5" t="s">
        <v>60</v>
      </c>
      <c r="H497" s="5" t="s">
        <v>123</v>
      </c>
      <c r="I497" s="6">
        <v>626.24</v>
      </c>
      <c r="J497" s="7">
        <v>5</v>
      </c>
      <c r="K497" s="6">
        <v>3518.4800000000005</v>
      </c>
      <c r="L497" s="8">
        <v>13.327000000000002</v>
      </c>
      <c r="M497" s="8">
        <v>66.635000000000005</v>
      </c>
      <c r="N497" s="7">
        <v>2060</v>
      </c>
      <c r="O497" s="6">
        <v>1.7080000000000002</v>
      </c>
      <c r="P497" s="6">
        <v>52.802281083514671</v>
      </c>
      <c r="Q497" s="13" t="str">
        <f t="shared" si="14"/>
        <v>PLT00653WEST MONROE</v>
      </c>
      <c r="R497" s="13" t="str">
        <f t="shared" si="15"/>
        <v>LAWRENCEBURGPLT0007</v>
      </c>
    </row>
    <row r="498" spans="1:18" x14ac:dyDescent="0.2">
      <c r="A498" s="5" t="s">
        <v>264</v>
      </c>
      <c r="B498" s="5" t="s">
        <v>111</v>
      </c>
      <c r="C498" s="5" t="s">
        <v>112</v>
      </c>
      <c r="D498" s="5" t="s">
        <v>252</v>
      </c>
      <c r="E498" s="5" t="s">
        <v>253</v>
      </c>
      <c r="F498" s="5" t="s">
        <v>254</v>
      </c>
      <c r="G498" s="5" t="s">
        <v>60</v>
      </c>
      <c r="H498" s="5" t="s">
        <v>382</v>
      </c>
      <c r="I498" s="6">
        <v>546.83600000000001</v>
      </c>
      <c r="J498" s="7">
        <v>5</v>
      </c>
      <c r="K498" s="6">
        <v>3068.58</v>
      </c>
      <c r="L498" s="8">
        <v>13.280700000000001</v>
      </c>
      <c r="M498" s="8">
        <v>66.403500000000008</v>
      </c>
      <c r="N498" s="7">
        <v>840</v>
      </c>
      <c r="O498" s="6">
        <v>3.6530714285714283</v>
      </c>
      <c r="P498" s="6">
        <v>46.211118389843904</v>
      </c>
      <c r="Q498" s="13" t="str">
        <f t="shared" si="14"/>
        <v>PLT00653TUSCALOOSA</v>
      </c>
      <c r="R498" s="13" t="str">
        <f t="shared" si="15"/>
        <v>LAWRENCEBURGPLT0006</v>
      </c>
    </row>
    <row r="499" spans="1:18" x14ac:dyDescent="0.2">
      <c r="A499" s="5" t="s">
        <v>66</v>
      </c>
      <c r="B499" s="5" t="s">
        <v>67</v>
      </c>
      <c r="C499" s="5" t="s">
        <v>68</v>
      </c>
      <c r="D499" s="5" t="s">
        <v>206</v>
      </c>
      <c r="E499" s="5" t="s">
        <v>207</v>
      </c>
      <c r="F499" s="5" t="s">
        <v>57</v>
      </c>
      <c r="G499" s="5" t="s">
        <v>60</v>
      </c>
      <c r="H499" s="5" t="s">
        <v>208</v>
      </c>
      <c r="I499" s="6">
        <v>2674.29</v>
      </c>
      <c r="J499" s="7">
        <v>4</v>
      </c>
      <c r="K499" s="6">
        <v>12420.6</v>
      </c>
      <c r="L499" s="8">
        <v>16.487124999999999</v>
      </c>
      <c r="M499" s="8">
        <v>65.948499999999996</v>
      </c>
      <c r="N499" s="7">
        <v>7932</v>
      </c>
      <c r="O499" s="6">
        <v>1.5658850226928895</v>
      </c>
      <c r="P499" s="6">
        <v>188.3378697013579</v>
      </c>
      <c r="Q499" s="13" t="str">
        <f t="shared" si="14"/>
        <v>PLT00017OROVILLE</v>
      </c>
      <c r="R499" s="13" t="str">
        <f t="shared" si="15"/>
        <v>PACIFICPLT0005</v>
      </c>
    </row>
    <row r="500" spans="1:18" x14ac:dyDescent="0.2">
      <c r="A500" s="5" t="s">
        <v>110</v>
      </c>
      <c r="B500" s="5" t="s">
        <v>111</v>
      </c>
      <c r="C500" s="5" t="s">
        <v>112</v>
      </c>
      <c r="D500" s="5" t="s">
        <v>252</v>
      </c>
      <c r="E500" s="5" t="s">
        <v>253</v>
      </c>
      <c r="F500" s="5" t="s">
        <v>254</v>
      </c>
      <c r="G500" s="5" t="s">
        <v>60</v>
      </c>
      <c r="H500" s="5" t="s">
        <v>382</v>
      </c>
      <c r="I500" s="6">
        <v>539.52166666666665</v>
      </c>
      <c r="J500" s="7">
        <v>12</v>
      </c>
      <c r="K500" s="6">
        <v>6822.0199999999995</v>
      </c>
      <c r="L500" s="8">
        <v>5.445875</v>
      </c>
      <c r="M500" s="8">
        <v>65.350499999999997</v>
      </c>
      <c r="N500" s="7">
        <v>2016</v>
      </c>
      <c r="O500" s="6">
        <v>3.3839384920634918</v>
      </c>
      <c r="P500" s="6">
        <v>104.39124413738227</v>
      </c>
      <c r="Q500" s="13" t="str">
        <f t="shared" si="14"/>
        <v>PLT00053TUSCALOOSA</v>
      </c>
      <c r="R500" s="13" t="str">
        <f t="shared" si="15"/>
        <v>LAWRENCEBURGPLT0006</v>
      </c>
    </row>
    <row r="501" spans="1:18" x14ac:dyDescent="0.2">
      <c r="A501" s="5" t="s">
        <v>164</v>
      </c>
      <c r="B501" s="5" t="s">
        <v>165</v>
      </c>
      <c r="C501" s="5" t="s">
        <v>166</v>
      </c>
      <c r="D501" s="5" t="s">
        <v>170</v>
      </c>
      <c r="E501" s="5" t="s">
        <v>173</v>
      </c>
      <c r="F501" s="5" t="s">
        <v>166</v>
      </c>
      <c r="G501" s="5" t="s">
        <v>60</v>
      </c>
      <c r="H501" s="5" t="s">
        <v>174</v>
      </c>
      <c r="I501" s="6">
        <v>310.33749999999998</v>
      </c>
      <c r="J501" s="7">
        <v>8</v>
      </c>
      <c r="K501" s="6">
        <v>3419.9000000000005</v>
      </c>
      <c r="L501" s="8">
        <v>8.057500000000001</v>
      </c>
      <c r="M501" s="8">
        <v>64.460000000000008</v>
      </c>
      <c r="N501" s="7">
        <v>784</v>
      </c>
      <c r="O501" s="6">
        <v>4.362117346938776</v>
      </c>
      <c r="P501" s="6">
        <v>53.054607508532428</v>
      </c>
      <c r="Q501" s="13" t="str">
        <f t="shared" si="14"/>
        <v>PLT00045WAUSAU</v>
      </c>
      <c r="R501" s="13" t="str">
        <f t="shared" si="15"/>
        <v>MENASHAPLT0005</v>
      </c>
    </row>
    <row r="502" spans="1:18" x14ac:dyDescent="0.2">
      <c r="A502" s="5" t="s">
        <v>181</v>
      </c>
      <c r="B502" s="5" t="s">
        <v>71</v>
      </c>
      <c r="C502" s="5" t="s">
        <v>72</v>
      </c>
      <c r="D502" s="5" t="s">
        <v>62</v>
      </c>
      <c r="E502" s="5" t="s">
        <v>63</v>
      </c>
      <c r="F502" s="5" t="s">
        <v>64</v>
      </c>
      <c r="G502" s="5" t="s">
        <v>60</v>
      </c>
      <c r="H502" s="5" t="s">
        <v>65</v>
      </c>
      <c r="I502" s="6">
        <v>1037.8399999999999</v>
      </c>
      <c r="J502" s="7">
        <v>5</v>
      </c>
      <c r="K502" s="6">
        <v>5814.8</v>
      </c>
      <c r="L502" s="8">
        <v>12.888300000000001</v>
      </c>
      <c r="M502" s="8">
        <v>64.441500000000005</v>
      </c>
      <c r="N502" s="7">
        <v>3400</v>
      </c>
      <c r="O502" s="6">
        <v>1.7102352941176471</v>
      </c>
      <c r="P502" s="6">
        <v>90.233777922611978</v>
      </c>
      <c r="Q502" s="13" t="str">
        <f t="shared" si="14"/>
        <v>PLT00350ELK GROVE VILLAGE</v>
      </c>
      <c r="R502" s="13" t="str">
        <f t="shared" si="15"/>
        <v>FORT SMITHPLT0000</v>
      </c>
    </row>
    <row r="503" spans="1:18" x14ac:dyDescent="0.2">
      <c r="A503" s="5" t="s">
        <v>124</v>
      </c>
      <c r="B503" s="5" t="s">
        <v>125</v>
      </c>
      <c r="C503" s="5" t="s">
        <v>102</v>
      </c>
      <c r="D503" s="5" t="s">
        <v>114</v>
      </c>
      <c r="E503" s="5" t="s">
        <v>115</v>
      </c>
      <c r="F503" s="5" t="s">
        <v>64</v>
      </c>
      <c r="G503" s="5" t="s">
        <v>60</v>
      </c>
      <c r="H503" s="5" t="s">
        <v>116</v>
      </c>
      <c r="I503" s="6">
        <v>512.5</v>
      </c>
      <c r="J503" s="7">
        <v>6</v>
      </c>
      <c r="K503" s="6">
        <v>3430.18</v>
      </c>
      <c r="L503" s="8">
        <v>10.679666666666668</v>
      </c>
      <c r="M503" s="8">
        <v>64.078000000000003</v>
      </c>
      <c r="N503" s="7">
        <v>1806</v>
      </c>
      <c r="O503" s="6">
        <v>1.8993244739756368</v>
      </c>
      <c r="P503" s="6">
        <v>53.531321202284708</v>
      </c>
      <c r="Q503" s="13" t="str">
        <f t="shared" si="14"/>
        <v>PLT00020CAROL STREAM</v>
      </c>
      <c r="R503" s="13" t="str">
        <f t="shared" si="15"/>
        <v>MARIONPLT0000</v>
      </c>
    </row>
    <row r="504" spans="1:18" x14ac:dyDescent="0.2">
      <c r="A504" s="5" t="s">
        <v>137</v>
      </c>
      <c r="B504" s="5" t="s">
        <v>138</v>
      </c>
      <c r="C504" s="5" t="s">
        <v>108</v>
      </c>
      <c r="D504" s="5" t="s">
        <v>114</v>
      </c>
      <c r="E504" s="5" t="s">
        <v>115</v>
      </c>
      <c r="F504" s="5" t="s">
        <v>64</v>
      </c>
      <c r="G504" s="5" t="s">
        <v>73</v>
      </c>
      <c r="H504" s="5" t="s">
        <v>116</v>
      </c>
      <c r="I504" s="6">
        <v>1941.2</v>
      </c>
      <c r="J504" s="7">
        <v>3</v>
      </c>
      <c r="K504" s="6">
        <v>6300</v>
      </c>
      <c r="L504" s="8">
        <v>21.015000000000001</v>
      </c>
      <c r="M504" s="8">
        <v>63.045000000000002</v>
      </c>
      <c r="N504" s="7">
        <v>2382</v>
      </c>
      <c r="O504" s="6">
        <v>2.6448362720403025</v>
      </c>
      <c r="P504" s="6">
        <v>99.928622412562447</v>
      </c>
      <c r="Q504" s="13" t="str">
        <f t="shared" si="14"/>
        <v>PLT00033CAROL STREAM</v>
      </c>
      <c r="R504" s="13" t="str">
        <f t="shared" si="15"/>
        <v>MACONPLT0000</v>
      </c>
    </row>
    <row r="505" spans="1:18" x14ac:dyDescent="0.2">
      <c r="A505" s="5" t="s">
        <v>110</v>
      </c>
      <c r="B505" s="5" t="s">
        <v>111</v>
      </c>
      <c r="C505" s="5" t="s">
        <v>112</v>
      </c>
      <c r="D505" s="5" t="s">
        <v>114</v>
      </c>
      <c r="E505" s="5" t="s">
        <v>115</v>
      </c>
      <c r="F505" s="5" t="s">
        <v>64</v>
      </c>
      <c r="G505" s="5" t="s">
        <v>60</v>
      </c>
      <c r="H505" s="5" t="s">
        <v>116</v>
      </c>
      <c r="I505" s="6">
        <v>805.86400000000003</v>
      </c>
      <c r="J505" s="7">
        <v>5</v>
      </c>
      <c r="K505" s="6">
        <v>4550.32</v>
      </c>
      <c r="L505" s="8">
        <v>12.5319</v>
      </c>
      <c r="M505" s="8">
        <v>62.659500000000001</v>
      </c>
      <c r="N505" s="7">
        <v>2605</v>
      </c>
      <c r="O505" s="6">
        <v>1.7467639155470249</v>
      </c>
      <c r="P505" s="6">
        <v>72.619794284984707</v>
      </c>
      <c r="Q505" s="13" t="str">
        <f t="shared" si="14"/>
        <v>PLT00053CAROL STREAM</v>
      </c>
      <c r="R505" s="13" t="str">
        <f t="shared" si="15"/>
        <v>LAWRENCEBURGPLT0000</v>
      </c>
    </row>
    <row r="506" spans="1:18" x14ac:dyDescent="0.2">
      <c r="A506" s="5" t="s">
        <v>110</v>
      </c>
      <c r="B506" s="5" t="s">
        <v>111</v>
      </c>
      <c r="C506" s="5" t="s">
        <v>112</v>
      </c>
      <c r="D506" s="5" t="s">
        <v>130</v>
      </c>
      <c r="E506" s="5" t="s">
        <v>131</v>
      </c>
      <c r="F506" s="5" t="s">
        <v>108</v>
      </c>
      <c r="G506" s="5" t="s">
        <v>60</v>
      </c>
      <c r="H506" s="5" t="s">
        <v>132</v>
      </c>
      <c r="I506" s="6">
        <v>840.45333333333338</v>
      </c>
      <c r="J506" s="7">
        <v>9</v>
      </c>
      <c r="K506" s="6">
        <v>8240.7199999999993</v>
      </c>
      <c r="L506" s="8">
        <v>6.911777777777778</v>
      </c>
      <c r="M506" s="8">
        <v>62.206000000000003</v>
      </c>
      <c r="N506" s="7">
        <v>3204</v>
      </c>
      <c r="O506" s="6">
        <v>2.5720099875156053</v>
      </c>
      <c r="P506" s="6">
        <v>132.47468089894863</v>
      </c>
      <c r="Q506" s="13" t="str">
        <f t="shared" si="14"/>
        <v>PLT00053PERRY</v>
      </c>
      <c r="R506" s="13" t="str">
        <f t="shared" si="15"/>
        <v>LAWRENCEBURGPLT0006</v>
      </c>
    </row>
    <row r="507" spans="1:18" x14ac:dyDescent="0.2">
      <c r="A507" s="5" t="s">
        <v>162</v>
      </c>
      <c r="B507" s="5" t="s">
        <v>121</v>
      </c>
      <c r="C507" s="5" t="s">
        <v>122</v>
      </c>
      <c r="D507" s="5" t="s">
        <v>236</v>
      </c>
      <c r="E507" s="5" t="s">
        <v>237</v>
      </c>
      <c r="F507" s="5" t="s">
        <v>229</v>
      </c>
      <c r="G507" s="5" t="s">
        <v>60</v>
      </c>
      <c r="H507" s="5" t="s">
        <v>238</v>
      </c>
      <c r="I507" s="6">
        <v>3884.6666666666665</v>
      </c>
      <c r="J507" s="7">
        <v>3</v>
      </c>
      <c r="K507" s="6">
        <v>13338.3</v>
      </c>
      <c r="L507" s="8">
        <v>20.562333333333335</v>
      </c>
      <c r="M507" s="8">
        <v>61.687000000000005</v>
      </c>
      <c r="N507" s="7">
        <v>6855</v>
      </c>
      <c r="O507" s="6">
        <v>1.9457768052516411</v>
      </c>
      <c r="P507" s="6">
        <v>216.22546079400843</v>
      </c>
      <c r="Q507" s="13" t="str">
        <f t="shared" si="14"/>
        <v>PLT00031VANCOUVER</v>
      </c>
      <c r="R507" s="13" t="str">
        <f t="shared" si="15"/>
        <v>WEST MONROEPLT0800</v>
      </c>
    </row>
    <row r="508" spans="1:18" x14ac:dyDescent="0.2">
      <c r="A508" s="5" t="s">
        <v>117</v>
      </c>
      <c r="B508" s="5" t="s">
        <v>118</v>
      </c>
      <c r="C508" s="5" t="s">
        <v>106</v>
      </c>
      <c r="D508" s="5" t="s">
        <v>104</v>
      </c>
      <c r="E508" s="5" t="s">
        <v>107</v>
      </c>
      <c r="F508" s="5" t="s">
        <v>108</v>
      </c>
      <c r="G508" s="5" t="s">
        <v>60</v>
      </c>
      <c r="H508" s="5" t="s">
        <v>109</v>
      </c>
      <c r="I508" s="6">
        <v>593.01199999999994</v>
      </c>
      <c r="J508" s="7">
        <v>5</v>
      </c>
      <c r="K508" s="6">
        <v>3238.84</v>
      </c>
      <c r="L508" s="8">
        <v>12.283800000000001</v>
      </c>
      <c r="M508" s="8">
        <v>61.419000000000004</v>
      </c>
      <c r="N508" s="7">
        <v>1690</v>
      </c>
      <c r="O508" s="6">
        <v>1.9164733727810652</v>
      </c>
      <c r="P508" s="6">
        <v>52.733518943649358</v>
      </c>
      <c r="Q508" s="13" t="str">
        <f t="shared" si="14"/>
        <v>PLT00041STONE MOUNTAIN</v>
      </c>
      <c r="R508" s="13" t="str">
        <f t="shared" si="15"/>
        <v>LUMBERTONPLT0000</v>
      </c>
    </row>
    <row r="509" spans="1:18" x14ac:dyDescent="0.2">
      <c r="A509" s="5" t="s">
        <v>137</v>
      </c>
      <c r="B509" s="5" t="s">
        <v>138</v>
      </c>
      <c r="C509" s="5" t="s">
        <v>108</v>
      </c>
      <c r="D509" s="5" t="s">
        <v>244</v>
      </c>
      <c r="E509" s="5" t="s">
        <v>245</v>
      </c>
      <c r="F509" s="5" t="s">
        <v>246</v>
      </c>
      <c r="G509" s="5" t="s">
        <v>60</v>
      </c>
      <c r="H509" s="5" t="s">
        <v>247</v>
      </c>
      <c r="I509" s="6">
        <v>3500</v>
      </c>
      <c r="J509" s="7">
        <v>3</v>
      </c>
      <c r="K509" s="6">
        <v>11988</v>
      </c>
      <c r="L509" s="8">
        <v>20.424666666666667</v>
      </c>
      <c r="M509" s="8">
        <v>61.274000000000001</v>
      </c>
      <c r="N509" s="7">
        <v>4815</v>
      </c>
      <c r="O509" s="6">
        <v>2.4897196261682244</v>
      </c>
      <c r="P509" s="6">
        <v>195.64578777295426</v>
      </c>
      <c r="Q509" s="13" t="str">
        <f t="shared" si="14"/>
        <v>PLT00033WINNIPEG</v>
      </c>
      <c r="R509" s="13" t="str">
        <f t="shared" si="15"/>
        <v>MACONPLT0810</v>
      </c>
    </row>
    <row r="510" spans="1:18" x14ac:dyDescent="0.2">
      <c r="A510" s="5" t="s">
        <v>114</v>
      </c>
      <c r="B510" s="5" t="s">
        <v>115</v>
      </c>
      <c r="C510" s="5" t="s">
        <v>64</v>
      </c>
      <c r="D510" s="5" t="s">
        <v>140</v>
      </c>
      <c r="E510" s="5" t="s">
        <v>141</v>
      </c>
      <c r="F510" s="5" t="s">
        <v>142</v>
      </c>
      <c r="G510" s="5" t="s">
        <v>60</v>
      </c>
      <c r="H510" s="5" t="s">
        <v>143</v>
      </c>
      <c r="I510" s="6">
        <v>1950.63</v>
      </c>
      <c r="J510" s="7">
        <v>3</v>
      </c>
      <c r="K510" s="6">
        <v>6349.25</v>
      </c>
      <c r="L510" s="8">
        <v>20.211166666666667</v>
      </c>
      <c r="M510" s="8">
        <v>60.633499999999998</v>
      </c>
      <c r="N510" s="7">
        <v>2277</v>
      </c>
      <c r="O510" s="6">
        <v>2.7884277558190602</v>
      </c>
      <c r="P510" s="6">
        <v>104.7152151863244</v>
      </c>
      <c r="Q510" s="13" t="str">
        <f t="shared" si="14"/>
        <v>PLT00008OAKS</v>
      </c>
      <c r="R510" s="13" t="str">
        <f t="shared" si="15"/>
        <v>CAROL STREAMPLT0002</v>
      </c>
    </row>
    <row r="511" spans="1:18" x14ac:dyDescent="0.2">
      <c r="A511" s="5" t="s">
        <v>137</v>
      </c>
      <c r="B511" s="5" t="s">
        <v>138</v>
      </c>
      <c r="C511" s="5" t="s">
        <v>108</v>
      </c>
      <c r="D511" s="5" t="s">
        <v>162</v>
      </c>
      <c r="E511" s="5" t="s">
        <v>121</v>
      </c>
      <c r="F511" s="5" t="s">
        <v>122</v>
      </c>
      <c r="G511" s="5" t="s">
        <v>60</v>
      </c>
      <c r="H511" s="5" t="s">
        <v>163</v>
      </c>
      <c r="I511" s="6">
        <v>813.13499999999999</v>
      </c>
      <c r="J511" s="7">
        <v>4</v>
      </c>
      <c r="K511" s="6">
        <v>3610.9199999999996</v>
      </c>
      <c r="L511" s="8">
        <v>15.15</v>
      </c>
      <c r="M511" s="8">
        <v>60.6</v>
      </c>
      <c r="N511" s="7">
        <v>2172</v>
      </c>
      <c r="O511" s="6">
        <v>1.6624861878453037</v>
      </c>
      <c r="P511" s="6">
        <v>59.58613861386138</v>
      </c>
      <c r="Q511" s="13" t="str">
        <f t="shared" si="14"/>
        <v>PLT00033WEST MONROE</v>
      </c>
      <c r="R511" s="13" t="str">
        <f t="shared" si="15"/>
        <v>MACONPLT0003</v>
      </c>
    </row>
    <row r="512" spans="1:18" x14ac:dyDescent="0.2">
      <c r="A512" s="5" t="s">
        <v>114</v>
      </c>
      <c r="B512" s="5" t="s">
        <v>115</v>
      </c>
      <c r="C512" s="5" t="s">
        <v>64</v>
      </c>
      <c r="D512" s="5" t="s">
        <v>157</v>
      </c>
      <c r="E512" s="5" t="s">
        <v>158</v>
      </c>
      <c r="F512" s="5" t="s">
        <v>102</v>
      </c>
      <c r="G512" s="5" t="s">
        <v>60</v>
      </c>
      <c r="H512" s="5" t="s">
        <v>159</v>
      </c>
      <c r="I512" s="6">
        <v>823.84571428571428</v>
      </c>
      <c r="J512" s="7">
        <v>7</v>
      </c>
      <c r="K512" s="6">
        <v>6210.6</v>
      </c>
      <c r="L512" s="8">
        <v>8.5496428571428584</v>
      </c>
      <c r="M512" s="8">
        <v>59.847500000000004</v>
      </c>
      <c r="N512" s="7">
        <v>2632</v>
      </c>
      <c r="O512" s="6">
        <v>2.3596504559270519</v>
      </c>
      <c r="P512" s="6">
        <v>103.77375830235181</v>
      </c>
      <c r="Q512" s="13" t="str">
        <f t="shared" si="14"/>
        <v>PLT00008SOLON</v>
      </c>
      <c r="R512" s="13" t="str">
        <f t="shared" si="15"/>
        <v>CAROL STREAMPLT0002</v>
      </c>
    </row>
    <row r="513" spans="1:18" x14ac:dyDescent="0.2">
      <c r="A513" s="5" t="s">
        <v>162</v>
      </c>
      <c r="B513" s="5" t="s">
        <v>121</v>
      </c>
      <c r="C513" s="5" t="s">
        <v>122</v>
      </c>
      <c r="D513" s="5" t="s">
        <v>183</v>
      </c>
      <c r="E513" s="5" t="s">
        <v>184</v>
      </c>
      <c r="F513" s="5" t="s">
        <v>185</v>
      </c>
      <c r="G513" s="5" t="s">
        <v>60</v>
      </c>
      <c r="H513" s="5" t="s">
        <v>243</v>
      </c>
      <c r="I513" s="6">
        <v>2708.1374999999998</v>
      </c>
      <c r="J513" s="7">
        <v>4</v>
      </c>
      <c r="K513" s="6">
        <v>12122.349999999999</v>
      </c>
      <c r="L513" s="8">
        <v>14.928875</v>
      </c>
      <c r="M513" s="8">
        <v>59.715499999999999</v>
      </c>
      <c r="N513" s="7">
        <v>5140</v>
      </c>
      <c r="O513" s="6">
        <v>2.3584338521400774</v>
      </c>
      <c r="P513" s="6">
        <v>203.00173321834362</v>
      </c>
      <c r="Q513" s="13" t="str">
        <f t="shared" si="14"/>
        <v>PLT00031PISCATAWAY</v>
      </c>
      <c r="R513" s="13" t="str">
        <f t="shared" si="15"/>
        <v>WEST MONROEPLT0001</v>
      </c>
    </row>
    <row r="514" spans="1:18" x14ac:dyDescent="0.2">
      <c r="A514" s="5" t="s">
        <v>267</v>
      </c>
      <c r="B514" s="5" t="s">
        <v>268</v>
      </c>
      <c r="C514" s="5" t="s">
        <v>269</v>
      </c>
      <c r="D514" s="5" t="s">
        <v>124</v>
      </c>
      <c r="E514" s="5" t="s">
        <v>125</v>
      </c>
      <c r="F514" s="5" t="s">
        <v>102</v>
      </c>
      <c r="G514" s="5" t="s">
        <v>60</v>
      </c>
      <c r="H514" s="5" t="s">
        <v>126</v>
      </c>
      <c r="I514" s="6">
        <v>1445.0666666666666</v>
      </c>
      <c r="J514" s="7">
        <v>3</v>
      </c>
      <c r="K514" s="6">
        <v>4847.34</v>
      </c>
      <c r="L514" s="8">
        <v>19.844000000000001</v>
      </c>
      <c r="M514" s="8">
        <v>59.532000000000004</v>
      </c>
      <c r="N514" s="7">
        <v>2649</v>
      </c>
      <c r="O514" s="6">
        <v>1.8298754246885618</v>
      </c>
      <c r="P514" s="6">
        <v>81.424108042733323</v>
      </c>
      <c r="Q514" s="13" t="str">
        <f t="shared" ref="Q514:Q577" si="16">A514&amp;E514</f>
        <v>PLT00044MARION</v>
      </c>
      <c r="R514" s="13" t="str">
        <f t="shared" si="15"/>
        <v>MITCHELLPLT0002</v>
      </c>
    </row>
    <row r="515" spans="1:18" x14ac:dyDescent="0.2">
      <c r="A515" s="5" t="s">
        <v>162</v>
      </c>
      <c r="B515" s="5" t="s">
        <v>121</v>
      </c>
      <c r="C515" s="5" t="s">
        <v>122</v>
      </c>
      <c r="D515" s="5" t="s">
        <v>236</v>
      </c>
      <c r="E515" s="5" t="s">
        <v>237</v>
      </c>
      <c r="F515" s="5" t="s">
        <v>229</v>
      </c>
      <c r="G515" s="5" t="s">
        <v>156</v>
      </c>
      <c r="H515" s="5" t="s">
        <v>238</v>
      </c>
      <c r="I515" s="6">
        <v>2883</v>
      </c>
      <c r="J515" s="7">
        <v>3</v>
      </c>
      <c r="K515" s="6">
        <v>9368.7800000000007</v>
      </c>
      <c r="L515" s="8">
        <v>19.831833333333332</v>
      </c>
      <c r="M515" s="8">
        <v>59.4955</v>
      </c>
      <c r="N515" s="7">
        <v>6855</v>
      </c>
      <c r="O515" s="6">
        <v>1.3667075127644057</v>
      </c>
      <c r="P515" s="6">
        <v>157.47039692077553</v>
      </c>
      <c r="Q515" s="13" t="str">
        <f t="shared" si="16"/>
        <v>PLT00031VANCOUVER</v>
      </c>
      <c r="R515" s="13" t="str">
        <f t="shared" ref="R515:R578" si="17">B515&amp;LEFT(D515,7)</f>
        <v>WEST MONROEPLT0800</v>
      </c>
    </row>
    <row r="516" spans="1:18" x14ac:dyDescent="0.2">
      <c r="A516" s="5" t="s">
        <v>130</v>
      </c>
      <c r="B516" s="5" t="s">
        <v>131</v>
      </c>
      <c r="C516" s="5" t="s">
        <v>108</v>
      </c>
      <c r="D516" s="5" t="s">
        <v>264</v>
      </c>
      <c r="E516" s="5" t="s">
        <v>111</v>
      </c>
      <c r="F516" s="5" t="s">
        <v>112</v>
      </c>
      <c r="G516" s="5" t="s">
        <v>60</v>
      </c>
      <c r="H516" s="5" t="s">
        <v>265</v>
      </c>
      <c r="I516" s="6">
        <v>597.09333333333336</v>
      </c>
      <c r="J516" s="7">
        <v>3</v>
      </c>
      <c r="K516" s="6">
        <v>2004.88</v>
      </c>
      <c r="L516" s="8">
        <v>19.798833333333334</v>
      </c>
      <c r="M516" s="8">
        <v>59.396500000000003</v>
      </c>
      <c r="N516" s="7">
        <v>1068</v>
      </c>
      <c r="O516" s="6">
        <v>1.8772284644194757</v>
      </c>
      <c r="P516" s="6">
        <v>33.754177434697333</v>
      </c>
      <c r="Q516" s="13" t="str">
        <f t="shared" si="16"/>
        <v>PLT00068LAWRENCEBURG</v>
      </c>
      <c r="R516" s="13" t="str">
        <f t="shared" si="17"/>
        <v>PERRYPLT0065</v>
      </c>
    </row>
    <row r="517" spans="1:18" x14ac:dyDescent="0.2">
      <c r="A517" s="5" t="s">
        <v>147</v>
      </c>
      <c r="B517" s="5" t="s">
        <v>148</v>
      </c>
      <c r="C517" s="5" t="s">
        <v>102</v>
      </c>
      <c r="D517" s="5" t="s">
        <v>70</v>
      </c>
      <c r="E517" s="5" t="s">
        <v>71</v>
      </c>
      <c r="F517" s="5" t="s">
        <v>72</v>
      </c>
      <c r="G517" s="5" t="s">
        <v>60</v>
      </c>
      <c r="H517" s="5" t="s">
        <v>74</v>
      </c>
      <c r="I517" s="6">
        <v>1425</v>
      </c>
      <c r="J517" s="7">
        <v>3</v>
      </c>
      <c r="K517" s="6">
        <v>4778.82</v>
      </c>
      <c r="L517" s="8">
        <v>19.784833333333335</v>
      </c>
      <c r="M517" s="8">
        <v>59.354500000000002</v>
      </c>
      <c r="N517" s="7">
        <v>2799</v>
      </c>
      <c r="O517" s="6">
        <v>1.7073311897106109</v>
      </c>
      <c r="P517" s="6">
        <v>80.513187711125525</v>
      </c>
      <c r="Q517" s="13" t="str">
        <f t="shared" si="16"/>
        <v>PLT00622FORT SMITH</v>
      </c>
      <c r="R517" s="13" t="str">
        <f t="shared" si="17"/>
        <v>MAPLE HEIGHTSPLT0004</v>
      </c>
    </row>
    <row r="518" spans="1:18" x14ac:dyDescent="0.2">
      <c r="A518" s="5" t="s">
        <v>348</v>
      </c>
      <c r="B518" s="5" t="s">
        <v>262</v>
      </c>
      <c r="C518" s="5" t="s">
        <v>122</v>
      </c>
      <c r="D518" s="5" t="s">
        <v>93</v>
      </c>
      <c r="E518" s="5" t="s">
        <v>94</v>
      </c>
      <c r="F518" s="5" t="s">
        <v>57</v>
      </c>
      <c r="G518" s="5" t="s">
        <v>156</v>
      </c>
      <c r="H518" s="5" t="s">
        <v>95</v>
      </c>
      <c r="I518" s="6">
        <v>2254.6366666666668</v>
      </c>
      <c r="J518" s="7">
        <v>3</v>
      </c>
      <c r="K518" s="6">
        <v>7449.3099999999995</v>
      </c>
      <c r="L518" s="8">
        <v>19.522666666666666</v>
      </c>
      <c r="M518" s="8">
        <v>58.567999999999998</v>
      </c>
      <c r="N518" s="7">
        <v>6013</v>
      </c>
      <c r="O518" s="6">
        <v>1.2388674538499915</v>
      </c>
      <c r="P518" s="6">
        <v>127.1907867777626</v>
      </c>
      <c r="Q518" s="13" t="str">
        <f t="shared" si="16"/>
        <v>PLT00205SACRAMENTO</v>
      </c>
      <c r="R518" s="13" t="str">
        <f t="shared" si="17"/>
        <v>MONROEPLT0060</v>
      </c>
    </row>
    <row r="519" spans="1:18" x14ac:dyDescent="0.2">
      <c r="A519" s="5" t="s">
        <v>264</v>
      </c>
      <c r="B519" s="5" t="s">
        <v>111</v>
      </c>
      <c r="C519" s="5" t="s">
        <v>112</v>
      </c>
      <c r="D519" s="5" t="s">
        <v>93</v>
      </c>
      <c r="E519" s="5" t="s">
        <v>94</v>
      </c>
      <c r="F519" s="5" t="s">
        <v>57</v>
      </c>
      <c r="G519" s="5" t="s">
        <v>156</v>
      </c>
      <c r="H519" s="5" t="s">
        <v>95</v>
      </c>
      <c r="I519" s="6">
        <v>2297</v>
      </c>
      <c r="J519" s="7">
        <v>3</v>
      </c>
      <c r="K519" s="6">
        <v>7760.9700000000012</v>
      </c>
      <c r="L519" s="8">
        <v>19.492999999999999</v>
      </c>
      <c r="M519" s="8">
        <v>58.478999999999999</v>
      </c>
      <c r="N519" s="7">
        <v>6744</v>
      </c>
      <c r="O519" s="6">
        <v>1.1507962633451958</v>
      </c>
      <c r="P519" s="6">
        <v>132.71379469553176</v>
      </c>
      <c r="Q519" s="13" t="str">
        <f t="shared" si="16"/>
        <v>PLT00653SACRAMENTO</v>
      </c>
      <c r="R519" s="13" t="str">
        <f t="shared" si="17"/>
        <v>LAWRENCEBURGPLT0060</v>
      </c>
    </row>
    <row r="520" spans="1:18" x14ac:dyDescent="0.2">
      <c r="A520" s="5" t="s">
        <v>187</v>
      </c>
      <c r="B520" s="5" t="s">
        <v>188</v>
      </c>
      <c r="C520" s="5" t="s">
        <v>64</v>
      </c>
      <c r="D520" s="5" t="s">
        <v>70</v>
      </c>
      <c r="E520" s="5" t="s">
        <v>71</v>
      </c>
      <c r="F520" s="5" t="s">
        <v>72</v>
      </c>
      <c r="G520" s="5" t="s">
        <v>60</v>
      </c>
      <c r="H520" s="5" t="s">
        <v>74</v>
      </c>
      <c r="I520" s="6">
        <v>1100.1828571428573</v>
      </c>
      <c r="J520" s="7">
        <v>7</v>
      </c>
      <c r="K520" s="6">
        <v>8515.14</v>
      </c>
      <c r="L520" s="8">
        <v>8.27</v>
      </c>
      <c r="M520" s="8">
        <v>57.89</v>
      </c>
      <c r="N520" s="7">
        <v>4734</v>
      </c>
      <c r="O520" s="6">
        <v>1.7987198986058301</v>
      </c>
      <c r="P520" s="6">
        <v>147.09172568664707</v>
      </c>
      <c r="Q520" s="13" t="str">
        <f t="shared" si="16"/>
        <v>PLT00603FORT SMITH</v>
      </c>
      <c r="R520" s="13" t="str">
        <f t="shared" si="17"/>
        <v>CHICAGOPLT0004</v>
      </c>
    </row>
    <row r="521" spans="1:18" x14ac:dyDescent="0.2">
      <c r="A521" s="5" t="s">
        <v>133</v>
      </c>
      <c r="B521" s="5" t="s">
        <v>134</v>
      </c>
      <c r="C521" s="5" t="s">
        <v>106</v>
      </c>
      <c r="D521" s="5" t="s">
        <v>154</v>
      </c>
      <c r="E521" s="5" t="s">
        <v>134</v>
      </c>
      <c r="F521" s="5" t="s">
        <v>106</v>
      </c>
      <c r="G521" s="5" t="s">
        <v>60</v>
      </c>
      <c r="H521" s="5" t="s">
        <v>155</v>
      </c>
      <c r="I521" s="6">
        <v>131.66666666666666</v>
      </c>
      <c r="J521" s="7">
        <v>3</v>
      </c>
      <c r="K521" s="6">
        <v>646.20000000000005</v>
      </c>
      <c r="L521" s="8">
        <v>19.147000000000002</v>
      </c>
      <c r="M521" s="8">
        <v>57.441000000000003</v>
      </c>
      <c r="N521" s="7">
        <v>8</v>
      </c>
      <c r="O521" s="6">
        <v>80.775000000000006</v>
      </c>
      <c r="P521" s="6">
        <v>11.249804146863738</v>
      </c>
      <c r="Q521" s="13" t="str">
        <f t="shared" si="16"/>
        <v>PLT00051CHARLOTTE</v>
      </c>
      <c r="R521" s="13" t="str">
        <f t="shared" si="17"/>
        <v>CHARLOTTEPLT0060</v>
      </c>
    </row>
    <row r="522" spans="1:18" x14ac:dyDescent="0.2">
      <c r="A522" s="5" t="s">
        <v>261</v>
      </c>
      <c r="B522" s="5" t="s">
        <v>262</v>
      </c>
      <c r="C522" s="5" t="s">
        <v>122</v>
      </c>
      <c r="D522" s="5" t="s">
        <v>218</v>
      </c>
      <c r="E522" s="5" t="s">
        <v>219</v>
      </c>
      <c r="F522" s="5" t="s">
        <v>220</v>
      </c>
      <c r="G522" s="5" t="s">
        <v>60</v>
      </c>
      <c r="H522" s="5" t="s">
        <v>221</v>
      </c>
      <c r="I522" s="6">
        <v>1114.48</v>
      </c>
      <c r="J522" s="7">
        <v>3</v>
      </c>
      <c r="K522" s="6">
        <v>4056.3599999999997</v>
      </c>
      <c r="L522" s="8">
        <v>18.855833333333333</v>
      </c>
      <c r="M522" s="8">
        <v>56.567500000000003</v>
      </c>
      <c r="N522" s="7">
        <v>2532</v>
      </c>
      <c r="O522" s="6">
        <v>1.602037914691943</v>
      </c>
      <c r="P522" s="6">
        <v>71.708313077297021</v>
      </c>
      <c r="Q522" s="13" t="str">
        <f t="shared" si="16"/>
        <v>PLT00207KENDALLVILLE</v>
      </c>
      <c r="R522" s="13" t="str">
        <f t="shared" si="17"/>
        <v>MONROEPLT0004</v>
      </c>
    </row>
    <row r="523" spans="1:18" x14ac:dyDescent="0.2">
      <c r="A523" s="5" t="s">
        <v>227</v>
      </c>
      <c r="B523" s="5" t="s">
        <v>228</v>
      </c>
      <c r="C523" s="5" t="s">
        <v>229</v>
      </c>
      <c r="D523" s="5" t="s">
        <v>216</v>
      </c>
      <c r="E523" s="5" t="s">
        <v>87</v>
      </c>
      <c r="F523" s="5" t="s">
        <v>88</v>
      </c>
      <c r="G523" s="5" t="s">
        <v>60</v>
      </c>
      <c r="H523" s="5" t="s">
        <v>231</v>
      </c>
      <c r="I523" s="6">
        <v>402.5</v>
      </c>
      <c r="J523" s="7">
        <v>4</v>
      </c>
      <c r="K523" s="6">
        <v>1693.72</v>
      </c>
      <c r="L523" s="8">
        <v>14.012875000000001</v>
      </c>
      <c r="M523" s="8">
        <v>56.051500000000004</v>
      </c>
      <c r="N523" s="7">
        <v>644</v>
      </c>
      <c r="O523" s="6">
        <v>2.63</v>
      </c>
      <c r="P523" s="6">
        <v>30.217210957779898</v>
      </c>
      <c r="Q523" s="13" t="str">
        <f t="shared" si="16"/>
        <v>PLT00025PORTLAND</v>
      </c>
      <c r="R523" s="13" t="str">
        <f t="shared" si="17"/>
        <v>RENTONPLT0800</v>
      </c>
    </row>
    <row r="524" spans="1:18" x14ac:dyDescent="0.2">
      <c r="A524" s="5" t="s">
        <v>264</v>
      </c>
      <c r="B524" s="5" t="s">
        <v>111</v>
      </c>
      <c r="C524" s="5" t="s">
        <v>112</v>
      </c>
      <c r="D524" s="5" t="s">
        <v>104</v>
      </c>
      <c r="E524" s="5" t="s">
        <v>107</v>
      </c>
      <c r="F524" s="5" t="s">
        <v>108</v>
      </c>
      <c r="G524" s="5" t="s">
        <v>60</v>
      </c>
      <c r="H524" s="5" t="s">
        <v>109</v>
      </c>
      <c r="I524" s="6">
        <v>627.9</v>
      </c>
      <c r="J524" s="7">
        <v>5</v>
      </c>
      <c r="K524" s="6">
        <v>3327.87</v>
      </c>
      <c r="L524" s="8">
        <v>11.200100000000001</v>
      </c>
      <c r="M524" s="8">
        <v>56.000500000000002</v>
      </c>
      <c r="N524" s="7">
        <v>1365</v>
      </c>
      <c r="O524" s="6">
        <v>2.4379999999999997</v>
      </c>
      <c r="P524" s="6">
        <v>59.425719413219518</v>
      </c>
      <c r="Q524" s="13" t="str">
        <f t="shared" si="16"/>
        <v>PLT00653STONE MOUNTAIN</v>
      </c>
      <c r="R524" s="13" t="str">
        <f t="shared" si="17"/>
        <v>LAWRENCEBURGPLT0000</v>
      </c>
    </row>
    <row r="525" spans="1:18" x14ac:dyDescent="0.2">
      <c r="A525" s="5" t="s">
        <v>127</v>
      </c>
      <c r="B525" s="5" t="s">
        <v>128</v>
      </c>
      <c r="C525" s="5" t="s">
        <v>64</v>
      </c>
      <c r="D525" s="5" t="s">
        <v>70</v>
      </c>
      <c r="E525" s="5" t="s">
        <v>71</v>
      </c>
      <c r="F525" s="5" t="s">
        <v>72</v>
      </c>
      <c r="G525" s="5" t="s">
        <v>60</v>
      </c>
      <c r="H525" s="5" t="s">
        <v>74</v>
      </c>
      <c r="I525" s="6">
        <v>1056.1500000000001</v>
      </c>
      <c r="J525" s="7">
        <v>4</v>
      </c>
      <c r="K525" s="6">
        <v>4534.68</v>
      </c>
      <c r="L525" s="8">
        <v>13.743125000000001</v>
      </c>
      <c r="M525" s="8">
        <v>54.972500000000004</v>
      </c>
      <c r="N525" s="7">
        <v>1824</v>
      </c>
      <c r="O525" s="6">
        <v>2.4861184210526317</v>
      </c>
      <c r="P525" s="6">
        <v>82.489972258856696</v>
      </c>
      <c r="Q525" s="13" t="str">
        <f t="shared" si="16"/>
        <v>PLT00043FORT SMITH</v>
      </c>
      <c r="R525" s="13" t="str">
        <f t="shared" si="17"/>
        <v>CENTRALIAPLT0004</v>
      </c>
    </row>
    <row r="526" spans="1:18" x14ac:dyDescent="0.2">
      <c r="A526" s="5" t="s">
        <v>181</v>
      </c>
      <c r="B526" s="5" t="s">
        <v>71</v>
      </c>
      <c r="C526" s="5" t="s">
        <v>72</v>
      </c>
      <c r="D526" s="5" t="s">
        <v>114</v>
      </c>
      <c r="E526" s="5" t="s">
        <v>115</v>
      </c>
      <c r="F526" s="5" t="s">
        <v>64</v>
      </c>
      <c r="G526" s="5" t="s">
        <v>60</v>
      </c>
      <c r="H526" s="5" t="s">
        <v>116</v>
      </c>
      <c r="I526" s="6">
        <v>1055.04</v>
      </c>
      <c r="J526" s="7">
        <v>3</v>
      </c>
      <c r="K526" s="6">
        <v>3507.84</v>
      </c>
      <c r="L526" s="8">
        <v>18.312333333333331</v>
      </c>
      <c r="M526" s="8">
        <v>54.936999999999998</v>
      </c>
      <c r="N526" s="7">
        <v>2016</v>
      </c>
      <c r="O526" s="6">
        <v>1.74</v>
      </c>
      <c r="P526" s="6">
        <v>63.852048710340938</v>
      </c>
      <c r="Q526" s="13" t="str">
        <f t="shared" si="16"/>
        <v>PLT00350CAROL STREAM</v>
      </c>
      <c r="R526" s="13" t="str">
        <f t="shared" si="17"/>
        <v>FORT SMITHPLT0000</v>
      </c>
    </row>
    <row r="527" spans="1:18" x14ac:dyDescent="0.2">
      <c r="A527" s="5" t="s">
        <v>70</v>
      </c>
      <c r="B527" s="5" t="s">
        <v>71</v>
      </c>
      <c r="C527" s="5" t="s">
        <v>72</v>
      </c>
      <c r="D527" s="5" t="s">
        <v>157</v>
      </c>
      <c r="E527" s="5" t="s">
        <v>158</v>
      </c>
      <c r="F527" s="5" t="s">
        <v>102</v>
      </c>
      <c r="G527" s="5" t="s">
        <v>60</v>
      </c>
      <c r="H527" s="5" t="s">
        <v>159</v>
      </c>
      <c r="I527" s="6">
        <v>1552.1000000000001</v>
      </c>
      <c r="J527" s="7">
        <v>3</v>
      </c>
      <c r="K527" s="6">
        <v>5189.25</v>
      </c>
      <c r="L527" s="8">
        <v>18.296166666666668</v>
      </c>
      <c r="M527" s="8">
        <v>54.888500000000001</v>
      </c>
      <c r="N527" s="7">
        <v>2805</v>
      </c>
      <c r="O527" s="6">
        <v>1.85</v>
      </c>
      <c r="P527" s="6">
        <v>94.541661732421176</v>
      </c>
      <c r="Q527" s="13" t="str">
        <f t="shared" si="16"/>
        <v>PLT00042SOLON</v>
      </c>
      <c r="R527" s="13" t="str">
        <f t="shared" si="17"/>
        <v>FORT SMITHPLT0002</v>
      </c>
    </row>
    <row r="528" spans="1:18" x14ac:dyDescent="0.2">
      <c r="A528" s="5" t="s">
        <v>104</v>
      </c>
      <c r="B528" s="5" t="s">
        <v>107</v>
      </c>
      <c r="C528" s="5" t="s">
        <v>108</v>
      </c>
      <c r="D528" s="5" t="s">
        <v>110</v>
      </c>
      <c r="E528" s="5" t="s">
        <v>111</v>
      </c>
      <c r="F528" s="5" t="s">
        <v>112</v>
      </c>
      <c r="G528" s="5" t="s">
        <v>73</v>
      </c>
      <c r="H528" s="5" t="s">
        <v>113</v>
      </c>
      <c r="I528" s="6">
        <v>946.36</v>
      </c>
      <c r="J528" s="7">
        <v>3</v>
      </c>
      <c r="K528" s="6">
        <v>3002.88</v>
      </c>
      <c r="L528" s="8">
        <v>17.967666666666666</v>
      </c>
      <c r="M528" s="8">
        <v>53.902999999999999</v>
      </c>
      <c r="N528" s="7">
        <v>819</v>
      </c>
      <c r="O528" s="6">
        <v>3.6665201465201465</v>
      </c>
      <c r="P528" s="6">
        <v>55.70895868504536</v>
      </c>
      <c r="Q528" s="13" t="str">
        <f t="shared" si="16"/>
        <v>PLT00006LAWRENCEBURG</v>
      </c>
      <c r="R528" s="13" t="str">
        <f t="shared" si="17"/>
        <v>STONE MOUNTAINPLT0005</v>
      </c>
    </row>
    <row r="529" spans="1:18" x14ac:dyDescent="0.2">
      <c r="A529" s="5" t="s">
        <v>147</v>
      </c>
      <c r="B529" s="5" t="s">
        <v>148</v>
      </c>
      <c r="C529" s="5" t="s">
        <v>102</v>
      </c>
      <c r="D529" s="5" t="s">
        <v>114</v>
      </c>
      <c r="E529" s="5" t="s">
        <v>115</v>
      </c>
      <c r="F529" s="5" t="s">
        <v>64</v>
      </c>
      <c r="G529" s="5" t="s">
        <v>60</v>
      </c>
      <c r="H529" s="5" t="s">
        <v>116</v>
      </c>
      <c r="I529" s="6">
        <v>520.35200000000009</v>
      </c>
      <c r="J529" s="7">
        <v>5</v>
      </c>
      <c r="K529" s="6">
        <v>2935.88</v>
      </c>
      <c r="L529" s="8">
        <v>10.726900000000001</v>
      </c>
      <c r="M529" s="8">
        <v>53.634500000000003</v>
      </c>
      <c r="N529" s="7">
        <v>1840</v>
      </c>
      <c r="O529" s="6">
        <v>1.5955869565217391</v>
      </c>
      <c r="P529" s="6">
        <v>54.738647698775971</v>
      </c>
      <c r="Q529" s="13" t="str">
        <f t="shared" si="16"/>
        <v>PLT00622CAROL STREAM</v>
      </c>
      <c r="R529" s="13" t="str">
        <f t="shared" si="17"/>
        <v>MAPLE HEIGHTSPLT0000</v>
      </c>
    </row>
    <row r="530" spans="1:18" x14ac:dyDescent="0.2">
      <c r="A530" s="5" t="s">
        <v>133</v>
      </c>
      <c r="B530" s="5" t="s">
        <v>134</v>
      </c>
      <c r="C530" s="5" t="s">
        <v>106</v>
      </c>
      <c r="D530" s="5" t="s">
        <v>114</v>
      </c>
      <c r="E530" s="5" t="s">
        <v>115</v>
      </c>
      <c r="F530" s="5" t="s">
        <v>64</v>
      </c>
      <c r="G530" s="5" t="s">
        <v>60</v>
      </c>
      <c r="H530" s="5" t="s">
        <v>116</v>
      </c>
      <c r="I530" s="6">
        <v>1107.04</v>
      </c>
      <c r="J530" s="7">
        <v>4</v>
      </c>
      <c r="K530" s="6">
        <v>4959.24</v>
      </c>
      <c r="L530" s="8">
        <v>13.218500000000001</v>
      </c>
      <c r="M530" s="8">
        <v>52.874000000000002</v>
      </c>
      <c r="N530" s="7">
        <v>2992</v>
      </c>
      <c r="O530" s="6">
        <v>1.6575</v>
      </c>
      <c r="P530" s="6">
        <v>93.793546922873233</v>
      </c>
      <c r="Q530" s="13" t="str">
        <f t="shared" si="16"/>
        <v>PLT00051CAROL STREAM</v>
      </c>
      <c r="R530" s="13" t="str">
        <f t="shared" si="17"/>
        <v>CHARLOTTEPLT0000</v>
      </c>
    </row>
    <row r="531" spans="1:18" x14ac:dyDescent="0.2">
      <c r="A531" s="5" t="s">
        <v>267</v>
      </c>
      <c r="B531" s="5" t="s">
        <v>268</v>
      </c>
      <c r="C531" s="5" t="s">
        <v>269</v>
      </c>
      <c r="D531" s="5" t="s">
        <v>70</v>
      </c>
      <c r="E531" s="5" t="s">
        <v>71</v>
      </c>
      <c r="F531" s="5" t="s">
        <v>72</v>
      </c>
      <c r="G531" s="5" t="s">
        <v>60</v>
      </c>
      <c r="H531" s="5" t="s">
        <v>74</v>
      </c>
      <c r="I531" s="6">
        <v>1600.08</v>
      </c>
      <c r="J531" s="7">
        <v>3</v>
      </c>
      <c r="K531" s="6">
        <v>5182.5599999999995</v>
      </c>
      <c r="L531" s="8">
        <v>17.571833333333334</v>
      </c>
      <c r="M531" s="8">
        <v>52.715499999999999</v>
      </c>
      <c r="N531" s="7">
        <v>2124</v>
      </c>
      <c r="O531" s="6">
        <v>2.44</v>
      </c>
      <c r="P531" s="6">
        <v>98.311881704621968</v>
      </c>
      <c r="Q531" s="13" t="str">
        <f t="shared" si="16"/>
        <v>PLT00044FORT SMITH</v>
      </c>
      <c r="R531" s="13" t="str">
        <f t="shared" si="17"/>
        <v>MITCHELLPLT0004</v>
      </c>
    </row>
    <row r="532" spans="1:18" x14ac:dyDescent="0.2">
      <c r="A532" s="5" t="s">
        <v>104</v>
      </c>
      <c r="B532" s="5" t="s">
        <v>107</v>
      </c>
      <c r="C532" s="5" t="s">
        <v>108</v>
      </c>
      <c r="D532" s="5" t="s">
        <v>140</v>
      </c>
      <c r="E532" s="5" t="s">
        <v>141</v>
      </c>
      <c r="F532" s="5" t="s">
        <v>142</v>
      </c>
      <c r="G532" s="5" t="s">
        <v>60</v>
      </c>
      <c r="H532" s="5" t="s">
        <v>143</v>
      </c>
      <c r="I532" s="6">
        <v>1513.095</v>
      </c>
      <c r="J532" s="7">
        <v>4</v>
      </c>
      <c r="K532" s="6">
        <v>6507.78</v>
      </c>
      <c r="L532" s="8">
        <v>13.154875000000001</v>
      </c>
      <c r="M532" s="8">
        <v>52.619500000000002</v>
      </c>
      <c r="N532" s="7">
        <v>3036</v>
      </c>
      <c r="O532" s="6">
        <v>2.1435375494071147</v>
      </c>
      <c r="P532" s="6">
        <v>123.67620368874655</v>
      </c>
      <c r="Q532" s="13" t="str">
        <f t="shared" si="16"/>
        <v>PLT00006OAKS</v>
      </c>
      <c r="R532" s="13" t="str">
        <f t="shared" si="17"/>
        <v>STONE MOUNTAINPLT0002</v>
      </c>
    </row>
    <row r="533" spans="1:18" x14ac:dyDescent="0.2">
      <c r="A533" s="5" t="s">
        <v>366</v>
      </c>
      <c r="B533" s="5" t="s">
        <v>362</v>
      </c>
      <c r="C533" s="5" t="s">
        <v>269</v>
      </c>
      <c r="D533" s="5" t="s">
        <v>361</v>
      </c>
      <c r="E533" s="5" t="s">
        <v>362</v>
      </c>
      <c r="F533" s="5" t="s">
        <v>269</v>
      </c>
      <c r="G533" s="5" t="s">
        <v>60</v>
      </c>
      <c r="H533" s="5" t="s">
        <v>363</v>
      </c>
      <c r="I533" s="6">
        <v>0</v>
      </c>
      <c r="J533" s="7">
        <v>3</v>
      </c>
      <c r="K533" s="6">
        <v>0</v>
      </c>
      <c r="L533" s="8">
        <v>17.506666666666668</v>
      </c>
      <c r="M533" s="8">
        <v>52.52</v>
      </c>
      <c r="N533" s="7">
        <v>0</v>
      </c>
      <c r="O533" s="6" t="s">
        <v>241</v>
      </c>
      <c r="P533" s="6">
        <v>0</v>
      </c>
      <c r="Q533" s="13" t="str">
        <f t="shared" si="16"/>
        <v>PLT00644SIOUX FALLS</v>
      </c>
      <c r="R533" s="13" t="str">
        <f t="shared" si="17"/>
        <v>SIOUX FALLSPLT0070</v>
      </c>
    </row>
    <row r="534" spans="1:18" x14ac:dyDescent="0.2">
      <c r="A534" s="5" t="s">
        <v>162</v>
      </c>
      <c r="B534" s="5" t="s">
        <v>121</v>
      </c>
      <c r="C534" s="5" t="s">
        <v>122</v>
      </c>
      <c r="D534" s="5" t="s">
        <v>256</v>
      </c>
      <c r="E534" s="5" t="s">
        <v>257</v>
      </c>
      <c r="F534" s="5" t="s">
        <v>258</v>
      </c>
      <c r="G534" s="5" t="s">
        <v>60</v>
      </c>
      <c r="H534" s="5" t="s">
        <v>259</v>
      </c>
      <c r="I534" s="6">
        <v>2289.0666666666666</v>
      </c>
      <c r="J534" s="7">
        <v>3</v>
      </c>
      <c r="K534" s="6">
        <v>7475.1200000000008</v>
      </c>
      <c r="L534" s="8">
        <v>17.459166666666665</v>
      </c>
      <c r="M534" s="8">
        <v>52.377499999999998</v>
      </c>
      <c r="N534" s="7">
        <v>3576</v>
      </c>
      <c r="O534" s="6">
        <v>2.0903579418344522</v>
      </c>
      <c r="P534" s="6">
        <v>142.71624266144815</v>
      </c>
      <c r="Q534" s="13" t="str">
        <f t="shared" si="16"/>
        <v>PLT00031MISSISSAUGA</v>
      </c>
      <c r="R534" s="13" t="str">
        <f t="shared" si="17"/>
        <v>WEST MONROEPLT0810</v>
      </c>
    </row>
    <row r="535" spans="1:18" x14ac:dyDescent="0.2">
      <c r="A535" s="5" t="s">
        <v>133</v>
      </c>
      <c r="B535" s="5" t="s">
        <v>134</v>
      </c>
      <c r="C535" s="5" t="s">
        <v>106</v>
      </c>
      <c r="D535" s="5" t="s">
        <v>62</v>
      </c>
      <c r="E535" s="5" t="s">
        <v>63</v>
      </c>
      <c r="F535" s="5" t="s">
        <v>64</v>
      </c>
      <c r="G535" s="5" t="s">
        <v>60</v>
      </c>
      <c r="H535" s="5" t="s">
        <v>65</v>
      </c>
      <c r="I535" s="6">
        <v>1099.1228571428571</v>
      </c>
      <c r="J535" s="7">
        <v>7</v>
      </c>
      <c r="K535" s="6">
        <v>8573.31</v>
      </c>
      <c r="L535" s="8">
        <v>7.3635000000000002</v>
      </c>
      <c r="M535" s="8">
        <v>51.544499999999999</v>
      </c>
      <c r="N535" s="7">
        <v>5201</v>
      </c>
      <c r="O535" s="6">
        <v>1.6483964622188039</v>
      </c>
      <c r="P535" s="6">
        <v>166.32831824927973</v>
      </c>
      <c r="Q535" s="13" t="str">
        <f t="shared" si="16"/>
        <v>PLT00051ELK GROVE VILLAGE</v>
      </c>
      <c r="R535" s="13" t="str">
        <f t="shared" si="17"/>
        <v>CHARLOTTEPLT0000</v>
      </c>
    </row>
    <row r="536" spans="1:18" x14ac:dyDescent="0.2">
      <c r="A536" s="5" t="s">
        <v>114</v>
      </c>
      <c r="B536" s="5" t="s">
        <v>115</v>
      </c>
      <c r="C536" s="5" t="s">
        <v>64</v>
      </c>
      <c r="D536" s="5" t="s">
        <v>70</v>
      </c>
      <c r="E536" s="5" t="s">
        <v>71</v>
      </c>
      <c r="F536" s="5" t="s">
        <v>72</v>
      </c>
      <c r="G536" s="5" t="s">
        <v>73</v>
      </c>
      <c r="H536" s="5" t="s">
        <v>74</v>
      </c>
      <c r="I536" s="6">
        <v>1547.25</v>
      </c>
      <c r="J536" s="7">
        <v>4</v>
      </c>
      <c r="K536" s="6">
        <v>6551.88</v>
      </c>
      <c r="L536" s="8">
        <v>12.829499999999999</v>
      </c>
      <c r="M536" s="8">
        <v>51.317999999999998</v>
      </c>
      <c r="N536" s="7">
        <v>2688</v>
      </c>
      <c r="O536" s="6">
        <v>2.437455357142857</v>
      </c>
      <c r="P536" s="6">
        <v>127.672161814568</v>
      </c>
      <c r="Q536" s="13" t="str">
        <f t="shared" si="16"/>
        <v>PLT00008FORT SMITH</v>
      </c>
      <c r="R536" s="13" t="str">
        <f t="shared" si="17"/>
        <v>CAROL STREAMPLT0004</v>
      </c>
    </row>
    <row r="537" spans="1:18" x14ac:dyDescent="0.2">
      <c r="A537" s="5" t="s">
        <v>276</v>
      </c>
      <c r="B537" s="5" t="s">
        <v>277</v>
      </c>
      <c r="C537" s="5" t="s">
        <v>108</v>
      </c>
      <c r="D537" s="5" t="s">
        <v>110</v>
      </c>
      <c r="E537" s="5" t="s">
        <v>111</v>
      </c>
      <c r="F537" s="5" t="s">
        <v>112</v>
      </c>
      <c r="G537" s="5" t="s">
        <v>60</v>
      </c>
      <c r="H537" s="5" t="s">
        <v>113</v>
      </c>
      <c r="I537" s="6">
        <v>749.0333333333333</v>
      </c>
      <c r="J537" s="7">
        <v>3</v>
      </c>
      <c r="K537" s="6">
        <v>2504.65</v>
      </c>
      <c r="L537" s="8">
        <v>16.969333333333335</v>
      </c>
      <c r="M537" s="8">
        <v>50.908000000000001</v>
      </c>
      <c r="N537" s="7">
        <v>1515</v>
      </c>
      <c r="O537" s="6">
        <v>1.6532343234323432</v>
      </c>
      <c r="P537" s="6">
        <v>49.199536418637543</v>
      </c>
      <c r="Q537" s="13" t="str">
        <f t="shared" si="16"/>
        <v>PLT00408LAWRENCEBURG</v>
      </c>
      <c r="R537" s="13" t="str">
        <f t="shared" si="17"/>
        <v>GARDEN CITYPLT0005</v>
      </c>
    </row>
    <row r="538" spans="1:18" x14ac:dyDescent="0.2">
      <c r="A538" s="5" t="s">
        <v>286</v>
      </c>
      <c r="B538" s="5" t="s">
        <v>118</v>
      </c>
      <c r="C538" s="5" t="s">
        <v>106</v>
      </c>
      <c r="D538" s="5" t="s">
        <v>181</v>
      </c>
      <c r="E538" s="5" t="s">
        <v>71</v>
      </c>
      <c r="F538" s="5" t="s">
        <v>72</v>
      </c>
      <c r="G538" s="5" t="s">
        <v>60</v>
      </c>
      <c r="H538" s="5" t="s">
        <v>182</v>
      </c>
      <c r="I538" s="6">
        <v>1657.3999999999999</v>
      </c>
      <c r="J538" s="7">
        <v>3</v>
      </c>
      <c r="K538" s="6">
        <v>5778.6</v>
      </c>
      <c r="L538" s="8">
        <v>16.535166666666665</v>
      </c>
      <c r="M538" s="8">
        <v>49.605499999999999</v>
      </c>
      <c r="N538" s="7">
        <v>3024</v>
      </c>
      <c r="O538" s="6">
        <v>1.9109126984126985</v>
      </c>
      <c r="P538" s="6">
        <v>116.49111489653366</v>
      </c>
      <c r="Q538" s="13" t="str">
        <f t="shared" si="16"/>
        <v>PLT00610FORT SMITH</v>
      </c>
      <c r="R538" s="13" t="str">
        <f t="shared" si="17"/>
        <v>LUMBERTONPLT0035</v>
      </c>
    </row>
    <row r="539" spans="1:18" x14ac:dyDescent="0.2">
      <c r="A539" s="5" t="s">
        <v>117</v>
      </c>
      <c r="B539" s="5" t="s">
        <v>118</v>
      </c>
      <c r="C539" s="5" t="s">
        <v>106</v>
      </c>
      <c r="D539" s="5" t="s">
        <v>58</v>
      </c>
      <c r="E539" s="5" t="s">
        <v>59</v>
      </c>
      <c r="F539" s="5" t="s">
        <v>57</v>
      </c>
      <c r="G539" s="5" t="s">
        <v>60</v>
      </c>
      <c r="H539" s="5" t="s">
        <v>61</v>
      </c>
      <c r="I539" s="6">
        <v>3112.4666666666667</v>
      </c>
      <c r="J539" s="7">
        <v>3</v>
      </c>
      <c r="K539" s="6">
        <v>10514.75</v>
      </c>
      <c r="L539" s="8">
        <v>16.2745</v>
      </c>
      <c r="M539" s="8">
        <v>48.823500000000003</v>
      </c>
      <c r="N539" s="7">
        <v>7515</v>
      </c>
      <c r="O539" s="6">
        <v>1.3991683300066533</v>
      </c>
      <c r="P539" s="6">
        <v>215.36247913402357</v>
      </c>
      <c r="Q539" s="13" t="str">
        <f t="shared" si="16"/>
        <v>PLT00041FULLERTON</v>
      </c>
      <c r="R539" s="13" t="str">
        <f t="shared" si="17"/>
        <v>LUMBERTONPLT0066</v>
      </c>
    </row>
    <row r="540" spans="1:18" x14ac:dyDescent="0.2">
      <c r="A540" s="5" t="s">
        <v>147</v>
      </c>
      <c r="B540" s="5" t="s">
        <v>148</v>
      </c>
      <c r="C540" s="5" t="s">
        <v>102</v>
      </c>
      <c r="D540" s="5" t="s">
        <v>124</v>
      </c>
      <c r="E540" s="5" t="s">
        <v>125</v>
      </c>
      <c r="F540" s="5" t="s">
        <v>102</v>
      </c>
      <c r="G540" s="5" t="s">
        <v>60</v>
      </c>
      <c r="H540" s="5" t="s">
        <v>126</v>
      </c>
      <c r="I540" s="6">
        <v>483.91999999999996</v>
      </c>
      <c r="J540" s="7">
        <v>10</v>
      </c>
      <c r="K540" s="6">
        <v>5011.34</v>
      </c>
      <c r="L540" s="8">
        <v>4.8356000000000003</v>
      </c>
      <c r="M540" s="8">
        <v>48.356000000000002</v>
      </c>
      <c r="N540" s="7">
        <v>1140</v>
      </c>
      <c r="O540" s="6">
        <v>4.3959122807017543</v>
      </c>
      <c r="P540" s="6">
        <v>103.63429564066507</v>
      </c>
      <c r="Q540" s="13" t="str">
        <f t="shared" si="16"/>
        <v>PLT00622MARION</v>
      </c>
      <c r="R540" s="13" t="str">
        <f t="shared" si="17"/>
        <v>MAPLE HEIGHTSPLT0002</v>
      </c>
    </row>
    <row r="541" spans="1:18" x14ac:dyDescent="0.2">
      <c r="A541" s="5" t="s">
        <v>187</v>
      </c>
      <c r="B541" s="5" t="s">
        <v>188</v>
      </c>
      <c r="C541" s="5" t="s">
        <v>64</v>
      </c>
      <c r="D541" s="5" t="s">
        <v>133</v>
      </c>
      <c r="E541" s="5" t="s">
        <v>134</v>
      </c>
      <c r="F541" s="5" t="s">
        <v>106</v>
      </c>
      <c r="G541" s="5" t="s">
        <v>60</v>
      </c>
      <c r="H541" s="5" t="s">
        <v>135</v>
      </c>
      <c r="I541" s="6">
        <v>1237.2760000000001</v>
      </c>
      <c r="J541" s="7">
        <v>5</v>
      </c>
      <c r="K541" s="6">
        <v>6836.57</v>
      </c>
      <c r="L541" s="8">
        <v>9.6394000000000002</v>
      </c>
      <c r="M541" s="8">
        <v>48.197000000000003</v>
      </c>
      <c r="N541" s="7">
        <v>3573</v>
      </c>
      <c r="O541" s="6">
        <v>1.9133977050097957</v>
      </c>
      <c r="P541" s="6">
        <v>141.84638048011286</v>
      </c>
      <c r="Q541" s="13" t="str">
        <f t="shared" si="16"/>
        <v>PLT00603CHARLOTTE</v>
      </c>
      <c r="R541" s="13" t="str">
        <f t="shared" si="17"/>
        <v>CHICAGOPLT0005</v>
      </c>
    </row>
    <row r="542" spans="1:18" x14ac:dyDescent="0.2">
      <c r="A542" s="5" t="s">
        <v>70</v>
      </c>
      <c r="B542" s="5" t="s">
        <v>71</v>
      </c>
      <c r="C542" s="5" t="s">
        <v>72</v>
      </c>
      <c r="D542" s="5" t="s">
        <v>133</v>
      </c>
      <c r="E542" s="5" t="s">
        <v>134</v>
      </c>
      <c r="F542" s="5" t="s">
        <v>106</v>
      </c>
      <c r="G542" s="5" t="s">
        <v>60</v>
      </c>
      <c r="H542" s="5" t="s">
        <v>135</v>
      </c>
      <c r="I542" s="6">
        <v>1376.8533333333335</v>
      </c>
      <c r="J542" s="7">
        <v>9</v>
      </c>
      <c r="K542" s="6">
        <v>13834.239999999998</v>
      </c>
      <c r="L542" s="8">
        <v>5.3509444444444449</v>
      </c>
      <c r="M542" s="8">
        <v>48.158500000000004</v>
      </c>
      <c r="N542" s="7">
        <v>8064</v>
      </c>
      <c r="O542" s="6">
        <v>1.7155555555555553</v>
      </c>
      <c r="P542" s="6">
        <v>287.26476115327506</v>
      </c>
      <c r="Q542" s="13" t="str">
        <f t="shared" si="16"/>
        <v>PLT00042CHARLOTTE</v>
      </c>
      <c r="R542" s="13" t="str">
        <f t="shared" si="17"/>
        <v>FORT SMITHPLT0005</v>
      </c>
    </row>
    <row r="543" spans="1:18" x14ac:dyDescent="0.2">
      <c r="A543" s="5" t="s">
        <v>140</v>
      </c>
      <c r="B543" s="5" t="s">
        <v>141</v>
      </c>
      <c r="C543" s="5" t="s">
        <v>142</v>
      </c>
      <c r="D543" s="5" t="s">
        <v>183</v>
      </c>
      <c r="E543" s="5" t="s">
        <v>184</v>
      </c>
      <c r="F543" s="5" t="s">
        <v>185</v>
      </c>
      <c r="G543" s="5" t="s">
        <v>60</v>
      </c>
      <c r="H543" s="5" t="s">
        <v>186</v>
      </c>
      <c r="I543" s="6">
        <v>455.02181818181816</v>
      </c>
      <c r="J543" s="7">
        <v>11</v>
      </c>
      <c r="K543" s="6">
        <v>5139.76</v>
      </c>
      <c r="L543" s="8">
        <v>4.3504090909090909</v>
      </c>
      <c r="M543" s="8">
        <v>47.854500000000002</v>
      </c>
      <c r="N543" s="7">
        <v>836</v>
      </c>
      <c r="O543" s="6">
        <v>6.1480382775119624</v>
      </c>
      <c r="P543" s="6">
        <v>107.40390140948082</v>
      </c>
      <c r="Q543" s="13" t="str">
        <f t="shared" si="16"/>
        <v>PLT00023PISCATAWAY</v>
      </c>
      <c r="R543" s="13" t="str">
        <f t="shared" si="17"/>
        <v>OAKSPLT0001</v>
      </c>
    </row>
    <row r="544" spans="1:18" x14ac:dyDescent="0.2">
      <c r="A544" s="5" t="s">
        <v>261</v>
      </c>
      <c r="B544" s="5" t="s">
        <v>262</v>
      </c>
      <c r="C544" s="5" t="s">
        <v>122</v>
      </c>
      <c r="D544" s="5" t="s">
        <v>124</v>
      </c>
      <c r="E544" s="5" t="s">
        <v>125</v>
      </c>
      <c r="F544" s="5" t="s">
        <v>102</v>
      </c>
      <c r="G544" s="5" t="s">
        <v>60</v>
      </c>
      <c r="H544" s="5" t="s">
        <v>126</v>
      </c>
      <c r="I544" s="6">
        <v>1342.26</v>
      </c>
      <c r="J544" s="7">
        <v>3</v>
      </c>
      <c r="K544" s="6">
        <v>4689.1000000000004</v>
      </c>
      <c r="L544" s="8">
        <v>15.850666666666667</v>
      </c>
      <c r="M544" s="8">
        <v>47.552</v>
      </c>
      <c r="N544" s="7">
        <v>2577</v>
      </c>
      <c r="O544" s="6">
        <v>1.8195964299573149</v>
      </c>
      <c r="P544" s="6">
        <v>98.609942799461649</v>
      </c>
      <c r="Q544" s="13" t="str">
        <f t="shared" si="16"/>
        <v>PLT00207MARION</v>
      </c>
      <c r="R544" s="13" t="str">
        <f t="shared" si="17"/>
        <v>MONROEPLT0002</v>
      </c>
    </row>
    <row r="545" spans="1:18" x14ac:dyDescent="0.2">
      <c r="A545" s="5" t="s">
        <v>286</v>
      </c>
      <c r="B545" s="5" t="s">
        <v>118</v>
      </c>
      <c r="C545" s="5" t="s">
        <v>106</v>
      </c>
      <c r="D545" s="5" t="s">
        <v>66</v>
      </c>
      <c r="E545" s="5" t="s">
        <v>67</v>
      </c>
      <c r="F545" s="5" t="s">
        <v>68</v>
      </c>
      <c r="G545" s="5" t="s">
        <v>60</v>
      </c>
      <c r="H545" s="5" t="s">
        <v>69</v>
      </c>
      <c r="I545" s="6">
        <v>1236.9366666666667</v>
      </c>
      <c r="J545" s="7">
        <v>3</v>
      </c>
      <c r="K545" s="6">
        <v>4156.45</v>
      </c>
      <c r="L545" s="8">
        <v>15.521500000000001</v>
      </c>
      <c r="M545" s="8">
        <v>46.564500000000002</v>
      </c>
      <c r="N545" s="7">
        <v>2571</v>
      </c>
      <c r="O545" s="6">
        <v>1.6166666666666667</v>
      </c>
      <c r="P545" s="6">
        <v>89.262206187116789</v>
      </c>
      <c r="Q545" s="13" t="str">
        <f t="shared" si="16"/>
        <v>PLT00610PACIFIC</v>
      </c>
      <c r="R545" s="13" t="str">
        <f t="shared" si="17"/>
        <v>LUMBERTONPLT0001</v>
      </c>
    </row>
    <row r="546" spans="1:18" x14ac:dyDescent="0.2">
      <c r="A546" s="5" t="s">
        <v>104</v>
      </c>
      <c r="B546" s="5" t="s">
        <v>107</v>
      </c>
      <c r="C546" s="5" t="s">
        <v>108</v>
      </c>
      <c r="D546" s="5" t="s">
        <v>58</v>
      </c>
      <c r="E546" s="5" t="s">
        <v>59</v>
      </c>
      <c r="F546" s="5" t="s">
        <v>57</v>
      </c>
      <c r="G546" s="5" t="s">
        <v>60</v>
      </c>
      <c r="H546" s="5" t="s">
        <v>61</v>
      </c>
      <c r="I546" s="6">
        <v>2938.8666666666663</v>
      </c>
      <c r="J546" s="7">
        <v>3</v>
      </c>
      <c r="K546" s="6">
        <v>9949.5600000000013</v>
      </c>
      <c r="L546" s="8">
        <v>15.374666666666668</v>
      </c>
      <c r="M546" s="8">
        <v>46.124000000000002</v>
      </c>
      <c r="N546" s="7">
        <v>6536</v>
      </c>
      <c r="O546" s="6">
        <v>1.5222705018359854</v>
      </c>
      <c r="P546" s="6">
        <v>215.71329459717285</v>
      </c>
      <c r="Q546" s="13" t="str">
        <f t="shared" si="16"/>
        <v>PLT00006FULLERTON</v>
      </c>
      <c r="R546" s="13" t="str">
        <f t="shared" si="17"/>
        <v>STONE MOUNTAINPLT0066</v>
      </c>
    </row>
    <row r="547" spans="1:18" x14ac:dyDescent="0.2">
      <c r="A547" s="5" t="s">
        <v>361</v>
      </c>
      <c r="B547" s="5" t="s">
        <v>362</v>
      </c>
      <c r="C547" s="5" t="s">
        <v>269</v>
      </c>
      <c r="D547" s="5" t="s">
        <v>267</v>
      </c>
      <c r="E547" s="5" t="s">
        <v>268</v>
      </c>
      <c r="F547" s="5" t="s">
        <v>269</v>
      </c>
      <c r="G547" s="5" t="s">
        <v>60</v>
      </c>
      <c r="H547" s="5" t="s">
        <v>270</v>
      </c>
      <c r="I547" s="6">
        <v>250</v>
      </c>
      <c r="J547" s="7">
        <v>4</v>
      </c>
      <c r="K547" s="6">
        <v>1046.24</v>
      </c>
      <c r="L547" s="8">
        <v>11.343999999999999</v>
      </c>
      <c r="M547" s="8">
        <v>45.375999999999998</v>
      </c>
      <c r="N547" s="7">
        <v>272</v>
      </c>
      <c r="O547" s="6">
        <v>3.8464705882352943</v>
      </c>
      <c r="P547" s="6">
        <v>23.057122708039493</v>
      </c>
      <c r="Q547" s="13" t="str">
        <f t="shared" si="16"/>
        <v>PLT00707MITCHELL</v>
      </c>
      <c r="R547" s="13" t="str">
        <f t="shared" si="17"/>
        <v>SIOUX FALLSPLT0004</v>
      </c>
    </row>
    <row r="548" spans="1:18" x14ac:dyDescent="0.2">
      <c r="A548" s="5" t="s">
        <v>150</v>
      </c>
      <c r="B548" s="5" t="s">
        <v>151</v>
      </c>
      <c r="C548" s="5" t="s">
        <v>152</v>
      </c>
      <c r="D548" s="5" t="s">
        <v>133</v>
      </c>
      <c r="E548" s="5" t="s">
        <v>134</v>
      </c>
      <c r="F548" s="5" t="s">
        <v>106</v>
      </c>
      <c r="G548" s="5" t="s">
        <v>73</v>
      </c>
      <c r="H548" s="5" t="s">
        <v>135</v>
      </c>
      <c r="I548" s="6">
        <v>2114.6149999999998</v>
      </c>
      <c r="J548" s="7">
        <v>2</v>
      </c>
      <c r="K548" s="6">
        <v>4650</v>
      </c>
      <c r="L548" s="8">
        <v>22.5</v>
      </c>
      <c r="M548" s="8">
        <v>45</v>
      </c>
      <c r="N548" s="7">
        <v>1338</v>
      </c>
      <c r="O548" s="6">
        <v>3.4753363228699552</v>
      </c>
      <c r="P548" s="6">
        <v>103.33333333333333</v>
      </c>
      <c r="Q548" s="13" t="str">
        <f t="shared" si="16"/>
        <v>PLT00032CHARLOTTE</v>
      </c>
      <c r="R548" s="13" t="str">
        <f t="shared" si="17"/>
        <v>KALAMAZOOPLT0005</v>
      </c>
    </row>
    <row r="549" spans="1:18" x14ac:dyDescent="0.2">
      <c r="A549" s="5" t="s">
        <v>212</v>
      </c>
      <c r="B549" s="5" t="s">
        <v>213</v>
      </c>
      <c r="C549" s="5" t="s">
        <v>102</v>
      </c>
      <c r="D549" s="5" t="s">
        <v>218</v>
      </c>
      <c r="E549" s="5" t="s">
        <v>219</v>
      </c>
      <c r="F549" s="5" t="s">
        <v>220</v>
      </c>
      <c r="G549" s="5" t="s">
        <v>73</v>
      </c>
      <c r="H549" s="5" t="s">
        <v>221</v>
      </c>
      <c r="I549" s="6">
        <v>1324</v>
      </c>
      <c r="J549" s="7">
        <v>2</v>
      </c>
      <c r="K549" s="6">
        <v>2710</v>
      </c>
      <c r="L549" s="8">
        <v>22.5</v>
      </c>
      <c r="M549" s="8">
        <v>45</v>
      </c>
      <c r="N549" s="7">
        <v>310</v>
      </c>
      <c r="O549" s="6">
        <v>8.741935483870968</v>
      </c>
      <c r="P549" s="6">
        <v>60.222222222222221</v>
      </c>
      <c r="Q549" s="13" t="str">
        <f t="shared" si="16"/>
        <v>PLT00034KENDALLVILLE</v>
      </c>
      <c r="R549" s="13" t="str">
        <f t="shared" si="17"/>
        <v>MIDDLETOWNPLT0004</v>
      </c>
    </row>
    <row r="550" spans="1:18" x14ac:dyDescent="0.2">
      <c r="A550" s="5" t="s">
        <v>90</v>
      </c>
      <c r="B550" s="5" t="s">
        <v>91</v>
      </c>
      <c r="C550" s="5" t="s">
        <v>57</v>
      </c>
      <c r="D550" s="5" t="s">
        <v>206</v>
      </c>
      <c r="E550" s="5" t="s">
        <v>207</v>
      </c>
      <c r="F550" s="5" t="s">
        <v>57</v>
      </c>
      <c r="G550" s="5" t="s">
        <v>60</v>
      </c>
      <c r="H550" s="5" t="s">
        <v>323</v>
      </c>
      <c r="I550" s="6">
        <v>725.2</v>
      </c>
      <c r="J550" s="7">
        <v>2</v>
      </c>
      <c r="K550" s="6">
        <v>1505</v>
      </c>
      <c r="L550" s="8">
        <v>22.5</v>
      </c>
      <c r="M550" s="8">
        <v>45</v>
      </c>
      <c r="N550" s="7">
        <v>364</v>
      </c>
      <c r="O550" s="6">
        <v>4.134615384615385</v>
      </c>
      <c r="P550" s="6">
        <v>33.444444444444443</v>
      </c>
      <c r="Q550" s="13" t="str">
        <f t="shared" si="16"/>
        <v>PLT00036OROVILLE</v>
      </c>
      <c r="R550" s="13" t="str">
        <f t="shared" si="17"/>
        <v>SANTA CLARAPLT0005</v>
      </c>
    </row>
    <row r="551" spans="1:18" x14ac:dyDescent="0.2">
      <c r="A551" s="5" t="s">
        <v>199</v>
      </c>
      <c r="B551" s="5" t="s">
        <v>193</v>
      </c>
      <c r="C551" s="5" t="s">
        <v>152</v>
      </c>
      <c r="D551" s="5" t="s">
        <v>189</v>
      </c>
      <c r="E551" s="5" t="s">
        <v>190</v>
      </c>
      <c r="F551" s="5" t="s">
        <v>112</v>
      </c>
      <c r="G551" s="5" t="s">
        <v>60</v>
      </c>
      <c r="H551" s="5" t="s">
        <v>191</v>
      </c>
      <c r="I551" s="6">
        <v>851.84</v>
      </c>
      <c r="J551" s="7">
        <v>2</v>
      </c>
      <c r="K551" s="6">
        <v>1858.56</v>
      </c>
      <c r="L551" s="8">
        <v>22.5</v>
      </c>
      <c r="M551" s="8">
        <v>45</v>
      </c>
      <c r="N551" s="7">
        <v>968</v>
      </c>
      <c r="O551" s="6">
        <v>1.92</v>
      </c>
      <c r="P551" s="6">
        <v>41.301333333333332</v>
      </c>
      <c r="Q551" s="13" t="str">
        <f t="shared" si="16"/>
        <v>PLT00038GORDONSVILLE</v>
      </c>
      <c r="R551" s="13" t="str">
        <f t="shared" si="17"/>
        <v>BATTLE CREEKPLT0048</v>
      </c>
    </row>
    <row r="552" spans="1:18" x14ac:dyDescent="0.2">
      <c r="A552" s="5" t="s">
        <v>199</v>
      </c>
      <c r="B552" s="5" t="s">
        <v>193</v>
      </c>
      <c r="C552" s="5" t="s">
        <v>152</v>
      </c>
      <c r="D552" s="5" t="s">
        <v>329</v>
      </c>
      <c r="E552" s="5" t="s">
        <v>330</v>
      </c>
      <c r="F552" s="5" t="s">
        <v>142</v>
      </c>
      <c r="G552" s="5" t="s">
        <v>60</v>
      </c>
      <c r="H552" s="5" t="s">
        <v>331</v>
      </c>
      <c r="I552" s="6">
        <v>1486.7750000000001</v>
      </c>
      <c r="J552" s="7">
        <v>2</v>
      </c>
      <c r="K552" s="6">
        <v>3198.8900000000003</v>
      </c>
      <c r="L552" s="8">
        <v>22.5</v>
      </c>
      <c r="M552" s="8">
        <v>45</v>
      </c>
      <c r="N552" s="7">
        <v>1186</v>
      </c>
      <c r="O552" s="6">
        <v>2.6972091062394608</v>
      </c>
      <c r="P552" s="6">
        <v>71.086444444444453</v>
      </c>
      <c r="Q552" s="13" t="str">
        <f t="shared" si="16"/>
        <v>PLT00038EAST STROUDSBOURG</v>
      </c>
      <c r="R552" s="13" t="str">
        <f t="shared" si="17"/>
        <v>BATTLE CREEKPLT0057</v>
      </c>
    </row>
    <row r="553" spans="1:18" x14ac:dyDescent="0.2">
      <c r="A553" s="5" t="s">
        <v>62</v>
      </c>
      <c r="B553" s="5" t="s">
        <v>63</v>
      </c>
      <c r="C553" s="5" t="s">
        <v>64</v>
      </c>
      <c r="D553" s="5" t="s">
        <v>104</v>
      </c>
      <c r="E553" s="5" t="s">
        <v>107</v>
      </c>
      <c r="F553" s="5" t="s">
        <v>108</v>
      </c>
      <c r="G553" s="5" t="s">
        <v>60</v>
      </c>
      <c r="H553" s="5" t="s">
        <v>109</v>
      </c>
      <c r="I553" s="6">
        <v>1572.94</v>
      </c>
      <c r="J553" s="7">
        <v>2</v>
      </c>
      <c r="K553" s="6">
        <v>3875</v>
      </c>
      <c r="L553" s="8">
        <v>22.25</v>
      </c>
      <c r="M553" s="8">
        <v>44.5</v>
      </c>
      <c r="N553" s="7">
        <v>1432</v>
      </c>
      <c r="O553" s="6">
        <v>2.7060055865921786</v>
      </c>
      <c r="P553" s="6">
        <v>87.078651685393254</v>
      </c>
      <c r="Q553" s="13" t="str">
        <f t="shared" si="16"/>
        <v>PLT00009STONE MOUNTAIN</v>
      </c>
      <c r="R553" s="13" t="str">
        <f t="shared" si="17"/>
        <v>ELK GROVE VILLAGEPLT0000</v>
      </c>
    </row>
    <row r="554" spans="1:18" x14ac:dyDescent="0.2">
      <c r="A554" s="5" t="s">
        <v>110</v>
      </c>
      <c r="B554" s="5" t="s">
        <v>111</v>
      </c>
      <c r="C554" s="5" t="s">
        <v>112</v>
      </c>
      <c r="D554" s="5" t="s">
        <v>261</v>
      </c>
      <c r="E554" s="5" t="s">
        <v>262</v>
      </c>
      <c r="F554" s="5" t="s">
        <v>122</v>
      </c>
      <c r="G554" s="5" t="s">
        <v>60</v>
      </c>
      <c r="H554" s="5" t="s">
        <v>317</v>
      </c>
      <c r="I554" s="6">
        <v>621.67999999999995</v>
      </c>
      <c r="J554" s="7">
        <v>2</v>
      </c>
      <c r="K554" s="6">
        <v>1406.96</v>
      </c>
      <c r="L554" s="8">
        <v>22</v>
      </c>
      <c r="M554" s="8">
        <v>44</v>
      </c>
      <c r="N554" s="7">
        <v>818</v>
      </c>
      <c r="O554" s="6">
        <v>1.72</v>
      </c>
      <c r="P554" s="6">
        <v>31.976363636363637</v>
      </c>
      <c r="Q554" s="13" t="str">
        <f t="shared" si="16"/>
        <v>PLT00053MONROE</v>
      </c>
      <c r="R554" s="13" t="str">
        <f t="shared" si="17"/>
        <v>LAWRENCEBURGPLT0020</v>
      </c>
    </row>
    <row r="555" spans="1:18" x14ac:dyDescent="0.2">
      <c r="A555" s="5" t="s">
        <v>86</v>
      </c>
      <c r="B555" s="5" t="s">
        <v>87</v>
      </c>
      <c r="C555" s="5" t="s">
        <v>88</v>
      </c>
      <c r="D555" s="5" t="s">
        <v>90</v>
      </c>
      <c r="E555" s="5" t="s">
        <v>91</v>
      </c>
      <c r="F555" s="5" t="s">
        <v>57</v>
      </c>
      <c r="G555" s="5" t="s">
        <v>60</v>
      </c>
      <c r="H555" s="5" t="s">
        <v>92</v>
      </c>
      <c r="I555" s="6">
        <v>953.38</v>
      </c>
      <c r="J555" s="7">
        <v>2</v>
      </c>
      <c r="K555" s="6">
        <v>2093.2399999999998</v>
      </c>
      <c r="L555" s="8">
        <v>22</v>
      </c>
      <c r="M555" s="8">
        <v>44</v>
      </c>
      <c r="N555" s="7">
        <v>1332</v>
      </c>
      <c r="O555" s="6">
        <v>1.5715015015015013</v>
      </c>
      <c r="P555" s="6">
        <v>47.573636363636361</v>
      </c>
      <c r="Q555" s="13" t="str">
        <f t="shared" si="16"/>
        <v>PLT00681SANTA CLARA</v>
      </c>
      <c r="R555" s="13" t="str">
        <f t="shared" si="17"/>
        <v>PORTLANDPLT0003</v>
      </c>
    </row>
    <row r="556" spans="1:18" x14ac:dyDescent="0.2">
      <c r="A556" s="5" t="s">
        <v>162</v>
      </c>
      <c r="B556" s="5" t="s">
        <v>121</v>
      </c>
      <c r="C556" s="5" t="s">
        <v>122</v>
      </c>
      <c r="D556" s="5" t="s">
        <v>177</v>
      </c>
      <c r="E556" s="5" t="s">
        <v>63</v>
      </c>
      <c r="F556" s="5" t="s">
        <v>64</v>
      </c>
      <c r="G556" s="5" t="s">
        <v>60</v>
      </c>
      <c r="H556" s="5" t="s">
        <v>65</v>
      </c>
      <c r="I556" s="6">
        <v>1226.05</v>
      </c>
      <c r="J556" s="7">
        <v>2</v>
      </c>
      <c r="K556" s="6">
        <v>2752.68</v>
      </c>
      <c r="L556" s="8">
        <v>21.999500000000001</v>
      </c>
      <c r="M556" s="8">
        <v>43.999000000000002</v>
      </c>
      <c r="N556" s="7">
        <v>1582</v>
      </c>
      <c r="O556" s="6">
        <v>1.74</v>
      </c>
      <c r="P556" s="6">
        <v>62.562330962067314</v>
      </c>
      <c r="Q556" s="13" t="str">
        <f t="shared" si="16"/>
        <v>PLT00031ELK GROVE VILLAGE</v>
      </c>
      <c r="R556" s="13" t="str">
        <f t="shared" si="17"/>
        <v>WEST MONROEPLT0001</v>
      </c>
    </row>
    <row r="557" spans="1:18" x14ac:dyDescent="0.2">
      <c r="A557" s="5" t="s">
        <v>114</v>
      </c>
      <c r="B557" s="5" t="s">
        <v>115</v>
      </c>
      <c r="C557" s="5" t="s">
        <v>64</v>
      </c>
      <c r="D557" s="5" t="s">
        <v>164</v>
      </c>
      <c r="E557" s="5" t="s">
        <v>165</v>
      </c>
      <c r="F557" s="5" t="s">
        <v>166</v>
      </c>
      <c r="G557" s="5" t="s">
        <v>60</v>
      </c>
      <c r="H557" s="5" t="s">
        <v>167</v>
      </c>
      <c r="I557" s="6">
        <v>356</v>
      </c>
      <c r="J557" s="7">
        <v>5</v>
      </c>
      <c r="K557" s="6">
        <v>1915.36</v>
      </c>
      <c r="L557" s="8">
        <v>8.6466000000000012</v>
      </c>
      <c r="M557" s="8">
        <v>43.233000000000004</v>
      </c>
      <c r="N557" s="7">
        <v>940</v>
      </c>
      <c r="O557" s="6">
        <v>2.0376170212765956</v>
      </c>
      <c r="P557" s="6">
        <v>44.303194319154343</v>
      </c>
      <c r="Q557" s="13" t="str">
        <f t="shared" si="16"/>
        <v>PLT00008MENASHA</v>
      </c>
      <c r="R557" s="13" t="str">
        <f t="shared" si="17"/>
        <v>CAROL STREAMPLT0004</v>
      </c>
    </row>
    <row r="558" spans="1:18" x14ac:dyDescent="0.2">
      <c r="A558" s="5" t="s">
        <v>286</v>
      </c>
      <c r="B558" s="5" t="s">
        <v>118</v>
      </c>
      <c r="C558" s="5" t="s">
        <v>106</v>
      </c>
      <c r="D558" s="5" t="s">
        <v>70</v>
      </c>
      <c r="E558" s="5" t="s">
        <v>71</v>
      </c>
      <c r="F558" s="5" t="s">
        <v>72</v>
      </c>
      <c r="G558" s="5" t="s">
        <v>60</v>
      </c>
      <c r="H558" s="5" t="s">
        <v>74</v>
      </c>
      <c r="I558" s="6">
        <v>1576.5120000000002</v>
      </c>
      <c r="J558" s="7">
        <v>5</v>
      </c>
      <c r="K558" s="6">
        <v>8699.0399999999991</v>
      </c>
      <c r="L558" s="8">
        <v>8.6155000000000008</v>
      </c>
      <c r="M558" s="8">
        <v>43.077500000000001</v>
      </c>
      <c r="N558" s="7">
        <v>5040</v>
      </c>
      <c r="O558" s="6">
        <v>1.7259999999999998</v>
      </c>
      <c r="P558" s="6">
        <v>201.9392954558644</v>
      </c>
      <c r="Q558" s="13" t="str">
        <f t="shared" si="16"/>
        <v>PLT00610FORT SMITH</v>
      </c>
      <c r="R558" s="13" t="str">
        <f t="shared" si="17"/>
        <v>LUMBERTONPLT0004</v>
      </c>
    </row>
    <row r="559" spans="1:18" x14ac:dyDescent="0.2">
      <c r="A559" s="5" t="s">
        <v>252</v>
      </c>
      <c r="B559" s="5" t="s">
        <v>253</v>
      </c>
      <c r="C559" s="5" t="s">
        <v>254</v>
      </c>
      <c r="D559" s="5" t="s">
        <v>183</v>
      </c>
      <c r="E559" s="5" t="s">
        <v>390</v>
      </c>
      <c r="F559" s="5" t="s">
        <v>185</v>
      </c>
      <c r="G559" s="5" t="s">
        <v>60</v>
      </c>
      <c r="H559" s="5" t="s">
        <v>391</v>
      </c>
      <c r="I559" s="6">
        <v>2199</v>
      </c>
      <c r="J559" s="7">
        <v>2</v>
      </c>
      <c r="K559" s="6">
        <v>4765.84</v>
      </c>
      <c r="L559" s="8">
        <v>21.5</v>
      </c>
      <c r="M559" s="8">
        <v>43</v>
      </c>
      <c r="N559" s="7">
        <v>1936</v>
      </c>
      <c r="O559" s="6">
        <v>2.461694214876033</v>
      </c>
      <c r="P559" s="6">
        <v>110.83348837209303</v>
      </c>
      <c r="Q559" s="13" t="str">
        <f t="shared" si="16"/>
        <v>PLT00060DAYTON</v>
      </c>
      <c r="R559" s="13" t="str">
        <f t="shared" si="17"/>
        <v>TUSCALOOSAPLT0001</v>
      </c>
    </row>
    <row r="560" spans="1:18" x14ac:dyDescent="0.2">
      <c r="A560" s="5" t="s">
        <v>162</v>
      </c>
      <c r="B560" s="5" t="s">
        <v>121</v>
      </c>
      <c r="C560" s="5" t="s">
        <v>122</v>
      </c>
      <c r="D560" s="5" t="s">
        <v>75</v>
      </c>
      <c r="E560" s="5" t="s">
        <v>76</v>
      </c>
      <c r="F560" s="5" t="s">
        <v>57</v>
      </c>
      <c r="G560" s="5" t="s">
        <v>60</v>
      </c>
      <c r="H560" s="5" t="s">
        <v>77</v>
      </c>
      <c r="I560" s="6">
        <v>3381.4</v>
      </c>
      <c r="J560" s="7">
        <v>2</v>
      </c>
      <c r="K560" s="6">
        <v>7600</v>
      </c>
      <c r="L560" s="8">
        <v>21.376750000000001</v>
      </c>
      <c r="M560" s="8">
        <v>42.753500000000003</v>
      </c>
      <c r="N560" s="7">
        <v>4186</v>
      </c>
      <c r="O560" s="6">
        <v>1.8155757286192069</v>
      </c>
      <c r="P560" s="6">
        <v>177.76322406352696</v>
      </c>
      <c r="Q560" s="13" t="str">
        <f t="shared" si="16"/>
        <v>PLT00031CHICO</v>
      </c>
      <c r="R560" s="13" t="str">
        <f t="shared" si="17"/>
        <v>WEST MONROEPLT0064</v>
      </c>
    </row>
    <row r="561" spans="1:18" x14ac:dyDescent="0.2">
      <c r="A561" s="5" t="s">
        <v>414</v>
      </c>
      <c r="B561" s="5" t="s">
        <v>415</v>
      </c>
      <c r="C561" s="5" t="s">
        <v>57</v>
      </c>
      <c r="D561" s="5" t="s">
        <v>75</v>
      </c>
      <c r="E561" s="5" t="s">
        <v>76</v>
      </c>
      <c r="F561" s="5" t="s">
        <v>57</v>
      </c>
      <c r="G561" s="5" t="s">
        <v>60</v>
      </c>
      <c r="H561" s="5" t="s">
        <v>232</v>
      </c>
      <c r="I561" s="6">
        <v>1421</v>
      </c>
      <c r="J561" s="7">
        <v>2</v>
      </c>
      <c r="K561" s="6">
        <v>2930.38</v>
      </c>
      <c r="L561" s="8">
        <v>21.25</v>
      </c>
      <c r="M561" s="8">
        <v>42.5</v>
      </c>
      <c r="N561" s="7">
        <v>980</v>
      </c>
      <c r="O561" s="6">
        <v>2.9901836734693878</v>
      </c>
      <c r="P561" s="6">
        <v>68.950117647058832</v>
      </c>
      <c r="Q561" s="13" t="str">
        <f t="shared" si="16"/>
        <v>PLT09021CHICO</v>
      </c>
      <c r="R561" s="13" t="str">
        <f t="shared" si="17"/>
        <v>CITY OF INDUSTRYPLT0064</v>
      </c>
    </row>
    <row r="562" spans="1:18" x14ac:dyDescent="0.2">
      <c r="A562" s="5" t="s">
        <v>124</v>
      </c>
      <c r="B562" s="5" t="s">
        <v>125</v>
      </c>
      <c r="C562" s="5" t="s">
        <v>102</v>
      </c>
      <c r="D562" s="5" t="s">
        <v>140</v>
      </c>
      <c r="E562" s="5" t="s">
        <v>141</v>
      </c>
      <c r="F562" s="5" t="s">
        <v>142</v>
      </c>
      <c r="G562" s="5" t="s">
        <v>60</v>
      </c>
      <c r="H562" s="5" t="s">
        <v>143</v>
      </c>
      <c r="I562" s="6">
        <v>1196.25</v>
      </c>
      <c r="J562" s="7">
        <v>4</v>
      </c>
      <c r="K562" s="6">
        <v>5160.2</v>
      </c>
      <c r="L562" s="8">
        <v>10.54125</v>
      </c>
      <c r="M562" s="8">
        <v>42.164999999999999</v>
      </c>
      <c r="N562" s="7">
        <v>1876</v>
      </c>
      <c r="O562" s="6">
        <v>2.7506396588486139</v>
      </c>
      <c r="P562" s="6">
        <v>122.38112178346969</v>
      </c>
      <c r="Q562" s="13" t="str">
        <f t="shared" si="16"/>
        <v>PLT00020OAKS</v>
      </c>
      <c r="R562" s="13" t="str">
        <f t="shared" si="17"/>
        <v>MARIONPLT0002</v>
      </c>
    </row>
    <row r="563" spans="1:18" x14ac:dyDescent="0.2">
      <c r="A563" s="5" t="s">
        <v>261</v>
      </c>
      <c r="B563" s="5" t="s">
        <v>262</v>
      </c>
      <c r="C563" s="5" t="s">
        <v>122</v>
      </c>
      <c r="D563" s="5" t="s">
        <v>55</v>
      </c>
      <c r="E563" s="5" t="s">
        <v>56</v>
      </c>
      <c r="F563" s="5" t="s">
        <v>57</v>
      </c>
      <c r="G563" s="5" t="s">
        <v>60</v>
      </c>
      <c r="H563" s="5" t="s">
        <v>169</v>
      </c>
      <c r="I563" s="6">
        <v>1913.6</v>
      </c>
      <c r="J563" s="7">
        <v>2</v>
      </c>
      <c r="K563" s="6">
        <v>4667.8</v>
      </c>
      <c r="L563" s="8">
        <v>21.056250000000002</v>
      </c>
      <c r="M563" s="8">
        <v>42.112500000000004</v>
      </c>
      <c r="N563" s="7">
        <v>3328</v>
      </c>
      <c r="O563" s="6">
        <v>1.4025841346153847</v>
      </c>
      <c r="P563" s="6">
        <v>110.84119916889284</v>
      </c>
      <c r="Q563" s="13" t="str">
        <f t="shared" si="16"/>
        <v>PLT00207IRVINE</v>
      </c>
      <c r="R563" s="13" t="str">
        <f t="shared" si="17"/>
        <v>MONROEPLT0000</v>
      </c>
    </row>
    <row r="564" spans="1:18" x14ac:dyDescent="0.2">
      <c r="A564" s="5" t="s">
        <v>162</v>
      </c>
      <c r="B564" s="5" t="s">
        <v>121</v>
      </c>
      <c r="C564" s="5" t="s">
        <v>122</v>
      </c>
      <c r="D564" s="5" t="s">
        <v>183</v>
      </c>
      <c r="E564" s="5" t="s">
        <v>71</v>
      </c>
      <c r="F564" s="5" t="s">
        <v>72</v>
      </c>
      <c r="G564" s="5" t="s">
        <v>60</v>
      </c>
      <c r="H564" s="9"/>
      <c r="I564" s="6">
        <v>950</v>
      </c>
      <c r="J564" s="7">
        <v>2</v>
      </c>
      <c r="K564" s="6">
        <v>2149.6</v>
      </c>
      <c r="L564" s="8">
        <v>21</v>
      </c>
      <c r="M564" s="8">
        <v>42</v>
      </c>
      <c r="N564" s="7">
        <v>624</v>
      </c>
      <c r="O564" s="6">
        <v>3.4448717948717946</v>
      </c>
      <c r="P564" s="6">
        <v>51.180952380952377</v>
      </c>
      <c r="Q564" s="13" t="str">
        <f t="shared" si="16"/>
        <v>PLT00031FORT SMITH</v>
      </c>
      <c r="R564" s="13" t="str">
        <f t="shared" si="17"/>
        <v>WEST MONROEPLT0001</v>
      </c>
    </row>
    <row r="565" spans="1:18" x14ac:dyDescent="0.2">
      <c r="A565" s="5" t="s">
        <v>137</v>
      </c>
      <c r="B565" s="5" t="s">
        <v>138</v>
      </c>
      <c r="C565" s="5" t="s">
        <v>108</v>
      </c>
      <c r="D565" s="5" t="s">
        <v>276</v>
      </c>
      <c r="E565" s="5" t="s">
        <v>277</v>
      </c>
      <c r="F565" s="5" t="s">
        <v>108</v>
      </c>
      <c r="G565" s="5" t="s">
        <v>60</v>
      </c>
      <c r="H565" s="5" t="s">
        <v>278</v>
      </c>
      <c r="I565" s="6">
        <v>543.78</v>
      </c>
      <c r="J565" s="7">
        <v>2</v>
      </c>
      <c r="K565" s="6">
        <v>1138.8599999999999</v>
      </c>
      <c r="L565" s="8">
        <v>21</v>
      </c>
      <c r="M565" s="8">
        <v>42</v>
      </c>
      <c r="N565" s="7">
        <v>342</v>
      </c>
      <c r="O565" s="6">
        <v>3.3299999999999996</v>
      </c>
      <c r="P565" s="6">
        <v>27.115714285714283</v>
      </c>
      <c r="Q565" s="13" t="str">
        <f t="shared" si="16"/>
        <v>PLT00033GARDEN CITY</v>
      </c>
      <c r="R565" s="13" t="str">
        <f t="shared" si="17"/>
        <v>MACONPLT0040</v>
      </c>
    </row>
    <row r="566" spans="1:18" x14ac:dyDescent="0.2">
      <c r="A566" s="5" t="s">
        <v>75</v>
      </c>
      <c r="B566" s="5" t="s">
        <v>76</v>
      </c>
      <c r="C566" s="5" t="s">
        <v>57</v>
      </c>
      <c r="D566" s="5" t="s">
        <v>147</v>
      </c>
      <c r="E566" s="5" t="s">
        <v>148</v>
      </c>
      <c r="F566" s="5" t="s">
        <v>102</v>
      </c>
      <c r="G566" s="5" t="s">
        <v>156</v>
      </c>
      <c r="H566" s="5" t="s">
        <v>412</v>
      </c>
      <c r="I566" s="6">
        <v>2537.85</v>
      </c>
      <c r="J566" s="7">
        <v>2</v>
      </c>
      <c r="K566" s="6">
        <v>5510.76</v>
      </c>
      <c r="L566" s="8">
        <v>21</v>
      </c>
      <c r="M566" s="8">
        <v>42</v>
      </c>
      <c r="N566" s="7">
        <v>4834</v>
      </c>
      <c r="O566" s="6">
        <v>1.1400000000000001</v>
      </c>
      <c r="P566" s="6">
        <v>131.20857142857145</v>
      </c>
      <c r="Q566" s="13" t="str">
        <f t="shared" si="16"/>
        <v>PLT00640MAPLE HEIGHTS</v>
      </c>
      <c r="R566" s="13" t="str">
        <f t="shared" si="17"/>
        <v>CHICOPLT0062</v>
      </c>
    </row>
    <row r="567" spans="1:18" x14ac:dyDescent="0.2">
      <c r="A567" s="5" t="s">
        <v>286</v>
      </c>
      <c r="B567" s="5" t="s">
        <v>118</v>
      </c>
      <c r="C567" s="5" t="s">
        <v>106</v>
      </c>
      <c r="D567" s="5" t="s">
        <v>114</v>
      </c>
      <c r="E567" s="5" t="s">
        <v>115</v>
      </c>
      <c r="F567" s="5" t="s">
        <v>64</v>
      </c>
      <c r="G567" s="5" t="s">
        <v>60</v>
      </c>
      <c r="H567" s="5" t="s">
        <v>116</v>
      </c>
      <c r="I567" s="6">
        <v>1398.9333333333334</v>
      </c>
      <c r="J567" s="7">
        <v>3</v>
      </c>
      <c r="K567" s="6">
        <v>4635.3999999999996</v>
      </c>
      <c r="L567" s="8">
        <v>13.964500000000001</v>
      </c>
      <c r="M567" s="8">
        <v>41.893500000000003</v>
      </c>
      <c r="N567" s="7">
        <v>2580</v>
      </c>
      <c r="O567" s="6">
        <v>1.7966666666666666</v>
      </c>
      <c r="P567" s="6">
        <v>110.64723644479452</v>
      </c>
      <c r="Q567" s="13" t="str">
        <f t="shared" si="16"/>
        <v>PLT00610CAROL STREAM</v>
      </c>
      <c r="R567" s="13" t="str">
        <f t="shared" si="17"/>
        <v>LUMBERTONPLT0000</v>
      </c>
    </row>
    <row r="568" spans="1:18" x14ac:dyDescent="0.2">
      <c r="A568" s="5" t="s">
        <v>252</v>
      </c>
      <c r="B568" s="5" t="s">
        <v>253</v>
      </c>
      <c r="C568" s="5" t="s">
        <v>254</v>
      </c>
      <c r="D568" s="5" t="s">
        <v>55</v>
      </c>
      <c r="E568" s="5" t="s">
        <v>56</v>
      </c>
      <c r="F568" s="5" t="s">
        <v>57</v>
      </c>
      <c r="G568" s="5" t="s">
        <v>60</v>
      </c>
      <c r="H568" s="5" t="s">
        <v>169</v>
      </c>
      <c r="I568" s="6">
        <v>2388.69</v>
      </c>
      <c r="J568" s="7">
        <v>2</v>
      </c>
      <c r="K568" s="6">
        <v>5544.12</v>
      </c>
      <c r="L568" s="8">
        <v>20.75</v>
      </c>
      <c r="M568" s="8">
        <v>41.5</v>
      </c>
      <c r="N568" s="7">
        <v>3932</v>
      </c>
      <c r="O568" s="6">
        <v>1.41</v>
      </c>
      <c r="P568" s="6">
        <v>133.59325301204819</v>
      </c>
      <c r="Q568" s="13" t="str">
        <f t="shared" si="16"/>
        <v>PLT00060IRVINE</v>
      </c>
      <c r="R568" s="13" t="str">
        <f t="shared" si="17"/>
        <v>TUSCALOOSAPLT0000</v>
      </c>
    </row>
    <row r="569" spans="1:18" x14ac:dyDescent="0.2">
      <c r="A569" s="5" t="s">
        <v>137</v>
      </c>
      <c r="B569" s="5" t="s">
        <v>138</v>
      </c>
      <c r="C569" s="5" t="s">
        <v>108</v>
      </c>
      <c r="D569" s="5" t="s">
        <v>271</v>
      </c>
      <c r="E569" s="5" t="s">
        <v>87</v>
      </c>
      <c r="F569" s="5" t="s">
        <v>88</v>
      </c>
      <c r="G569" s="5" t="s">
        <v>156</v>
      </c>
      <c r="H569" s="5" t="s">
        <v>272</v>
      </c>
      <c r="I569" s="6">
        <v>2615.6099999999997</v>
      </c>
      <c r="J569" s="7">
        <v>2</v>
      </c>
      <c r="K569" s="6">
        <v>5781.84</v>
      </c>
      <c r="L569" s="8">
        <v>20.349499999999999</v>
      </c>
      <c r="M569" s="8">
        <v>40.698999999999998</v>
      </c>
      <c r="N569" s="7">
        <v>5320</v>
      </c>
      <c r="O569" s="6">
        <v>1.086812030075188</v>
      </c>
      <c r="P569" s="6">
        <v>142.06344136219565</v>
      </c>
      <c r="Q569" s="13" t="str">
        <f t="shared" si="16"/>
        <v>PLT00033PORTLAND</v>
      </c>
      <c r="R569" s="13" t="str">
        <f t="shared" si="17"/>
        <v>MACONPLT0800</v>
      </c>
    </row>
    <row r="570" spans="1:18" x14ac:dyDescent="0.2">
      <c r="A570" s="5" t="s">
        <v>117</v>
      </c>
      <c r="B570" s="5" t="s">
        <v>118</v>
      </c>
      <c r="C570" s="5" t="s">
        <v>106</v>
      </c>
      <c r="D570" s="5" t="s">
        <v>181</v>
      </c>
      <c r="E570" s="5" t="s">
        <v>71</v>
      </c>
      <c r="F570" s="5" t="s">
        <v>72</v>
      </c>
      <c r="G570" s="5" t="s">
        <v>60</v>
      </c>
      <c r="H570" s="5" t="s">
        <v>182</v>
      </c>
      <c r="I570" s="6">
        <v>1612.8</v>
      </c>
      <c r="J570" s="7">
        <v>2</v>
      </c>
      <c r="K570" s="6">
        <v>3578.4</v>
      </c>
      <c r="L570" s="8">
        <v>20.23</v>
      </c>
      <c r="M570" s="8">
        <v>40.46</v>
      </c>
      <c r="N570" s="7">
        <v>2016</v>
      </c>
      <c r="O570" s="6">
        <v>1.7750000000000001</v>
      </c>
      <c r="P570" s="6">
        <v>88.44290657439447</v>
      </c>
      <c r="Q570" s="13" t="str">
        <f t="shared" si="16"/>
        <v>PLT00041FORT SMITH</v>
      </c>
      <c r="R570" s="13" t="str">
        <f t="shared" si="17"/>
        <v>LUMBERTONPLT0035</v>
      </c>
    </row>
    <row r="571" spans="1:18" x14ac:dyDescent="0.2">
      <c r="A571" s="5" t="s">
        <v>286</v>
      </c>
      <c r="B571" s="5" t="s">
        <v>118</v>
      </c>
      <c r="C571" s="5" t="s">
        <v>106</v>
      </c>
      <c r="D571" s="5" t="s">
        <v>120</v>
      </c>
      <c r="E571" s="5" t="s">
        <v>121</v>
      </c>
      <c r="F571" s="5" t="s">
        <v>122</v>
      </c>
      <c r="G571" s="5" t="s">
        <v>60</v>
      </c>
      <c r="H571" s="5" t="s">
        <v>123</v>
      </c>
      <c r="I571" s="6">
        <v>1236.8499999999999</v>
      </c>
      <c r="J571" s="7">
        <v>2</v>
      </c>
      <c r="K571" s="6">
        <v>2729.6</v>
      </c>
      <c r="L571" s="8">
        <v>20.063500000000001</v>
      </c>
      <c r="M571" s="8">
        <v>40.127000000000002</v>
      </c>
      <c r="N571" s="7">
        <v>1706</v>
      </c>
      <c r="O571" s="6">
        <v>1.5999999999999999</v>
      </c>
      <c r="P571" s="6">
        <v>68.024023724674151</v>
      </c>
      <c r="Q571" s="13" t="str">
        <f t="shared" si="16"/>
        <v>PLT00610WEST MONROE</v>
      </c>
      <c r="R571" s="13" t="str">
        <f t="shared" si="17"/>
        <v>LUMBERTONPLT0001</v>
      </c>
    </row>
    <row r="572" spans="1:18" x14ac:dyDescent="0.2">
      <c r="A572" s="5" t="s">
        <v>320</v>
      </c>
      <c r="B572" s="5" t="s">
        <v>138</v>
      </c>
      <c r="C572" s="5" t="s">
        <v>108</v>
      </c>
      <c r="D572" s="5" t="s">
        <v>160</v>
      </c>
      <c r="E572" s="5" t="s">
        <v>131</v>
      </c>
      <c r="F572" s="5" t="s">
        <v>108</v>
      </c>
      <c r="G572" s="5" t="s">
        <v>60</v>
      </c>
      <c r="H572" s="5" t="s">
        <v>161</v>
      </c>
      <c r="I572" s="6">
        <v>895.5</v>
      </c>
      <c r="J572" s="7">
        <v>4</v>
      </c>
      <c r="K572" s="6">
        <v>3600</v>
      </c>
      <c r="L572" s="8">
        <v>10.01</v>
      </c>
      <c r="M572" s="8">
        <v>40.04</v>
      </c>
      <c r="N572" s="7">
        <v>120</v>
      </c>
      <c r="O572" s="6">
        <v>30</v>
      </c>
      <c r="P572" s="6">
        <v>89.910089910089908</v>
      </c>
      <c r="Q572" s="13" t="str">
        <f t="shared" si="16"/>
        <v>PLT00255PERRY</v>
      </c>
      <c r="R572" s="13" t="str">
        <f t="shared" si="17"/>
        <v>MACONPLT0022</v>
      </c>
    </row>
    <row r="573" spans="1:18" x14ac:dyDescent="0.2">
      <c r="A573" s="5" t="s">
        <v>162</v>
      </c>
      <c r="B573" s="5" t="s">
        <v>121</v>
      </c>
      <c r="C573" s="5" t="s">
        <v>122</v>
      </c>
      <c r="D573" s="5" t="s">
        <v>271</v>
      </c>
      <c r="E573" s="5" t="s">
        <v>87</v>
      </c>
      <c r="F573" s="5" t="s">
        <v>88</v>
      </c>
      <c r="G573" s="5" t="s">
        <v>156</v>
      </c>
      <c r="H573" s="5" t="s">
        <v>272</v>
      </c>
      <c r="I573" s="6">
        <v>2905</v>
      </c>
      <c r="J573" s="7">
        <v>2</v>
      </c>
      <c r="K573" s="6">
        <v>6342.59</v>
      </c>
      <c r="L573" s="8">
        <v>20.002749999999999</v>
      </c>
      <c r="M573" s="8">
        <v>40.005499999999998</v>
      </c>
      <c r="N573" s="7">
        <v>4552</v>
      </c>
      <c r="O573" s="6">
        <v>1.3933633567662567</v>
      </c>
      <c r="P573" s="6">
        <v>158.54295034432766</v>
      </c>
      <c r="Q573" s="13" t="str">
        <f t="shared" si="16"/>
        <v>PLT00031PORTLAND</v>
      </c>
      <c r="R573" s="13" t="str">
        <f t="shared" si="17"/>
        <v>WEST MONROEPLT0800</v>
      </c>
    </row>
    <row r="574" spans="1:18" x14ac:dyDescent="0.2">
      <c r="A574" s="5" t="s">
        <v>127</v>
      </c>
      <c r="B574" s="5" t="s">
        <v>128</v>
      </c>
      <c r="C574" s="5" t="s">
        <v>64</v>
      </c>
      <c r="D574" s="5" t="s">
        <v>212</v>
      </c>
      <c r="E574" s="5" t="s">
        <v>213</v>
      </c>
      <c r="F574" s="5" t="s">
        <v>102</v>
      </c>
      <c r="G574" s="5" t="s">
        <v>60</v>
      </c>
      <c r="H574" s="5" t="s">
        <v>214</v>
      </c>
      <c r="I574" s="6">
        <v>650</v>
      </c>
      <c r="J574" s="7">
        <v>2</v>
      </c>
      <c r="K574" s="6">
        <v>1415.1399999999999</v>
      </c>
      <c r="L574" s="8">
        <v>20</v>
      </c>
      <c r="M574" s="8">
        <v>40</v>
      </c>
      <c r="N574" s="7">
        <v>606</v>
      </c>
      <c r="O574" s="6">
        <v>2.3352145214521451</v>
      </c>
      <c r="P574" s="6">
        <v>35.378499999999995</v>
      </c>
      <c r="Q574" s="13" t="str">
        <f t="shared" si="16"/>
        <v>PLT00043MIDDLETOWN</v>
      </c>
      <c r="R574" s="13" t="str">
        <f t="shared" si="17"/>
        <v>CENTRALIAPLT0003</v>
      </c>
    </row>
    <row r="575" spans="1:18" x14ac:dyDescent="0.2">
      <c r="A575" s="5" t="s">
        <v>267</v>
      </c>
      <c r="B575" s="5" t="s">
        <v>268</v>
      </c>
      <c r="C575" s="5" t="s">
        <v>269</v>
      </c>
      <c r="D575" s="5" t="s">
        <v>212</v>
      </c>
      <c r="E575" s="5" t="s">
        <v>213</v>
      </c>
      <c r="F575" s="5" t="s">
        <v>102</v>
      </c>
      <c r="G575" s="5" t="s">
        <v>60</v>
      </c>
      <c r="H575" s="5" t="s">
        <v>214</v>
      </c>
      <c r="I575" s="6">
        <v>1544.7150000000001</v>
      </c>
      <c r="J575" s="7">
        <v>2</v>
      </c>
      <c r="K575" s="6">
        <v>3363.02</v>
      </c>
      <c r="L575" s="8">
        <v>20</v>
      </c>
      <c r="M575" s="8">
        <v>40</v>
      </c>
      <c r="N575" s="7">
        <v>1765</v>
      </c>
      <c r="O575" s="6">
        <v>1.9053937677053825</v>
      </c>
      <c r="P575" s="6">
        <v>84.075500000000005</v>
      </c>
      <c r="Q575" s="13" t="str">
        <f t="shared" si="16"/>
        <v>PLT00044MIDDLETOWN</v>
      </c>
      <c r="R575" s="13" t="str">
        <f t="shared" si="17"/>
        <v>MITCHELLPLT0003</v>
      </c>
    </row>
    <row r="576" spans="1:18" x14ac:dyDescent="0.2">
      <c r="A576" s="5" t="s">
        <v>252</v>
      </c>
      <c r="B576" s="5" t="s">
        <v>253</v>
      </c>
      <c r="C576" s="5" t="s">
        <v>254</v>
      </c>
      <c r="D576" s="5" t="s">
        <v>100</v>
      </c>
      <c r="E576" s="5" t="s">
        <v>101</v>
      </c>
      <c r="F576" s="5" t="s">
        <v>102</v>
      </c>
      <c r="G576" s="5" t="s">
        <v>60</v>
      </c>
      <c r="H576" s="5" t="s">
        <v>103</v>
      </c>
      <c r="I576" s="6">
        <v>918.22500000000002</v>
      </c>
      <c r="J576" s="7">
        <v>2</v>
      </c>
      <c r="K576" s="6">
        <v>2016</v>
      </c>
      <c r="L576" s="8">
        <v>20</v>
      </c>
      <c r="M576" s="8">
        <v>40</v>
      </c>
      <c r="N576" s="7">
        <v>1026</v>
      </c>
      <c r="O576" s="6">
        <v>1.9649122807017543</v>
      </c>
      <c r="P576" s="6">
        <v>50.4</v>
      </c>
      <c r="Q576" s="13" t="str">
        <f t="shared" si="16"/>
        <v>PLT00060CINCINNATI</v>
      </c>
      <c r="R576" s="13" t="str">
        <f t="shared" si="17"/>
        <v>TUSCALOOSAPLT0901</v>
      </c>
    </row>
    <row r="577" spans="1:18" x14ac:dyDescent="0.2">
      <c r="A577" s="5" t="s">
        <v>160</v>
      </c>
      <c r="B577" s="5" t="s">
        <v>131</v>
      </c>
      <c r="C577" s="5" t="s">
        <v>108</v>
      </c>
      <c r="D577" s="5" t="s">
        <v>137</v>
      </c>
      <c r="E577" s="5" t="s">
        <v>138</v>
      </c>
      <c r="F577" s="5" t="s">
        <v>108</v>
      </c>
      <c r="G577" s="5" t="s">
        <v>60</v>
      </c>
      <c r="H577" s="5" t="s">
        <v>139</v>
      </c>
      <c r="I577" s="6">
        <v>895.5</v>
      </c>
      <c r="J577" s="7">
        <v>2</v>
      </c>
      <c r="K577" s="6">
        <v>1800</v>
      </c>
      <c r="L577" s="8">
        <v>20</v>
      </c>
      <c r="M577" s="8">
        <v>40</v>
      </c>
      <c r="N577" s="7">
        <v>50</v>
      </c>
      <c r="O577" s="6">
        <v>36</v>
      </c>
      <c r="P577" s="6">
        <v>45</v>
      </c>
      <c r="Q577" s="13" t="str">
        <f t="shared" si="16"/>
        <v>PLT00220MACON</v>
      </c>
      <c r="R577" s="13" t="str">
        <f t="shared" si="17"/>
        <v>PERRYPLT0003</v>
      </c>
    </row>
    <row r="578" spans="1:18" x14ac:dyDescent="0.2">
      <c r="A578" s="5" t="s">
        <v>100</v>
      </c>
      <c r="B578" s="5" t="s">
        <v>101</v>
      </c>
      <c r="C578" s="5" t="s">
        <v>102</v>
      </c>
      <c r="D578" s="5" t="s">
        <v>150</v>
      </c>
      <c r="E578" s="5" t="s">
        <v>151</v>
      </c>
      <c r="F578" s="5" t="s">
        <v>152</v>
      </c>
      <c r="G578" s="5" t="s">
        <v>60</v>
      </c>
      <c r="H578" s="5" t="s">
        <v>153</v>
      </c>
      <c r="I578" s="6">
        <v>545</v>
      </c>
      <c r="J578" s="7">
        <v>2</v>
      </c>
      <c r="K578" s="6">
        <v>1166.8</v>
      </c>
      <c r="L578" s="8">
        <v>20</v>
      </c>
      <c r="M578" s="8">
        <v>40</v>
      </c>
      <c r="N578" s="7">
        <v>512</v>
      </c>
      <c r="O578" s="6">
        <v>2.2789062499999999</v>
      </c>
      <c r="P578" s="6">
        <v>29.169999999999998</v>
      </c>
      <c r="Q578" s="13" t="str">
        <f t="shared" ref="Q578:Q641" si="18">A578&amp;E578</f>
        <v>PLT09016KALAMAZOO</v>
      </c>
      <c r="R578" s="13" t="str">
        <f t="shared" si="17"/>
        <v>CINCINNATIPLT0003</v>
      </c>
    </row>
    <row r="579" spans="1:18" x14ac:dyDescent="0.2">
      <c r="A579" s="5" t="s">
        <v>181</v>
      </c>
      <c r="B579" s="5" t="s">
        <v>71</v>
      </c>
      <c r="C579" s="5" t="s">
        <v>72</v>
      </c>
      <c r="D579" s="5" t="s">
        <v>203</v>
      </c>
      <c r="E579" s="5" t="s">
        <v>204</v>
      </c>
      <c r="F579" s="5" t="s">
        <v>122</v>
      </c>
      <c r="G579" s="5" t="s">
        <v>60</v>
      </c>
      <c r="H579" s="5" t="s">
        <v>205</v>
      </c>
      <c r="I579" s="6">
        <v>537.5</v>
      </c>
      <c r="J579" s="7">
        <v>4</v>
      </c>
      <c r="K579" s="6">
        <v>2367.56</v>
      </c>
      <c r="L579" s="8">
        <v>9.9951249999999998</v>
      </c>
      <c r="M579" s="8">
        <v>39.980499999999999</v>
      </c>
      <c r="N579" s="7">
        <v>1176</v>
      </c>
      <c r="O579" s="6">
        <v>2.0132312925170068</v>
      </c>
      <c r="P579" s="6">
        <v>59.217868710996612</v>
      </c>
      <c r="Q579" s="13" t="str">
        <f t="shared" si="18"/>
        <v>PLT00350BASTROP</v>
      </c>
      <c r="R579" s="13" t="str">
        <f t="shared" ref="R579:R642" si="19">B579&amp;LEFT(D579,7)</f>
        <v>FORT SMITHPLT0050</v>
      </c>
    </row>
    <row r="580" spans="1:18" x14ac:dyDescent="0.2">
      <c r="A580" s="5" t="s">
        <v>70</v>
      </c>
      <c r="B580" s="5" t="s">
        <v>71</v>
      </c>
      <c r="C580" s="5" t="s">
        <v>72</v>
      </c>
      <c r="D580" s="5" t="s">
        <v>66</v>
      </c>
      <c r="E580" s="5" t="s">
        <v>67</v>
      </c>
      <c r="F580" s="5" t="s">
        <v>68</v>
      </c>
      <c r="G580" s="5" t="s">
        <v>60</v>
      </c>
      <c r="H580" s="5" t="s">
        <v>69</v>
      </c>
      <c r="I580" s="6">
        <v>682.5</v>
      </c>
      <c r="J580" s="7">
        <v>5</v>
      </c>
      <c r="K580" s="6">
        <v>3685.85</v>
      </c>
      <c r="L580" s="8">
        <v>7.9820000000000011</v>
      </c>
      <c r="M580" s="8">
        <v>39.910000000000004</v>
      </c>
      <c r="N580" s="7">
        <v>1775</v>
      </c>
      <c r="O580" s="6">
        <v>2.0765352112676054</v>
      </c>
      <c r="P580" s="6">
        <v>92.354046604860926</v>
      </c>
      <c r="Q580" s="13" t="str">
        <f t="shared" si="18"/>
        <v>PLT00042PACIFIC</v>
      </c>
      <c r="R580" s="13" t="str">
        <f t="shared" si="19"/>
        <v>FORT SMITHPLT0001</v>
      </c>
    </row>
    <row r="581" spans="1:18" x14ac:dyDescent="0.2">
      <c r="A581" s="5" t="s">
        <v>168</v>
      </c>
      <c r="B581" s="5" t="s">
        <v>63</v>
      </c>
      <c r="C581" s="5" t="s">
        <v>64</v>
      </c>
      <c r="D581" s="5" t="s">
        <v>58</v>
      </c>
      <c r="E581" s="5" t="s">
        <v>59</v>
      </c>
      <c r="F581" s="5" t="s">
        <v>57</v>
      </c>
      <c r="G581" s="5" t="s">
        <v>73</v>
      </c>
      <c r="H581" s="5" t="s">
        <v>61</v>
      </c>
      <c r="I581" s="6">
        <v>3513.085</v>
      </c>
      <c r="J581" s="7">
        <v>2</v>
      </c>
      <c r="K581" s="6">
        <v>7805</v>
      </c>
      <c r="L581" s="8">
        <v>19.3065</v>
      </c>
      <c r="M581" s="8">
        <v>38.613</v>
      </c>
      <c r="N581" s="7">
        <v>3994</v>
      </c>
      <c r="O581" s="6">
        <v>1.9541812719078617</v>
      </c>
      <c r="P581" s="6">
        <v>202.13399632248206</v>
      </c>
      <c r="Q581" s="13" t="str">
        <f t="shared" si="18"/>
        <v>PLT00672FULLERTON</v>
      </c>
      <c r="R581" s="13" t="str">
        <f t="shared" si="19"/>
        <v>ELK GROVE VILLAGEPLT0066</v>
      </c>
    </row>
    <row r="582" spans="1:18" x14ac:dyDescent="0.2">
      <c r="A582" s="5" t="s">
        <v>104</v>
      </c>
      <c r="B582" s="5" t="s">
        <v>107</v>
      </c>
      <c r="C582" s="5" t="s">
        <v>108</v>
      </c>
      <c r="D582" s="5" t="s">
        <v>137</v>
      </c>
      <c r="E582" s="5" t="s">
        <v>138</v>
      </c>
      <c r="F582" s="5" t="s">
        <v>108</v>
      </c>
      <c r="G582" s="5" t="s">
        <v>60</v>
      </c>
      <c r="H582" s="5" t="s">
        <v>139</v>
      </c>
      <c r="I582" s="6">
        <v>375</v>
      </c>
      <c r="J582" s="7">
        <v>2</v>
      </c>
      <c r="K582" s="6">
        <v>779.07999999999993</v>
      </c>
      <c r="L582" s="8">
        <v>19</v>
      </c>
      <c r="M582" s="8">
        <v>38</v>
      </c>
      <c r="N582" s="7">
        <v>182</v>
      </c>
      <c r="O582" s="6">
        <v>4.2806593406593398</v>
      </c>
      <c r="P582" s="6">
        <v>20.502105263157894</v>
      </c>
      <c r="Q582" s="13" t="str">
        <f t="shared" si="18"/>
        <v>PLT00006MACON</v>
      </c>
      <c r="R582" s="13" t="str">
        <f t="shared" si="19"/>
        <v>STONE MOUNTAINPLT0003</v>
      </c>
    </row>
    <row r="583" spans="1:18" x14ac:dyDescent="0.2">
      <c r="A583" s="5" t="s">
        <v>376</v>
      </c>
      <c r="B583" s="5" t="s">
        <v>377</v>
      </c>
      <c r="C583" s="5" t="s">
        <v>166</v>
      </c>
      <c r="D583" s="5" t="s">
        <v>164</v>
      </c>
      <c r="E583" s="5" t="s">
        <v>165</v>
      </c>
      <c r="F583" s="5" t="s">
        <v>166</v>
      </c>
      <c r="G583" s="5" t="s">
        <v>60</v>
      </c>
      <c r="H583" s="5" t="s">
        <v>167</v>
      </c>
      <c r="I583" s="6">
        <v>276.66666666666669</v>
      </c>
      <c r="J583" s="7">
        <v>3</v>
      </c>
      <c r="K583" s="6">
        <v>873.69999999999993</v>
      </c>
      <c r="L583" s="8">
        <v>12.450000000000001</v>
      </c>
      <c r="M583" s="8">
        <v>37.35</v>
      </c>
      <c r="N583" s="7">
        <v>285</v>
      </c>
      <c r="O583" s="6">
        <v>3.065614035087719</v>
      </c>
      <c r="P583" s="6">
        <v>23.392235609103075</v>
      </c>
      <c r="Q583" s="13" t="str">
        <f t="shared" si="18"/>
        <v>PLT00512MENASHA</v>
      </c>
      <c r="R583" s="13" t="str">
        <f t="shared" si="19"/>
        <v>DE FORESTPLT0004</v>
      </c>
    </row>
    <row r="584" spans="1:18" x14ac:dyDescent="0.2">
      <c r="A584" s="5" t="s">
        <v>164</v>
      </c>
      <c r="B584" s="5" t="s">
        <v>165</v>
      </c>
      <c r="C584" s="5" t="s">
        <v>166</v>
      </c>
      <c r="D584" s="5" t="s">
        <v>62</v>
      </c>
      <c r="E584" s="5" t="s">
        <v>63</v>
      </c>
      <c r="F584" s="5" t="s">
        <v>64</v>
      </c>
      <c r="G584" s="5" t="s">
        <v>60</v>
      </c>
      <c r="H584" s="5" t="s">
        <v>65</v>
      </c>
      <c r="I584" s="6">
        <v>366.75</v>
      </c>
      <c r="J584" s="7">
        <v>4</v>
      </c>
      <c r="K584" s="6">
        <v>1554.5</v>
      </c>
      <c r="L584" s="8">
        <v>9.2873750000000008</v>
      </c>
      <c r="M584" s="8">
        <v>37.149500000000003</v>
      </c>
      <c r="N584" s="7">
        <v>700</v>
      </c>
      <c r="O584" s="6">
        <v>2.2207142857142856</v>
      </c>
      <c r="P584" s="6">
        <v>41.844439359883708</v>
      </c>
      <c r="Q584" s="13" t="str">
        <f t="shared" si="18"/>
        <v>PLT00045ELK GROVE VILLAGE</v>
      </c>
      <c r="R584" s="13" t="str">
        <f t="shared" si="19"/>
        <v>MENASHAPLT0000</v>
      </c>
    </row>
    <row r="585" spans="1:18" x14ac:dyDescent="0.2">
      <c r="A585" s="5" t="s">
        <v>104</v>
      </c>
      <c r="B585" s="5" t="s">
        <v>107</v>
      </c>
      <c r="C585" s="5" t="s">
        <v>108</v>
      </c>
      <c r="D585" s="5" t="s">
        <v>110</v>
      </c>
      <c r="E585" s="5" t="s">
        <v>111</v>
      </c>
      <c r="F585" s="5" t="s">
        <v>112</v>
      </c>
      <c r="G585" s="5" t="s">
        <v>60</v>
      </c>
      <c r="H585" s="5" t="s">
        <v>113</v>
      </c>
      <c r="I585" s="6">
        <v>437.5</v>
      </c>
      <c r="J585" s="7">
        <v>2</v>
      </c>
      <c r="K585" s="6">
        <v>984.2</v>
      </c>
      <c r="L585" s="8">
        <v>18.46575</v>
      </c>
      <c r="M585" s="8">
        <v>36.9315</v>
      </c>
      <c r="N585" s="7">
        <v>546</v>
      </c>
      <c r="O585" s="6">
        <v>1.8025641025641026</v>
      </c>
      <c r="P585" s="6">
        <v>26.649337286598161</v>
      </c>
      <c r="Q585" s="13" t="str">
        <f t="shared" si="18"/>
        <v>PLT00006LAWRENCEBURG</v>
      </c>
      <c r="R585" s="13" t="str">
        <f t="shared" si="19"/>
        <v>STONE MOUNTAINPLT0005</v>
      </c>
    </row>
    <row r="586" spans="1:18" x14ac:dyDescent="0.2">
      <c r="A586" s="5" t="s">
        <v>62</v>
      </c>
      <c r="B586" s="5" t="s">
        <v>63</v>
      </c>
      <c r="C586" s="5" t="s">
        <v>64</v>
      </c>
      <c r="D586" s="5" t="s">
        <v>181</v>
      </c>
      <c r="E586" s="5" t="s">
        <v>71</v>
      </c>
      <c r="F586" s="5" t="s">
        <v>72</v>
      </c>
      <c r="G586" s="5" t="s">
        <v>60</v>
      </c>
      <c r="H586" s="5" t="s">
        <v>182</v>
      </c>
      <c r="I586" s="6">
        <v>1187.5</v>
      </c>
      <c r="J586" s="7">
        <v>2</v>
      </c>
      <c r="K586" s="6">
        <v>2585.8000000000002</v>
      </c>
      <c r="L586" s="8">
        <v>17.808250000000001</v>
      </c>
      <c r="M586" s="8">
        <v>35.616500000000002</v>
      </c>
      <c r="N586" s="7">
        <v>1360</v>
      </c>
      <c r="O586" s="6">
        <v>1.9013235294117647</v>
      </c>
      <c r="P586" s="6">
        <v>72.601182036415707</v>
      </c>
      <c r="Q586" s="13" t="str">
        <f t="shared" si="18"/>
        <v>PLT00009FORT SMITH</v>
      </c>
      <c r="R586" s="13" t="str">
        <f t="shared" si="19"/>
        <v>ELK GROVE VILLAGEPLT0035</v>
      </c>
    </row>
    <row r="587" spans="1:18" x14ac:dyDescent="0.2">
      <c r="A587" s="5" t="s">
        <v>117</v>
      </c>
      <c r="B587" s="5" t="s">
        <v>118</v>
      </c>
      <c r="C587" s="5" t="s">
        <v>106</v>
      </c>
      <c r="D587" s="5" t="s">
        <v>154</v>
      </c>
      <c r="E587" s="5" t="s">
        <v>134</v>
      </c>
      <c r="F587" s="5" t="s">
        <v>106</v>
      </c>
      <c r="G587" s="5" t="s">
        <v>60</v>
      </c>
      <c r="H587" s="5" t="s">
        <v>155</v>
      </c>
      <c r="I587" s="6">
        <v>632.48</v>
      </c>
      <c r="J587" s="7">
        <v>2</v>
      </c>
      <c r="K587" s="6">
        <v>1305.1600000000001</v>
      </c>
      <c r="L587" s="8">
        <v>17.6175</v>
      </c>
      <c r="M587" s="8">
        <v>35.234999999999999</v>
      </c>
      <c r="N587" s="7">
        <v>268</v>
      </c>
      <c r="O587" s="6">
        <v>4.87</v>
      </c>
      <c r="P587" s="6">
        <v>37.041577976443882</v>
      </c>
      <c r="Q587" s="13" t="str">
        <f t="shared" si="18"/>
        <v>PLT00041CHARLOTTE</v>
      </c>
      <c r="R587" s="13" t="str">
        <f t="shared" si="19"/>
        <v>LUMBERTONPLT0060</v>
      </c>
    </row>
    <row r="588" spans="1:18" x14ac:dyDescent="0.2">
      <c r="A588" s="5" t="s">
        <v>110</v>
      </c>
      <c r="B588" s="5" t="s">
        <v>111</v>
      </c>
      <c r="C588" s="5" t="s">
        <v>112</v>
      </c>
      <c r="D588" s="5" t="s">
        <v>127</v>
      </c>
      <c r="E588" s="5" t="s">
        <v>128</v>
      </c>
      <c r="F588" s="5" t="s">
        <v>64</v>
      </c>
      <c r="G588" s="5" t="s">
        <v>73</v>
      </c>
      <c r="H588" s="5" t="s">
        <v>129</v>
      </c>
      <c r="I588" s="6">
        <v>2195</v>
      </c>
      <c r="J588" s="7">
        <v>2</v>
      </c>
      <c r="K588" s="6">
        <v>4514.8</v>
      </c>
      <c r="L588" s="8">
        <v>17.422499999999999</v>
      </c>
      <c r="M588" s="8">
        <v>34.844999999999999</v>
      </c>
      <c r="N588" s="7">
        <v>624</v>
      </c>
      <c r="O588" s="6">
        <v>7.2352564102564108</v>
      </c>
      <c r="P588" s="6">
        <v>129.56808724350697</v>
      </c>
      <c r="Q588" s="13" t="str">
        <f t="shared" si="18"/>
        <v>PLT00053CENTRALIA</v>
      </c>
      <c r="R588" s="13" t="str">
        <f t="shared" si="19"/>
        <v>LAWRENCEBURGPLT0004</v>
      </c>
    </row>
    <row r="589" spans="1:18" x14ac:dyDescent="0.2">
      <c r="A589" s="5" t="s">
        <v>227</v>
      </c>
      <c r="B589" s="5" t="s">
        <v>228</v>
      </c>
      <c r="C589" s="5" t="s">
        <v>229</v>
      </c>
      <c r="D589" s="5" t="s">
        <v>110</v>
      </c>
      <c r="E589" s="5" t="s">
        <v>111</v>
      </c>
      <c r="F589" s="5" t="s">
        <v>112</v>
      </c>
      <c r="G589" s="5" t="s">
        <v>60</v>
      </c>
      <c r="H589" s="5" t="s">
        <v>113</v>
      </c>
      <c r="I589" s="6">
        <v>3200</v>
      </c>
      <c r="J589" s="7">
        <v>3</v>
      </c>
      <c r="K589" s="6">
        <v>10709.52</v>
      </c>
      <c r="L589" s="8">
        <v>11.524166666666666</v>
      </c>
      <c r="M589" s="8">
        <v>34.572499999999998</v>
      </c>
      <c r="N589" s="7">
        <v>7236</v>
      </c>
      <c r="O589" s="6">
        <v>1.4800331674958542</v>
      </c>
      <c r="P589" s="6">
        <v>309.7699038252947</v>
      </c>
      <c r="Q589" s="13" t="str">
        <f t="shared" si="18"/>
        <v>PLT00025LAWRENCEBURG</v>
      </c>
      <c r="R589" s="13" t="str">
        <f t="shared" si="19"/>
        <v>RENTONPLT0005</v>
      </c>
    </row>
    <row r="590" spans="1:18" x14ac:dyDescent="0.2">
      <c r="A590" s="5" t="s">
        <v>189</v>
      </c>
      <c r="B590" s="5" t="s">
        <v>190</v>
      </c>
      <c r="C590" s="5" t="s">
        <v>112</v>
      </c>
      <c r="D590" s="5" t="s">
        <v>62</v>
      </c>
      <c r="E590" s="5" t="s">
        <v>63</v>
      </c>
      <c r="F590" s="5" t="s">
        <v>64</v>
      </c>
      <c r="G590" s="5" t="s">
        <v>60</v>
      </c>
      <c r="H590" s="5" t="s">
        <v>65</v>
      </c>
      <c r="I590" s="6">
        <v>826.84399999999982</v>
      </c>
      <c r="J590" s="7">
        <v>5</v>
      </c>
      <c r="K590" s="6">
        <v>4517.2</v>
      </c>
      <c r="L590" s="8">
        <v>6.8150000000000004</v>
      </c>
      <c r="M590" s="8">
        <v>34.075000000000003</v>
      </c>
      <c r="N590" s="7">
        <v>2455</v>
      </c>
      <c r="O590" s="6">
        <v>1.8399999999999999</v>
      </c>
      <c r="P590" s="6">
        <v>132.5663976522377</v>
      </c>
      <c r="Q590" s="13" t="str">
        <f t="shared" si="18"/>
        <v>PLT0048AELK GROVE VILLAGE</v>
      </c>
      <c r="R590" s="13" t="str">
        <f t="shared" si="19"/>
        <v>GORDONSVILLEPLT0000</v>
      </c>
    </row>
    <row r="591" spans="1:18" x14ac:dyDescent="0.2">
      <c r="A591" s="5" t="s">
        <v>286</v>
      </c>
      <c r="B591" s="5" t="s">
        <v>118</v>
      </c>
      <c r="C591" s="5" t="s">
        <v>106</v>
      </c>
      <c r="D591" s="5" t="s">
        <v>110</v>
      </c>
      <c r="E591" s="5" t="s">
        <v>111</v>
      </c>
      <c r="F591" s="5" t="s">
        <v>112</v>
      </c>
      <c r="G591" s="5" t="s">
        <v>60</v>
      </c>
      <c r="H591" s="5" t="s">
        <v>113</v>
      </c>
      <c r="I591" s="6">
        <v>977.44</v>
      </c>
      <c r="J591" s="7">
        <v>2</v>
      </c>
      <c r="K591" s="6">
        <v>2145.6000000000004</v>
      </c>
      <c r="L591" s="8">
        <v>17.015750000000001</v>
      </c>
      <c r="M591" s="8">
        <v>34.031500000000001</v>
      </c>
      <c r="N591" s="7">
        <v>1192</v>
      </c>
      <c r="O591" s="6">
        <v>1.8000000000000003</v>
      </c>
      <c r="P591" s="6">
        <v>63.047470725651245</v>
      </c>
      <c r="Q591" s="13" t="str">
        <f t="shared" si="18"/>
        <v>PLT00610LAWRENCEBURG</v>
      </c>
      <c r="R591" s="13" t="str">
        <f t="shared" si="19"/>
        <v>LUMBERTONPLT0005</v>
      </c>
    </row>
    <row r="592" spans="1:18" x14ac:dyDescent="0.2">
      <c r="A592" s="5" t="s">
        <v>70</v>
      </c>
      <c r="B592" s="5" t="s">
        <v>71</v>
      </c>
      <c r="C592" s="5" t="s">
        <v>72</v>
      </c>
      <c r="D592" s="5" t="s">
        <v>55</v>
      </c>
      <c r="E592" s="5" t="s">
        <v>56</v>
      </c>
      <c r="F592" s="5" t="s">
        <v>57</v>
      </c>
      <c r="G592" s="5" t="s">
        <v>60</v>
      </c>
      <c r="H592" s="5" t="s">
        <v>169</v>
      </c>
      <c r="I592" s="6">
        <v>2346.6999999999998</v>
      </c>
      <c r="J592" s="7">
        <v>2</v>
      </c>
      <c r="K592" s="6">
        <v>5299</v>
      </c>
      <c r="L592" s="8">
        <v>16.760999999999999</v>
      </c>
      <c r="M592" s="8">
        <v>33.521999999999998</v>
      </c>
      <c r="N592" s="7">
        <v>3028</v>
      </c>
      <c r="O592" s="6">
        <v>1.75</v>
      </c>
      <c r="P592" s="6">
        <v>158.07529383688325</v>
      </c>
      <c r="Q592" s="13" t="str">
        <f t="shared" si="18"/>
        <v>PLT00042IRVINE</v>
      </c>
      <c r="R592" s="13" t="str">
        <f t="shared" si="19"/>
        <v>FORT SMITHPLT0000</v>
      </c>
    </row>
    <row r="593" spans="1:18" x14ac:dyDescent="0.2">
      <c r="A593" s="5" t="s">
        <v>104</v>
      </c>
      <c r="B593" s="5" t="s">
        <v>107</v>
      </c>
      <c r="C593" s="5" t="s">
        <v>108</v>
      </c>
      <c r="D593" s="5" t="s">
        <v>147</v>
      </c>
      <c r="E593" s="5" t="s">
        <v>148</v>
      </c>
      <c r="F593" s="5" t="s">
        <v>102</v>
      </c>
      <c r="G593" s="5" t="s">
        <v>60</v>
      </c>
      <c r="H593" s="5" t="s">
        <v>149</v>
      </c>
      <c r="I593" s="6">
        <v>1575.94</v>
      </c>
      <c r="J593" s="7">
        <v>2</v>
      </c>
      <c r="K593" s="6">
        <v>3399.2</v>
      </c>
      <c r="L593" s="8">
        <v>16.6875</v>
      </c>
      <c r="M593" s="8">
        <v>33.375</v>
      </c>
      <c r="N593" s="7">
        <v>1374</v>
      </c>
      <c r="O593" s="6">
        <v>2.4739446870451234</v>
      </c>
      <c r="P593" s="6">
        <v>101.84868913857677</v>
      </c>
      <c r="Q593" s="13" t="str">
        <f t="shared" si="18"/>
        <v>PLT00006MAPLE HEIGHTS</v>
      </c>
      <c r="R593" s="13" t="str">
        <f t="shared" si="19"/>
        <v>STONE MOUNTAINPLT0062</v>
      </c>
    </row>
    <row r="594" spans="1:18" x14ac:dyDescent="0.2">
      <c r="A594" s="5" t="s">
        <v>187</v>
      </c>
      <c r="B594" s="5" t="s">
        <v>188</v>
      </c>
      <c r="C594" s="5" t="s">
        <v>64</v>
      </c>
      <c r="D594" s="5" t="s">
        <v>150</v>
      </c>
      <c r="E594" s="5" t="s">
        <v>151</v>
      </c>
      <c r="F594" s="5" t="s">
        <v>152</v>
      </c>
      <c r="G594" s="5" t="s">
        <v>60</v>
      </c>
      <c r="H594" s="5" t="s">
        <v>410</v>
      </c>
      <c r="I594" s="6">
        <v>455.37333333333328</v>
      </c>
      <c r="J594" s="7">
        <v>3</v>
      </c>
      <c r="K594" s="6">
        <v>2030.44</v>
      </c>
      <c r="L594" s="8">
        <v>11.083500000000001</v>
      </c>
      <c r="M594" s="8">
        <v>33.250500000000002</v>
      </c>
      <c r="N594" s="7">
        <v>402</v>
      </c>
      <c r="O594" s="6">
        <v>5.0508457711442789</v>
      </c>
      <c r="P594" s="6">
        <v>61.064946391783579</v>
      </c>
      <c r="Q594" s="13" t="str">
        <f t="shared" si="18"/>
        <v>PLT00603KALAMAZOO</v>
      </c>
      <c r="R594" s="13" t="str">
        <f t="shared" si="19"/>
        <v>CHICAGOPLT0003</v>
      </c>
    </row>
    <row r="595" spans="1:18" x14ac:dyDescent="0.2">
      <c r="A595" s="5" t="s">
        <v>110</v>
      </c>
      <c r="B595" s="5" t="s">
        <v>111</v>
      </c>
      <c r="C595" s="5" t="s">
        <v>112</v>
      </c>
      <c r="D595" s="5" t="s">
        <v>124</v>
      </c>
      <c r="E595" s="5" t="s">
        <v>125</v>
      </c>
      <c r="F595" s="5" t="s">
        <v>102</v>
      </c>
      <c r="G595" s="5" t="s">
        <v>60</v>
      </c>
      <c r="H595" s="5" t="s">
        <v>126</v>
      </c>
      <c r="I595" s="6">
        <v>877.53750000000002</v>
      </c>
      <c r="J595" s="7">
        <v>4</v>
      </c>
      <c r="K595" s="6">
        <v>3854.5</v>
      </c>
      <c r="L595" s="8">
        <v>8.1318750000000009</v>
      </c>
      <c r="M595" s="8">
        <v>32.527500000000003</v>
      </c>
      <c r="N595" s="7">
        <v>1940</v>
      </c>
      <c r="O595" s="6">
        <v>1.9868556701030928</v>
      </c>
      <c r="P595" s="6">
        <v>118.49973099684881</v>
      </c>
      <c r="Q595" s="13" t="str">
        <f t="shared" si="18"/>
        <v>PLT00053MARION</v>
      </c>
      <c r="R595" s="13" t="str">
        <f t="shared" si="19"/>
        <v>LAWRENCEBURGPLT0002</v>
      </c>
    </row>
    <row r="596" spans="1:18" x14ac:dyDescent="0.2">
      <c r="A596" s="5" t="s">
        <v>261</v>
      </c>
      <c r="B596" s="5" t="s">
        <v>262</v>
      </c>
      <c r="C596" s="5" t="s">
        <v>122</v>
      </c>
      <c r="D596" s="5" t="s">
        <v>133</v>
      </c>
      <c r="E596" s="5" t="s">
        <v>134</v>
      </c>
      <c r="F596" s="5" t="s">
        <v>106</v>
      </c>
      <c r="G596" s="5" t="s">
        <v>73</v>
      </c>
      <c r="H596" s="5" t="s">
        <v>135</v>
      </c>
      <c r="I596" s="6">
        <v>1624</v>
      </c>
      <c r="J596" s="7">
        <v>2</v>
      </c>
      <c r="K596" s="6">
        <v>3970</v>
      </c>
      <c r="L596" s="8">
        <v>16.179000000000002</v>
      </c>
      <c r="M596" s="8">
        <v>32.358000000000004</v>
      </c>
      <c r="N596" s="7">
        <v>1480</v>
      </c>
      <c r="O596" s="6">
        <v>2.6824324324324325</v>
      </c>
      <c r="P596" s="6">
        <v>122.68990666913899</v>
      </c>
      <c r="Q596" s="13" t="str">
        <f t="shared" si="18"/>
        <v>PLT00207CHARLOTTE</v>
      </c>
      <c r="R596" s="13" t="str">
        <f t="shared" si="19"/>
        <v>MONROEPLT0005</v>
      </c>
    </row>
    <row r="597" spans="1:18" x14ac:dyDescent="0.2">
      <c r="A597" s="5" t="s">
        <v>114</v>
      </c>
      <c r="B597" s="5" t="s">
        <v>115</v>
      </c>
      <c r="C597" s="5" t="s">
        <v>64</v>
      </c>
      <c r="D597" s="5" t="s">
        <v>66</v>
      </c>
      <c r="E597" s="5" t="s">
        <v>67</v>
      </c>
      <c r="F597" s="5" t="s">
        <v>68</v>
      </c>
      <c r="G597" s="5" t="s">
        <v>60</v>
      </c>
      <c r="H597" s="5" t="s">
        <v>69</v>
      </c>
      <c r="I597" s="6">
        <v>735</v>
      </c>
      <c r="J597" s="7">
        <v>4</v>
      </c>
      <c r="K597" s="6">
        <v>3137.16</v>
      </c>
      <c r="L597" s="8">
        <v>8.0453749999999999</v>
      </c>
      <c r="M597" s="8">
        <v>32.1815</v>
      </c>
      <c r="N597" s="7">
        <v>1272</v>
      </c>
      <c r="O597" s="6">
        <v>2.466320754716981</v>
      </c>
      <c r="P597" s="6">
        <v>97.483336699656633</v>
      </c>
      <c r="Q597" s="13" t="str">
        <f t="shared" si="18"/>
        <v>PLT00008PACIFIC</v>
      </c>
      <c r="R597" s="13" t="str">
        <f t="shared" si="19"/>
        <v>CAROL STREAMPLT0001</v>
      </c>
    </row>
    <row r="598" spans="1:18" x14ac:dyDescent="0.2">
      <c r="A598" s="5" t="s">
        <v>286</v>
      </c>
      <c r="B598" s="5" t="s">
        <v>118</v>
      </c>
      <c r="C598" s="5" t="s">
        <v>106</v>
      </c>
      <c r="D598" s="5" t="s">
        <v>216</v>
      </c>
      <c r="E598" s="5" t="s">
        <v>87</v>
      </c>
      <c r="F598" s="5" t="s">
        <v>88</v>
      </c>
      <c r="G598" s="5" t="s">
        <v>60</v>
      </c>
      <c r="H598" s="5" t="s">
        <v>231</v>
      </c>
      <c r="I598" s="6">
        <v>4151.3500000000004</v>
      </c>
      <c r="J598" s="7">
        <v>2</v>
      </c>
      <c r="K598" s="6">
        <v>9047.08</v>
      </c>
      <c r="L598" s="8">
        <v>16.03125</v>
      </c>
      <c r="M598" s="8">
        <v>32.0625</v>
      </c>
      <c r="N598" s="7">
        <v>5726</v>
      </c>
      <c r="O598" s="6">
        <v>1.58</v>
      </c>
      <c r="P598" s="6">
        <v>282.17013645224171</v>
      </c>
      <c r="Q598" s="13" t="str">
        <f t="shared" si="18"/>
        <v>PLT00610PORTLAND</v>
      </c>
      <c r="R598" s="13" t="str">
        <f t="shared" si="19"/>
        <v>LUMBERTONPLT0800</v>
      </c>
    </row>
    <row r="599" spans="1:18" x14ac:dyDescent="0.2">
      <c r="A599" s="5" t="s">
        <v>117</v>
      </c>
      <c r="B599" s="5" t="s">
        <v>118</v>
      </c>
      <c r="C599" s="5" t="s">
        <v>106</v>
      </c>
      <c r="D599" s="5" t="s">
        <v>136</v>
      </c>
      <c r="E599" s="5" t="s">
        <v>121</v>
      </c>
      <c r="F599" s="5" t="s">
        <v>122</v>
      </c>
      <c r="G599" s="5" t="s">
        <v>73</v>
      </c>
      <c r="H599" s="5" t="s">
        <v>123</v>
      </c>
      <c r="I599" s="6">
        <v>2054.4</v>
      </c>
      <c r="J599" s="7">
        <v>2</v>
      </c>
      <c r="K599" s="6">
        <v>4450</v>
      </c>
      <c r="L599" s="8">
        <v>15.95875</v>
      </c>
      <c r="M599" s="8">
        <v>31.9175</v>
      </c>
      <c r="N599" s="7">
        <v>1706</v>
      </c>
      <c r="O599" s="6">
        <v>2.6084407971864008</v>
      </c>
      <c r="P599" s="6">
        <v>139.42194720764471</v>
      </c>
      <c r="Q599" s="13" t="str">
        <f t="shared" si="18"/>
        <v>PLT00041WEST MONROE</v>
      </c>
      <c r="R599" s="13" t="str">
        <f t="shared" si="19"/>
        <v>LUMBERTONPLT0007</v>
      </c>
    </row>
    <row r="600" spans="1:18" x14ac:dyDescent="0.2">
      <c r="A600" s="5" t="s">
        <v>127</v>
      </c>
      <c r="B600" s="5" t="s">
        <v>128</v>
      </c>
      <c r="C600" s="5" t="s">
        <v>64</v>
      </c>
      <c r="D600" s="5" t="s">
        <v>110</v>
      </c>
      <c r="E600" s="5" t="s">
        <v>111</v>
      </c>
      <c r="F600" s="5" t="s">
        <v>112</v>
      </c>
      <c r="G600" s="5" t="s">
        <v>60</v>
      </c>
      <c r="H600" s="5" t="s">
        <v>113</v>
      </c>
      <c r="I600" s="6">
        <v>690</v>
      </c>
      <c r="J600" s="7">
        <v>2</v>
      </c>
      <c r="K600" s="6">
        <v>1479.84</v>
      </c>
      <c r="L600" s="8">
        <v>15.933</v>
      </c>
      <c r="M600" s="8">
        <v>31.866</v>
      </c>
      <c r="N600" s="7">
        <v>624</v>
      </c>
      <c r="O600" s="6">
        <v>2.3715384615384614</v>
      </c>
      <c r="P600" s="6">
        <v>46.439465260779514</v>
      </c>
      <c r="Q600" s="13" t="str">
        <f t="shared" si="18"/>
        <v>PLT00043LAWRENCEBURG</v>
      </c>
      <c r="R600" s="13" t="str">
        <f t="shared" si="19"/>
        <v>CENTRALIAPLT0005</v>
      </c>
    </row>
    <row r="601" spans="1:18" x14ac:dyDescent="0.2">
      <c r="A601" s="5" t="s">
        <v>110</v>
      </c>
      <c r="B601" s="5" t="s">
        <v>111</v>
      </c>
      <c r="C601" s="5" t="s">
        <v>112</v>
      </c>
      <c r="D601" s="5" t="s">
        <v>260</v>
      </c>
      <c r="E601" s="5" t="s">
        <v>138</v>
      </c>
      <c r="F601" s="5" t="s">
        <v>108</v>
      </c>
      <c r="G601" s="5" t="s">
        <v>60</v>
      </c>
      <c r="H601" s="5" t="s">
        <v>161</v>
      </c>
      <c r="I601" s="6">
        <v>631.05333333333328</v>
      </c>
      <c r="J601" s="7">
        <v>3</v>
      </c>
      <c r="K601" s="6">
        <v>2049.54</v>
      </c>
      <c r="L601" s="8">
        <v>10.499166666666667</v>
      </c>
      <c r="M601" s="8">
        <v>31.497500000000002</v>
      </c>
      <c r="N601" s="7">
        <v>1020</v>
      </c>
      <c r="O601" s="6">
        <v>2.0093529411764703</v>
      </c>
      <c r="P601" s="6">
        <v>65.069926184617827</v>
      </c>
      <c r="Q601" s="13" t="str">
        <f t="shared" si="18"/>
        <v>PLT00053MACON</v>
      </c>
      <c r="R601" s="13" t="str">
        <f t="shared" si="19"/>
        <v>LAWRENCEBURGPLT0025</v>
      </c>
    </row>
    <row r="602" spans="1:18" x14ac:dyDescent="0.2">
      <c r="A602" s="5" t="s">
        <v>133</v>
      </c>
      <c r="B602" s="5" t="s">
        <v>134</v>
      </c>
      <c r="C602" s="5" t="s">
        <v>106</v>
      </c>
      <c r="D602" s="5" t="s">
        <v>140</v>
      </c>
      <c r="E602" s="5" t="s">
        <v>141</v>
      </c>
      <c r="F602" s="5" t="s">
        <v>142</v>
      </c>
      <c r="G602" s="5" t="s">
        <v>60</v>
      </c>
      <c r="H602" s="5" t="s">
        <v>143</v>
      </c>
      <c r="I602" s="6">
        <v>1225.3699999999999</v>
      </c>
      <c r="J602" s="7">
        <v>2</v>
      </c>
      <c r="K602" s="6">
        <v>3327.34</v>
      </c>
      <c r="L602" s="8">
        <v>15.507</v>
      </c>
      <c r="M602" s="8">
        <v>31.013999999999999</v>
      </c>
      <c r="N602" s="7">
        <v>1028</v>
      </c>
      <c r="O602" s="6">
        <v>3.2367120622568093</v>
      </c>
      <c r="P602" s="6">
        <v>107.28509705294384</v>
      </c>
      <c r="Q602" s="13" t="str">
        <f t="shared" si="18"/>
        <v>PLT00051OAKS</v>
      </c>
      <c r="R602" s="13" t="str">
        <f t="shared" si="19"/>
        <v>CHARLOTTEPLT0002</v>
      </c>
    </row>
    <row r="603" spans="1:18" x14ac:dyDescent="0.2">
      <c r="A603" s="5" t="s">
        <v>127</v>
      </c>
      <c r="B603" s="5" t="s">
        <v>128</v>
      </c>
      <c r="C603" s="5" t="s">
        <v>64</v>
      </c>
      <c r="D603" s="5" t="s">
        <v>62</v>
      </c>
      <c r="E603" s="5" t="s">
        <v>63</v>
      </c>
      <c r="F603" s="5" t="s">
        <v>64</v>
      </c>
      <c r="G603" s="5" t="s">
        <v>60</v>
      </c>
      <c r="H603" s="5" t="s">
        <v>65</v>
      </c>
      <c r="I603" s="6">
        <v>525</v>
      </c>
      <c r="J603" s="7">
        <v>2</v>
      </c>
      <c r="K603" s="6">
        <v>1132.8</v>
      </c>
      <c r="L603" s="8">
        <v>15.394500000000001</v>
      </c>
      <c r="M603" s="8">
        <v>30.789000000000001</v>
      </c>
      <c r="N603" s="7">
        <v>552</v>
      </c>
      <c r="O603" s="6">
        <v>2.052173913043478</v>
      </c>
      <c r="P603" s="6">
        <v>36.792360908116535</v>
      </c>
      <c r="Q603" s="13" t="str">
        <f t="shared" si="18"/>
        <v>PLT00043ELK GROVE VILLAGE</v>
      </c>
      <c r="R603" s="13" t="str">
        <f t="shared" si="19"/>
        <v>CENTRALIAPLT0000</v>
      </c>
    </row>
    <row r="604" spans="1:18" x14ac:dyDescent="0.2">
      <c r="A604" s="5" t="s">
        <v>346</v>
      </c>
      <c r="B604" s="5" t="s">
        <v>71</v>
      </c>
      <c r="C604" s="5" t="s">
        <v>72</v>
      </c>
      <c r="D604" s="5" t="s">
        <v>70</v>
      </c>
      <c r="E604" s="5" t="s">
        <v>71</v>
      </c>
      <c r="F604" s="5" t="s">
        <v>72</v>
      </c>
      <c r="G604" s="5" t="s">
        <v>60</v>
      </c>
      <c r="H604" s="5" t="s">
        <v>74</v>
      </c>
      <c r="I604" s="6">
        <v>0</v>
      </c>
      <c r="J604" s="7">
        <v>11</v>
      </c>
      <c r="K604" s="6">
        <v>0</v>
      </c>
      <c r="L604" s="8">
        <v>2.7915454545454548</v>
      </c>
      <c r="M604" s="8">
        <v>30.707000000000001</v>
      </c>
      <c r="N604" s="7">
        <v>0</v>
      </c>
      <c r="O604" s="6" t="s">
        <v>241</v>
      </c>
      <c r="P604" s="6">
        <v>0</v>
      </c>
      <c r="Q604" s="13" t="str">
        <f t="shared" si="18"/>
        <v>PLT00663FORT SMITH</v>
      </c>
      <c r="R604" s="13" t="str">
        <f t="shared" si="19"/>
        <v>FORT SMITHPLT0004</v>
      </c>
    </row>
    <row r="605" spans="1:18" x14ac:dyDescent="0.2">
      <c r="A605" s="5" t="s">
        <v>168</v>
      </c>
      <c r="B605" s="5" t="s">
        <v>63</v>
      </c>
      <c r="C605" s="5" t="s">
        <v>64</v>
      </c>
      <c r="D605" s="5" t="s">
        <v>104</v>
      </c>
      <c r="E605" s="5" t="s">
        <v>107</v>
      </c>
      <c r="F605" s="5" t="s">
        <v>108</v>
      </c>
      <c r="G605" s="5" t="s">
        <v>60</v>
      </c>
      <c r="H605" s="5" t="s">
        <v>109</v>
      </c>
      <c r="I605" s="6">
        <v>1331.76</v>
      </c>
      <c r="J605" s="7">
        <v>2</v>
      </c>
      <c r="K605" s="6">
        <v>2878.32</v>
      </c>
      <c r="L605" s="8">
        <v>15.31325</v>
      </c>
      <c r="M605" s="8">
        <v>30.6265</v>
      </c>
      <c r="N605" s="7">
        <v>1432</v>
      </c>
      <c r="O605" s="6">
        <v>2.0100000000000002</v>
      </c>
      <c r="P605" s="6">
        <v>93.981356015215582</v>
      </c>
      <c r="Q605" s="13" t="str">
        <f t="shared" si="18"/>
        <v>PLT00672STONE MOUNTAIN</v>
      </c>
      <c r="R605" s="13" t="str">
        <f t="shared" si="19"/>
        <v>ELK GROVE VILLAGEPLT0000</v>
      </c>
    </row>
    <row r="606" spans="1:18" x14ac:dyDescent="0.2">
      <c r="A606" s="5" t="s">
        <v>133</v>
      </c>
      <c r="B606" s="5" t="s">
        <v>134</v>
      </c>
      <c r="C606" s="5" t="s">
        <v>106</v>
      </c>
      <c r="D606" s="5" t="s">
        <v>287</v>
      </c>
      <c r="E606" s="5" t="s">
        <v>288</v>
      </c>
      <c r="F606" s="5" t="s">
        <v>106</v>
      </c>
      <c r="G606" s="5" t="s">
        <v>60</v>
      </c>
      <c r="H606" s="5" t="s">
        <v>289</v>
      </c>
      <c r="I606" s="6">
        <v>514</v>
      </c>
      <c r="J606" s="7">
        <v>2</v>
      </c>
      <c r="K606" s="6">
        <v>1106.28</v>
      </c>
      <c r="L606" s="8">
        <v>15.157500000000001</v>
      </c>
      <c r="M606" s="8">
        <v>30.315000000000001</v>
      </c>
      <c r="N606" s="7">
        <v>412</v>
      </c>
      <c r="O606" s="6">
        <v>2.6851456310679609</v>
      </c>
      <c r="P606" s="6">
        <v>36.492825333993068</v>
      </c>
      <c r="Q606" s="13" t="str">
        <f t="shared" si="18"/>
        <v>PLT00051WILMINGTON</v>
      </c>
      <c r="R606" s="13" t="str">
        <f t="shared" si="19"/>
        <v>CHARLOTTEPLT0070</v>
      </c>
    </row>
    <row r="607" spans="1:18" x14ac:dyDescent="0.2">
      <c r="A607" s="5" t="s">
        <v>227</v>
      </c>
      <c r="B607" s="5" t="s">
        <v>228</v>
      </c>
      <c r="C607" s="5" t="s">
        <v>229</v>
      </c>
      <c r="D607" s="5" t="s">
        <v>120</v>
      </c>
      <c r="E607" s="5" t="s">
        <v>121</v>
      </c>
      <c r="F607" s="5" t="s">
        <v>122</v>
      </c>
      <c r="G607" s="5" t="s">
        <v>60</v>
      </c>
      <c r="H607" s="5" t="s">
        <v>123</v>
      </c>
      <c r="I607" s="6">
        <v>4096.75</v>
      </c>
      <c r="J607" s="7">
        <v>1</v>
      </c>
      <c r="K607" s="6">
        <v>4424.49</v>
      </c>
      <c r="L607" s="8">
        <v>30</v>
      </c>
      <c r="M607" s="8">
        <v>30</v>
      </c>
      <c r="N607" s="7">
        <v>2341</v>
      </c>
      <c r="O607" s="6">
        <v>1.89</v>
      </c>
      <c r="P607" s="6">
        <v>147.483</v>
      </c>
      <c r="Q607" s="13" t="str">
        <f t="shared" si="18"/>
        <v>PLT00025WEST MONROE</v>
      </c>
      <c r="R607" s="13" t="str">
        <f t="shared" si="19"/>
        <v>RENTONPLT0001</v>
      </c>
    </row>
    <row r="608" spans="1:18" x14ac:dyDescent="0.2">
      <c r="A608" s="5" t="s">
        <v>150</v>
      </c>
      <c r="B608" s="5" t="s">
        <v>151</v>
      </c>
      <c r="C608" s="5" t="s">
        <v>152</v>
      </c>
      <c r="D608" s="5" t="s">
        <v>212</v>
      </c>
      <c r="E608" s="5" t="s">
        <v>213</v>
      </c>
      <c r="F608" s="5" t="s">
        <v>102</v>
      </c>
      <c r="G608" s="5" t="s">
        <v>60</v>
      </c>
      <c r="H608" s="5" t="s">
        <v>214</v>
      </c>
      <c r="I608" s="6">
        <v>525</v>
      </c>
      <c r="J608" s="7">
        <v>2</v>
      </c>
      <c r="K608" s="6">
        <v>1517.8</v>
      </c>
      <c r="L608" s="8">
        <v>15</v>
      </c>
      <c r="M608" s="8">
        <v>30</v>
      </c>
      <c r="N608" s="7">
        <v>464</v>
      </c>
      <c r="O608" s="6">
        <v>3.2711206896551723</v>
      </c>
      <c r="P608" s="6">
        <v>50.593333333333334</v>
      </c>
      <c r="Q608" s="13" t="str">
        <f t="shared" si="18"/>
        <v>PLT00032MIDDLETOWN</v>
      </c>
      <c r="R608" s="13" t="str">
        <f t="shared" si="19"/>
        <v>KALAMAZOOPLT0003</v>
      </c>
    </row>
    <row r="609" spans="1:18" x14ac:dyDescent="0.2">
      <c r="A609" s="5" t="s">
        <v>127</v>
      </c>
      <c r="B609" s="5" t="s">
        <v>128</v>
      </c>
      <c r="C609" s="5" t="s">
        <v>64</v>
      </c>
      <c r="D609" s="5" t="s">
        <v>100</v>
      </c>
      <c r="E609" s="5" t="s">
        <v>101</v>
      </c>
      <c r="F609" s="5" t="s">
        <v>102</v>
      </c>
      <c r="G609" s="5" t="s">
        <v>60</v>
      </c>
      <c r="H609" s="5" t="s">
        <v>360</v>
      </c>
      <c r="I609" s="6">
        <v>596</v>
      </c>
      <c r="J609" s="7">
        <v>2</v>
      </c>
      <c r="K609" s="6">
        <v>1277.5</v>
      </c>
      <c r="L609" s="8">
        <v>15</v>
      </c>
      <c r="M609" s="8">
        <v>30</v>
      </c>
      <c r="N609" s="7">
        <v>570</v>
      </c>
      <c r="O609" s="6">
        <v>2.2412280701754388</v>
      </c>
      <c r="P609" s="6">
        <v>42.583333333333336</v>
      </c>
      <c r="Q609" s="13" t="str">
        <f t="shared" si="18"/>
        <v>PLT00043CINCINNATI</v>
      </c>
      <c r="R609" s="13" t="str">
        <f t="shared" si="19"/>
        <v>CENTRALIAPLT0901</v>
      </c>
    </row>
    <row r="610" spans="1:18" x14ac:dyDescent="0.2">
      <c r="A610" s="5" t="s">
        <v>58</v>
      </c>
      <c r="B610" s="5" t="s">
        <v>59</v>
      </c>
      <c r="C610" s="5" t="s">
        <v>57</v>
      </c>
      <c r="D610" s="5" t="s">
        <v>93</v>
      </c>
      <c r="E610" s="5" t="s">
        <v>94</v>
      </c>
      <c r="F610" s="5" t="s">
        <v>57</v>
      </c>
      <c r="G610" s="5" t="s">
        <v>60</v>
      </c>
      <c r="H610" s="5" t="s">
        <v>95</v>
      </c>
      <c r="I610" s="6">
        <v>1113.4166666666667</v>
      </c>
      <c r="J610" s="7">
        <v>3</v>
      </c>
      <c r="K610" s="6">
        <v>3554.88</v>
      </c>
      <c r="L610" s="8">
        <v>9.9718333333333344</v>
      </c>
      <c r="M610" s="8">
        <v>29.915500000000002</v>
      </c>
      <c r="N610" s="7">
        <v>1217</v>
      </c>
      <c r="O610" s="6">
        <v>2.9210188989317998</v>
      </c>
      <c r="P610" s="6">
        <v>118.83070648994668</v>
      </c>
      <c r="Q610" s="13" t="str">
        <f t="shared" si="18"/>
        <v>PLT00667SACRAMENTO</v>
      </c>
      <c r="R610" s="13" t="str">
        <f t="shared" si="19"/>
        <v>FULLERTONPLT0060</v>
      </c>
    </row>
    <row r="611" spans="1:18" x14ac:dyDescent="0.2">
      <c r="A611" s="5" t="s">
        <v>58</v>
      </c>
      <c r="B611" s="5" t="s">
        <v>59</v>
      </c>
      <c r="C611" s="5" t="s">
        <v>57</v>
      </c>
      <c r="D611" s="5" t="s">
        <v>66</v>
      </c>
      <c r="E611" s="5" t="s">
        <v>67</v>
      </c>
      <c r="F611" s="5" t="s">
        <v>68</v>
      </c>
      <c r="G611" s="5" t="s">
        <v>60</v>
      </c>
      <c r="H611" s="5" t="s">
        <v>69</v>
      </c>
      <c r="I611" s="6">
        <v>3293</v>
      </c>
      <c r="J611" s="7">
        <v>2</v>
      </c>
      <c r="K611" s="6">
        <v>7191.2</v>
      </c>
      <c r="L611" s="8">
        <v>14.40025</v>
      </c>
      <c r="M611" s="8">
        <v>28.8005</v>
      </c>
      <c r="N611" s="7">
        <v>3560</v>
      </c>
      <c r="O611" s="6">
        <v>2.02</v>
      </c>
      <c r="P611" s="6">
        <v>249.69010954670927</v>
      </c>
      <c r="Q611" s="13" t="str">
        <f t="shared" si="18"/>
        <v>PLT00667PACIFIC</v>
      </c>
      <c r="R611" s="13" t="str">
        <f t="shared" si="19"/>
        <v>FULLERTONPLT0001</v>
      </c>
    </row>
    <row r="612" spans="1:18" x14ac:dyDescent="0.2">
      <c r="A612" s="5" t="s">
        <v>162</v>
      </c>
      <c r="B612" s="5" t="s">
        <v>121</v>
      </c>
      <c r="C612" s="5" t="s">
        <v>122</v>
      </c>
      <c r="D612" s="5" t="s">
        <v>248</v>
      </c>
      <c r="E612" s="5" t="s">
        <v>249</v>
      </c>
      <c r="F612" s="5" t="s">
        <v>152</v>
      </c>
      <c r="G612" s="5" t="s">
        <v>60</v>
      </c>
      <c r="H612" s="5" t="s">
        <v>251</v>
      </c>
      <c r="I612" s="6">
        <v>1483.44</v>
      </c>
      <c r="J612" s="7">
        <v>2</v>
      </c>
      <c r="K612" s="6">
        <v>3196.46</v>
      </c>
      <c r="L612" s="8">
        <v>14.39625</v>
      </c>
      <c r="M612" s="8">
        <v>28.7925</v>
      </c>
      <c r="N612" s="7">
        <v>1766</v>
      </c>
      <c r="O612" s="6">
        <v>1.81</v>
      </c>
      <c r="P612" s="6">
        <v>111.0171051489103</v>
      </c>
      <c r="Q612" s="13" t="str">
        <f t="shared" si="18"/>
        <v>PLT00031MENDON</v>
      </c>
      <c r="R612" s="13" t="str">
        <f t="shared" si="19"/>
        <v>WEST MONROEPLT0060</v>
      </c>
    </row>
    <row r="613" spans="1:18" x14ac:dyDescent="0.2">
      <c r="A613" s="5" t="s">
        <v>216</v>
      </c>
      <c r="B613" s="5" t="s">
        <v>87</v>
      </c>
      <c r="C613" s="5" t="s">
        <v>88</v>
      </c>
      <c r="D613" s="5" t="s">
        <v>168</v>
      </c>
      <c r="E613" s="5" t="s">
        <v>63</v>
      </c>
      <c r="F613" s="5" t="s">
        <v>64</v>
      </c>
      <c r="G613" s="5" t="s">
        <v>156</v>
      </c>
      <c r="H613" s="5" t="s">
        <v>149</v>
      </c>
      <c r="I613" s="6">
        <v>1266</v>
      </c>
      <c r="J613" s="7">
        <v>2</v>
      </c>
      <c r="K613" s="6">
        <v>3156.28</v>
      </c>
      <c r="L613" s="8">
        <v>14.36225</v>
      </c>
      <c r="M613" s="8">
        <v>28.724499999999999</v>
      </c>
      <c r="N613" s="7">
        <v>4102</v>
      </c>
      <c r="O613" s="6">
        <v>0.76944904924427115</v>
      </c>
      <c r="P613" s="6">
        <v>109.88111194276664</v>
      </c>
      <c r="Q613" s="13" t="str">
        <f t="shared" si="18"/>
        <v>PLT08001ELK GROVE VILLAGE</v>
      </c>
      <c r="R613" s="13" t="str">
        <f t="shared" si="19"/>
        <v>PORTLANDPLT0067</v>
      </c>
    </row>
    <row r="614" spans="1:18" x14ac:dyDescent="0.2">
      <c r="A614" s="5" t="s">
        <v>117</v>
      </c>
      <c r="B614" s="5" t="s">
        <v>118</v>
      </c>
      <c r="C614" s="5" t="s">
        <v>106</v>
      </c>
      <c r="D614" s="5" t="s">
        <v>157</v>
      </c>
      <c r="E614" s="5" t="s">
        <v>158</v>
      </c>
      <c r="F614" s="5" t="s">
        <v>102</v>
      </c>
      <c r="G614" s="5" t="s">
        <v>60</v>
      </c>
      <c r="H614" s="5" t="s">
        <v>159</v>
      </c>
      <c r="I614" s="6">
        <v>1026.4000000000001</v>
      </c>
      <c r="J614" s="7">
        <v>2</v>
      </c>
      <c r="K614" s="6">
        <v>2210.88</v>
      </c>
      <c r="L614" s="8">
        <v>14.280000000000001</v>
      </c>
      <c r="M614" s="8">
        <v>28.560000000000002</v>
      </c>
      <c r="N614" s="7">
        <v>1216</v>
      </c>
      <c r="O614" s="6">
        <v>1.8181578947368422</v>
      </c>
      <c r="P614" s="6">
        <v>77.411764705882348</v>
      </c>
      <c r="Q614" s="13" t="str">
        <f t="shared" si="18"/>
        <v>PLT00041SOLON</v>
      </c>
      <c r="R614" s="13" t="str">
        <f t="shared" si="19"/>
        <v>LUMBERTONPLT0002</v>
      </c>
    </row>
    <row r="615" spans="1:18" x14ac:dyDescent="0.2">
      <c r="A615" s="5" t="s">
        <v>216</v>
      </c>
      <c r="B615" s="5" t="s">
        <v>87</v>
      </c>
      <c r="C615" s="5" t="s">
        <v>88</v>
      </c>
      <c r="D615" s="5" t="s">
        <v>58</v>
      </c>
      <c r="E615" s="5" t="s">
        <v>59</v>
      </c>
      <c r="F615" s="5" t="s">
        <v>57</v>
      </c>
      <c r="G615" s="5" t="s">
        <v>156</v>
      </c>
      <c r="H615" s="5" t="s">
        <v>61</v>
      </c>
      <c r="I615" s="6">
        <v>1025</v>
      </c>
      <c r="J615" s="7">
        <v>2</v>
      </c>
      <c r="K615" s="6">
        <v>2227.48</v>
      </c>
      <c r="L615" s="8">
        <v>14.2325</v>
      </c>
      <c r="M615" s="8">
        <v>28.465</v>
      </c>
      <c r="N615" s="7">
        <v>1972</v>
      </c>
      <c r="O615" s="6">
        <v>1.1295537525354971</v>
      </c>
      <c r="P615" s="6">
        <v>78.253293518355875</v>
      </c>
      <c r="Q615" s="13" t="str">
        <f t="shared" si="18"/>
        <v>PLT08001FULLERTON</v>
      </c>
      <c r="R615" s="13" t="str">
        <f t="shared" si="19"/>
        <v>PORTLANDPLT0066</v>
      </c>
    </row>
    <row r="616" spans="1:18" x14ac:dyDescent="0.2">
      <c r="A616" s="5" t="s">
        <v>127</v>
      </c>
      <c r="B616" s="5" t="s">
        <v>128</v>
      </c>
      <c r="C616" s="5" t="s">
        <v>64</v>
      </c>
      <c r="D616" s="5" t="s">
        <v>100</v>
      </c>
      <c r="E616" s="5" t="s">
        <v>101</v>
      </c>
      <c r="F616" s="5" t="s">
        <v>102</v>
      </c>
      <c r="G616" s="5" t="s">
        <v>60</v>
      </c>
      <c r="H616" s="5" t="s">
        <v>103</v>
      </c>
      <c r="I616" s="6">
        <v>596</v>
      </c>
      <c r="J616" s="7">
        <v>2</v>
      </c>
      <c r="K616" s="6">
        <v>1271.8</v>
      </c>
      <c r="L616" s="8">
        <v>14.053000000000001</v>
      </c>
      <c r="M616" s="8">
        <v>28.106000000000002</v>
      </c>
      <c r="N616" s="7">
        <v>570</v>
      </c>
      <c r="O616" s="6">
        <v>2.2312280701754386</v>
      </c>
      <c r="P616" s="6">
        <v>45.25012452857041</v>
      </c>
      <c r="Q616" s="13" t="str">
        <f t="shared" si="18"/>
        <v>PLT00043CINCINNATI</v>
      </c>
      <c r="R616" s="13" t="str">
        <f t="shared" si="19"/>
        <v>CENTRALIAPLT0901</v>
      </c>
    </row>
    <row r="617" spans="1:18" x14ac:dyDescent="0.2">
      <c r="A617" s="5" t="s">
        <v>203</v>
      </c>
      <c r="B617" s="5" t="s">
        <v>204</v>
      </c>
      <c r="C617" s="5" t="s">
        <v>122</v>
      </c>
      <c r="D617" s="5" t="s">
        <v>181</v>
      </c>
      <c r="E617" s="5" t="s">
        <v>71</v>
      </c>
      <c r="F617" s="5" t="s">
        <v>72</v>
      </c>
      <c r="G617" s="5" t="s">
        <v>60</v>
      </c>
      <c r="H617" s="5" t="s">
        <v>182</v>
      </c>
      <c r="I617" s="6">
        <v>650</v>
      </c>
      <c r="J617" s="7">
        <v>2</v>
      </c>
      <c r="K617" s="6">
        <v>1408.78</v>
      </c>
      <c r="L617" s="8">
        <v>13.944000000000001</v>
      </c>
      <c r="M617" s="8">
        <v>27.888000000000002</v>
      </c>
      <c r="N617" s="7">
        <v>588</v>
      </c>
      <c r="O617" s="6">
        <v>2.3958843537414967</v>
      </c>
      <c r="P617" s="6">
        <v>50.515633964429142</v>
      </c>
      <c r="Q617" s="13" t="str">
        <f t="shared" si="18"/>
        <v>PLT00504FORT SMITH</v>
      </c>
      <c r="R617" s="13" t="str">
        <f t="shared" si="19"/>
        <v>BASTROPPLT0035</v>
      </c>
    </row>
    <row r="618" spans="1:18" x14ac:dyDescent="0.2">
      <c r="A618" s="5" t="s">
        <v>124</v>
      </c>
      <c r="B618" s="5" t="s">
        <v>125</v>
      </c>
      <c r="C618" s="5" t="s">
        <v>102</v>
      </c>
      <c r="D618" s="5" t="s">
        <v>222</v>
      </c>
      <c r="E618" s="5" t="s">
        <v>223</v>
      </c>
      <c r="F618" s="5" t="s">
        <v>220</v>
      </c>
      <c r="G618" s="5" t="s">
        <v>60</v>
      </c>
      <c r="H618" s="5" t="s">
        <v>224</v>
      </c>
      <c r="I618" s="6">
        <v>465.59999999999997</v>
      </c>
      <c r="J618" s="7">
        <v>3</v>
      </c>
      <c r="K618" s="6">
        <v>1519.1999999999998</v>
      </c>
      <c r="L618" s="8">
        <v>9.113666666666667</v>
      </c>
      <c r="M618" s="8">
        <v>27.341000000000001</v>
      </c>
      <c r="N618" s="7">
        <v>720</v>
      </c>
      <c r="O618" s="6">
        <v>2.11</v>
      </c>
      <c r="P618" s="6">
        <v>55.564902527339882</v>
      </c>
      <c r="Q618" s="13" t="str">
        <f t="shared" si="18"/>
        <v>PLT00020PORTAGE</v>
      </c>
      <c r="R618" s="13" t="str">
        <f t="shared" si="19"/>
        <v>MARIONPLT0009</v>
      </c>
    </row>
    <row r="619" spans="1:18" x14ac:dyDescent="0.2">
      <c r="A619" s="5" t="s">
        <v>133</v>
      </c>
      <c r="B619" s="5" t="s">
        <v>134</v>
      </c>
      <c r="C619" s="5" t="s">
        <v>106</v>
      </c>
      <c r="D619" s="5" t="s">
        <v>114</v>
      </c>
      <c r="E619" s="5" t="s">
        <v>115</v>
      </c>
      <c r="F619" s="5" t="s">
        <v>64</v>
      </c>
      <c r="G619" s="5" t="s">
        <v>73</v>
      </c>
      <c r="H619" s="5" t="s">
        <v>116</v>
      </c>
      <c r="I619" s="6">
        <v>1815.25</v>
      </c>
      <c r="J619" s="7">
        <v>2</v>
      </c>
      <c r="K619" s="6">
        <v>3929.7</v>
      </c>
      <c r="L619" s="8">
        <v>13.5495</v>
      </c>
      <c r="M619" s="8">
        <v>27.099</v>
      </c>
      <c r="N619" s="7">
        <v>1496</v>
      </c>
      <c r="O619" s="6">
        <v>2.6268048128342243</v>
      </c>
      <c r="P619" s="6">
        <v>145.01273109708845</v>
      </c>
      <c r="Q619" s="13" t="str">
        <f t="shared" si="18"/>
        <v>PLT00051CAROL STREAM</v>
      </c>
      <c r="R619" s="13" t="str">
        <f t="shared" si="19"/>
        <v>CHARLOTTEPLT0000</v>
      </c>
    </row>
    <row r="620" spans="1:18" x14ac:dyDescent="0.2">
      <c r="A620" s="5" t="s">
        <v>127</v>
      </c>
      <c r="B620" s="5" t="s">
        <v>128</v>
      </c>
      <c r="C620" s="5" t="s">
        <v>64</v>
      </c>
      <c r="D620" s="5" t="s">
        <v>133</v>
      </c>
      <c r="E620" s="5" t="s">
        <v>134</v>
      </c>
      <c r="F620" s="5" t="s">
        <v>106</v>
      </c>
      <c r="G620" s="5" t="s">
        <v>60</v>
      </c>
      <c r="H620" s="5" t="s">
        <v>135</v>
      </c>
      <c r="I620" s="6">
        <v>1228.78</v>
      </c>
      <c r="J620" s="7">
        <v>4</v>
      </c>
      <c r="K620" s="6">
        <v>5361.8799999999992</v>
      </c>
      <c r="L620" s="8">
        <v>6.7231250000000005</v>
      </c>
      <c r="M620" s="8">
        <v>26.892500000000002</v>
      </c>
      <c r="N620" s="7">
        <v>2628</v>
      </c>
      <c r="O620" s="6">
        <v>2.0402891933028915</v>
      </c>
      <c r="P620" s="6">
        <v>199.38198382448633</v>
      </c>
      <c r="Q620" s="13" t="str">
        <f t="shared" si="18"/>
        <v>PLT00043CHARLOTTE</v>
      </c>
      <c r="R620" s="13" t="str">
        <f t="shared" si="19"/>
        <v>CENTRALIAPLT0005</v>
      </c>
    </row>
    <row r="621" spans="1:18" x14ac:dyDescent="0.2">
      <c r="A621" s="5" t="s">
        <v>66</v>
      </c>
      <c r="B621" s="5" t="s">
        <v>67</v>
      </c>
      <c r="C621" s="5" t="s">
        <v>68</v>
      </c>
      <c r="D621" s="5" t="s">
        <v>117</v>
      </c>
      <c r="E621" s="5" t="s">
        <v>118</v>
      </c>
      <c r="F621" s="5" t="s">
        <v>106</v>
      </c>
      <c r="G621" s="5" t="s">
        <v>60</v>
      </c>
      <c r="H621" s="5" t="s">
        <v>119</v>
      </c>
      <c r="I621" s="6">
        <v>1326.2075</v>
      </c>
      <c r="J621" s="7">
        <v>4</v>
      </c>
      <c r="K621" s="6">
        <v>5964.72</v>
      </c>
      <c r="L621" s="8">
        <v>6.6428750000000001</v>
      </c>
      <c r="M621" s="8">
        <v>26.5715</v>
      </c>
      <c r="N621" s="7">
        <v>3428</v>
      </c>
      <c r="O621" s="6">
        <v>1.74</v>
      </c>
      <c r="P621" s="6">
        <v>224.4781062416499</v>
      </c>
      <c r="Q621" s="13" t="str">
        <f t="shared" si="18"/>
        <v>PLT00017LUMBERTON</v>
      </c>
      <c r="R621" s="13" t="str">
        <f t="shared" si="19"/>
        <v>PACIFICPLT0004</v>
      </c>
    </row>
    <row r="622" spans="1:18" x14ac:dyDescent="0.2">
      <c r="A622" s="5" t="s">
        <v>286</v>
      </c>
      <c r="B622" s="5" t="s">
        <v>118</v>
      </c>
      <c r="C622" s="5" t="s">
        <v>106</v>
      </c>
      <c r="D622" s="5" t="s">
        <v>252</v>
      </c>
      <c r="E622" s="5" t="s">
        <v>253</v>
      </c>
      <c r="F622" s="5" t="s">
        <v>254</v>
      </c>
      <c r="G622" s="5" t="s">
        <v>60</v>
      </c>
      <c r="H622" s="5" t="s">
        <v>345</v>
      </c>
      <c r="I622" s="6">
        <v>897.875</v>
      </c>
      <c r="J622" s="7">
        <v>2</v>
      </c>
      <c r="K622" s="6">
        <v>1984.45</v>
      </c>
      <c r="L622" s="8">
        <v>13.28275</v>
      </c>
      <c r="M622" s="8">
        <v>26.5655</v>
      </c>
      <c r="N622" s="7">
        <v>1110</v>
      </c>
      <c r="O622" s="6">
        <v>1.7877927927927928</v>
      </c>
      <c r="P622" s="6">
        <v>74.700269146072912</v>
      </c>
      <c r="Q622" s="13" t="str">
        <f t="shared" si="18"/>
        <v>PLT00610TUSCALOOSA</v>
      </c>
      <c r="R622" s="13" t="str">
        <f t="shared" si="19"/>
        <v>LUMBERTONPLT0006</v>
      </c>
    </row>
    <row r="623" spans="1:18" x14ac:dyDescent="0.2">
      <c r="A623" s="5" t="s">
        <v>127</v>
      </c>
      <c r="B623" s="5" t="s">
        <v>128</v>
      </c>
      <c r="C623" s="5" t="s">
        <v>64</v>
      </c>
      <c r="D623" s="5" t="s">
        <v>140</v>
      </c>
      <c r="E623" s="5" t="s">
        <v>141</v>
      </c>
      <c r="F623" s="5" t="s">
        <v>142</v>
      </c>
      <c r="G623" s="5" t="s">
        <v>60</v>
      </c>
      <c r="H623" s="5" t="s">
        <v>143</v>
      </c>
      <c r="I623" s="6">
        <v>1600</v>
      </c>
      <c r="J623" s="7">
        <v>2</v>
      </c>
      <c r="K623" s="6">
        <v>3494.12</v>
      </c>
      <c r="L623" s="8">
        <v>13.278</v>
      </c>
      <c r="M623" s="8">
        <v>26.556000000000001</v>
      </c>
      <c r="N623" s="7">
        <v>1634</v>
      </c>
      <c r="O623" s="6">
        <v>2.1383843329253365</v>
      </c>
      <c r="P623" s="6">
        <v>131.57553848471156</v>
      </c>
      <c r="Q623" s="13" t="str">
        <f t="shared" si="18"/>
        <v>PLT00043OAKS</v>
      </c>
      <c r="R623" s="13" t="str">
        <f t="shared" si="19"/>
        <v>CENTRALIAPLT0002</v>
      </c>
    </row>
    <row r="624" spans="1:18" x14ac:dyDescent="0.2">
      <c r="A624" s="5" t="s">
        <v>114</v>
      </c>
      <c r="B624" s="5" t="s">
        <v>115</v>
      </c>
      <c r="C624" s="5" t="s">
        <v>64</v>
      </c>
      <c r="D624" s="5" t="s">
        <v>133</v>
      </c>
      <c r="E624" s="5" t="s">
        <v>134</v>
      </c>
      <c r="F624" s="5" t="s">
        <v>106</v>
      </c>
      <c r="G624" s="5" t="s">
        <v>60</v>
      </c>
      <c r="H624" s="5" t="s">
        <v>135</v>
      </c>
      <c r="I624" s="6">
        <v>1323.96</v>
      </c>
      <c r="J624" s="7">
        <v>4</v>
      </c>
      <c r="K624" s="6">
        <v>5864.32</v>
      </c>
      <c r="L624" s="8">
        <v>6.5331250000000001</v>
      </c>
      <c r="M624" s="8">
        <v>26.1325</v>
      </c>
      <c r="N624" s="7">
        <v>2992</v>
      </c>
      <c r="O624" s="6">
        <v>1.96</v>
      </c>
      <c r="P624" s="6">
        <v>224.40715584042857</v>
      </c>
      <c r="Q624" s="13" t="str">
        <f t="shared" si="18"/>
        <v>PLT00008CHARLOTTE</v>
      </c>
      <c r="R624" s="13" t="str">
        <f t="shared" si="19"/>
        <v>CAROL STREAMPLT0005</v>
      </c>
    </row>
    <row r="625" spans="1:18" x14ac:dyDescent="0.2">
      <c r="A625" s="5" t="s">
        <v>286</v>
      </c>
      <c r="B625" s="5" t="s">
        <v>118</v>
      </c>
      <c r="C625" s="5" t="s">
        <v>106</v>
      </c>
      <c r="D625" s="5" t="s">
        <v>157</v>
      </c>
      <c r="E625" s="5" t="s">
        <v>158</v>
      </c>
      <c r="F625" s="5" t="s">
        <v>102</v>
      </c>
      <c r="G625" s="5" t="s">
        <v>60</v>
      </c>
      <c r="H625" s="5" t="s">
        <v>159</v>
      </c>
      <c r="I625" s="6">
        <v>1080</v>
      </c>
      <c r="J625" s="7">
        <v>2</v>
      </c>
      <c r="K625" s="6">
        <v>2318.08</v>
      </c>
      <c r="L625" s="8">
        <v>12.988</v>
      </c>
      <c r="M625" s="8">
        <v>25.975999999999999</v>
      </c>
      <c r="N625" s="7">
        <v>1216</v>
      </c>
      <c r="O625" s="6">
        <v>1.9063157894736842</v>
      </c>
      <c r="P625" s="6">
        <v>89.239297813366179</v>
      </c>
      <c r="Q625" s="13" t="str">
        <f t="shared" si="18"/>
        <v>PLT00610SOLON</v>
      </c>
      <c r="R625" s="13" t="str">
        <f t="shared" si="19"/>
        <v>LUMBERTONPLT0002</v>
      </c>
    </row>
    <row r="626" spans="1:18" x14ac:dyDescent="0.2">
      <c r="A626" s="5" t="s">
        <v>114</v>
      </c>
      <c r="B626" s="5" t="s">
        <v>115</v>
      </c>
      <c r="C626" s="5" t="s">
        <v>64</v>
      </c>
      <c r="D626" s="5" t="s">
        <v>110</v>
      </c>
      <c r="E626" s="5" t="s">
        <v>111</v>
      </c>
      <c r="F626" s="5" t="s">
        <v>112</v>
      </c>
      <c r="G626" s="5" t="s">
        <v>60</v>
      </c>
      <c r="H626" s="5" t="s">
        <v>113</v>
      </c>
      <c r="I626" s="6">
        <v>886.50333333333344</v>
      </c>
      <c r="J626" s="7">
        <v>3</v>
      </c>
      <c r="K626" s="6">
        <v>2946.06</v>
      </c>
      <c r="L626" s="8">
        <v>8.4039999999999999</v>
      </c>
      <c r="M626" s="8">
        <v>25.212</v>
      </c>
      <c r="N626" s="7">
        <v>1563</v>
      </c>
      <c r="O626" s="6">
        <v>1.8848752399232245</v>
      </c>
      <c r="P626" s="6">
        <v>116.85149928605426</v>
      </c>
      <c r="Q626" s="13" t="str">
        <f t="shared" si="18"/>
        <v>PLT00008LAWRENCEBURG</v>
      </c>
      <c r="R626" s="13" t="str">
        <f t="shared" si="19"/>
        <v>CAROL STREAMPLT0005</v>
      </c>
    </row>
    <row r="627" spans="1:18" x14ac:dyDescent="0.2">
      <c r="A627" s="5" t="s">
        <v>124</v>
      </c>
      <c r="B627" s="5" t="s">
        <v>125</v>
      </c>
      <c r="C627" s="5" t="s">
        <v>102</v>
      </c>
      <c r="D627" s="5" t="s">
        <v>157</v>
      </c>
      <c r="E627" s="5" t="s">
        <v>158</v>
      </c>
      <c r="F627" s="5" t="s">
        <v>102</v>
      </c>
      <c r="G627" s="5" t="s">
        <v>60</v>
      </c>
      <c r="H627" s="5" t="s">
        <v>159</v>
      </c>
      <c r="I627" s="6">
        <v>466</v>
      </c>
      <c r="J627" s="7">
        <v>2</v>
      </c>
      <c r="K627" s="6">
        <v>967.65</v>
      </c>
      <c r="L627" s="8">
        <v>12.434750000000001</v>
      </c>
      <c r="M627" s="8">
        <v>24.869500000000002</v>
      </c>
      <c r="N627" s="7">
        <v>230</v>
      </c>
      <c r="O627" s="6">
        <v>4.2071739130434782</v>
      </c>
      <c r="P627" s="6">
        <v>38.909105530871145</v>
      </c>
      <c r="Q627" s="13" t="str">
        <f t="shared" si="18"/>
        <v>PLT00020SOLON</v>
      </c>
      <c r="R627" s="13" t="str">
        <f t="shared" si="19"/>
        <v>MARIONPLT0002</v>
      </c>
    </row>
    <row r="628" spans="1:18" x14ac:dyDescent="0.2">
      <c r="A628" s="5" t="s">
        <v>147</v>
      </c>
      <c r="B628" s="5" t="s">
        <v>148</v>
      </c>
      <c r="C628" s="5" t="s">
        <v>102</v>
      </c>
      <c r="D628" s="5" t="s">
        <v>168</v>
      </c>
      <c r="E628" s="5" t="s">
        <v>63</v>
      </c>
      <c r="F628" s="5" t="s">
        <v>64</v>
      </c>
      <c r="G628" s="5" t="s">
        <v>60</v>
      </c>
      <c r="H628" s="5" t="s">
        <v>149</v>
      </c>
      <c r="I628" s="6">
        <v>566</v>
      </c>
      <c r="J628" s="7">
        <v>6</v>
      </c>
      <c r="K628" s="6">
        <v>3752.7200000000003</v>
      </c>
      <c r="L628" s="8">
        <v>4.0259166666666664</v>
      </c>
      <c r="M628" s="8">
        <v>24.1555</v>
      </c>
      <c r="N628" s="7">
        <v>2184</v>
      </c>
      <c r="O628" s="6">
        <v>1.7182783882783883</v>
      </c>
      <c r="P628" s="6">
        <v>155.3567510504854</v>
      </c>
      <c r="Q628" s="13" t="str">
        <f t="shared" si="18"/>
        <v>PLT00622ELK GROVE VILLAGE</v>
      </c>
      <c r="R628" s="13" t="str">
        <f t="shared" si="19"/>
        <v>MAPLE HEIGHTSPLT0067</v>
      </c>
    </row>
    <row r="629" spans="1:18" x14ac:dyDescent="0.2">
      <c r="A629" s="5" t="s">
        <v>58</v>
      </c>
      <c r="B629" s="5" t="s">
        <v>59</v>
      </c>
      <c r="C629" s="5" t="s">
        <v>57</v>
      </c>
      <c r="D629" s="5" t="s">
        <v>75</v>
      </c>
      <c r="E629" s="5" t="s">
        <v>76</v>
      </c>
      <c r="F629" s="5" t="s">
        <v>57</v>
      </c>
      <c r="G629" s="5" t="s">
        <v>60</v>
      </c>
      <c r="H629" s="5" t="s">
        <v>232</v>
      </c>
      <c r="I629" s="6">
        <v>1300</v>
      </c>
      <c r="J629" s="7">
        <v>2</v>
      </c>
      <c r="K629" s="6">
        <v>2994.32</v>
      </c>
      <c r="L629" s="8">
        <v>11.306000000000001</v>
      </c>
      <c r="M629" s="8">
        <v>22.612000000000002</v>
      </c>
      <c r="N629" s="7">
        <v>996</v>
      </c>
      <c r="O629" s="6">
        <v>3.0063453815261045</v>
      </c>
      <c r="P629" s="6">
        <v>132.42172297894922</v>
      </c>
      <c r="Q629" s="13" t="str">
        <f t="shared" si="18"/>
        <v>PLT00667CHICO</v>
      </c>
      <c r="R629" s="13" t="str">
        <f t="shared" si="19"/>
        <v>FULLERTONPLT0064</v>
      </c>
    </row>
    <row r="630" spans="1:18" x14ac:dyDescent="0.2">
      <c r="A630" s="5" t="s">
        <v>150</v>
      </c>
      <c r="B630" s="5" t="s">
        <v>151</v>
      </c>
      <c r="C630" s="5" t="s">
        <v>152</v>
      </c>
      <c r="D630" s="5" t="s">
        <v>110</v>
      </c>
      <c r="E630" s="5" t="s">
        <v>111</v>
      </c>
      <c r="F630" s="5" t="s">
        <v>112</v>
      </c>
      <c r="G630" s="5" t="s">
        <v>73</v>
      </c>
      <c r="H630" s="5" t="s">
        <v>113</v>
      </c>
      <c r="I630" s="6">
        <v>1277.98</v>
      </c>
      <c r="J630" s="7">
        <v>1</v>
      </c>
      <c r="K630" s="6">
        <v>1350</v>
      </c>
      <c r="L630" s="8">
        <v>22.5</v>
      </c>
      <c r="M630" s="8">
        <v>22.5</v>
      </c>
      <c r="N630" s="7">
        <v>554</v>
      </c>
      <c r="O630" s="6">
        <v>2.4368231046931408</v>
      </c>
      <c r="P630" s="6">
        <v>60</v>
      </c>
      <c r="Q630" s="13" t="str">
        <f t="shared" si="18"/>
        <v>PLT00032LAWRENCEBURG</v>
      </c>
      <c r="R630" s="13" t="str">
        <f t="shared" si="19"/>
        <v>KALAMAZOOPLT0005</v>
      </c>
    </row>
    <row r="631" spans="1:18" x14ac:dyDescent="0.2">
      <c r="A631" s="5" t="s">
        <v>150</v>
      </c>
      <c r="B631" s="5" t="s">
        <v>151</v>
      </c>
      <c r="C631" s="5" t="s">
        <v>152</v>
      </c>
      <c r="D631" s="5" t="s">
        <v>66</v>
      </c>
      <c r="E631" s="5" t="s">
        <v>67</v>
      </c>
      <c r="F631" s="5" t="s">
        <v>68</v>
      </c>
      <c r="G631" s="5" t="s">
        <v>73</v>
      </c>
      <c r="H631" s="5" t="s">
        <v>69</v>
      </c>
      <c r="I631" s="6">
        <v>1031.67</v>
      </c>
      <c r="J631" s="7">
        <v>1</v>
      </c>
      <c r="K631" s="6">
        <v>1089</v>
      </c>
      <c r="L631" s="8">
        <v>22.5</v>
      </c>
      <c r="M631" s="8">
        <v>22.5</v>
      </c>
      <c r="N631" s="7">
        <v>441</v>
      </c>
      <c r="O631" s="6">
        <v>2.4693877551020407</v>
      </c>
      <c r="P631" s="6">
        <v>48.4</v>
      </c>
      <c r="Q631" s="13" t="str">
        <f t="shared" si="18"/>
        <v>PLT00032PACIFIC</v>
      </c>
      <c r="R631" s="13" t="str">
        <f t="shared" si="19"/>
        <v>KALAMAZOOPLT0001</v>
      </c>
    </row>
    <row r="632" spans="1:18" x14ac:dyDescent="0.2">
      <c r="A632" s="5" t="s">
        <v>150</v>
      </c>
      <c r="B632" s="5" t="s">
        <v>151</v>
      </c>
      <c r="C632" s="5" t="s">
        <v>152</v>
      </c>
      <c r="D632" s="5" t="s">
        <v>244</v>
      </c>
      <c r="E632" s="5" t="s">
        <v>245</v>
      </c>
      <c r="F632" s="5" t="s">
        <v>246</v>
      </c>
      <c r="G632" s="5" t="s">
        <v>156</v>
      </c>
      <c r="H632" s="5" t="s">
        <v>293</v>
      </c>
      <c r="I632" s="6">
        <v>1665</v>
      </c>
      <c r="J632" s="7">
        <v>1</v>
      </c>
      <c r="K632" s="6">
        <v>1814.33</v>
      </c>
      <c r="L632" s="8">
        <v>22.5</v>
      </c>
      <c r="M632" s="8">
        <v>22.5</v>
      </c>
      <c r="N632" s="7">
        <v>976</v>
      </c>
      <c r="O632" s="6">
        <v>1.8589446721311476</v>
      </c>
      <c r="P632" s="6">
        <v>80.63688888888889</v>
      </c>
      <c r="Q632" s="13" t="str">
        <f t="shared" si="18"/>
        <v>PLT00032WINNIPEG</v>
      </c>
      <c r="R632" s="13" t="str">
        <f t="shared" si="19"/>
        <v>KALAMAZOOPLT0810</v>
      </c>
    </row>
    <row r="633" spans="1:18" x14ac:dyDescent="0.2">
      <c r="A633" s="5" t="s">
        <v>212</v>
      </c>
      <c r="B633" s="5" t="s">
        <v>213</v>
      </c>
      <c r="C633" s="5" t="s">
        <v>102</v>
      </c>
      <c r="D633" s="5" t="s">
        <v>114</v>
      </c>
      <c r="E633" s="5" t="s">
        <v>115</v>
      </c>
      <c r="F633" s="5" t="s">
        <v>64</v>
      </c>
      <c r="G633" s="5" t="s">
        <v>73</v>
      </c>
      <c r="H633" s="5" t="s">
        <v>116</v>
      </c>
      <c r="I633" s="6">
        <v>668.19</v>
      </c>
      <c r="J633" s="7">
        <v>1</v>
      </c>
      <c r="K633" s="6">
        <v>725</v>
      </c>
      <c r="L633" s="8">
        <v>22.5</v>
      </c>
      <c r="M633" s="8">
        <v>22.5</v>
      </c>
      <c r="N633" s="7">
        <v>299</v>
      </c>
      <c r="O633" s="6">
        <v>2.4247491638795986</v>
      </c>
      <c r="P633" s="6">
        <v>32.222222222222221</v>
      </c>
      <c r="Q633" s="13" t="str">
        <f t="shared" si="18"/>
        <v>PLT00034CAROL STREAM</v>
      </c>
      <c r="R633" s="13" t="str">
        <f t="shared" si="19"/>
        <v>MIDDLETOWNPLT0000</v>
      </c>
    </row>
    <row r="634" spans="1:18" x14ac:dyDescent="0.2">
      <c r="A634" s="5" t="s">
        <v>212</v>
      </c>
      <c r="B634" s="5" t="s">
        <v>213</v>
      </c>
      <c r="C634" s="5" t="s">
        <v>102</v>
      </c>
      <c r="D634" s="5" t="s">
        <v>117</v>
      </c>
      <c r="E634" s="5" t="s">
        <v>118</v>
      </c>
      <c r="F634" s="5" t="s">
        <v>106</v>
      </c>
      <c r="G634" s="5" t="s">
        <v>73</v>
      </c>
      <c r="H634" s="5" t="s">
        <v>119</v>
      </c>
      <c r="I634" s="6">
        <v>1634.6</v>
      </c>
      <c r="J634" s="7">
        <v>1</v>
      </c>
      <c r="K634" s="6">
        <v>1750</v>
      </c>
      <c r="L634" s="8">
        <v>22.5</v>
      </c>
      <c r="M634" s="8">
        <v>22.5</v>
      </c>
      <c r="N634" s="7">
        <v>577</v>
      </c>
      <c r="O634" s="6">
        <v>3.0329289428076258</v>
      </c>
      <c r="P634" s="6">
        <v>77.777777777777771</v>
      </c>
      <c r="Q634" s="13" t="str">
        <f t="shared" si="18"/>
        <v>PLT00034LUMBERTON</v>
      </c>
      <c r="R634" s="13" t="str">
        <f t="shared" si="19"/>
        <v>MIDDLETOWNPLT0004</v>
      </c>
    </row>
    <row r="635" spans="1:18" x14ac:dyDescent="0.2">
      <c r="A635" s="5" t="s">
        <v>212</v>
      </c>
      <c r="B635" s="5" t="s">
        <v>213</v>
      </c>
      <c r="C635" s="5" t="s">
        <v>102</v>
      </c>
      <c r="D635" s="5" t="s">
        <v>55</v>
      </c>
      <c r="E635" s="5" t="s">
        <v>56</v>
      </c>
      <c r="F635" s="5" t="s">
        <v>57</v>
      </c>
      <c r="G635" s="5" t="s">
        <v>60</v>
      </c>
      <c r="H635" s="5" t="s">
        <v>169</v>
      </c>
      <c r="I635" s="6">
        <v>2069.7600000000002</v>
      </c>
      <c r="J635" s="7">
        <v>1</v>
      </c>
      <c r="K635" s="6">
        <v>2436.2800000000002</v>
      </c>
      <c r="L635" s="8">
        <v>22.5</v>
      </c>
      <c r="M635" s="8">
        <v>22.5</v>
      </c>
      <c r="N635" s="7">
        <v>2156</v>
      </c>
      <c r="O635" s="6">
        <v>1.1300000000000001</v>
      </c>
      <c r="P635" s="6">
        <v>108.27911111111112</v>
      </c>
      <c r="Q635" s="13" t="str">
        <f t="shared" si="18"/>
        <v>PLT00034IRVINE</v>
      </c>
      <c r="R635" s="13" t="str">
        <f t="shared" si="19"/>
        <v>MIDDLETOWNPLT0000</v>
      </c>
    </row>
    <row r="636" spans="1:18" x14ac:dyDescent="0.2">
      <c r="A636" s="5" t="s">
        <v>199</v>
      </c>
      <c r="B636" s="5" t="s">
        <v>193</v>
      </c>
      <c r="C636" s="5" t="s">
        <v>152</v>
      </c>
      <c r="D636" s="5" t="s">
        <v>256</v>
      </c>
      <c r="E636" s="5" t="s">
        <v>257</v>
      </c>
      <c r="F636" s="5" t="s">
        <v>258</v>
      </c>
      <c r="G636" s="5" t="s">
        <v>73</v>
      </c>
      <c r="H636" s="5" t="s">
        <v>295</v>
      </c>
      <c r="I636" s="6">
        <v>931.5</v>
      </c>
      <c r="J636" s="7">
        <v>1</v>
      </c>
      <c r="K636" s="6">
        <v>1046.48</v>
      </c>
      <c r="L636" s="8">
        <v>22.5</v>
      </c>
      <c r="M636" s="8">
        <v>22.5</v>
      </c>
      <c r="N636" s="7">
        <v>328</v>
      </c>
      <c r="O636" s="6">
        <v>3.1904878048780487</v>
      </c>
      <c r="P636" s="6">
        <v>46.510222222222225</v>
      </c>
      <c r="Q636" s="13" t="str">
        <f t="shared" si="18"/>
        <v>PLT00038MISSISSAUGA</v>
      </c>
      <c r="R636" s="13" t="str">
        <f t="shared" si="19"/>
        <v>BATTLE CREEKPLT0810</v>
      </c>
    </row>
    <row r="637" spans="1:18" x14ac:dyDescent="0.2">
      <c r="A637" s="5" t="s">
        <v>203</v>
      </c>
      <c r="B637" s="5" t="s">
        <v>204</v>
      </c>
      <c r="C637" s="5" t="s">
        <v>122</v>
      </c>
      <c r="D637" s="5" t="s">
        <v>70</v>
      </c>
      <c r="E637" s="5" t="s">
        <v>71</v>
      </c>
      <c r="F637" s="5" t="s">
        <v>72</v>
      </c>
      <c r="G637" s="5" t="s">
        <v>60</v>
      </c>
      <c r="H637" s="5" t="s">
        <v>404</v>
      </c>
      <c r="I637" s="6">
        <v>787.67744493391967</v>
      </c>
      <c r="J637" s="7">
        <v>2</v>
      </c>
      <c r="K637" s="6">
        <v>1687.0748898678394</v>
      </c>
      <c r="L637" s="8">
        <v>11.25</v>
      </c>
      <c r="M637" s="8">
        <v>22.5</v>
      </c>
      <c r="N637" s="7">
        <v>588</v>
      </c>
      <c r="O637" s="6">
        <v>2.8691749827684343</v>
      </c>
      <c r="P637" s="6">
        <v>74.981106216348422</v>
      </c>
      <c r="Q637" s="13" t="str">
        <f t="shared" si="18"/>
        <v>PLT00504FORT SMITH</v>
      </c>
      <c r="R637" s="13" t="str">
        <f t="shared" si="19"/>
        <v>BASTROPPLT0004</v>
      </c>
    </row>
    <row r="638" spans="1:18" x14ac:dyDescent="0.2">
      <c r="A638" s="5" t="s">
        <v>333</v>
      </c>
      <c r="B638" s="5" t="s">
        <v>151</v>
      </c>
      <c r="C638" s="5" t="s">
        <v>152</v>
      </c>
      <c r="D638" s="5" t="s">
        <v>140</v>
      </c>
      <c r="E638" s="5" t="s">
        <v>141</v>
      </c>
      <c r="F638" s="5" t="s">
        <v>142</v>
      </c>
      <c r="G638" s="5" t="s">
        <v>60</v>
      </c>
      <c r="H638" s="5" t="s">
        <v>143</v>
      </c>
      <c r="I638" s="6">
        <v>1718.91</v>
      </c>
      <c r="J638" s="7">
        <v>1</v>
      </c>
      <c r="K638" s="6">
        <v>1846.71</v>
      </c>
      <c r="L638" s="8">
        <v>22.5</v>
      </c>
      <c r="M638" s="8">
        <v>22.5</v>
      </c>
      <c r="N638" s="7">
        <v>639</v>
      </c>
      <c r="O638" s="6">
        <v>2.89</v>
      </c>
      <c r="P638" s="6">
        <v>82.076000000000008</v>
      </c>
      <c r="Q638" s="13" t="str">
        <f t="shared" si="18"/>
        <v>PLT09011OAKS</v>
      </c>
      <c r="R638" s="13" t="str">
        <f t="shared" si="19"/>
        <v>KALAMAZOOPLT0002</v>
      </c>
    </row>
    <row r="639" spans="1:18" x14ac:dyDescent="0.2">
      <c r="A639" s="5" t="s">
        <v>333</v>
      </c>
      <c r="B639" s="5" t="s">
        <v>151</v>
      </c>
      <c r="C639" s="5" t="s">
        <v>152</v>
      </c>
      <c r="D639" s="5" t="s">
        <v>302</v>
      </c>
      <c r="E639" s="5" t="s">
        <v>303</v>
      </c>
      <c r="F639" s="5" t="s">
        <v>304</v>
      </c>
      <c r="G639" s="5" t="s">
        <v>60</v>
      </c>
      <c r="H639" s="5" t="s">
        <v>305</v>
      </c>
      <c r="I639" s="6">
        <v>1300</v>
      </c>
      <c r="J639" s="7">
        <v>1</v>
      </c>
      <c r="K639" s="6">
        <v>1416.6</v>
      </c>
      <c r="L639" s="8">
        <v>22.5</v>
      </c>
      <c r="M639" s="8">
        <v>22.5</v>
      </c>
      <c r="N639" s="7">
        <v>583</v>
      </c>
      <c r="O639" s="6">
        <v>2.4298456260720411</v>
      </c>
      <c r="P639" s="6">
        <v>62.959999999999994</v>
      </c>
      <c r="Q639" s="13" t="str">
        <f t="shared" si="18"/>
        <v>PLT09011STAUNTON</v>
      </c>
      <c r="R639" s="13" t="str">
        <f t="shared" si="19"/>
        <v>KALAMAZOOPLT0800</v>
      </c>
    </row>
    <row r="640" spans="1:18" x14ac:dyDescent="0.2">
      <c r="A640" s="5" t="s">
        <v>416</v>
      </c>
      <c r="B640" s="5" t="s">
        <v>101</v>
      </c>
      <c r="C640" s="5" t="s">
        <v>102</v>
      </c>
      <c r="D640" s="5" t="s">
        <v>55</v>
      </c>
      <c r="E640" s="5" t="s">
        <v>56</v>
      </c>
      <c r="F640" s="5" t="s">
        <v>57</v>
      </c>
      <c r="G640" s="5" t="s">
        <v>156</v>
      </c>
      <c r="H640" s="5" t="s">
        <v>169</v>
      </c>
      <c r="I640" s="6">
        <v>2100</v>
      </c>
      <c r="J640" s="7">
        <v>1</v>
      </c>
      <c r="K640" s="6">
        <v>2371.91</v>
      </c>
      <c r="L640" s="8">
        <v>22.5</v>
      </c>
      <c r="M640" s="8">
        <v>22.5</v>
      </c>
      <c r="N640" s="7">
        <v>2158</v>
      </c>
      <c r="O640" s="6">
        <v>1.099124189063948</v>
      </c>
      <c r="P640" s="6">
        <v>105.41822222222221</v>
      </c>
      <c r="Q640" s="13" t="str">
        <f t="shared" si="18"/>
        <v>PLT09022IRVINE</v>
      </c>
      <c r="R640" s="13" t="str">
        <f t="shared" si="19"/>
        <v>CINCINNATIPLT0000</v>
      </c>
    </row>
    <row r="641" spans="1:18" x14ac:dyDescent="0.2">
      <c r="A641" s="5" t="s">
        <v>260</v>
      </c>
      <c r="B641" s="5" t="s">
        <v>138</v>
      </c>
      <c r="C641" s="5" t="s">
        <v>108</v>
      </c>
      <c r="D641" s="5" t="s">
        <v>164</v>
      </c>
      <c r="E641" s="5" t="s">
        <v>165</v>
      </c>
      <c r="F641" s="5" t="s">
        <v>166</v>
      </c>
      <c r="G641" s="5" t="s">
        <v>60</v>
      </c>
      <c r="H641" s="5" t="s">
        <v>167</v>
      </c>
      <c r="I641" s="6">
        <v>1281.04</v>
      </c>
      <c r="J641" s="7">
        <v>2</v>
      </c>
      <c r="K641" s="6">
        <v>2925.36</v>
      </c>
      <c r="L641" s="8">
        <v>11.215</v>
      </c>
      <c r="M641" s="8">
        <v>22.43</v>
      </c>
      <c r="N641" s="7">
        <v>1912</v>
      </c>
      <c r="O641" s="6">
        <v>1.53</v>
      </c>
      <c r="P641" s="6">
        <v>130.42175657601427</v>
      </c>
      <c r="Q641" s="13" t="str">
        <f t="shared" si="18"/>
        <v>PLT00250MENASHA</v>
      </c>
      <c r="R641" s="13" t="str">
        <f t="shared" si="19"/>
        <v>MACONPLT0004</v>
      </c>
    </row>
    <row r="642" spans="1:18" x14ac:dyDescent="0.2">
      <c r="A642" s="5" t="s">
        <v>261</v>
      </c>
      <c r="B642" s="5" t="s">
        <v>262</v>
      </c>
      <c r="C642" s="5" t="s">
        <v>122</v>
      </c>
      <c r="D642" s="5" t="s">
        <v>203</v>
      </c>
      <c r="E642" s="5" t="s">
        <v>204</v>
      </c>
      <c r="F642" s="5" t="s">
        <v>122</v>
      </c>
      <c r="G642" s="5" t="s">
        <v>60</v>
      </c>
      <c r="H642" s="5" t="s">
        <v>403</v>
      </c>
      <c r="I642" s="6">
        <v>250</v>
      </c>
      <c r="J642" s="7">
        <v>1</v>
      </c>
      <c r="K642" s="6">
        <v>254.68</v>
      </c>
      <c r="L642" s="8">
        <v>22.202500000000001</v>
      </c>
      <c r="M642" s="8">
        <v>22.202500000000001</v>
      </c>
      <c r="N642" s="7">
        <v>26</v>
      </c>
      <c r="O642" s="6">
        <v>9.7953846153846165</v>
      </c>
      <c r="P642" s="6">
        <v>11.47078031753181</v>
      </c>
      <c r="Q642" s="13" t="str">
        <f t="shared" ref="Q642:Q705" si="20">A642&amp;E642</f>
        <v>PLT00207BASTROP</v>
      </c>
      <c r="R642" s="13" t="str">
        <f t="shared" si="19"/>
        <v>MONROEPLT0050</v>
      </c>
    </row>
    <row r="643" spans="1:18" x14ac:dyDescent="0.2">
      <c r="A643" s="5" t="s">
        <v>62</v>
      </c>
      <c r="B643" s="5" t="s">
        <v>63</v>
      </c>
      <c r="C643" s="5" t="s">
        <v>64</v>
      </c>
      <c r="D643" s="5" t="s">
        <v>70</v>
      </c>
      <c r="E643" s="5" t="s">
        <v>71</v>
      </c>
      <c r="F643" s="5" t="s">
        <v>72</v>
      </c>
      <c r="G643" s="5" t="s">
        <v>60</v>
      </c>
      <c r="H643" s="5" t="s">
        <v>74</v>
      </c>
      <c r="I643" s="6">
        <v>1164</v>
      </c>
      <c r="J643" s="7">
        <v>3</v>
      </c>
      <c r="K643" s="6">
        <v>3852.4</v>
      </c>
      <c r="L643" s="8">
        <v>7.3661666666666674</v>
      </c>
      <c r="M643" s="8">
        <v>22.098500000000001</v>
      </c>
      <c r="N643" s="7">
        <v>2040</v>
      </c>
      <c r="O643" s="6">
        <v>1.8884313725490196</v>
      </c>
      <c r="P643" s="6">
        <v>174.32857433762473</v>
      </c>
      <c r="Q643" s="13" t="str">
        <f t="shared" si="20"/>
        <v>PLT00009FORT SMITH</v>
      </c>
      <c r="R643" s="13" t="str">
        <f t="shared" ref="R643:R706" si="21">B643&amp;LEFT(D643,7)</f>
        <v>ELK GROVE VILLAGEPLT0004</v>
      </c>
    </row>
    <row r="644" spans="1:18" x14ac:dyDescent="0.2">
      <c r="A644" s="5" t="s">
        <v>75</v>
      </c>
      <c r="B644" s="5" t="s">
        <v>76</v>
      </c>
      <c r="C644" s="5" t="s">
        <v>57</v>
      </c>
      <c r="D644" s="5" t="s">
        <v>55</v>
      </c>
      <c r="E644" s="5" t="s">
        <v>56</v>
      </c>
      <c r="F644" s="5" t="s">
        <v>57</v>
      </c>
      <c r="G644" s="5" t="s">
        <v>60</v>
      </c>
      <c r="H644" s="5" t="s">
        <v>411</v>
      </c>
      <c r="I644" s="6">
        <v>549</v>
      </c>
      <c r="J644" s="7">
        <v>1</v>
      </c>
      <c r="K644" s="6">
        <v>651.6</v>
      </c>
      <c r="L644" s="8">
        <v>22</v>
      </c>
      <c r="M644" s="8">
        <v>22</v>
      </c>
      <c r="N644" s="7">
        <v>513</v>
      </c>
      <c r="O644" s="6">
        <v>1.2701754385964912</v>
      </c>
      <c r="P644" s="6">
        <v>29.618181818181821</v>
      </c>
      <c r="Q644" s="13" t="str">
        <f t="shared" si="20"/>
        <v>PLT00640IRVINE</v>
      </c>
      <c r="R644" s="13" t="str">
        <f t="shared" si="21"/>
        <v>CHICOPLT0000</v>
      </c>
    </row>
    <row r="645" spans="1:18" x14ac:dyDescent="0.2">
      <c r="A645" s="5" t="s">
        <v>162</v>
      </c>
      <c r="B645" s="5" t="s">
        <v>121</v>
      </c>
      <c r="C645" s="5" t="s">
        <v>122</v>
      </c>
      <c r="D645" s="5" t="s">
        <v>157</v>
      </c>
      <c r="E645" s="5" t="s">
        <v>158</v>
      </c>
      <c r="F645" s="5" t="s">
        <v>102</v>
      </c>
      <c r="G645" s="5" t="s">
        <v>60</v>
      </c>
      <c r="H645" s="5" t="s">
        <v>159</v>
      </c>
      <c r="I645" s="6">
        <v>1619.9</v>
      </c>
      <c r="J645" s="7">
        <v>1</v>
      </c>
      <c r="K645" s="6">
        <v>1755.7</v>
      </c>
      <c r="L645" s="8">
        <v>21.998999999999999</v>
      </c>
      <c r="M645" s="8">
        <v>21.998999999999999</v>
      </c>
      <c r="N645" s="7">
        <v>970</v>
      </c>
      <c r="O645" s="6">
        <v>1.81</v>
      </c>
      <c r="P645" s="6">
        <v>79.808173098777218</v>
      </c>
      <c r="Q645" s="13" t="str">
        <f t="shared" si="20"/>
        <v>PLT00031SOLON</v>
      </c>
      <c r="R645" s="13" t="str">
        <f t="shared" si="21"/>
        <v>WEST MONROEPLT0002</v>
      </c>
    </row>
    <row r="646" spans="1:18" x14ac:dyDescent="0.2">
      <c r="A646" s="5" t="s">
        <v>162</v>
      </c>
      <c r="B646" s="5" t="s">
        <v>121</v>
      </c>
      <c r="C646" s="5" t="s">
        <v>122</v>
      </c>
      <c r="D646" s="5" t="s">
        <v>286</v>
      </c>
      <c r="E646" s="5" t="s">
        <v>118</v>
      </c>
      <c r="F646" s="5" t="s">
        <v>106</v>
      </c>
      <c r="G646" s="5" t="s">
        <v>60</v>
      </c>
      <c r="H646" s="5" t="s">
        <v>155</v>
      </c>
      <c r="I646" s="6">
        <v>1193</v>
      </c>
      <c r="J646" s="7">
        <v>1</v>
      </c>
      <c r="K646" s="6">
        <v>1561.88</v>
      </c>
      <c r="L646" s="8">
        <v>21.788</v>
      </c>
      <c r="M646" s="8">
        <v>21.788</v>
      </c>
      <c r="N646" s="7">
        <v>743</v>
      </c>
      <c r="O646" s="6">
        <v>2.1021265141318977</v>
      </c>
      <c r="P646" s="6">
        <v>71.685331375068856</v>
      </c>
      <c r="Q646" s="13" t="str">
        <f t="shared" si="20"/>
        <v>PLT00031LUMBERTON</v>
      </c>
      <c r="R646" s="13" t="str">
        <f t="shared" si="21"/>
        <v>WEST MONROEPLT0061</v>
      </c>
    </row>
    <row r="647" spans="1:18" x14ac:dyDescent="0.2">
      <c r="A647" s="5" t="s">
        <v>93</v>
      </c>
      <c r="B647" s="5" t="s">
        <v>94</v>
      </c>
      <c r="C647" s="5" t="s">
        <v>57</v>
      </c>
      <c r="D647" s="5" t="s">
        <v>160</v>
      </c>
      <c r="E647" s="5" t="s">
        <v>131</v>
      </c>
      <c r="F647" s="5" t="s">
        <v>108</v>
      </c>
      <c r="G647" s="5" t="s">
        <v>60</v>
      </c>
      <c r="H647" s="5" t="s">
        <v>161</v>
      </c>
      <c r="I647" s="6">
        <v>2965</v>
      </c>
      <c r="J647" s="7">
        <v>1</v>
      </c>
      <c r="K647" s="6">
        <v>3294.68</v>
      </c>
      <c r="L647" s="8">
        <v>21.693999999999999</v>
      </c>
      <c r="M647" s="8">
        <v>21.693999999999999</v>
      </c>
      <c r="N647" s="7">
        <v>2536</v>
      </c>
      <c r="O647" s="6">
        <v>1.2991640378548894</v>
      </c>
      <c r="P647" s="6">
        <v>151.87056328938877</v>
      </c>
      <c r="Q647" s="13" t="str">
        <f t="shared" si="20"/>
        <v>PLT00604PERRY</v>
      </c>
      <c r="R647" s="13" t="str">
        <f t="shared" si="21"/>
        <v>SACRAMENTOPLT0022</v>
      </c>
    </row>
    <row r="648" spans="1:18" x14ac:dyDescent="0.2">
      <c r="A648" s="5" t="s">
        <v>104</v>
      </c>
      <c r="B648" s="5" t="s">
        <v>107</v>
      </c>
      <c r="C648" s="5" t="s">
        <v>108</v>
      </c>
      <c r="D648" s="5" t="s">
        <v>86</v>
      </c>
      <c r="E648" s="5" t="s">
        <v>87</v>
      </c>
      <c r="F648" s="5" t="s">
        <v>88</v>
      </c>
      <c r="G648" s="5" t="s">
        <v>156</v>
      </c>
      <c r="H648" s="5" t="s">
        <v>89</v>
      </c>
      <c r="I648" s="6">
        <v>2830</v>
      </c>
      <c r="J648" s="7">
        <v>2</v>
      </c>
      <c r="K648" s="6">
        <v>6243.07</v>
      </c>
      <c r="L648" s="8">
        <v>10.809750000000001</v>
      </c>
      <c r="M648" s="8">
        <v>21.619500000000002</v>
      </c>
      <c r="N648" s="7">
        <v>5182</v>
      </c>
      <c r="O648" s="6">
        <v>1.2047607101505209</v>
      </c>
      <c r="P648" s="6">
        <v>288.77032308795299</v>
      </c>
      <c r="Q648" s="13" t="str">
        <f t="shared" si="20"/>
        <v>PLT00006PORTLAND</v>
      </c>
      <c r="R648" s="13" t="str">
        <f t="shared" si="21"/>
        <v>STONE MOUNTAINPLT0068</v>
      </c>
    </row>
    <row r="649" spans="1:18" x14ac:dyDescent="0.2">
      <c r="A649" s="5" t="s">
        <v>181</v>
      </c>
      <c r="B649" s="5" t="s">
        <v>71</v>
      </c>
      <c r="C649" s="5" t="s">
        <v>72</v>
      </c>
      <c r="D649" s="5" t="s">
        <v>55</v>
      </c>
      <c r="E649" s="5" t="s">
        <v>56</v>
      </c>
      <c r="F649" s="5" t="s">
        <v>57</v>
      </c>
      <c r="G649" s="5" t="s">
        <v>60</v>
      </c>
      <c r="H649" s="5" t="s">
        <v>169</v>
      </c>
      <c r="I649" s="6">
        <v>1893</v>
      </c>
      <c r="J649" s="7">
        <v>1</v>
      </c>
      <c r="K649" s="6">
        <v>2120.1</v>
      </c>
      <c r="L649" s="8">
        <v>21.545999999999999</v>
      </c>
      <c r="M649" s="8">
        <v>21.545999999999999</v>
      </c>
      <c r="N649" s="7">
        <v>1514</v>
      </c>
      <c r="O649" s="6">
        <v>1.4003302509907529</v>
      </c>
      <c r="P649" s="6">
        <v>98.398774714564183</v>
      </c>
      <c r="Q649" s="13" t="str">
        <f t="shared" si="20"/>
        <v>PLT00350IRVINE</v>
      </c>
      <c r="R649" s="13" t="str">
        <f t="shared" si="21"/>
        <v>FORT SMITHPLT0000</v>
      </c>
    </row>
    <row r="650" spans="1:18" x14ac:dyDescent="0.2">
      <c r="A650" s="5" t="s">
        <v>252</v>
      </c>
      <c r="B650" s="5" t="s">
        <v>253</v>
      </c>
      <c r="C650" s="5" t="s">
        <v>254</v>
      </c>
      <c r="D650" s="5" t="s">
        <v>181</v>
      </c>
      <c r="E650" s="5" t="s">
        <v>71</v>
      </c>
      <c r="F650" s="5" t="s">
        <v>72</v>
      </c>
      <c r="G650" s="5" t="s">
        <v>60</v>
      </c>
      <c r="H650" s="5" t="s">
        <v>182</v>
      </c>
      <c r="I650" s="6">
        <v>846.69</v>
      </c>
      <c r="J650" s="7">
        <v>1</v>
      </c>
      <c r="K650" s="6">
        <v>912.6</v>
      </c>
      <c r="L650" s="8">
        <v>21.5</v>
      </c>
      <c r="M650" s="8">
        <v>21.5</v>
      </c>
      <c r="N650" s="7">
        <v>507</v>
      </c>
      <c r="O650" s="6">
        <v>1.8</v>
      </c>
      <c r="P650" s="6">
        <v>42.446511627906979</v>
      </c>
      <c r="Q650" s="13" t="str">
        <f t="shared" si="20"/>
        <v>PLT00060FORT SMITH</v>
      </c>
      <c r="R650" s="13" t="str">
        <f t="shared" si="21"/>
        <v>TUSCALOOSAPLT0035</v>
      </c>
    </row>
    <row r="651" spans="1:18" x14ac:dyDescent="0.2">
      <c r="A651" s="5" t="s">
        <v>252</v>
      </c>
      <c r="B651" s="5" t="s">
        <v>253</v>
      </c>
      <c r="C651" s="5" t="s">
        <v>254</v>
      </c>
      <c r="D651" s="5" t="s">
        <v>124</v>
      </c>
      <c r="E651" s="5" t="s">
        <v>125</v>
      </c>
      <c r="F651" s="5" t="s">
        <v>102</v>
      </c>
      <c r="G651" s="5" t="s">
        <v>73</v>
      </c>
      <c r="H651" s="5" t="s">
        <v>126</v>
      </c>
      <c r="I651" s="6">
        <v>2730</v>
      </c>
      <c r="J651" s="7">
        <v>1</v>
      </c>
      <c r="K651" s="6">
        <v>2916.4</v>
      </c>
      <c r="L651" s="8">
        <v>21.5</v>
      </c>
      <c r="M651" s="8">
        <v>21.5</v>
      </c>
      <c r="N651" s="7">
        <v>932</v>
      </c>
      <c r="O651" s="6">
        <v>3.1291845493562231</v>
      </c>
      <c r="P651" s="6">
        <v>135.64651162790699</v>
      </c>
      <c r="Q651" s="13" t="str">
        <f t="shared" si="20"/>
        <v>PLT00060MARION</v>
      </c>
      <c r="R651" s="13" t="str">
        <f t="shared" si="21"/>
        <v>TUSCALOOSAPLT0002</v>
      </c>
    </row>
    <row r="652" spans="1:18" x14ac:dyDescent="0.2">
      <c r="A652" s="5" t="s">
        <v>252</v>
      </c>
      <c r="B652" s="5" t="s">
        <v>253</v>
      </c>
      <c r="C652" s="5" t="s">
        <v>254</v>
      </c>
      <c r="D652" s="5" t="s">
        <v>170</v>
      </c>
      <c r="E652" s="5" t="s">
        <v>173</v>
      </c>
      <c r="F652" s="5" t="s">
        <v>166</v>
      </c>
      <c r="G652" s="5" t="s">
        <v>73</v>
      </c>
      <c r="H652" s="5" t="s">
        <v>174</v>
      </c>
      <c r="I652" s="6">
        <v>2730</v>
      </c>
      <c r="J652" s="7">
        <v>1</v>
      </c>
      <c r="K652" s="6">
        <v>2916.4</v>
      </c>
      <c r="L652" s="8">
        <v>21.5</v>
      </c>
      <c r="M652" s="8">
        <v>21.5</v>
      </c>
      <c r="N652" s="7">
        <v>932</v>
      </c>
      <c r="O652" s="6">
        <v>3.1291845493562231</v>
      </c>
      <c r="P652" s="6">
        <v>135.64651162790699</v>
      </c>
      <c r="Q652" s="13" t="str">
        <f t="shared" si="20"/>
        <v>PLT00060WAUSAU</v>
      </c>
      <c r="R652" s="13" t="str">
        <f t="shared" si="21"/>
        <v>TUSCALOOSAPLT0005</v>
      </c>
    </row>
    <row r="653" spans="1:18" x14ac:dyDescent="0.2">
      <c r="A653" s="5" t="s">
        <v>252</v>
      </c>
      <c r="B653" s="5" t="s">
        <v>253</v>
      </c>
      <c r="C653" s="5" t="s">
        <v>254</v>
      </c>
      <c r="D653" s="5" t="s">
        <v>170</v>
      </c>
      <c r="E653" s="5" t="s">
        <v>173</v>
      </c>
      <c r="F653" s="5" t="s">
        <v>166</v>
      </c>
      <c r="G653" s="5" t="s">
        <v>60</v>
      </c>
      <c r="H653" s="5" t="s">
        <v>392</v>
      </c>
      <c r="I653" s="6">
        <v>1500</v>
      </c>
      <c r="J653" s="7">
        <v>1</v>
      </c>
      <c r="K653" s="6">
        <v>1677.08</v>
      </c>
      <c r="L653" s="8">
        <v>21.5</v>
      </c>
      <c r="M653" s="8">
        <v>21.5</v>
      </c>
      <c r="N653" s="7">
        <v>932</v>
      </c>
      <c r="O653" s="6">
        <v>1.7994420600858367</v>
      </c>
      <c r="P653" s="6">
        <v>78.003720930232561</v>
      </c>
      <c r="Q653" s="13" t="str">
        <f t="shared" si="20"/>
        <v>PLT00060WAUSAU</v>
      </c>
      <c r="R653" s="13" t="str">
        <f t="shared" si="21"/>
        <v>TUSCALOOSAPLT0005</v>
      </c>
    </row>
    <row r="654" spans="1:18" x14ac:dyDescent="0.2">
      <c r="A654" s="5" t="s">
        <v>252</v>
      </c>
      <c r="B654" s="5" t="s">
        <v>253</v>
      </c>
      <c r="C654" s="5" t="s">
        <v>254</v>
      </c>
      <c r="D654" s="5" t="s">
        <v>86</v>
      </c>
      <c r="E654" s="5" t="s">
        <v>87</v>
      </c>
      <c r="F654" s="5" t="s">
        <v>88</v>
      </c>
      <c r="G654" s="5" t="s">
        <v>60</v>
      </c>
      <c r="H654" s="5" t="s">
        <v>89</v>
      </c>
      <c r="I654" s="6">
        <v>3450</v>
      </c>
      <c r="J654" s="7">
        <v>1</v>
      </c>
      <c r="K654" s="6">
        <v>3770.45</v>
      </c>
      <c r="L654" s="8">
        <v>21.5</v>
      </c>
      <c r="M654" s="8">
        <v>21.5</v>
      </c>
      <c r="N654" s="7">
        <v>2465</v>
      </c>
      <c r="O654" s="6">
        <v>1.5295943204868154</v>
      </c>
      <c r="P654" s="6">
        <v>175.36976744186046</v>
      </c>
      <c r="Q654" s="13" t="str">
        <f t="shared" si="20"/>
        <v>PLT00060PORTLAND</v>
      </c>
      <c r="R654" s="13" t="str">
        <f t="shared" si="21"/>
        <v>TUSCALOOSAPLT0068</v>
      </c>
    </row>
    <row r="655" spans="1:18" x14ac:dyDescent="0.2">
      <c r="A655" s="5" t="s">
        <v>261</v>
      </c>
      <c r="B655" s="5" t="s">
        <v>262</v>
      </c>
      <c r="C655" s="5" t="s">
        <v>122</v>
      </c>
      <c r="D655" s="5" t="s">
        <v>157</v>
      </c>
      <c r="E655" s="5" t="s">
        <v>158</v>
      </c>
      <c r="F655" s="5" t="s">
        <v>102</v>
      </c>
      <c r="G655" s="5" t="s">
        <v>73</v>
      </c>
      <c r="H655" s="5" t="s">
        <v>159</v>
      </c>
      <c r="I655" s="6">
        <v>3201.95</v>
      </c>
      <c r="J655" s="7">
        <v>1</v>
      </c>
      <c r="K655" s="6">
        <v>3395.75</v>
      </c>
      <c r="L655" s="8">
        <v>21.431000000000001</v>
      </c>
      <c r="M655" s="8">
        <v>21.431000000000001</v>
      </c>
      <c r="N655" s="7">
        <v>969</v>
      </c>
      <c r="O655" s="6">
        <v>3.5043859649122808</v>
      </c>
      <c r="P655" s="6">
        <v>158.45037562409593</v>
      </c>
      <c r="Q655" s="13" t="str">
        <f t="shared" si="20"/>
        <v>PLT00207SOLON</v>
      </c>
      <c r="R655" s="13" t="str">
        <f t="shared" si="21"/>
        <v>MONROEPLT0002</v>
      </c>
    </row>
    <row r="656" spans="1:18" x14ac:dyDescent="0.2">
      <c r="A656" s="5" t="s">
        <v>264</v>
      </c>
      <c r="B656" s="5" t="s">
        <v>111</v>
      </c>
      <c r="C656" s="5" t="s">
        <v>112</v>
      </c>
      <c r="D656" s="5" t="s">
        <v>130</v>
      </c>
      <c r="E656" s="5" t="s">
        <v>131</v>
      </c>
      <c r="F656" s="5" t="s">
        <v>108</v>
      </c>
      <c r="G656" s="5" t="s">
        <v>73</v>
      </c>
      <c r="H656" s="5" t="s">
        <v>132</v>
      </c>
      <c r="I656" s="6">
        <v>1527.36</v>
      </c>
      <c r="J656" s="7">
        <v>1</v>
      </c>
      <c r="K656" s="6">
        <v>1595</v>
      </c>
      <c r="L656" s="8">
        <v>21.290500000000002</v>
      </c>
      <c r="M656" s="8">
        <v>21.290500000000002</v>
      </c>
      <c r="N656" s="7">
        <v>356</v>
      </c>
      <c r="O656" s="6">
        <v>4.4803370786516856</v>
      </c>
      <c r="P656" s="6">
        <v>74.916042366313604</v>
      </c>
      <c r="Q656" s="13" t="str">
        <f t="shared" si="20"/>
        <v>PLT00653PERRY</v>
      </c>
      <c r="R656" s="13" t="str">
        <f t="shared" si="21"/>
        <v>LAWRENCEBURGPLT0006</v>
      </c>
    </row>
    <row r="657" spans="1:18" x14ac:dyDescent="0.2">
      <c r="A657" s="5" t="s">
        <v>157</v>
      </c>
      <c r="B657" s="5" t="s">
        <v>158</v>
      </c>
      <c r="C657" s="5" t="s">
        <v>102</v>
      </c>
      <c r="D657" s="5" t="s">
        <v>114</v>
      </c>
      <c r="E657" s="5" t="s">
        <v>115</v>
      </c>
      <c r="F657" s="5" t="s">
        <v>64</v>
      </c>
      <c r="G657" s="5" t="s">
        <v>60</v>
      </c>
      <c r="H657" s="5" t="s">
        <v>116</v>
      </c>
      <c r="I657" s="6">
        <v>518.88</v>
      </c>
      <c r="J657" s="7">
        <v>2</v>
      </c>
      <c r="K657" s="6">
        <v>1173.1199999999999</v>
      </c>
      <c r="L657" s="8">
        <v>10.637</v>
      </c>
      <c r="M657" s="8">
        <v>21.274000000000001</v>
      </c>
      <c r="N657" s="7">
        <v>752</v>
      </c>
      <c r="O657" s="6">
        <v>1.5599999999999998</v>
      </c>
      <c r="P657" s="6">
        <v>55.143367490833874</v>
      </c>
      <c r="Q657" s="13" t="str">
        <f t="shared" si="20"/>
        <v>PLT00022CAROL STREAM</v>
      </c>
      <c r="R657" s="13" t="str">
        <f t="shared" si="21"/>
        <v>SOLONPLT0000</v>
      </c>
    </row>
    <row r="658" spans="1:18" x14ac:dyDescent="0.2">
      <c r="A658" s="5" t="s">
        <v>127</v>
      </c>
      <c r="B658" s="5" t="s">
        <v>128</v>
      </c>
      <c r="C658" s="5" t="s">
        <v>64</v>
      </c>
      <c r="D658" s="5" t="s">
        <v>104</v>
      </c>
      <c r="E658" s="5" t="s">
        <v>107</v>
      </c>
      <c r="F658" s="5" t="s">
        <v>108</v>
      </c>
      <c r="G658" s="5" t="s">
        <v>60</v>
      </c>
      <c r="H658" s="5" t="s">
        <v>109</v>
      </c>
      <c r="I658" s="6">
        <v>790.5</v>
      </c>
      <c r="J658" s="7">
        <v>1</v>
      </c>
      <c r="K658" s="6">
        <v>887.4</v>
      </c>
      <c r="L658" s="8">
        <v>21.157</v>
      </c>
      <c r="M658" s="8">
        <v>21.157</v>
      </c>
      <c r="N658" s="7">
        <v>510</v>
      </c>
      <c r="O658" s="6">
        <v>1.74</v>
      </c>
      <c r="P658" s="6">
        <v>41.943564777614974</v>
      </c>
      <c r="Q658" s="13" t="str">
        <f t="shared" si="20"/>
        <v>PLT00043STONE MOUNTAIN</v>
      </c>
      <c r="R658" s="13" t="str">
        <f t="shared" si="21"/>
        <v>CENTRALIAPLT0000</v>
      </c>
    </row>
    <row r="659" spans="1:18" x14ac:dyDescent="0.2">
      <c r="A659" s="5" t="s">
        <v>117</v>
      </c>
      <c r="B659" s="5" t="s">
        <v>118</v>
      </c>
      <c r="C659" s="5" t="s">
        <v>106</v>
      </c>
      <c r="D659" s="5" t="s">
        <v>147</v>
      </c>
      <c r="E659" s="5" t="s">
        <v>148</v>
      </c>
      <c r="F659" s="5" t="s">
        <v>102</v>
      </c>
      <c r="G659" s="5" t="s">
        <v>60</v>
      </c>
      <c r="H659" s="5" t="s">
        <v>149</v>
      </c>
      <c r="I659" s="6">
        <v>1080</v>
      </c>
      <c r="J659" s="7">
        <v>1</v>
      </c>
      <c r="K659" s="6">
        <v>1165.68</v>
      </c>
      <c r="L659" s="8">
        <v>21</v>
      </c>
      <c r="M659" s="8">
        <v>21</v>
      </c>
      <c r="N659" s="7">
        <v>612</v>
      </c>
      <c r="O659" s="6">
        <v>1.9047058823529412</v>
      </c>
      <c r="P659" s="6">
        <v>55.508571428571429</v>
      </c>
      <c r="Q659" s="13" t="str">
        <f t="shared" si="20"/>
        <v>PLT00041MAPLE HEIGHTS</v>
      </c>
      <c r="R659" s="13" t="str">
        <f t="shared" si="21"/>
        <v>LUMBERTONPLT0062</v>
      </c>
    </row>
    <row r="660" spans="1:18" x14ac:dyDescent="0.2">
      <c r="A660" s="5" t="s">
        <v>267</v>
      </c>
      <c r="B660" s="5" t="s">
        <v>268</v>
      </c>
      <c r="C660" s="5" t="s">
        <v>269</v>
      </c>
      <c r="D660" s="5" t="s">
        <v>369</v>
      </c>
      <c r="E660" s="5" t="s">
        <v>370</v>
      </c>
      <c r="F660" s="5" t="s">
        <v>312</v>
      </c>
      <c r="G660" s="5" t="s">
        <v>60</v>
      </c>
      <c r="H660" s="5" t="s">
        <v>372</v>
      </c>
      <c r="I660" s="6">
        <v>262.24</v>
      </c>
      <c r="J660" s="7">
        <v>1</v>
      </c>
      <c r="K660" s="6">
        <v>281.86</v>
      </c>
      <c r="L660" s="8">
        <v>21</v>
      </c>
      <c r="M660" s="8">
        <v>21</v>
      </c>
      <c r="N660" s="7">
        <v>109</v>
      </c>
      <c r="O660" s="6">
        <v>2.5858715596330275</v>
      </c>
      <c r="P660" s="6">
        <v>13.421904761904763</v>
      </c>
      <c r="Q660" s="13" t="str">
        <f t="shared" si="20"/>
        <v>PLT00044PIPESTONE</v>
      </c>
      <c r="R660" s="13" t="str">
        <f t="shared" si="21"/>
        <v>MITCHELLPLT0070</v>
      </c>
    </row>
    <row r="661" spans="1:18" x14ac:dyDescent="0.2">
      <c r="A661" s="5" t="s">
        <v>137</v>
      </c>
      <c r="B661" s="5" t="s">
        <v>138</v>
      </c>
      <c r="C661" s="5" t="s">
        <v>108</v>
      </c>
      <c r="D661" s="5" t="s">
        <v>189</v>
      </c>
      <c r="E661" s="5" t="s">
        <v>190</v>
      </c>
      <c r="F661" s="5" t="s">
        <v>112</v>
      </c>
      <c r="G661" s="5" t="s">
        <v>73</v>
      </c>
      <c r="H661" s="5" t="s">
        <v>191</v>
      </c>
      <c r="I661" s="6">
        <v>940.96</v>
      </c>
      <c r="J661" s="7">
        <v>1</v>
      </c>
      <c r="K661" s="6">
        <v>1000</v>
      </c>
      <c r="L661" s="8">
        <v>20.949000000000002</v>
      </c>
      <c r="M661" s="8">
        <v>20.949000000000002</v>
      </c>
      <c r="N661" s="7">
        <v>328</v>
      </c>
      <c r="O661" s="6">
        <v>3.0487804878048781</v>
      </c>
      <c r="P661" s="6">
        <v>47.734975416487657</v>
      </c>
      <c r="Q661" s="13" t="str">
        <f t="shared" si="20"/>
        <v>PLT00033GORDONSVILLE</v>
      </c>
      <c r="R661" s="13" t="str">
        <f t="shared" si="21"/>
        <v>MACONPLT0048</v>
      </c>
    </row>
    <row r="662" spans="1:18" x14ac:dyDescent="0.2">
      <c r="A662" s="5" t="s">
        <v>55</v>
      </c>
      <c r="B662" s="5" t="s">
        <v>56</v>
      </c>
      <c r="C662" s="5" t="s">
        <v>57</v>
      </c>
      <c r="D662" s="5" t="s">
        <v>66</v>
      </c>
      <c r="E662" s="5" t="s">
        <v>67</v>
      </c>
      <c r="F662" s="5" t="s">
        <v>68</v>
      </c>
      <c r="G662" s="5" t="s">
        <v>60</v>
      </c>
      <c r="H662" s="5" t="s">
        <v>69</v>
      </c>
      <c r="I662" s="6">
        <v>3141</v>
      </c>
      <c r="J662" s="7">
        <v>1</v>
      </c>
      <c r="K662" s="6">
        <v>3500</v>
      </c>
      <c r="L662" s="8">
        <v>20.934999999999999</v>
      </c>
      <c r="M662" s="8">
        <v>20.934999999999999</v>
      </c>
      <c r="N662" s="7">
        <v>1795</v>
      </c>
      <c r="O662" s="6">
        <v>1.9498607242339834</v>
      </c>
      <c r="P662" s="6">
        <v>167.18414139001672</v>
      </c>
      <c r="Q662" s="13" t="str">
        <f t="shared" si="20"/>
        <v>PLT00003PACIFIC</v>
      </c>
      <c r="R662" s="13" t="str">
        <f t="shared" si="21"/>
        <v>IRVINEPLT0001</v>
      </c>
    </row>
    <row r="663" spans="1:18" x14ac:dyDescent="0.2">
      <c r="A663" s="5" t="s">
        <v>260</v>
      </c>
      <c r="B663" s="5" t="s">
        <v>138</v>
      </c>
      <c r="C663" s="5" t="s">
        <v>108</v>
      </c>
      <c r="D663" s="5" t="s">
        <v>189</v>
      </c>
      <c r="E663" s="5" t="s">
        <v>190</v>
      </c>
      <c r="F663" s="5" t="s">
        <v>112</v>
      </c>
      <c r="G663" s="5" t="s">
        <v>73</v>
      </c>
      <c r="H663" s="5" t="s">
        <v>191</v>
      </c>
      <c r="I663" s="6">
        <v>1344.4</v>
      </c>
      <c r="J663" s="7">
        <v>1</v>
      </c>
      <c r="K663" s="6">
        <v>1660</v>
      </c>
      <c r="L663" s="8">
        <v>20.685500000000001</v>
      </c>
      <c r="M663" s="8">
        <v>20.685500000000001</v>
      </c>
      <c r="N663" s="7">
        <v>328</v>
      </c>
      <c r="O663" s="6">
        <v>5.0609756097560972</v>
      </c>
      <c r="P663" s="6">
        <v>80.249450097894652</v>
      </c>
      <c r="Q663" s="13" t="str">
        <f t="shared" si="20"/>
        <v>PLT00250GORDONSVILLE</v>
      </c>
      <c r="R663" s="13" t="str">
        <f t="shared" si="21"/>
        <v>MACONPLT0048</v>
      </c>
    </row>
    <row r="664" spans="1:18" x14ac:dyDescent="0.2">
      <c r="A664" s="5" t="s">
        <v>218</v>
      </c>
      <c r="B664" s="5" t="s">
        <v>219</v>
      </c>
      <c r="C664" s="5" t="s">
        <v>220</v>
      </c>
      <c r="D664" s="5" t="s">
        <v>267</v>
      </c>
      <c r="E664" s="5" t="s">
        <v>268</v>
      </c>
      <c r="F664" s="5" t="s">
        <v>269</v>
      </c>
      <c r="G664" s="5" t="s">
        <v>60</v>
      </c>
      <c r="H664" s="5" t="s">
        <v>270</v>
      </c>
      <c r="I664" s="6">
        <v>1115.4925000000001</v>
      </c>
      <c r="J664" s="7">
        <v>4</v>
      </c>
      <c r="K664" s="6">
        <v>4966.4800000000005</v>
      </c>
      <c r="L664" s="8">
        <v>5.17</v>
      </c>
      <c r="M664" s="8">
        <v>20.68</v>
      </c>
      <c r="N664" s="7">
        <v>3012</v>
      </c>
      <c r="O664" s="6">
        <v>1.648897742363878</v>
      </c>
      <c r="P664" s="6">
        <v>240.15860735009673</v>
      </c>
      <c r="Q664" s="13" t="str">
        <f t="shared" si="20"/>
        <v>PLT00047MITCHELL</v>
      </c>
      <c r="R664" s="13" t="str">
        <f t="shared" si="21"/>
        <v>KENDALLVILLEPLT0004</v>
      </c>
    </row>
    <row r="665" spans="1:18" x14ac:dyDescent="0.2">
      <c r="A665" s="5" t="s">
        <v>267</v>
      </c>
      <c r="B665" s="5" t="s">
        <v>268</v>
      </c>
      <c r="C665" s="5" t="s">
        <v>269</v>
      </c>
      <c r="D665" s="5" t="s">
        <v>147</v>
      </c>
      <c r="E665" s="5" t="s">
        <v>148</v>
      </c>
      <c r="F665" s="5" t="s">
        <v>102</v>
      </c>
      <c r="G665" s="5" t="s">
        <v>73</v>
      </c>
      <c r="H665" s="5" t="s">
        <v>149</v>
      </c>
      <c r="I665" s="6">
        <v>1946.22</v>
      </c>
      <c r="J665" s="7">
        <v>1</v>
      </c>
      <c r="K665" s="6">
        <v>2107.89</v>
      </c>
      <c r="L665" s="8">
        <v>20.542999999999999</v>
      </c>
      <c r="M665" s="8">
        <v>20.542999999999999</v>
      </c>
      <c r="N665" s="7">
        <v>951</v>
      </c>
      <c r="O665" s="6">
        <v>2.2164984227129336</v>
      </c>
      <c r="P665" s="6">
        <v>102.60867448766002</v>
      </c>
      <c r="Q665" s="13" t="str">
        <f t="shared" si="20"/>
        <v>PLT00044MAPLE HEIGHTS</v>
      </c>
      <c r="R665" s="13" t="str">
        <f t="shared" si="21"/>
        <v>MITCHELLPLT0062</v>
      </c>
    </row>
    <row r="666" spans="1:18" x14ac:dyDescent="0.2">
      <c r="A666" s="5" t="s">
        <v>66</v>
      </c>
      <c r="B666" s="5" t="s">
        <v>67</v>
      </c>
      <c r="C666" s="5" t="s">
        <v>68</v>
      </c>
      <c r="D666" s="5" t="s">
        <v>124</v>
      </c>
      <c r="E666" s="5" t="s">
        <v>125</v>
      </c>
      <c r="F666" s="5" t="s">
        <v>102</v>
      </c>
      <c r="G666" s="5" t="s">
        <v>60</v>
      </c>
      <c r="H666" s="5" t="s">
        <v>126</v>
      </c>
      <c r="I666" s="6">
        <v>700</v>
      </c>
      <c r="J666" s="7">
        <v>1</v>
      </c>
      <c r="K666" s="6">
        <v>774.56</v>
      </c>
      <c r="L666" s="8">
        <v>20.5105</v>
      </c>
      <c r="M666" s="8">
        <v>20.5105</v>
      </c>
      <c r="N666" s="7">
        <v>466</v>
      </c>
      <c r="O666" s="6">
        <v>1.662145922746781</v>
      </c>
      <c r="P666" s="6">
        <v>37.764072060651856</v>
      </c>
      <c r="Q666" s="13" t="str">
        <f t="shared" si="20"/>
        <v>PLT00017MARION</v>
      </c>
      <c r="R666" s="13" t="str">
        <f t="shared" si="21"/>
        <v>PACIFICPLT0002</v>
      </c>
    </row>
    <row r="667" spans="1:18" x14ac:dyDescent="0.2">
      <c r="A667" s="5" t="s">
        <v>261</v>
      </c>
      <c r="B667" s="5" t="s">
        <v>262</v>
      </c>
      <c r="C667" s="5" t="s">
        <v>122</v>
      </c>
      <c r="D667" s="5" t="s">
        <v>248</v>
      </c>
      <c r="E667" s="5" t="s">
        <v>249</v>
      </c>
      <c r="F667" s="5" t="s">
        <v>152</v>
      </c>
      <c r="G667" s="5" t="s">
        <v>60</v>
      </c>
      <c r="H667" s="5" t="s">
        <v>251</v>
      </c>
      <c r="I667" s="6">
        <v>1365.55</v>
      </c>
      <c r="J667" s="7">
        <v>1</v>
      </c>
      <c r="K667" s="6">
        <v>1738.89</v>
      </c>
      <c r="L667" s="8">
        <v>20.484500000000001</v>
      </c>
      <c r="M667" s="8">
        <v>20.484500000000001</v>
      </c>
      <c r="N667" s="7">
        <v>881</v>
      </c>
      <c r="O667" s="6">
        <v>1.9737684449489219</v>
      </c>
      <c r="P667" s="6">
        <v>84.888086113890992</v>
      </c>
      <c r="Q667" s="13" t="str">
        <f t="shared" si="20"/>
        <v>PLT00207MENDON</v>
      </c>
      <c r="R667" s="13" t="str">
        <f t="shared" si="21"/>
        <v>MONROEPLT0060</v>
      </c>
    </row>
    <row r="668" spans="1:18" x14ac:dyDescent="0.2">
      <c r="A668" s="5" t="s">
        <v>140</v>
      </c>
      <c r="B668" s="5" t="s">
        <v>141</v>
      </c>
      <c r="C668" s="5" t="s">
        <v>142</v>
      </c>
      <c r="D668" s="5" t="s">
        <v>124</v>
      </c>
      <c r="E668" s="5" t="s">
        <v>125</v>
      </c>
      <c r="F668" s="5" t="s">
        <v>102</v>
      </c>
      <c r="G668" s="5" t="s">
        <v>60</v>
      </c>
      <c r="H668" s="5" t="s">
        <v>126</v>
      </c>
      <c r="I668" s="6">
        <v>603.33333333333337</v>
      </c>
      <c r="J668" s="7">
        <v>3</v>
      </c>
      <c r="K668" s="6">
        <v>2091.3999999999996</v>
      </c>
      <c r="L668" s="8">
        <v>6.8176666666666668</v>
      </c>
      <c r="M668" s="8">
        <v>20.452999999999999</v>
      </c>
      <c r="N668" s="7">
        <v>1407</v>
      </c>
      <c r="O668" s="6">
        <v>1.4864250177683012</v>
      </c>
      <c r="P668" s="6">
        <v>102.25394807607684</v>
      </c>
      <c r="Q668" s="13" t="str">
        <f t="shared" si="20"/>
        <v>PLT00023MARION</v>
      </c>
      <c r="R668" s="13" t="str">
        <f t="shared" si="21"/>
        <v>OAKSPLT0002</v>
      </c>
    </row>
    <row r="669" spans="1:18" x14ac:dyDescent="0.2">
      <c r="A669" s="5" t="s">
        <v>136</v>
      </c>
      <c r="B669" s="5" t="s">
        <v>121</v>
      </c>
      <c r="C669" s="5" t="s">
        <v>122</v>
      </c>
      <c r="D669" s="5" t="s">
        <v>93</v>
      </c>
      <c r="E669" s="5" t="s">
        <v>94</v>
      </c>
      <c r="F669" s="5" t="s">
        <v>57</v>
      </c>
      <c r="G669" s="5" t="s">
        <v>73</v>
      </c>
      <c r="H669" s="5" t="s">
        <v>95</v>
      </c>
      <c r="I669" s="6">
        <v>5825.92</v>
      </c>
      <c r="J669" s="7">
        <v>1</v>
      </c>
      <c r="K669" s="6">
        <v>6225.72</v>
      </c>
      <c r="L669" s="8">
        <v>20.007999999999999</v>
      </c>
      <c r="M669" s="8">
        <v>20.007999999999999</v>
      </c>
      <c r="N669" s="7">
        <v>1999</v>
      </c>
      <c r="O669" s="6">
        <v>3.1144172086043023</v>
      </c>
      <c r="P669" s="6">
        <v>311.1615353858457</v>
      </c>
      <c r="Q669" s="13" t="str">
        <f t="shared" si="20"/>
        <v>PLT00070SACRAMENTO</v>
      </c>
      <c r="R669" s="13" t="str">
        <f t="shared" si="21"/>
        <v>WEST MONROEPLT0060</v>
      </c>
    </row>
    <row r="670" spans="1:18" x14ac:dyDescent="0.2">
      <c r="A670" s="5" t="s">
        <v>124</v>
      </c>
      <c r="B670" s="5" t="s">
        <v>125</v>
      </c>
      <c r="C670" s="5" t="s">
        <v>102</v>
      </c>
      <c r="D670" s="5" t="s">
        <v>150</v>
      </c>
      <c r="E670" s="5" t="s">
        <v>151</v>
      </c>
      <c r="F670" s="5" t="s">
        <v>152</v>
      </c>
      <c r="G670" s="5" t="s">
        <v>60</v>
      </c>
      <c r="H670" s="5" t="s">
        <v>153</v>
      </c>
      <c r="I670" s="6">
        <v>468.7</v>
      </c>
      <c r="J670" s="7">
        <v>1</v>
      </c>
      <c r="K670" s="6">
        <v>499.22</v>
      </c>
      <c r="L670" s="8">
        <v>20</v>
      </c>
      <c r="M670" s="8">
        <v>20</v>
      </c>
      <c r="N670" s="7">
        <v>218</v>
      </c>
      <c r="O670" s="6">
        <v>2.29</v>
      </c>
      <c r="P670" s="6">
        <v>24.961000000000002</v>
      </c>
      <c r="Q670" s="13" t="str">
        <f t="shared" si="20"/>
        <v>PLT00020KALAMAZOO</v>
      </c>
      <c r="R670" s="13" t="str">
        <f t="shared" si="21"/>
        <v>MARIONPLT0003</v>
      </c>
    </row>
    <row r="671" spans="1:18" x14ac:dyDescent="0.2">
      <c r="A671" s="5" t="s">
        <v>227</v>
      </c>
      <c r="B671" s="5" t="s">
        <v>228</v>
      </c>
      <c r="C671" s="5" t="s">
        <v>229</v>
      </c>
      <c r="D671" s="5" t="s">
        <v>195</v>
      </c>
      <c r="E671" s="5" t="s">
        <v>196</v>
      </c>
      <c r="F671" s="5" t="s">
        <v>197</v>
      </c>
      <c r="G671" s="5" t="s">
        <v>60</v>
      </c>
      <c r="H671" s="5" t="s">
        <v>198</v>
      </c>
      <c r="I671" s="6">
        <v>4124.3999999999996</v>
      </c>
      <c r="J671" s="7">
        <v>1</v>
      </c>
      <c r="K671" s="6">
        <v>4536.84</v>
      </c>
      <c r="L671" s="8">
        <v>20</v>
      </c>
      <c r="M671" s="8">
        <v>20</v>
      </c>
      <c r="N671" s="7">
        <v>2946</v>
      </c>
      <c r="O671" s="6">
        <v>1.54</v>
      </c>
      <c r="P671" s="6">
        <v>226.84200000000001</v>
      </c>
      <c r="Q671" s="13" t="str">
        <f t="shared" si="20"/>
        <v>PLT00025CONCORD</v>
      </c>
      <c r="R671" s="13" t="str">
        <f t="shared" si="21"/>
        <v>RENTONPLT0004</v>
      </c>
    </row>
    <row r="672" spans="1:18" x14ac:dyDescent="0.2">
      <c r="A672" s="5" t="s">
        <v>137</v>
      </c>
      <c r="B672" s="5" t="s">
        <v>138</v>
      </c>
      <c r="C672" s="5" t="s">
        <v>108</v>
      </c>
      <c r="D672" s="5" t="s">
        <v>62</v>
      </c>
      <c r="E672" s="5" t="s">
        <v>63</v>
      </c>
      <c r="F672" s="5" t="s">
        <v>64</v>
      </c>
      <c r="G672" s="5" t="s">
        <v>156</v>
      </c>
      <c r="H672" s="5" t="s">
        <v>315</v>
      </c>
      <c r="I672" s="6">
        <v>868</v>
      </c>
      <c r="J672" s="7">
        <v>1</v>
      </c>
      <c r="K672" s="6">
        <v>967.92</v>
      </c>
      <c r="L672" s="8">
        <v>20</v>
      </c>
      <c r="M672" s="8">
        <v>20</v>
      </c>
      <c r="N672" s="7">
        <v>793</v>
      </c>
      <c r="O672" s="6">
        <v>1.2205800756620429</v>
      </c>
      <c r="P672" s="6">
        <v>48.396000000000001</v>
      </c>
      <c r="Q672" s="13" t="str">
        <f t="shared" si="20"/>
        <v>PLT00033ELK GROVE VILLAGE</v>
      </c>
      <c r="R672" s="13" t="str">
        <f t="shared" si="21"/>
        <v>MACONPLT0000</v>
      </c>
    </row>
    <row r="673" spans="1:18" x14ac:dyDescent="0.2">
      <c r="A673" s="5" t="s">
        <v>137</v>
      </c>
      <c r="B673" s="5" t="s">
        <v>138</v>
      </c>
      <c r="C673" s="5" t="s">
        <v>108</v>
      </c>
      <c r="D673" s="5" t="s">
        <v>187</v>
      </c>
      <c r="E673" s="5" t="s">
        <v>188</v>
      </c>
      <c r="F673" s="5" t="s">
        <v>64</v>
      </c>
      <c r="G673" s="5" t="s">
        <v>60</v>
      </c>
      <c r="H673" s="5" t="s">
        <v>316</v>
      </c>
      <c r="I673" s="6">
        <v>953.75</v>
      </c>
      <c r="J673" s="7">
        <v>1</v>
      </c>
      <c r="K673" s="6">
        <v>1083.46</v>
      </c>
      <c r="L673" s="8">
        <v>20</v>
      </c>
      <c r="M673" s="8">
        <v>20</v>
      </c>
      <c r="N673" s="7">
        <v>763</v>
      </c>
      <c r="O673" s="6">
        <v>1.4200000000000002</v>
      </c>
      <c r="P673" s="6">
        <v>54.173000000000002</v>
      </c>
      <c r="Q673" s="13" t="str">
        <f t="shared" si="20"/>
        <v>PLT00033CHICAGO</v>
      </c>
      <c r="R673" s="13" t="str">
        <f t="shared" si="21"/>
        <v>MACONPLT0060</v>
      </c>
    </row>
    <row r="674" spans="1:18" x14ac:dyDescent="0.2">
      <c r="A674" s="5" t="s">
        <v>137</v>
      </c>
      <c r="B674" s="5" t="s">
        <v>138</v>
      </c>
      <c r="C674" s="5" t="s">
        <v>108</v>
      </c>
      <c r="D674" s="5" t="s">
        <v>160</v>
      </c>
      <c r="E674" s="5" t="s">
        <v>131</v>
      </c>
      <c r="F674" s="5" t="s">
        <v>108</v>
      </c>
      <c r="G674" s="5" t="s">
        <v>60</v>
      </c>
      <c r="H674" s="5" t="s">
        <v>161</v>
      </c>
      <c r="I674" s="6">
        <v>894.9</v>
      </c>
      <c r="J674" s="7">
        <v>1</v>
      </c>
      <c r="K674" s="6">
        <v>900</v>
      </c>
      <c r="L674" s="8">
        <v>20</v>
      </c>
      <c r="M674" s="8">
        <v>20</v>
      </c>
      <c r="N674" s="7">
        <v>30</v>
      </c>
      <c r="O674" s="6">
        <v>30</v>
      </c>
      <c r="P674" s="6">
        <v>45</v>
      </c>
      <c r="Q674" s="13" t="str">
        <f t="shared" si="20"/>
        <v>PLT00033PERRY</v>
      </c>
      <c r="R674" s="13" t="str">
        <f t="shared" si="21"/>
        <v>MACONPLT0022</v>
      </c>
    </row>
    <row r="675" spans="1:18" x14ac:dyDescent="0.2">
      <c r="A675" s="5" t="s">
        <v>137</v>
      </c>
      <c r="B675" s="5" t="s">
        <v>138</v>
      </c>
      <c r="C675" s="5" t="s">
        <v>108</v>
      </c>
      <c r="D675" s="5" t="s">
        <v>318</v>
      </c>
      <c r="E675" s="5" t="s">
        <v>190</v>
      </c>
      <c r="F675" s="5" t="s">
        <v>112</v>
      </c>
      <c r="G675" s="5" t="s">
        <v>60</v>
      </c>
      <c r="H675" s="5" t="s">
        <v>319</v>
      </c>
      <c r="I675" s="6">
        <v>565</v>
      </c>
      <c r="J675" s="7">
        <v>1</v>
      </c>
      <c r="K675" s="6">
        <v>630.6</v>
      </c>
      <c r="L675" s="8">
        <v>20</v>
      </c>
      <c r="M675" s="8">
        <v>20</v>
      </c>
      <c r="N675" s="7">
        <v>328</v>
      </c>
      <c r="O675" s="6">
        <v>1.9225609756097561</v>
      </c>
      <c r="P675" s="6">
        <v>31.53</v>
      </c>
      <c r="Q675" s="13" t="str">
        <f t="shared" si="20"/>
        <v>PLT00033GORDONSVILLE</v>
      </c>
      <c r="R675" s="13" t="str">
        <f t="shared" si="21"/>
        <v>MACONMCPLT00</v>
      </c>
    </row>
    <row r="676" spans="1:18" x14ac:dyDescent="0.2">
      <c r="A676" s="5" t="s">
        <v>90</v>
      </c>
      <c r="B676" s="5" t="s">
        <v>91</v>
      </c>
      <c r="C676" s="5" t="s">
        <v>57</v>
      </c>
      <c r="D676" s="5" t="s">
        <v>75</v>
      </c>
      <c r="E676" s="5" t="s">
        <v>76</v>
      </c>
      <c r="F676" s="5" t="s">
        <v>57</v>
      </c>
      <c r="G676" s="5" t="s">
        <v>60</v>
      </c>
      <c r="H676" s="5" t="s">
        <v>77</v>
      </c>
      <c r="I676" s="6">
        <v>500.38</v>
      </c>
      <c r="J676" s="7">
        <v>1</v>
      </c>
      <c r="K676" s="6">
        <v>537.80999999999995</v>
      </c>
      <c r="L676" s="8">
        <v>20</v>
      </c>
      <c r="M676" s="8">
        <v>20</v>
      </c>
      <c r="N676" s="7">
        <v>197</v>
      </c>
      <c r="O676" s="6">
        <v>2.7299999999999995</v>
      </c>
      <c r="P676" s="6">
        <v>26.890499999999996</v>
      </c>
      <c r="Q676" s="13" t="str">
        <f t="shared" si="20"/>
        <v>PLT00036CHICO</v>
      </c>
      <c r="R676" s="13" t="str">
        <f t="shared" si="21"/>
        <v>SANTA CLARAPLT0064</v>
      </c>
    </row>
    <row r="677" spans="1:18" x14ac:dyDescent="0.2">
      <c r="A677" s="5" t="s">
        <v>164</v>
      </c>
      <c r="B677" s="5" t="s">
        <v>165</v>
      </c>
      <c r="C677" s="5" t="s">
        <v>166</v>
      </c>
      <c r="D677" s="5" t="s">
        <v>212</v>
      </c>
      <c r="E677" s="5" t="s">
        <v>213</v>
      </c>
      <c r="F677" s="5" t="s">
        <v>102</v>
      </c>
      <c r="G677" s="5" t="s">
        <v>60</v>
      </c>
      <c r="H677" s="5" t="s">
        <v>214</v>
      </c>
      <c r="I677" s="6">
        <v>1225</v>
      </c>
      <c r="J677" s="7">
        <v>1</v>
      </c>
      <c r="K677" s="6">
        <v>1298.44</v>
      </c>
      <c r="L677" s="8">
        <v>20</v>
      </c>
      <c r="M677" s="8">
        <v>20</v>
      </c>
      <c r="N677" s="7">
        <v>459</v>
      </c>
      <c r="O677" s="6">
        <v>2.8288453159041396</v>
      </c>
      <c r="P677" s="6">
        <v>64.921999999999997</v>
      </c>
      <c r="Q677" s="13" t="str">
        <f t="shared" si="20"/>
        <v>PLT00045MIDDLETOWN</v>
      </c>
      <c r="R677" s="13" t="str">
        <f t="shared" si="21"/>
        <v>MENASHAPLT0003</v>
      </c>
    </row>
    <row r="678" spans="1:18" x14ac:dyDescent="0.2">
      <c r="A678" s="5" t="s">
        <v>252</v>
      </c>
      <c r="B678" s="5" t="s">
        <v>253</v>
      </c>
      <c r="C678" s="5" t="s">
        <v>254</v>
      </c>
      <c r="D678" s="5" t="s">
        <v>386</v>
      </c>
      <c r="E678" s="5" t="s">
        <v>145</v>
      </c>
      <c r="F678" s="5" t="s">
        <v>283</v>
      </c>
      <c r="G678" s="5" t="s">
        <v>60</v>
      </c>
      <c r="H678" s="5" t="s">
        <v>387</v>
      </c>
      <c r="I678" s="6">
        <v>781.66</v>
      </c>
      <c r="J678" s="7">
        <v>1</v>
      </c>
      <c r="K678" s="6">
        <v>1254.3399999999999</v>
      </c>
      <c r="L678" s="8">
        <v>20</v>
      </c>
      <c r="M678" s="8">
        <v>20</v>
      </c>
      <c r="N678" s="7">
        <v>418</v>
      </c>
      <c r="O678" s="6">
        <v>3.0008133971291864</v>
      </c>
      <c r="P678" s="6">
        <v>62.716999999999999</v>
      </c>
      <c r="Q678" s="13" t="str">
        <f t="shared" si="20"/>
        <v>PLT00060LOUISVILLE</v>
      </c>
      <c r="R678" s="13" t="str">
        <f t="shared" si="21"/>
        <v>TUSCALOOSAPLT0050</v>
      </c>
    </row>
    <row r="679" spans="1:18" x14ac:dyDescent="0.2">
      <c r="A679" s="5" t="s">
        <v>136</v>
      </c>
      <c r="B679" s="5" t="s">
        <v>121</v>
      </c>
      <c r="C679" s="5" t="s">
        <v>122</v>
      </c>
      <c r="D679" s="5" t="s">
        <v>162</v>
      </c>
      <c r="E679" s="5" t="s">
        <v>121</v>
      </c>
      <c r="F679" s="5" t="s">
        <v>122</v>
      </c>
      <c r="G679" s="5" t="s">
        <v>60</v>
      </c>
      <c r="H679" s="5" t="s">
        <v>163</v>
      </c>
      <c r="I679" s="6">
        <v>0</v>
      </c>
      <c r="J679" s="7">
        <v>1</v>
      </c>
      <c r="K679" s="6">
        <v>0</v>
      </c>
      <c r="L679" s="8">
        <v>20</v>
      </c>
      <c r="M679" s="8">
        <v>20</v>
      </c>
      <c r="N679" s="7">
        <v>0</v>
      </c>
      <c r="O679" s="6" t="s">
        <v>241</v>
      </c>
      <c r="P679" s="6">
        <v>0</v>
      </c>
      <c r="Q679" s="13" t="str">
        <f t="shared" si="20"/>
        <v>PLT00070WEST MONROE</v>
      </c>
      <c r="R679" s="13" t="str">
        <f t="shared" si="21"/>
        <v>WEST MONROEPLT0003</v>
      </c>
    </row>
    <row r="680" spans="1:18" x14ac:dyDescent="0.2">
      <c r="A680" s="5" t="s">
        <v>236</v>
      </c>
      <c r="B680" s="5" t="s">
        <v>237</v>
      </c>
      <c r="C680" s="5" t="s">
        <v>229</v>
      </c>
      <c r="D680" s="5" t="s">
        <v>216</v>
      </c>
      <c r="E680" s="5" t="s">
        <v>87</v>
      </c>
      <c r="F680" s="5" t="s">
        <v>88</v>
      </c>
      <c r="G680" s="5" t="s">
        <v>60</v>
      </c>
      <c r="H680" s="5" t="s">
        <v>217</v>
      </c>
      <c r="I680" s="6">
        <v>712.51</v>
      </c>
      <c r="J680" s="7">
        <v>1</v>
      </c>
      <c r="K680" s="6">
        <v>800</v>
      </c>
      <c r="L680" s="8">
        <v>20</v>
      </c>
      <c r="M680" s="8">
        <v>20</v>
      </c>
      <c r="N680" s="7">
        <v>673</v>
      </c>
      <c r="O680" s="6">
        <v>1.1887072808320951</v>
      </c>
      <c r="P680" s="6">
        <v>40</v>
      </c>
      <c r="Q680" s="13" t="str">
        <f t="shared" si="20"/>
        <v>PLT08005PORTLAND</v>
      </c>
      <c r="R680" s="13" t="str">
        <f t="shared" si="21"/>
        <v>VANCOUVERPLT0800</v>
      </c>
    </row>
    <row r="681" spans="1:18" x14ac:dyDescent="0.2">
      <c r="A681" s="5" t="s">
        <v>227</v>
      </c>
      <c r="B681" s="5" t="s">
        <v>228</v>
      </c>
      <c r="C681" s="5" t="s">
        <v>229</v>
      </c>
      <c r="D681" s="5" t="s">
        <v>75</v>
      </c>
      <c r="E681" s="5" t="s">
        <v>76</v>
      </c>
      <c r="F681" s="5" t="s">
        <v>57</v>
      </c>
      <c r="G681" s="5" t="s">
        <v>60</v>
      </c>
      <c r="H681" s="5" t="s">
        <v>77</v>
      </c>
      <c r="I681" s="6">
        <v>978.12</v>
      </c>
      <c r="J681" s="7">
        <v>1</v>
      </c>
      <c r="K681" s="6">
        <v>1081.8599999999999</v>
      </c>
      <c r="L681" s="8">
        <v>19.942499999999999</v>
      </c>
      <c r="M681" s="8">
        <v>19.942499999999999</v>
      </c>
      <c r="N681" s="7">
        <v>657</v>
      </c>
      <c r="O681" s="6">
        <v>1.6466666666666665</v>
      </c>
      <c r="P681" s="6">
        <v>54.248965776607747</v>
      </c>
      <c r="Q681" s="13" t="str">
        <f t="shared" si="20"/>
        <v>PLT00025CHICO</v>
      </c>
      <c r="R681" s="13" t="str">
        <f t="shared" si="21"/>
        <v>RENTONPLT0064</v>
      </c>
    </row>
    <row r="682" spans="1:18" x14ac:dyDescent="0.2">
      <c r="A682" s="5" t="s">
        <v>66</v>
      </c>
      <c r="B682" s="5" t="s">
        <v>67</v>
      </c>
      <c r="C682" s="5" t="s">
        <v>68</v>
      </c>
      <c r="D682" s="5" t="s">
        <v>133</v>
      </c>
      <c r="E682" s="5" t="s">
        <v>134</v>
      </c>
      <c r="F682" s="5" t="s">
        <v>106</v>
      </c>
      <c r="G682" s="5" t="s">
        <v>60</v>
      </c>
      <c r="H682" s="5" t="s">
        <v>135</v>
      </c>
      <c r="I682" s="6">
        <v>1228.5966666666666</v>
      </c>
      <c r="J682" s="7">
        <v>3</v>
      </c>
      <c r="K682" s="6">
        <v>4065.2699999999995</v>
      </c>
      <c r="L682" s="8">
        <v>6.6448333333333336</v>
      </c>
      <c r="M682" s="8">
        <v>19.9345</v>
      </c>
      <c r="N682" s="7">
        <v>2189</v>
      </c>
      <c r="O682" s="6">
        <v>1.8571356783919595</v>
      </c>
      <c r="P682" s="6">
        <v>203.93137525395667</v>
      </c>
      <c r="Q682" s="13" t="str">
        <f t="shared" si="20"/>
        <v>PLT00017CHARLOTTE</v>
      </c>
      <c r="R682" s="13" t="str">
        <f t="shared" si="21"/>
        <v>PACIFICPLT0005</v>
      </c>
    </row>
    <row r="683" spans="1:18" x14ac:dyDescent="0.2">
      <c r="A683" s="5" t="s">
        <v>136</v>
      </c>
      <c r="B683" s="5" t="s">
        <v>121</v>
      </c>
      <c r="C683" s="5" t="s">
        <v>122</v>
      </c>
      <c r="D683" s="5" t="s">
        <v>93</v>
      </c>
      <c r="E683" s="5" t="s">
        <v>94</v>
      </c>
      <c r="F683" s="5" t="s">
        <v>57</v>
      </c>
      <c r="G683" s="5" t="s">
        <v>156</v>
      </c>
      <c r="H683" s="5" t="s">
        <v>95</v>
      </c>
      <c r="I683" s="6">
        <v>2305</v>
      </c>
      <c r="J683" s="7">
        <v>1</v>
      </c>
      <c r="K683" s="6">
        <v>2592.86</v>
      </c>
      <c r="L683" s="8">
        <v>19.896000000000001</v>
      </c>
      <c r="M683" s="8">
        <v>19.896000000000001</v>
      </c>
      <c r="N683" s="7">
        <v>1999</v>
      </c>
      <c r="O683" s="6">
        <v>1.2970785392696349</v>
      </c>
      <c r="P683" s="6">
        <v>130.32066747084841</v>
      </c>
      <c r="Q683" s="13" t="str">
        <f t="shared" si="20"/>
        <v>PLT00070SACRAMENTO</v>
      </c>
      <c r="R683" s="13" t="str">
        <f t="shared" si="21"/>
        <v>WEST MONROEPLT0060</v>
      </c>
    </row>
    <row r="684" spans="1:18" x14ac:dyDescent="0.2">
      <c r="A684" s="5" t="s">
        <v>287</v>
      </c>
      <c r="B684" s="5" t="s">
        <v>288</v>
      </c>
      <c r="C684" s="5" t="s">
        <v>106</v>
      </c>
      <c r="D684" s="5" t="s">
        <v>140</v>
      </c>
      <c r="E684" s="5" t="s">
        <v>141</v>
      </c>
      <c r="F684" s="5" t="s">
        <v>142</v>
      </c>
      <c r="G684" s="5" t="s">
        <v>60</v>
      </c>
      <c r="H684" s="5" t="s">
        <v>143</v>
      </c>
      <c r="I684" s="6">
        <v>1512</v>
      </c>
      <c r="J684" s="7">
        <v>1</v>
      </c>
      <c r="K684" s="6">
        <v>1512.17</v>
      </c>
      <c r="L684" s="8">
        <v>19.8245</v>
      </c>
      <c r="M684" s="8">
        <v>19.8245</v>
      </c>
      <c r="N684" s="7">
        <v>522</v>
      </c>
      <c r="O684" s="6">
        <v>2.8968773946360153</v>
      </c>
      <c r="P684" s="6">
        <v>76.277838028701865</v>
      </c>
      <c r="Q684" s="13" t="str">
        <f t="shared" si="20"/>
        <v>PLT00705OAKS</v>
      </c>
      <c r="R684" s="13" t="str">
        <f t="shared" si="21"/>
        <v>WILMINGTONPLT0002</v>
      </c>
    </row>
    <row r="685" spans="1:18" x14ac:dyDescent="0.2">
      <c r="A685" s="5" t="s">
        <v>62</v>
      </c>
      <c r="B685" s="5" t="s">
        <v>63</v>
      </c>
      <c r="C685" s="5" t="s">
        <v>64</v>
      </c>
      <c r="D685" s="5" t="s">
        <v>127</v>
      </c>
      <c r="E685" s="5" t="s">
        <v>128</v>
      </c>
      <c r="F685" s="5" t="s">
        <v>64</v>
      </c>
      <c r="G685" s="5" t="s">
        <v>60</v>
      </c>
      <c r="H685" s="5" t="s">
        <v>129</v>
      </c>
      <c r="I685" s="6">
        <v>580</v>
      </c>
      <c r="J685" s="7">
        <v>1</v>
      </c>
      <c r="K685" s="6">
        <v>740.88</v>
      </c>
      <c r="L685" s="8">
        <v>19.803000000000001</v>
      </c>
      <c r="M685" s="8">
        <v>19.803000000000001</v>
      </c>
      <c r="N685" s="7">
        <v>276</v>
      </c>
      <c r="O685" s="6">
        <v>2.6843478260869564</v>
      </c>
      <c r="P685" s="6">
        <v>37.412513255567333</v>
      </c>
      <c r="Q685" s="13" t="str">
        <f t="shared" si="20"/>
        <v>PLT00009CENTRALIA</v>
      </c>
      <c r="R685" s="13" t="str">
        <f t="shared" si="21"/>
        <v>ELK GROVE VILLAGEPLT0004</v>
      </c>
    </row>
    <row r="686" spans="1:18" x14ac:dyDescent="0.2">
      <c r="A686" s="5" t="s">
        <v>157</v>
      </c>
      <c r="B686" s="5" t="s">
        <v>158</v>
      </c>
      <c r="C686" s="5" t="s">
        <v>102</v>
      </c>
      <c r="D686" s="5" t="s">
        <v>133</v>
      </c>
      <c r="E686" s="5" t="s">
        <v>134</v>
      </c>
      <c r="F686" s="5" t="s">
        <v>106</v>
      </c>
      <c r="G686" s="5" t="s">
        <v>60</v>
      </c>
      <c r="H686" s="5" t="s">
        <v>135</v>
      </c>
      <c r="I686" s="6">
        <v>719.2</v>
      </c>
      <c r="J686" s="7">
        <v>1</v>
      </c>
      <c r="K686" s="6">
        <v>808.48</v>
      </c>
      <c r="L686" s="8">
        <v>19.728000000000002</v>
      </c>
      <c r="M686" s="8">
        <v>19.728000000000002</v>
      </c>
      <c r="N686" s="7">
        <v>496</v>
      </c>
      <c r="O686" s="6">
        <v>1.6300000000000001</v>
      </c>
      <c r="P686" s="6">
        <v>40.98134630981346</v>
      </c>
      <c r="Q686" s="13" t="str">
        <f t="shared" si="20"/>
        <v>PLT00022CHARLOTTE</v>
      </c>
      <c r="R686" s="13" t="str">
        <f t="shared" si="21"/>
        <v>SOLONPLT0005</v>
      </c>
    </row>
    <row r="687" spans="1:18" x14ac:dyDescent="0.2">
      <c r="A687" s="5" t="s">
        <v>261</v>
      </c>
      <c r="B687" s="5" t="s">
        <v>262</v>
      </c>
      <c r="C687" s="5" t="s">
        <v>122</v>
      </c>
      <c r="D687" s="5" t="s">
        <v>75</v>
      </c>
      <c r="E687" s="5" t="s">
        <v>76</v>
      </c>
      <c r="F687" s="5" t="s">
        <v>57</v>
      </c>
      <c r="G687" s="5" t="s">
        <v>60</v>
      </c>
      <c r="H687" s="5" t="s">
        <v>77</v>
      </c>
      <c r="I687" s="6">
        <v>3481.2</v>
      </c>
      <c r="J687" s="7">
        <v>1</v>
      </c>
      <c r="K687" s="6">
        <v>3900</v>
      </c>
      <c r="L687" s="8">
        <v>19.605499999999999</v>
      </c>
      <c r="M687" s="8">
        <v>19.605499999999999</v>
      </c>
      <c r="N687" s="7">
        <v>2094</v>
      </c>
      <c r="O687" s="6">
        <v>1.8624641833810889</v>
      </c>
      <c r="P687" s="6">
        <v>198.9237713906812</v>
      </c>
      <c r="Q687" s="13" t="str">
        <f t="shared" si="20"/>
        <v>PLT00207CHICO</v>
      </c>
      <c r="R687" s="13" t="str">
        <f t="shared" si="21"/>
        <v>MONROEPLT0064</v>
      </c>
    </row>
    <row r="688" spans="1:18" x14ac:dyDescent="0.2">
      <c r="A688" s="5" t="s">
        <v>104</v>
      </c>
      <c r="B688" s="5" t="s">
        <v>107</v>
      </c>
      <c r="C688" s="5" t="s">
        <v>108</v>
      </c>
      <c r="D688" s="5" t="s">
        <v>154</v>
      </c>
      <c r="E688" s="5" t="s">
        <v>134</v>
      </c>
      <c r="F688" s="5" t="s">
        <v>106</v>
      </c>
      <c r="G688" s="5" t="s">
        <v>60</v>
      </c>
      <c r="H688" s="5" t="s">
        <v>155</v>
      </c>
      <c r="I688" s="6">
        <v>497.35</v>
      </c>
      <c r="J688" s="7">
        <v>1</v>
      </c>
      <c r="K688" s="6">
        <v>531.65</v>
      </c>
      <c r="L688" s="8">
        <v>19.575500000000002</v>
      </c>
      <c r="M688" s="8">
        <v>19.575500000000002</v>
      </c>
      <c r="N688" s="7">
        <v>245</v>
      </c>
      <c r="O688" s="6">
        <v>2.17</v>
      </c>
      <c r="P688" s="6">
        <v>27.158948685857318</v>
      </c>
      <c r="Q688" s="13" t="str">
        <f t="shared" si="20"/>
        <v>PLT00006CHARLOTTE</v>
      </c>
      <c r="R688" s="13" t="str">
        <f t="shared" si="21"/>
        <v>STONE MOUNTAINPLT0060</v>
      </c>
    </row>
    <row r="689" spans="1:18" x14ac:dyDescent="0.2">
      <c r="A689" s="5" t="s">
        <v>157</v>
      </c>
      <c r="B689" s="5" t="s">
        <v>158</v>
      </c>
      <c r="C689" s="5" t="s">
        <v>102</v>
      </c>
      <c r="D689" s="5" t="s">
        <v>168</v>
      </c>
      <c r="E689" s="5" t="s">
        <v>63</v>
      </c>
      <c r="F689" s="5" t="s">
        <v>64</v>
      </c>
      <c r="G689" s="5" t="s">
        <v>60</v>
      </c>
      <c r="H689" s="5" t="s">
        <v>149</v>
      </c>
      <c r="I689" s="6">
        <v>715.27499999999986</v>
      </c>
      <c r="J689" s="7">
        <v>4</v>
      </c>
      <c r="K689" s="6">
        <v>3400.38</v>
      </c>
      <c r="L689" s="8">
        <v>4.8682499999999997</v>
      </c>
      <c r="M689" s="8">
        <v>19.472999999999999</v>
      </c>
      <c r="N689" s="7">
        <v>1505</v>
      </c>
      <c r="O689" s="6">
        <v>2.2593887043189369</v>
      </c>
      <c r="P689" s="6">
        <v>174.62024341395781</v>
      </c>
      <c r="Q689" s="13" t="str">
        <f t="shared" si="20"/>
        <v>PLT00022ELK GROVE VILLAGE</v>
      </c>
      <c r="R689" s="13" t="str">
        <f t="shared" si="21"/>
        <v>SOLONPLT0067</v>
      </c>
    </row>
    <row r="690" spans="1:18" x14ac:dyDescent="0.2">
      <c r="A690" s="5" t="s">
        <v>407</v>
      </c>
      <c r="B690" s="5" t="s">
        <v>262</v>
      </c>
      <c r="C690" s="5" t="s">
        <v>122</v>
      </c>
      <c r="D690" s="5" t="s">
        <v>127</v>
      </c>
      <c r="E690" s="5" t="s">
        <v>128</v>
      </c>
      <c r="F690" s="5" t="s">
        <v>64</v>
      </c>
      <c r="G690" s="5" t="s">
        <v>60</v>
      </c>
      <c r="H690" s="5" t="s">
        <v>129</v>
      </c>
      <c r="I690" s="6">
        <v>811.98500000000001</v>
      </c>
      <c r="J690" s="7">
        <v>4</v>
      </c>
      <c r="K690" s="6">
        <v>3608.81</v>
      </c>
      <c r="L690" s="8">
        <v>4.8556249999999999</v>
      </c>
      <c r="M690" s="8">
        <v>19.422499999999999</v>
      </c>
      <c r="N690" s="7">
        <v>2092</v>
      </c>
      <c r="O690" s="6">
        <v>1.7250525812619502</v>
      </c>
      <c r="P690" s="6">
        <v>185.80563779122153</v>
      </c>
      <c r="Q690" s="13" t="str">
        <f t="shared" si="20"/>
        <v>PLT00602CENTRALIA</v>
      </c>
      <c r="R690" s="13" t="str">
        <f t="shared" si="21"/>
        <v>MONROEPLT0004</v>
      </c>
    </row>
    <row r="691" spans="1:18" x14ac:dyDescent="0.2">
      <c r="A691" s="5" t="s">
        <v>124</v>
      </c>
      <c r="B691" s="5" t="s">
        <v>125</v>
      </c>
      <c r="C691" s="5" t="s">
        <v>102</v>
      </c>
      <c r="D691" s="5" t="s">
        <v>70</v>
      </c>
      <c r="E691" s="5" t="s">
        <v>71</v>
      </c>
      <c r="F691" s="5" t="s">
        <v>72</v>
      </c>
      <c r="G691" s="5" t="s">
        <v>60</v>
      </c>
      <c r="H691" s="5" t="s">
        <v>74</v>
      </c>
      <c r="I691" s="6">
        <v>1804</v>
      </c>
      <c r="J691" s="7">
        <v>1</v>
      </c>
      <c r="K691" s="6">
        <v>1959.8</v>
      </c>
      <c r="L691" s="8">
        <v>19.411999999999999</v>
      </c>
      <c r="M691" s="8">
        <v>19.411999999999999</v>
      </c>
      <c r="N691" s="7">
        <v>820</v>
      </c>
      <c r="O691" s="6">
        <v>2.39</v>
      </c>
      <c r="P691" s="6">
        <v>100.95817020399753</v>
      </c>
      <c r="Q691" s="13" t="str">
        <f t="shared" si="20"/>
        <v>PLT00020FORT SMITH</v>
      </c>
      <c r="R691" s="13" t="str">
        <f t="shared" si="21"/>
        <v>MARIONPLT0004</v>
      </c>
    </row>
    <row r="692" spans="1:18" x14ac:dyDescent="0.2">
      <c r="A692" s="5" t="s">
        <v>70</v>
      </c>
      <c r="B692" s="5" t="s">
        <v>71</v>
      </c>
      <c r="C692" s="5" t="s">
        <v>72</v>
      </c>
      <c r="D692" s="5" t="s">
        <v>216</v>
      </c>
      <c r="E692" s="5" t="s">
        <v>87</v>
      </c>
      <c r="F692" s="5" t="s">
        <v>88</v>
      </c>
      <c r="G692" s="5" t="s">
        <v>60</v>
      </c>
      <c r="H692" s="5" t="s">
        <v>231</v>
      </c>
      <c r="I692" s="6">
        <v>3650</v>
      </c>
      <c r="J692" s="7">
        <v>1</v>
      </c>
      <c r="K692" s="6">
        <v>3911.69</v>
      </c>
      <c r="L692" s="8">
        <v>19.378</v>
      </c>
      <c r="M692" s="8">
        <v>19.378</v>
      </c>
      <c r="N692" s="7">
        <v>2013</v>
      </c>
      <c r="O692" s="6">
        <v>1.9432141082960754</v>
      </c>
      <c r="P692" s="6">
        <v>201.86242130250801</v>
      </c>
      <c r="Q692" s="13" t="str">
        <f t="shared" si="20"/>
        <v>PLT00042PORTLAND</v>
      </c>
      <c r="R692" s="13" t="str">
        <f t="shared" si="21"/>
        <v>FORT SMITHPLT0800</v>
      </c>
    </row>
    <row r="693" spans="1:18" x14ac:dyDescent="0.2">
      <c r="A693" s="5" t="s">
        <v>55</v>
      </c>
      <c r="B693" s="5" t="s">
        <v>56</v>
      </c>
      <c r="C693" s="5" t="s">
        <v>57</v>
      </c>
      <c r="D693" s="5" t="s">
        <v>70</v>
      </c>
      <c r="E693" s="5" t="s">
        <v>71</v>
      </c>
      <c r="F693" s="5" t="s">
        <v>72</v>
      </c>
      <c r="G693" s="5" t="s">
        <v>73</v>
      </c>
      <c r="H693" s="5" t="s">
        <v>74</v>
      </c>
      <c r="I693" s="6">
        <v>3687.34</v>
      </c>
      <c r="J693" s="7">
        <v>1</v>
      </c>
      <c r="K693" s="6">
        <v>3975</v>
      </c>
      <c r="L693" s="8">
        <v>19.3535</v>
      </c>
      <c r="M693" s="8">
        <v>19.3535</v>
      </c>
      <c r="N693" s="7">
        <v>1514</v>
      </c>
      <c r="O693" s="6">
        <v>2.6254953764861293</v>
      </c>
      <c r="P693" s="6">
        <v>205.38920608675434</v>
      </c>
      <c r="Q693" s="13" t="str">
        <f t="shared" si="20"/>
        <v>PLT00003FORT SMITH</v>
      </c>
      <c r="R693" s="13" t="str">
        <f t="shared" si="21"/>
        <v>IRVINEPLT0004</v>
      </c>
    </row>
    <row r="694" spans="1:18" x14ac:dyDescent="0.2">
      <c r="A694" s="5" t="s">
        <v>366</v>
      </c>
      <c r="B694" s="5" t="s">
        <v>362</v>
      </c>
      <c r="C694" s="5" t="s">
        <v>269</v>
      </c>
      <c r="D694" s="5" t="s">
        <v>267</v>
      </c>
      <c r="E694" s="5" t="s">
        <v>268</v>
      </c>
      <c r="F694" s="5" t="s">
        <v>269</v>
      </c>
      <c r="G694" s="5" t="s">
        <v>60</v>
      </c>
      <c r="H694" s="5" t="s">
        <v>270</v>
      </c>
      <c r="I694" s="6">
        <v>226.8</v>
      </c>
      <c r="J694" s="7">
        <v>5</v>
      </c>
      <c r="K694" s="6">
        <v>1172.76</v>
      </c>
      <c r="L694" s="8">
        <v>3.8174000000000001</v>
      </c>
      <c r="M694" s="8">
        <v>19.087</v>
      </c>
      <c r="N694" s="7">
        <v>340</v>
      </c>
      <c r="O694" s="6">
        <v>3.4492941176470588</v>
      </c>
      <c r="P694" s="6">
        <v>61.442866872740609</v>
      </c>
      <c r="Q694" s="13" t="str">
        <f t="shared" si="20"/>
        <v>PLT00644MITCHELL</v>
      </c>
      <c r="R694" s="13" t="str">
        <f t="shared" si="21"/>
        <v>SIOUX FALLSPLT0004</v>
      </c>
    </row>
    <row r="695" spans="1:18" x14ac:dyDescent="0.2">
      <c r="A695" s="5" t="s">
        <v>261</v>
      </c>
      <c r="B695" s="5" t="s">
        <v>262</v>
      </c>
      <c r="C695" s="5" t="s">
        <v>122</v>
      </c>
      <c r="D695" s="5" t="s">
        <v>62</v>
      </c>
      <c r="E695" s="5" t="s">
        <v>63</v>
      </c>
      <c r="F695" s="5" t="s">
        <v>64</v>
      </c>
      <c r="G695" s="5" t="s">
        <v>73</v>
      </c>
      <c r="H695" s="5" t="s">
        <v>65</v>
      </c>
      <c r="I695" s="6">
        <v>1657.98</v>
      </c>
      <c r="J695" s="7">
        <v>1</v>
      </c>
      <c r="K695" s="6">
        <v>1800</v>
      </c>
      <c r="L695" s="8">
        <v>19.060500000000001</v>
      </c>
      <c r="M695" s="8">
        <v>19.060500000000001</v>
      </c>
      <c r="N695" s="7">
        <v>789</v>
      </c>
      <c r="O695" s="6">
        <v>2.2813688212927756</v>
      </c>
      <c r="P695" s="6">
        <v>94.436137561973709</v>
      </c>
      <c r="Q695" s="13" t="str">
        <f t="shared" si="20"/>
        <v>PLT00207ELK GROVE VILLAGE</v>
      </c>
      <c r="R695" s="13" t="str">
        <f t="shared" si="21"/>
        <v>MONROEPLT0000</v>
      </c>
    </row>
    <row r="696" spans="1:18" x14ac:dyDescent="0.2">
      <c r="A696" s="5" t="s">
        <v>261</v>
      </c>
      <c r="B696" s="5" t="s">
        <v>262</v>
      </c>
      <c r="C696" s="5" t="s">
        <v>122</v>
      </c>
      <c r="D696" s="5" t="s">
        <v>244</v>
      </c>
      <c r="E696" s="5" t="s">
        <v>245</v>
      </c>
      <c r="F696" s="5" t="s">
        <v>246</v>
      </c>
      <c r="G696" s="5" t="s">
        <v>60</v>
      </c>
      <c r="H696" s="5" t="s">
        <v>247</v>
      </c>
      <c r="I696" s="6">
        <v>3194.7</v>
      </c>
      <c r="J696" s="7">
        <v>1</v>
      </c>
      <c r="K696" s="6">
        <v>3472.5</v>
      </c>
      <c r="L696" s="8">
        <v>18.940999999999999</v>
      </c>
      <c r="M696" s="8">
        <v>18.940999999999999</v>
      </c>
      <c r="N696" s="7">
        <v>1389</v>
      </c>
      <c r="O696" s="6">
        <v>2.5</v>
      </c>
      <c r="P696" s="6">
        <v>183.33245340795102</v>
      </c>
      <c r="Q696" s="13" t="str">
        <f t="shared" si="20"/>
        <v>PLT00207WINNIPEG</v>
      </c>
      <c r="R696" s="13" t="str">
        <f t="shared" si="21"/>
        <v>MONROEPLT0810</v>
      </c>
    </row>
    <row r="697" spans="1:18" x14ac:dyDescent="0.2">
      <c r="A697" s="5" t="s">
        <v>117</v>
      </c>
      <c r="B697" s="5" t="s">
        <v>118</v>
      </c>
      <c r="C697" s="5" t="s">
        <v>106</v>
      </c>
      <c r="D697" s="5" t="s">
        <v>66</v>
      </c>
      <c r="E697" s="5" t="s">
        <v>67</v>
      </c>
      <c r="F697" s="5" t="s">
        <v>68</v>
      </c>
      <c r="G697" s="5" t="s">
        <v>60</v>
      </c>
      <c r="H697" s="5" t="s">
        <v>69</v>
      </c>
      <c r="I697" s="6">
        <v>1399.7666666666667</v>
      </c>
      <c r="J697" s="7">
        <v>3</v>
      </c>
      <c r="K697" s="6">
        <v>4627.8</v>
      </c>
      <c r="L697" s="8">
        <v>6.269333333333333</v>
      </c>
      <c r="M697" s="8">
        <v>18.808</v>
      </c>
      <c r="N697" s="7">
        <v>2571</v>
      </c>
      <c r="O697" s="6">
        <v>1.8</v>
      </c>
      <c r="P697" s="6">
        <v>246.0548702679711</v>
      </c>
      <c r="Q697" s="13" t="str">
        <f t="shared" si="20"/>
        <v>PLT00041PACIFIC</v>
      </c>
      <c r="R697" s="13" t="str">
        <f t="shared" si="21"/>
        <v>LUMBERTONPLT0001</v>
      </c>
    </row>
    <row r="698" spans="1:18" x14ac:dyDescent="0.2">
      <c r="A698" s="5" t="s">
        <v>267</v>
      </c>
      <c r="B698" s="5" t="s">
        <v>268</v>
      </c>
      <c r="C698" s="5" t="s">
        <v>269</v>
      </c>
      <c r="D698" s="5" t="s">
        <v>218</v>
      </c>
      <c r="E698" s="5" t="s">
        <v>219</v>
      </c>
      <c r="F698" s="5" t="s">
        <v>220</v>
      </c>
      <c r="G698" s="5" t="s">
        <v>60</v>
      </c>
      <c r="H698" s="5" t="s">
        <v>221</v>
      </c>
      <c r="I698" s="6">
        <v>1310.22</v>
      </c>
      <c r="J698" s="7">
        <v>2</v>
      </c>
      <c r="K698" s="6">
        <v>2823.75</v>
      </c>
      <c r="L698" s="8">
        <v>9.36</v>
      </c>
      <c r="M698" s="8">
        <v>18.72</v>
      </c>
      <c r="N698" s="7">
        <v>1506</v>
      </c>
      <c r="O698" s="6">
        <v>1.875</v>
      </c>
      <c r="P698" s="6">
        <v>150.84134615384616</v>
      </c>
      <c r="Q698" s="13" t="str">
        <f t="shared" si="20"/>
        <v>PLT00044KENDALLVILLE</v>
      </c>
      <c r="R698" s="13" t="str">
        <f t="shared" si="21"/>
        <v>MITCHELLPLT0004</v>
      </c>
    </row>
    <row r="699" spans="1:18" x14ac:dyDescent="0.2">
      <c r="A699" s="5" t="s">
        <v>104</v>
      </c>
      <c r="B699" s="5" t="s">
        <v>107</v>
      </c>
      <c r="C699" s="5" t="s">
        <v>108</v>
      </c>
      <c r="D699" s="5" t="s">
        <v>127</v>
      </c>
      <c r="E699" s="5" t="s">
        <v>128</v>
      </c>
      <c r="F699" s="5" t="s">
        <v>64</v>
      </c>
      <c r="G699" s="5" t="s">
        <v>60</v>
      </c>
      <c r="H699" s="5" t="s">
        <v>129</v>
      </c>
      <c r="I699" s="6">
        <v>802.2</v>
      </c>
      <c r="J699" s="7">
        <v>2</v>
      </c>
      <c r="K699" s="6">
        <v>1757.4</v>
      </c>
      <c r="L699" s="8">
        <v>9.1942500000000003</v>
      </c>
      <c r="M699" s="8">
        <v>18.388500000000001</v>
      </c>
      <c r="N699" s="7">
        <v>1020</v>
      </c>
      <c r="O699" s="6">
        <v>1.7229411764705884</v>
      </c>
      <c r="P699" s="6">
        <v>95.570601190961739</v>
      </c>
      <c r="Q699" s="13" t="str">
        <f t="shared" si="20"/>
        <v>PLT00006CENTRALIA</v>
      </c>
      <c r="R699" s="13" t="str">
        <f t="shared" si="21"/>
        <v>STONE MOUNTAINPLT0004</v>
      </c>
    </row>
    <row r="700" spans="1:18" x14ac:dyDescent="0.2">
      <c r="A700" s="5" t="s">
        <v>70</v>
      </c>
      <c r="B700" s="5" t="s">
        <v>71</v>
      </c>
      <c r="C700" s="5" t="s">
        <v>72</v>
      </c>
      <c r="D700" s="5" t="s">
        <v>114</v>
      </c>
      <c r="E700" s="5" t="s">
        <v>115</v>
      </c>
      <c r="F700" s="5" t="s">
        <v>64</v>
      </c>
      <c r="G700" s="5" t="s">
        <v>60</v>
      </c>
      <c r="H700" s="5" t="s">
        <v>116</v>
      </c>
      <c r="I700" s="6">
        <v>1008</v>
      </c>
      <c r="J700" s="7">
        <v>1</v>
      </c>
      <c r="K700" s="6">
        <v>1128.96</v>
      </c>
      <c r="L700" s="8">
        <v>18.359500000000001</v>
      </c>
      <c r="M700" s="8">
        <v>18.359500000000001</v>
      </c>
      <c r="N700" s="7">
        <v>672</v>
      </c>
      <c r="O700" s="6">
        <v>1.6800000000000002</v>
      </c>
      <c r="P700" s="6">
        <v>61.491870693646341</v>
      </c>
      <c r="Q700" s="13" t="str">
        <f t="shared" si="20"/>
        <v>PLT00042CAROL STREAM</v>
      </c>
      <c r="R700" s="13" t="str">
        <f t="shared" si="21"/>
        <v>FORT SMITHPLT0000</v>
      </c>
    </row>
    <row r="701" spans="1:18" x14ac:dyDescent="0.2">
      <c r="A701" s="5" t="s">
        <v>70</v>
      </c>
      <c r="B701" s="5" t="s">
        <v>71</v>
      </c>
      <c r="C701" s="5" t="s">
        <v>72</v>
      </c>
      <c r="D701" s="5" t="s">
        <v>62</v>
      </c>
      <c r="E701" s="5" t="s">
        <v>63</v>
      </c>
      <c r="F701" s="5" t="s">
        <v>64</v>
      </c>
      <c r="G701" s="5" t="s">
        <v>60</v>
      </c>
      <c r="H701" s="5" t="s">
        <v>65</v>
      </c>
      <c r="I701" s="6">
        <v>1100</v>
      </c>
      <c r="J701" s="7">
        <v>2</v>
      </c>
      <c r="K701" s="6">
        <v>2424.4</v>
      </c>
      <c r="L701" s="8">
        <v>9.1050000000000004</v>
      </c>
      <c r="M701" s="8">
        <v>18.21</v>
      </c>
      <c r="N701" s="7">
        <v>1360</v>
      </c>
      <c r="O701" s="6">
        <v>1.7826470588235295</v>
      </c>
      <c r="P701" s="6">
        <v>133.13563975837451</v>
      </c>
      <c r="Q701" s="13" t="str">
        <f t="shared" si="20"/>
        <v>PLT00042ELK GROVE VILLAGE</v>
      </c>
      <c r="R701" s="13" t="str">
        <f t="shared" si="21"/>
        <v>FORT SMITHPLT0000</v>
      </c>
    </row>
    <row r="702" spans="1:18" x14ac:dyDescent="0.2">
      <c r="A702" s="5" t="s">
        <v>110</v>
      </c>
      <c r="B702" s="5" t="s">
        <v>111</v>
      </c>
      <c r="C702" s="5" t="s">
        <v>112</v>
      </c>
      <c r="D702" s="5" t="s">
        <v>386</v>
      </c>
      <c r="E702" s="5" t="s">
        <v>145</v>
      </c>
      <c r="F702" s="5" t="s">
        <v>283</v>
      </c>
      <c r="G702" s="5" t="s">
        <v>60</v>
      </c>
      <c r="H702" s="5" t="s">
        <v>387</v>
      </c>
      <c r="I702" s="6">
        <v>525.78</v>
      </c>
      <c r="J702" s="7">
        <v>1</v>
      </c>
      <c r="K702" s="6">
        <v>574.04</v>
      </c>
      <c r="L702" s="8">
        <v>18.047000000000001</v>
      </c>
      <c r="M702" s="8">
        <v>18.047000000000001</v>
      </c>
      <c r="N702" s="7">
        <v>254</v>
      </c>
      <c r="O702" s="6">
        <v>2.2599999999999998</v>
      </c>
      <c r="P702" s="6">
        <v>31.808056740732528</v>
      </c>
      <c r="Q702" s="13" t="str">
        <f t="shared" si="20"/>
        <v>PLT00053LOUISVILLE</v>
      </c>
      <c r="R702" s="13" t="str">
        <f t="shared" si="21"/>
        <v>LAWRENCEBURGPLT0050</v>
      </c>
    </row>
    <row r="703" spans="1:18" x14ac:dyDescent="0.2">
      <c r="A703" s="5" t="s">
        <v>140</v>
      </c>
      <c r="B703" s="5" t="s">
        <v>141</v>
      </c>
      <c r="C703" s="5" t="s">
        <v>142</v>
      </c>
      <c r="D703" s="5" t="s">
        <v>62</v>
      </c>
      <c r="E703" s="5" t="s">
        <v>63</v>
      </c>
      <c r="F703" s="5" t="s">
        <v>64</v>
      </c>
      <c r="G703" s="5" t="s">
        <v>60</v>
      </c>
      <c r="H703" s="5" t="s">
        <v>65</v>
      </c>
      <c r="I703" s="6">
        <v>769.08</v>
      </c>
      <c r="J703" s="7">
        <v>2</v>
      </c>
      <c r="K703" s="6">
        <v>1986.98</v>
      </c>
      <c r="L703" s="8">
        <v>9.0214999999999996</v>
      </c>
      <c r="M703" s="8">
        <v>18.042999999999999</v>
      </c>
      <c r="N703" s="7">
        <v>1508</v>
      </c>
      <c r="O703" s="6">
        <v>1.3176259946949602</v>
      </c>
      <c r="P703" s="6">
        <v>110.1247021005376</v>
      </c>
      <c r="Q703" s="13" t="str">
        <f t="shared" si="20"/>
        <v>PLT00023ELK GROVE VILLAGE</v>
      </c>
      <c r="R703" s="13" t="str">
        <f t="shared" si="21"/>
        <v>OAKSPLT0000</v>
      </c>
    </row>
    <row r="704" spans="1:18" x14ac:dyDescent="0.2">
      <c r="A704" s="5" t="s">
        <v>164</v>
      </c>
      <c r="B704" s="5" t="s">
        <v>165</v>
      </c>
      <c r="C704" s="5" t="s">
        <v>166</v>
      </c>
      <c r="D704" s="5" t="s">
        <v>376</v>
      </c>
      <c r="E704" s="5" t="s">
        <v>377</v>
      </c>
      <c r="F704" s="5" t="s">
        <v>166</v>
      </c>
      <c r="G704" s="5" t="s">
        <v>60</v>
      </c>
      <c r="H704" s="5" t="s">
        <v>378</v>
      </c>
      <c r="I704" s="6">
        <v>466.66666666666669</v>
      </c>
      <c r="J704" s="7">
        <v>3</v>
      </c>
      <c r="K704" s="6">
        <v>1448.45</v>
      </c>
      <c r="L704" s="8">
        <v>6.0038333333333336</v>
      </c>
      <c r="M704" s="8">
        <v>18.011500000000002</v>
      </c>
      <c r="N704" s="7">
        <v>285</v>
      </c>
      <c r="O704" s="6">
        <v>5.0822807017543861</v>
      </c>
      <c r="P704" s="6">
        <v>80.418066235460671</v>
      </c>
      <c r="Q704" s="13" t="str">
        <f t="shared" si="20"/>
        <v>PLT00045DE FOREST</v>
      </c>
      <c r="R704" s="13" t="str">
        <f t="shared" si="21"/>
        <v>MENASHAPLT0051</v>
      </c>
    </row>
    <row r="705" spans="1:18" x14ac:dyDescent="0.2">
      <c r="A705" s="5" t="s">
        <v>62</v>
      </c>
      <c r="B705" s="5" t="s">
        <v>63</v>
      </c>
      <c r="C705" s="5" t="s">
        <v>64</v>
      </c>
      <c r="D705" s="5" t="s">
        <v>195</v>
      </c>
      <c r="E705" s="5" t="s">
        <v>196</v>
      </c>
      <c r="F705" s="5" t="s">
        <v>197</v>
      </c>
      <c r="G705" s="5" t="s">
        <v>60</v>
      </c>
      <c r="H705" s="5" t="s">
        <v>198</v>
      </c>
      <c r="I705" s="6">
        <v>2468.4</v>
      </c>
      <c r="J705" s="7">
        <v>3</v>
      </c>
      <c r="K705" s="6">
        <v>8102.92</v>
      </c>
      <c r="L705" s="8">
        <v>5.9613333333333332</v>
      </c>
      <c r="M705" s="8">
        <v>17.884</v>
      </c>
      <c r="N705" s="7">
        <v>2904</v>
      </c>
      <c r="O705" s="6">
        <v>2.7902617079889809</v>
      </c>
      <c r="P705" s="6">
        <v>453.08208454484458</v>
      </c>
      <c r="Q705" s="13" t="str">
        <f t="shared" si="20"/>
        <v>PLT00009CONCORD</v>
      </c>
      <c r="R705" s="13" t="str">
        <f t="shared" si="21"/>
        <v>ELK GROVE VILLAGEPLT0004</v>
      </c>
    </row>
    <row r="706" spans="1:18" x14ac:dyDescent="0.2">
      <c r="A706" s="5" t="s">
        <v>170</v>
      </c>
      <c r="B706" s="5" t="s">
        <v>173</v>
      </c>
      <c r="C706" s="5" t="s">
        <v>166</v>
      </c>
      <c r="D706" s="5" t="s">
        <v>70</v>
      </c>
      <c r="E706" s="5" t="s">
        <v>71</v>
      </c>
      <c r="F706" s="5" t="s">
        <v>72</v>
      </c>
      <c r="G706" s="5" t="s">
        <v>60</v>
      </c>
      <c r="H706" s="5" t="s">
        <v>74</v>
      </c>
      <c r="I706" s="6">
        <v>1777.35</v>
      </c>
      <c r="J706" s="7">
        <v>1</v>
      </c>
      <c r="K706" s="6">
        <v>1950.75</v>
      </c>
      <c r="L706" s="8">
        <v>17.7425</v>
      </c>
      <c r="M706" s="8">
        <v>17.7425</v>
      </c>
      <c r="N706" s="7">
        <v>867</v>
      </c>
      <c r="O706" s="6">
        <v>2.25</v>
      </c>
      <c r="P706" s="6">
        <v>109.94786529519516</v>
      </c>
      <c r="Q706" s="13" t="str">
        <f t="shared" ref="Q706:Q769" si="22">A706&amp;E706</f>
        <v>PLT00054FORT SMITH</v>
      </c>
      <c r="R706" s="13" t="str">
        <f t="shared" si="21"/>
        <v>WAUSAUPLT0004</v>
      </c>
    </row>
    <row r="707" spans="1:18" x14ac:dyDescent="0.2">
      <c r="A707" s="5" t="s">
        <v>117</v>
      </c>
      <c r="B707" s="5" t="s">
        <v>118</v>
      </c>
      <c r="C707" s="5" t="s">
        <v>106</v>
      </c>
      <c r="D707" s="5" t="s">
        <v>183</v>
      </c>
      <c r="E707" s="5" t="s">
        <v>184</v>
      </c>
      <c r="F707" s="5" t="s">
        <v>185</v>
      </c>
      <c r="G707" s="5" t="s">
        <v>60</v>
      </c>
      <c r="H707" s="5" t="s">
        <v>186</v>
      </c>
      <c r="I707" s="6">
        <v>1347.5</v>
      </c>
      <c r="J707" s="7">
        <v>1</v>
      </c>
      <c r="K707" s="6">
        <v>1457.5</v>
      </c>
      <c r="L707" s="8">
        <v>17.718</v>
      </c>
      <c r="M707" s="8">
        <v>17.718</v>
      </c>
      <c r="N707" s="7">
        <v>550</v>
      </c>
      <c r="O707" s="6">
        <v>2.65</v>
      </c>
      <c r="P707" s="6">
        <v>82.260977536968056</v>
      </c>
      <c r="Q707" s="13" t="str">
        <f t="shared" si="22"/>
        <v>PLT00041PISCATAWAY</v>
      </c>
      <c r="R707" s="13" t="str">
        <f t="shared" ref="R707:R770" si="23">B707&amp;LEFT(D707,7)</f>
        <v>LUMBERTONPLT0001</v>
      </c>
    </row>
    <row r="708" spans="1:18" x14ac:dyDescent="0.2">
      <c r="A708" s="5" t="s">
        <v>261</v>
      </c>
      <c r="B708" s="5" t="s">
        <v>262</v>
      </c>
      <c r="C708" s="5" t="s">
        <v>122</v>
      </c>
      <c r="D708" s="5" t="s">
        <v>124</v>
      </c>
      <c r="E708" s="5" t="s">
        <v>125</v>
      </c>
      <c r="F708" s="5" t="s">
        <v>102</v>
      </c>
      <c r="G708" s="5" t="s">
        <v>73</v>
      </c>
      <c r="H708" s="5" t="s">
        <v>126</v>
      </c>
      <c r="I708" s="6">
        <v>1760.38</v>
      </c>
      <c r="J708" s="7">
        <v>1</v>
      </c>
      <c r="K708" s="6">
        <v>1915</v>
      </c>
      <c r="L708" s="8">
        <v>17.395500000000002</v>
      </c>
      <c r="M708" s="8">
        <v>17.395500000000002</v>
      </c>
      <c r="N708" s="7">
        <v>859</v>
      </c>
      <c r="O708" s="6">
        <v>2.2293364377182772</v>
      </c>
      <c r="P708" s="6">
        <v>110.08594176654881</v>
      </c>
      <c r="Q708" s="13" t="str">
        <f t="shared" si="22"/>
        <v>PLT00207MARION</v>
      </c>
      <c r="R708" s="13" t="str">
        <f t="shared" si="23"/>
        <v>MONROEPLT0002</v>
      </c>
    </row>
    <row r="709" spans="1:18" x14ac:dyDescent="0.2">
      <c r="A709" s="5" t="s">
        <v>264</v>
      </c>
      <c r="B709" s="5" t="s">
        <v>111</v>
      </c>
      <c r="C709" s="5" t="s">
        <v>112</v>
      </c>
      <c r="D709" s="5" t="s">
        <v>124</v>
      </c>
      <c r="E709" s="5" t="s">
        <v>125</v>
      </c>
      <c r="F709" s="5" t="s">
        <v>102</v>
      </c>
      <c r="G709" s="5" t="s">
        <v>60</v>
      </c>
      <c r="H709" s="5" t="s">
        <v>126</v>
      </c>
      <c r="I709" s="6">
        <v>800.25</v>
      </c>
      <c r="J709" s="7">
        <v>1</v>
      </c>
      <c r="K709" s="6">
        <v>882.7</v>
      </c>
      <c r="L709" s="8">
        <v>17.12</v>
      </c>
      <c r="M709" s="8">
        <v>17.12</v>
      </c>
      <c r="N709" s="7">
        <v>485</v>
      </c>
      <c r="O709" s="6">
        <v>1.82</v>
      </c>
      <c r="P709" s="6">
        <v>51.559579439252339</v>
      </c>
      <c r="Q709" s="13" t="str">
        <f t="shared" si="22"/>
        <v>PLT00653MARION</v>
      </c>
      <c r="R709" s="13" t="str">
        <f t="shared" si="23"/>
        <v>LAWRENCEBURGPLT0002</v>
      </c>
    </row>
    <row r="710" spans="1:18" x14ac:dyDescent="0.2">
      <c r="A710" s="5" t="s">
        <v>140</v>
      </c>
      <c r="B710" s="5" t="s">
        <v>141</v>
      </c>
      <c r="C710" s="5" t="s">
        <v>142</v>
      </c>
      <c r="D710" s="5" t="s">
        <v>133</v>
      </c>
      <c r="E710" s="5" t="s">
        <v>134</v>
      </c>
      <c r="F710" s="5" t="s">
        <v>106</v>
      </c>
      <c r="G710" s="5" t="s">
        <v>60</v>
      </c>
      <c r="H710" s="5" t="s">
        <v>135</v>
      </c>
      <c r="I710" s="6">
        <v>655.33999999999992</v>
      </c>
      <c r="J710" s="7">
        <v>5</v>
      </c>
      <c r="K710" s="6">
        <v>3690.38</v>
      </c>
      <c r="L710" s="8">
        <v>3.4231000000000003</v>
      </c>
      <c r="M710" s="8">
        <v>17.115500000000001</v>
      </c>
      <c r="N710" s="7">
        <v>2586</v>
      </c>
      <c r="O710" s="6">
        <v>1.4270610982211911</v>
      </c>
      <c r="P710" s="6">
        <v>215.61625427244311</v>
      </c>
      <c r="Q710" s="13" t="str">
        <f t="shared" si="22"/>
        <v>PLT00023CHARLOTTE</v>
      </c>
      <c r="R710" s="13" t="str">
        <f t="shared" si="23"/>
        <v>OAKSPLT0005</v>
      </c>
    </row>
    <row r="711" spans="1:18" x14ac:dyDescent="0.2">
      <c r="A711" s="5" t="s">
        <v>62</v>
      </c>
      <c r="B711" s="5" t="s">
        <v>63</v>
      </c>
      <c r="C711" s="5" t="s">
        <v>64</v>
      </c>
      <c r="D711" s="5" t="s">
        <v>110</v>
      </c>
      <c r="E711" s="5" t="s">
        <v>111</v>
      </c>
      <c r="F711" s="5" t="s">
        <v>112</v>
      </c>
      <c r="G711" s="5" t="s">
        <v>60</v>
      </c>
      <c r="H711" s="5" t="s">
        <v>113</v>
      </c>
      <c r="I711" s="6">
        <v>946</v>
      </c>
      <c r="J711" s="7">
        <v>2</v>
      </c>
      <c r="K711" s="6">
        <v>2094.41</v>
      </c>
      <c r="L711" s="8">
        <v>8.541500000000001</v>
      </c>
      <c r="M711" s="8">
        <v>17.083000000000002</v>
      </c>
      <c r="N711" s="7">
        <v>1038</v>
      </c>
      <c r="O711" s="6">
        <v>2.0177360308285164</v>
      </c>
      <c r="P711" s="6">
        <v>122.60200199028272</v>
      </c>
      <c r="Q711" s="13" t="str">
        <f t="shared" si="22"/>
        <v>PLT00009LAWRENCEBURG</v>
      </c>
      <c r="R711" s="13" t="str">
        <f t="shared" si="23"/>
        <v>ELK GROVE VILLAGEPLT0005</v>
      </c>
    </row>
    <row r="712" spans="1:18" x14ac:dyDescent="0.2">
      <c r="A712" s="5" t="s">
        <v>110</v>
      </c>
      <c r="B712" s="5" t="s">
        <v>111</v>
      </c>
      <c r="C712" s="5" t="s">
        <v>112</v>
      </c>
      <c r="D712" s="5" t="s">
        <v>70</v>
      </c>
      <c r="E712" s="5" t="s">
        <v>71</v>
      </c>
      <c r="F712" s="5" t="s">
        <v>72</v>
      </c>
      <c r="G712" s="5" t="s">
        <v>60</v>
      </c>
      <c r="H712" s="5" t="s">
        <v>74</v>
      </c>
      <c r="I712" s="6">
        <v>872.68499999999995</v>
      </c>
      <c r="J712" s="7">
        <v>2</v>
      </c>
      <c r="K712" s="6">
        <v>1880.67</v>
      </c>
      <c r="L712" s="8">
        <v>8.4235000000000007</v>
      </c>
      <c r="M712" s="8">
        <v>16.847000000000001</v>
      </c>
      <c r="N712" s="7">
        <v>902</v>
      </c>
      <c r="O712" s="6">
        <v>2.085</v>
      </c>
      <c r="P712" s="6">
        <v>111.63233810173918</v>
      </c>
      <c r="Q712" s="13" t="str">
        <f t="shared" si="22"/>
        <v>PLT00053FORT SMITH</v>
      </c>
      <c r="R712" s="13" t="str">
        <f t="shared" si="23"/>
        <v>LAWRENCEBURGPLT0004</v>
      </c>
    </row>
    <row r="713" spans="1:18" x14ac:dyDescent="0.2">
      <c r="A713" s="5" t="s">
        <v>170</v>
      </c>
      <c r="B713" s="5" t="s">
        <v>173</v>
      </c>
      <c r="C713" s="5" t="s">
        <v>166</v>
      </c>
      <c r="D713" s="5" t="s">
        <v>244</v>
      </c>
      <c r="E713" s="5" t="s">
        <v>245</v>
      </c>
      <c r="F713" s="5" t="s">
        <v>246</v>
      </c>
      <c r="G713" s="5" t="s">
        <v>60</v>
      </c>
      <c r="H713" s="5" t="s">
        <v>247</v>
      </c>
      <c r="I713" s="6">
        <v>1128.5</v>
      </c>
      <c r="J713" s="7">
        <v>1</v>
      </c>
      <c r="K713" s="6">
        <v>1250.5</v>
      </c>
      <c r="L713" s="8">
        <v>16.813500000000001</v>
      </c>
      <c r="M713" s="8">
        <v>16.813500000000001</v>
      </c>
      <c r="N713" s="7">
        <v>610</v>
      </c>
      <c r="O713" s="6">
        <v>2.0499999999999998</v>
      </c>
      <c r="P713" s="6">
        <v>74.374758378683794</v>
      </c>
      <c r="Q713" s="13" t="str">
        <f t="shared" si="22"/>
        <v>PLT00054WINNIPEG</v>
      </c>
      <c r="R713" s="13" t="str">
        <f t="shared" si="23"/>
        <v>WAUSAUPLT0810</v>
      </c>
    </row>
    <row r="714" spans="1:18" x14ac:dyDescent="0.2">
      <c r="A714" s="5" t="s">
        <v>170</v>
      </c>
      <c r="B714" s="5" t="s">
        <v>173</v>
      </c>
      <c r="C714" s="5" t="s">
        <v>166</v>
      </c>
      <c r="D714" s="5" t="s">
        <v>58</v>
      </c>
      <c r="E714" s="5" t="s">
        <v>59</v>
      </c>
      <c r="F714" s="5" t="s">
        <v>57</v>
      </c>
      <c r="G714" s="5" t="s">
        <v>60</v>
      </c>
      <c r="H714" s="5" t="s">
        <v>61</v>
      </c>
      <c r="I714" s="6">
        <v>2550.5333333333333</v>
      </c>
      <c r="J714" s="7">
        <v>3</v>
      </c>
      <c r="K714" s="6">
        <v>9381.3499999999985</v>
      </c>
      <c r="L714" s="8">
        <v>5.5470000000000006</v>
      </c>
      <c r="M714" s="8">
        <v>16.641000000000002</v>
      </c>
      <c r="N714" s="7">
        <v>6105</v>
      </c>
      <c r="O714" s="6">
        <v>1.5366666666666664</v>
      </c>
      <c r="P714" s="6">
        <v>563.74917372754021</v>
      </c>
      <c r="Q714" s="13" t="str">
        <f t="shared" si="22"/>
        <v>PLT00054FULLERTON</v>
      </c>
      <c r="R714" s="13" t="str">
        <f t="shared" si="23"/>
        <v>WAUSAUPLT0066</v>
      </c>
    </row>
    <row r="715" spans="1:18" x14ac:dyDescent="0.2">
      <c r="A715" s="5" t="s">
        <v>75</v>
      </c>
      <c r="B715" s="5" t="s">
        <v>76</v>
      </c>
      <c r="C715" s="5" t="s">
        <v>57</v>
      </c>
      <c r="D715" s="5" t="s">
        <v>206</v>
      </c>
      <c r="E715" s="5" t="s">
        <v>207</v>
      </c>
      <c r="F715" s="5" t="s">
        <v>57</v>
      </c>
      <c r="G715" s="5" t="s">
        <v>60</v>
      </c>
      <c r="H715" s="5" t="s">
        <v>323</v>
      </c>
      <c r="I715" s="6">
        <v>250</v>
      </c>
      <c r="J715" s="7">
        <v>1</v>
      </c>
      <c r="K715" s="6">
        <v>255</v>
      </c>
      <c r="L715" s="8">
        <v>16.162500000000001</v>
      </c>
      <c r="M715" s="8">
        <v>16.162500000000001</v>
      </c>
      <c r="N715" s="7">
        <v>143</v>
      </c>
      <c r="O715" s="6">
        <v>1.7832167832167831</v>
      </c>
      <c r="P715" s="6">
        <v>15.777262180974477</v>
      </c>
      <c r="Q715" s="13" t="str">
        <f t="shared" si="22"/>
        <v>PLT00640OROVILLE</v>
      </c>
      <c r="R715" s="13" t="str">
        <f t="shared" si="23"/>
        <v>CHICOPLT0005</v>
      </c>
    </row>
    <row r="716" spans="1:18" x14ac:dyDescent="0.2">
      <c r="A716" s="5" t="s">
        <v>124</v>
      </c>
      <c r="B716" s="5" t="s">
        <v>125</v>
      </c>
      <c r="C716" s="5" t="s">
        <v>102</v>
      </c>
      <c r="D716" s="5" t="s">
        <v>133</v>
      </c>
      <c r="E716" s="5" t="s">
        <v>134</v>
      </c>
      <c r="F716" s="5" t="s">
        <v>106</v>
      </c>
      <c r="G716" s="5" t="s">
        <v>60</v>
      </c>
      <c r="H716" s="5" t="s">
        <v>135</v>
      </c>
      <c r="I716" s="6">
        <v>772.20000000000016</v>
      </c>
      <c r="J716" s="7">
        <v>3</v>
      </c>
      <c r="K716" s="6">
        <v>2545.92</v>
      </c>
      <c r="L716" s="8">
        <v>5.2858333333333336</v>
      </c>
      <c r="M716" s="8">
        <v>15.8575</v>
      </c>
      <c r="N716" s="7">
        <v>1404</v>
      </c>
      <c r="O716" s="6">
        <v>1.8133333333333335</v>
      </c>
      <c r="P716" s="6">
        <v>160.54989752483053</v>
      </c>
      <c r="Q716" s="13" t="str">
        <f t="shared" si="22"/>
        <v>PLT00020CHARLOTTE</v>
      </c>
      <c r="R716" s="13" t="str">
        <f t="shared" si="23"/>
        <v>MARIONPLT0005</v>
      </c>
    </row>
    <row r="717" spans="1:18" x14ac:dyDescent="0.2">
      <c r="A717" s="5" t="s">
        <v>130</v>
      </c>
      <c r="B717" s="5" t="s">
        <v>131</v>
      </c>
      <c r="C717" s="5" t="s">
        <v>108</v>
      </c>
      <c r="D717" s="5" t="s">
        <v>395</v>
      </c>
      <c r="E717" s="5" t="s">
        <v>121</v>
      </c>
      <c r="F717" s="5" t="s">
        <v>122</v>
      </c>
      <c r="G717" s="5" t="s">
        <v>60</v>
      </c>
      <c r="H717" s="5" t="s">
        <v>396</v>
      </c>
      <c r="I717" s="6">
        <v>900</v>
      </c>
      <c r="J717" s="7">
        <v>1</v>
      </c>
      <c r="K717" s="6">
        <v>991.12</v>
      </c>
      <c r="L717" s="8">
        <v>15.75</v>
      </c>
      <c r="M717" s="8">
        <v>15.75</v>
      </c>
      <c r="N717" s="7">
        <v>536</v>
      </c>
      <c r="O717" s="6">
        <v>1.8491044776119403</v>
      </c>
      <c r="P717" s="6">
        <v>62.928253968253969</v>
      </c>
      <c r="Q717" s="13" t="str">
        <f t="shared" si="22"/>
        <v>PLT00068WEST MONROE</v>
      </c>
      <c r="R717" s="13" t="str">
        <f t="shared" si="23"/>
        <v>PERRYPLT0900</v>
      </c>
    </row>
    <row r="718" spans="1:18" x14ac:dyDescent="0.2">
      <c r="A718" s="5" t="s">
        <v>177</v>
      </c>
      <c r="B718" s="5" t="s">
        <v>63</v>
      </c>
      <c r="C718" s="5" t="s">
        <v>64</v>
      </c>
      <c r="D718" s="5" t="s">
        <v>114</v>
      </c>
      <c r="E718" s="5" t="s">
        <v>115</v>
      </c>
      <c r="F718" s="5" t="s">
        <v>64</v>
      </c>
      <c r="G718" s="5" t="s">
        <v>60</v>
      </c>
      <c r="H718" s="5" t="s">
        <v>116</v>
      </c>
      <c r="I718" s="6">
        <v>283</v>
      </c>
      <c r="J718" s="7">
        <v>3</v>
      </c>
      <c r="K718" s="6">
        <v>856.65</v>
      </c>
      <c r="L718" s="8">
        <v>5.1668333333333338</v>
      </c>
      <c r="M718" s="8">
        <v>15.500500000000001</v>
      </c>
      <c r="N718" s="7">
        <v>45</v>
      </c>
      <c r="O718" s="6">
        <v>19.036666666666665</v>
      </c>
      <c r="P718" s="6">
        <v>55.265959162607658</v>
      </c>
      <c r="Q718" s="13" t="str">
        <f t="shared" si="22"/>
        <v>PLT00010CAROL STREAM</v>
      </c>
      <c r="R718" s="13" t="str">
        <f t="shared" si="23"/>
        <v>ELK GROVE VILLAGEPLT0000</v>
      </c>
    </row>
    <row r="719" spans="1:18" x14ac:dyDescent="0.2">
      <c r="A719" s="5" t="s">
        <v>170</v>
      </c>
      <c r="B719" s="5" t="s">
        <v>173</v>
      </c>
      <c r="C719" s="5" t="s">
        <v>166</v>
      </c>
      <c r="D719" s="5" t="s">
        <v>62</v>
      </c>
      <c r="E719" s="5" t="s">
        <v>63</v>
      </c>
      <c r="F719" s="5" t="s">
        <v>64</v>
      </c>
      <c r="G719" s="5" t="s">
        <v>60</v>
      </c>
      <c r="H719" s="5" t="s">
        <v>65</v>
      </c>
      <c r="I719" s="6">
        <v>579.18000000000006</v>
      </c>
      <c r="J719" s="7">
        <v>2</v>
      </c>
      <c r="K719" s="6">
        <v>1256.78</v>
      </c>
      <c r="L719" s="8">
        <v>7.6602500000000004</v>
      </c>
      <c r="M719" s="8">
        <v>15.320500000000001</v>
      </c>
      <c r="N719" s="7">
        <v>518</v>
      </c>
      <c r="O719" s="6">
        <v>2.4262162162162162</v>
      </c>
      <c r="P719" s="6">
        <v>82.032570738552906</v>
      </c>
      <c r="Q719" s="13" t="str">
        <f t="shared" si="22"/>
        <v>PLT00054ELK GROVE VILLAGE</v>
      </c>
      <c r="R719" s="13" t="str">
        <f t="shared" si="23"/>
        <v>WAUSAUPLT0000</v>
      </c>
    </row>
    <row r="720" spans="1:18" x14ac:dyDescent="0.2">
      <c r="A720" s="5" t="s">
        <v>252</v>
      </c>
      <c r="B720" s="5" t="s">
        <v>253</v>
      </c>
      <c r="C720" s="5" t="s">
        <v>254</v>
      </c>
      <c r="D720" s="5" t="s">
        <v>164</v>
      </c>
      <c r="E720" s="5" t="s">
        <v>165</v>
      </c>
      <c r="F720" s="5" t="s">
        <v>166</v>
      </c>
      <c r="G720" s="5" t="s">
        <v>60</v>
      </c>
      <c r="H720" s="5" t="s">
        <v>167</v>
      </c>
      <c r="I720" s="6">
        <v>1205</v>
      </c>
      <c r="J720" s="7">
        <v>2</v>
      </c>
      <c r="K720" s="6">
        <v>2656.5</v>
      </c>
      <c r="L720" s="8">
        <v>7.6272500000000001</v>
      </c>
      <c r="M720" s="8">
        <v>15.2545</v>
      </c>
      <c r="N720" s="7">
        <v>1700</v>
      </c>
      <c r="O720" s="6">
        <v>1.5626470588235295</v>
      </c>
      <c r="P720" s="6">
        <v>174.1453341636894</v>
      </c>
      <c r="Q720" s="13" t="str">
        <f t="shared" si="22"/>
        <v>PLT00060MENASHA</v>
      </c>
      <c r="R720" s="13" t="str">
        <f t="shared" si="23"/>
        <v>TUSCALOOSAPLT0004</v>
      </c>
    </row>
    <row r="721" spans="1:18" x14ac:dyDescent="0.2">
      <c r="A721" s="5" t="s">
        <v>252</v>
      </c>
      <c r="B721" s="5" t="s">
        <v>253</v>
      </c>
      <c r="C721" s="5" t="s">
        <v>254</v>
      </c>
      <c r="D721" s="5" t="s">
        <v>386</v>
      </c>
      <c r="E721" s="5" t="s">
        <v>145</v>
      </c>
      <c r="F721" s="5" t="s">
        <v>283</v>
      </c>
      <c r="G721" s="5" t="s">
        <v>73</v>
      </c>
      <c r="H721" s="5" t="s">
        <v>394</v>
      </c>
      <c r="I721" s="6">
        <v>1511.4</v>
      </c>
      <c r="J721" s="7">
        <v>1</v>
      </c>
      <c r="K721" s="6">
        <v>1595</v>
      </c>
      <c r="L721" s="8">
        <v>15</v>
      </c>
      <c r="M721" s="8">
        <v>15</v>
      </c>
      <c r="N721" s="7">
        <v>418</v>
      </c>
      <c r="O721" s="6">
        <v>3.8157894736842106</v>
      </c>
      <c r="P721" s="6">
        <v>106.33333333333333</v>
      </c>
      <c r="Q721" s="13" t="str">
        <f t="shared" si="22"/>
        <v>PLT00060LOUISVILLE</v>
      </c>
      <c r="R721" s="13" t="str">
        <f t="shared" si="23"/>
        <v>TUSCALOOSAPLT0050</v>
      </c>
    </row>
    <row r="722" spans="1:18" x14ac:dyDescent="0.2">
      <c r="A722" s="5" t="s">
        <v>104</v>
      </c>
      <c r="B722" s="5" t="s">
        <v>107</v>
      </c>
      <c r="C722" s="5" t="s">
        <v>108</v>
      </c>
      <c r="D722" s="5" t="s">
        <v>124</v>
      </c>
      <c r="E722" s="5" t="s">
        <v>125</v>
      </c>
      <c r="F722" s="5" t="s">
        <v>102</v>
      </c>
      <c r="G722" s="5" t="s">
        <v>73</v>
      </c>
      <c r="H722" s="5" t="s">
        <v>126</v>
      </c>
      <c r="I722" s="6">
        <v>1403.9</v>
      </c>
      <c r="J722" s="7">
        <v>1</v>
      </c>
      <c r="K722" s="6">
        <v>1510.1</v>
      </c>
      <c r="L722" s="8">
        <v>14.7265</v>
      </c>
      <c r="M722" s="8">
        <v>14.7265</v>
      </c>
      <c r="N722" s="7">
        <v>590</v>
      </c>
      <c r="O722" s="6">
        <v>2.5594915254237285</v>
      </c>
      <c r="P722" s="6">
        <v>102.54303466539911</v>
      </c>
      <c r="Q722" s="13" t="str">
        <f t="shared" si="22"/>
        <v>PLT00006MARION</v>
      </c>
      <c r="R722" s="13" t="str">
        <f t="shared" si="23"/>
        <v>STONE MOUNTAINPLT0002</v>
      </c>
    </row>
    <row r="723" spans="1:18" x14ac:dyDescent="0.2">
      <c r="A723" s="5" t="s">
        <v>124</v>
      </c>
      <c r="B723" s="5" t="s">
        <v>125</v>
      </c>
      <c r="C723" s="5" t="s">
        <v>102</v>
      </c>
      <c r="D723" s="5" t="s">
        <v>164</v>
      </c>
      <c r="E723" s="5" t="s">
        <v>165</v>
      </c>
      <c r="F723" s="5" t="s">
        <v>166</v>
      </c>
      <c r="G723" s="5" t="s">
        <v>60</v>
      </c>
      <c r="H723" s="5" t="s">
        <v>167</v>
      </c>
      <c r="I723" s="6">
        <v>348.84</v>
      </c>
      <c r="J723" s="7">
        <v>2</v>
      </c>
      <c r="K723" s="6">
        <v>789.48</v>
      </c>
      <c r="L723" s="8">
        <v>7.3352500000000003</v>
      </c>
      <c r="M723" s="8">
        <v>14.670500000000001</v>
      </c>
      <c r="N723" s="7">
        <v>918</v>
      </c>
      <c r="O723" s="6">
        <v>0.86</v>
      </c>
      <c r="P723" s="6">
        <v>53.814116764936436</v>
      </c>
      <c r="Q723" s="13" t="str">
        <f t="shared" si="22"/>
        <v>PLT00020MENASHA</v>
      </c>
      <c r="R723" s="13" t="str">
        <f t="shared" si="23"/>
        <v>MARIONPLT0004</v>
      </c>
    </row>
    <row r="724" spans="1:18" x14ac:dyDescent="0.2">
      <c r="A724" s="5" t="s">
        <v>286</v>
      </c>
      <c r="B724" s="5" t="s">
        <v>118</v>
      </c>
      <c r="C724" s="5" t="s">
        <v>106</v>
      </c>
      <c r="D724" s="5" t="s">
        <v>256</v>
      </c>
      <c r="E724" s="5" t="s">
        <v>257</v>
      </c>
      <c r="F724" s="5" t="s">
        <v>258</v>
      </c>
      <c r="G724" s="5" t="s">
        <v>60</v>
      </c>
      <c r="H724" s="5" t="s">
        <v>259</v>
      </c>
      <c r="I724" s="6">
        <v>1650</v>
      </c>
      <c r="J724" s="7">
        <v>1</v>
      </c>
      <c r="K724" s="6">
        <v>1768.05</v>
      </c>
      <c r="L724" s="8">
        <v>14.506</v>
      </c>
      <c r="M724" s="8">
        <v>14.506</v>
      </c>
      <c r="N724" s="7">
        <v>787</v>
      </c>
      <c r="O724" s="6">
        <v>2.2465692503176617</v>
      </c>
      <c r="P724" s="6">
        <v>121.88404798014614</v>
      </c>
      <c r="Q724" s="13" t="str">
        <f t="shared" si="22"/>
        <v>PLT00610MISSISSAUGA</v>
      </c>
      <c r="R724" s="13" t="str">
        <f t="shared" si="23"/>
        <v>LUMBERTONPLT0810</v>
      </c>
    </row>
    <row r="725" spans="1:18" x14ac:dyDescent="0.2">
      <c r="A725" s="5" t="s">
        <v>124</v>
      </c>
      <c r="B725" s="5" t="s">
        <v>125</v>
      </c>
      <c r="C725" s="5" t="s">
        <v>102</v>
      </c>
      <c r="D725" s="5" t="s">
        <v>170</v>
      </c>
      <c r="E725" s="5" t="s">
        <v>173</v>
      </c>
      <c r="F725" s="5" t="s">
        <v>166</v>
      </c>
      <c r="G725" s="5" t="s">
        <v>60</v>
      </c>
      <c r="H725" s="5" t="s">
        <v>174</v>
      </c>
      <c r="I725" s="6">
        <v>757.55</v>
      </c>
      <c r="J725" s="7">
        <v>2</v>
      </c>
      <c r="K725" s="6">
        <v>1689.5</v>
      </c>
      <c r="L725" s="8">
        <v>7.1955</v>
      </c>
      <c r="M725" s="8">
        <v>14.391</v>
      </c>
      <c r="N725" s="7">
        <v>1090</v>
      </c>
      <c r="O725" s="6">
        <v>1.55</v>
      </c>
      <c r="P725" s="6">
        <v>117.39976374122716</v>
      </c>
      <c r="Q725" s="13" t="str">
        <f t="shared" si="22"/>
        <v>PLT00020WAUSAU</v>
      </c>
      <c r="R725" s="13" t="str">
        <f t="shared" si="23"/>
        <v>MARIONPLT0005</v>
      </c>
    </row>
    <row r="726" spans="1:18" x14ac:dyDescent="0.2">
      <c r="A726" s="5" t="s">
        <v>379</v>
      </c>
      <c r="B726" s="5" t="s">
        <v>151</v>
      </c>
      <c r="C726" s="5" t="s">
        <v>152</v>
      </c>
      <c r="D726" s="5" t="s">
        <v>175</v>
      </c>
      <c r="E726" s="5" t="s">
        <v>151</v>
      </c>
      <c r="F726" s="5" t="s">
        <v>152</v>
      </c>
      <c r="G726" s="5" t="s">
        <v>60</v>
      </c>
      <c r="H726" s="5" t="s">
        <v>176</v>
      </c>
      <c r="I726" s="6">
        <v>0</v>
      </c>
      <c r="J726" s="7">
        <v>1</v>
      </c>
      <c r="K726" s="6">
        <v>0</v>
      </c>
      <c r="L726" s="8">
        <v>14.322000000000001</v>
      </c>
      <c r="M726" s="8">
        <v>14.322000000000001</v>
      </c>
      <c r="N726" s="7">
        <v>0</v>
      </c>
      <c r="O726" s="6" t="s">
        <v>241</v>
      </c>
      <c r="P726" s="6">
        <v>0</v>
      </c>
      <c r="Q726" s="13" t="str">
        <f t="shared" si="22"/>
        <v>PLT00615KALAMAZOO</v>
      </c>
      <c r="R726" s="13" t="str">
        <f t="shared" si="23"/>
        <v>KALAMAZOOPLT0004</v>
      </c>
    </row>
    <row r="727" spans="1:18" x14ac:dyDescent="0.2">
      <c r="A727" s="5" t="s">
        <v>133</v>
      </c>
      <c r="B727" s="5" t="s">
        <v>134</v>
      </c>
      <c r="C727" s="5" t="s">
        <v>106</v>
      </c>
      <c r="D727" s="5" t="s">
        <v>70</v>
      </c>
      <c r="E727" s="5" t="s">
        <v>71</v>
      </c>
      <c r="F727" s="5" t="s">
        <v>72</v>
      </c>
      <c r="G727" s="5" t="s">
        <v>60</v>
      </c>
      <c r="H727" s="5" t="s">
        <v>74</v>
      </c>
      <c r="I727" s="6">
        <v>1358.52</v>
      </c>
      <c r="J727" s="7">
        <v>2</v>
      </c>
      <c r="K727" s="6">
        <v>2985.24</v>
      </c>
      <c r="L727" s="8">
        <v>7.0880000000000001</v>
      </c>
      <c r="M727" s="8">
        <v>14.176</v>
      </c>
      <c r="N727" s="7">
        <v>1788</v>
      </c>
      <c r="O727" s="6">
        <v>1.6695973154362416</v>
      </c>
      <c r="P727" s="6">
        <v>210.58408577878103</v>
      </c>
      <c r="Q727" s="13" t="str">
        <f t="shared" si="22"/>
        <v>PLT00051FORT SMITH</v>
      </c>
      <c r="R727" s="13" t="str">
        <f t="shared" si="23"/>
        <v>CHARLOTTEPLT0004</v>
      </c>
    </row>
    <row r="728" spans="1:18" x14ac:dyDescent="0.2">
      <c r="A728" s="5" t="s">
        <v>127</v>
      </c>
      <c r="B728" s="5" t="s">
        <v>128</v>
      </c>
      <c r="C728" s="5" t="s">
        <v>64</v>
      </c>
      <c r="D728" s="5" t="s">
        <v>124</v>
      </c>
      <c r="E728" s="5" t="s">
        <v>125</v>
      </c>
      <c r="F728" s="5" t="s">
        <v>102</v>
      </c>
      <c r="G728" s="5" t="s">
        <v>60</v>
      </c>
      <c r="H728" s="5" t="s">
        <v>126</v>
      </c>
      <c r="I728" s="6">
        <v>649</v>
      </c>
      <c r="J728" s="7">
        <v>1</v>
      </c>
      <c r="K728" s="6">
        <v>711.72</v>
      </c>
      <c r="L728" s="8">
        <v>14.1465</v>
      </c>
      <c r="M728" s="8">
        <v>14.1465</v>
      </c>
      <c r="N728" s="7">
        <v>392</v>
      </c>
      <c r="O728" s="6">
        <v>1.8156122448979592</v>
      </c>
      <c r="P728" s="6">
        <v>50.310677552751564</v>
      </c>
      <c r="Q728" s="13" t="str">
        <f t="shared" si="22"/>
        <v>PLT00043MARION</v>
      </c>
      <c r="R728" s="13" t="str">
        <f t="shared" si="23"/>
        <v>CENTRALIAPLT0002</v>
      </c>
    </row>
    <row r="729" spans="1:18" x14ac:dyDescent="0.2">
      <c r="A729" s="5" t="s">
        <v>252</v>
      </c>
      <c r="B729" s="5" t="s">
        <v>253</v>
      </c>
      <c r="C729" s="5" t="s">
        <v>254</v>
      </c>
      <c r="D729" s="5" t="s">
        <v>364</v>
      </c>
      <c r="E729" s="5" t="s">
        <v>362</v>
      </c>
      <c r="F729" s="5" t="s">
        <v>269</v>
      </c>
      <c r="G729" s="5" t="s">
        <v>60</v>
      </c>
      <c r="H729" s="5" t="s">
        <v>365</v>
      </c>
      <c r="I729" s="6">
        <v>2525</v>
      </c>
      <c r="J729" s="7">
        <v>1</v>
      </c>
      <c r="K729" s="6">
        <v>3258</v>
      </c>
      <c r="L729" s="8">
        <v>14.079000000000001</v>
      </c>
      <c r="M729" s="8">
        <v>14.079000000000001</v>
      </c>
      <c r="N729" s="7">
        <v>1040</v>
      </c>
      <c r="O729" s="6">
        <v>3.1326923076923077</v>
      </c>
      <c r="P729" s="6">
        <v>231.40848071595994</v>
      </c>
      <c r="Q729" s="13" t="str">
        <f t="shared" si="22"/>
        <v>PLT00060SIOUX FALLS</v>
      </c>
      <c r="R729" s="13" t="str">
        <f t="shared" si="23"/>
        <v>TUSCALOOSAPLT0028</v>
      </c>
    </row>
    <row r="730" spans="1:18" x14ac:dyDescent="0.2">
      <c r="A730" s="5" t="s">
        <v>127</v>
      </c>
      <c r="B730" s="5" t="s">
        <v>128</v>
      </c>
      <c r="C730" s="5" t="s">
        <v>64</v>
      </c>
      <c r="D730" s="5" t="s">
        <v>267</v>
      </c>
      <c r="E730" s="5" t="s">
        <v>268</v>
      </c>
      <c r="F730" s="5" t="s">
        <v>269</v>
      </c>
      <c r="G730" s="5" t="s">
        <v>60</v>
      </c>
      <c r="H730" s="5" t="s">
        <v>270</v>
      </c>
      <c r="I730" s="6">
        <v>1368.84</v>
      </c>
      <c r="J730" s="7">
        <v>1</v>
      </c>
      <c r="K730" s="6">
        <v>1471.32</v>
      </c>
      <c r="L730" s="8">
        <v>14.0075</v>
      </c>
      <c r="M730" s="8">
        <v>14.0075</v>
      </c>
      <c r="N730" s="7">
        <v>732</v>
      </c>
      <c r="O730" s="6">
        <v>2.0099999999999998</v>
      </c>
      <c r="P730" s="6">
        <v>105.03801534892021</v>
      </c>
      <c r="Q730" s="13" t="str">
        <f t="shared" si="22"/>
        <v>PLT00043MITCHELL</v>
      </c>
      <c r="R730" s="13" t="str">
        <f t="shared" si="23"/>
        <v>CENTRALIAPLT0004</v>
      </c>
    </row>
    <row r="731" spans="1:18" x14ac:dyDescent="0.2">
      <c r="A731" s="5" t="s">
        <v>227</v>
      </c>
      <c r="B731" s="5" t="s">
        <v>228</v>
      </c>
      <c r="C731" s="5" t="s">
        <v>229</v>
      </c>
      <c r="D731" s="5" t="s">
        <v>58</v>
      </c>
      <c r="E731" s="5" t="s">
        <v>59</v>
      </c>
      <c r="F731" s="5" t="s">
        <v>57</v>
      </c>
      <c r="G731" s="5" t="s">
        <v>60</v>
      </c>
      <c r="H731" s="5" t="s">
        <v>230</v>
      </c>
      <c r="I731" s="6">
        <v>932.31</v>
      </c>
      <c r="J731" s="7">
        <v>1</v>
      </c>
      <c r="K731" s="6">
        <v>1127.98</v>
      </c>
      <c r="L731" s="8">
        <v>14</v>
      </c>
      <c r="M731" s="8">
        <v>14</v>
      </c>
      <c r="N731" s="7">
        <v>1151</v>
      </c>
      <c r="O731" s="6">
        <v>0.98</v>
      </c>
      <c r="P731" s="6">
        <v>80.570000000000007</v>
      </c>
      <c r="Q731" s="13" t="str">
        <f t="shared" si="22"/>
        <v>PLT00025FULLERTON</v>
      </c>
      <c r="R731" s="13" t="str">
        <f t="shared" si="23"/>
        <v>RENTONPLT0066</v>
      </c>
    </row>
    <row r="732" spans="1:18" x14ac:dyDescent="0.2">
      <c r="A732" s="5" t="s">
        <v>216</v>
      </c>
      <c r="B732" s="5" t="s">
        <v>87</v>
      </c>
      <c r="C732" s="5" t="s">
        <v>88</v>
      </c>
      <c r="D732" s="5" t="s">
        <v>168</v>
      </c>
      <c r="E732" s="5" t="s">
        <v>63</v>
      </c>
      <c r="F732" s="5" t="s">
        <v>64</v>
      </c>
      <c r="G732" s="5" t="s">
        <v>60</v>
      </c>
      <c r="H732" s="5" t="s">
        <v>149</v>
      </c>
      <c r="I732" s="6">
        <v>2806.2750000000001</v>
      </c>
      <c r="J732" s="7">
        <v>2</v>
      </c>
      <c r="K732" s="6">
        <v>6309.21</v>
      </c>
      <c r="L732" s="8">
        <v>6.7290000000000001</v>
      </c>
      <c r="M732" s="8">
        <v>13.458</v>
      </c>
      <c r="N732" s="7">
        <v>4098</v>
      </c>
      <c r="O732" s="6">
        <v>1.5395827232796486</v>
      </c>
      <c r="P732" s="6">
        <v>468.80740080249666</v>
      </c>
      <c r="Q732" s="13" t="str">
        <f t="shared" si="22"/>
        <v>PLT08001ELK GROVE VILLAGE</v>
      </c>
      <c r="R732" s="13" t="str">
        <f t="shared" si="23"/>
        <v>PORTLANDPLT0067</v>
      </c>
    </row>
    <row r="733" spans="1:18" x14ac:dyDescent="0.2">
      <c r="A733" s="5" t="s">
        <v>203</v>
      </c>
      <c r="B733" s="5" t="s">
        <v>204</v>
      </c>
      <c r="C733" s="5" t="s">
        <v>122</v>
      </c>
      <c r="D733" s="5" t="s">
        <v>120</v>
      </c>
      <c r="E733" s="5" t="s">
        <v>121</v>
      </c>
      <c r="F733" s="5" t="s">
        <v>122</v>
      </c>
      <c r="G733" s="5" t="s">
        <v>60</v>
      </c>
      <c r="H733" s="5" t="s">
        <v>123</v>
      </c>
      <c r="I733" s="6">
        <v>250</v>
      </c>
      <c r="J733" s="7">
        <v>1</v>
      </c>
      <c r="K733" s="6">
        <v>254.35</v>
      </c>
      <c r="L733" s="8">
        <v>13.39</v>
      </c>
      <c r="M733" s="8">
        <v>13.39</v>
      </c>
      <c r="N733" s="7">
        <v>29</v>
      </c>
      <c r="O733" s="6">
        <v>8.7706896551724132</v>
      </c>
      <c r="P733" s="6">
        <v>18.995519044062732</v>
      </c>
      <c r="Q733" s="13" t="str">
        <f t="shared" si="22"/>
        <v>PLT00504WEST MONROE</v>
      </c>
      <c r="R733" s="13" t="str">
        <f t="shared" si="23"/>
        <v>BASTROPPLT0001</v>
      </c>
    </row>
    <row r="734" spans="1:18" x14ac:dyDescent="0.2">
      <c r="A734" s="5" t="s">
        <v>286</v>
      </c>
      <c r="B734" s="5" t="s">
        <v>118</v>
      </c>
      <c r="C734" s="5" t="s">
        <v>106</v>
      </c>
      <c r="D734" s="5" t="s">
        <v>124</v>
      </c>
      <c r="E734" s="5" t="s">
        <v>125</v>
      </c>
      <c r="F734" s="5" t="s">
        <v>102</v>
      </c>
      <c r="G734" s="5" t="s">
        <v>60</v>
      </c>
      <c r="H734" s="5" t="s">
        <v>126</v>
      </c>
      <c r="I734" s="6">
        <v>928</v>
      </c>
      <c r="J734" s="7">
        <v>1</v>
      </c>
      <c r="K734" s="6">
        <v>1044</v>
      </c>
      <c r="L734" s="8">
        <v>13.352500000000001</v>
      </c>
      <c r="M734" s="8">
        <v>13.352500000000001</v>
      </c>
      <c r="N734" s="7">
        <v>580</v>
      </c>
      <c r="O734" s="6">
        <v>1.8</v>
      </c>
      <c r="P734" s="6">
        <v>78.187605317356301</v>
      </c>
      <c r="Q734" s="13" t="str">
        <f t="shared" si="22"/>
        <v>PLT00610MARION</v>
      </c>
      <c r="R734" s="13" t="str">
        <f t="shared" si="23"/>
        <v>LUMBERTONPLT0002</v>
      </c>
    </row>
    <row r="735" spans="1:18" x14ac:dyDescent="0.2">
      <c r="A735" s="5" t="s">
        <v>181</v>
      </c>
      <c r="B735" s="5" t="s">
        <v>71</v>
      </c>
      <c r="C735" s="5" t="s">
        <v>72</v>
      </c>
      <c r="D735" s="5" t="s">
        <v>144</v>
      </c>
      <c r="E735" s="5" t="s">
        <v>145</v>
      </c>
      <c r="F735" s="5" t="s">
        <v>84</v>
      </c>
      <c r="G735" s="5" t="s">
        <v>60</v>
      </c>
      <c r="H735" s="5" t="s">
        <v>404</v>
      </c>
      <c r="I735" s="6">
        <v>1994</v>
      </c>
      <c r="J735" s="7">
        <v>1</v>
      </c>
      <c r="K735" s="6">
        <v>2155.8000000000002</v>
      </c>
      <c r="L735" s="8">
        <v>13.224</v>
      </c>
      <c r="M735" s="8">
        <v>13.224</v>
      </c>
      <c r="N735" s="7">
        <v>809</v>
      </c>
      <c r="O735" s="6">
        <v>2.6647713226205192</v>
      </c>
      <c r="P735" s="6">
        <v>163.02177858439202</v>
      </c>
      <c r="Q735" s="13" t="str">
        <f t="shared" si="22"/>
        <v>PLT00350LOUISVILLE</v>
      </c>
      <c r="R735" s="13" t="str">
        <f t="shared" si="23"/>
        <v>FORT SMITHPLT0005</v>
      </c>
    </row>
    <row r="736" spans="1:18" x14ac:dyDescent="0.2">
      <c r="A736" s="5" t="s">
        <v>130</v>
      </c>
      <c r="B736" s="5" t="s">
        <v>131</v>
      </c>
      <c r="C736" s="5" t="s">
        <v>108</v>
      </c>
      <c r="D736" s="5" t="s">
        <v>136</v>
      </c>
      <c r="E736" s="5" t="s">
        <v>121</v>
      </c>
      <c r="F736" s="5" t="s">
        <v>122</v>
      </c>
      <c r="G736" s="5" t="s">
        <v>60</v>
      </c>
      <c r="H736" s="5" t="s">
        <v>123</v>
      </c>
      <c r="I736" s="6">
        <v>904.4799999999999</v>
      </c>
      <c r="J736" s="7">
        <v>5</v>
      </c>
      <c r="K736" s="6">
        <v>5354.8</v>
      </c>
      <c r="L736" s="8">
        <v>2.5725000000000002</v>
      </c>
      <c r="M736" s="8">
        <v>12.862500000000001</v>
      </c>
      <c r="N736" s="7">
        <v>2680</v>
      </c>
      <c r="O736" s="6">
        <v>1.9980597014925374</v>
      </c>
      <c r="P736" s="6">
        <v>416.31098153547134</v>
      </c>
      <c r="Q736" s="13" t="str">
        <f t="shared" si="22"/>
        <v>PLT00068WEST MONROE</v>
      </c>
      <c r="R736" s="13" t="str">
        <f t="shared" si="23"/>
        <v>PERRYPLT0007</v>
      </c>
    </row>
    <row r="737" spans="1:18" x14ac:dyDescent="0.2">
      <c r="A737" s="5" t="s">
        <v>264</v>
      </c>
      <c r="B737" s="5" t="s">
        <v>111</v>
      </c>
      <c r="C737" s="5" t="s">
        <v>112</v>
      </c>
      <c r="D737" s="5" t="s">
        <v>133</v>
      </c>
      <c r="E737" s="5" t="s">
        <v>134</v>
      </c>
      <c r="F737" s="5" t="s">
        <v>106</v>
      </c>
      <c r="G737" s="5" t="s">
        <v>60</v>
      </c>
      <c r="H737" s="5" t="s">
        <v>135</v>
      </c>
      <c r="I737" s="6">
        <v>944.69999999999993</v>
      </c>
      <c r="J737" s="7">
        <v>3</v>
      </c>
      <c r="K737" s="6">
        <v>3055</v>
      </c>
      <c r="L737" s="8">
        <v>4.2824999999999998</v>
      </c>
      <c r="M737" s="8">
        <v>12.8475</v>
      </c>
      <c r="N737" s="7">
        <v>1410</v>
      </c>
      <c r="O737" s="6">
        <v>2.1666666666666665</v>
      </c>
      <c r="P737" s="6">
        <v>237.78945320101187</v>
      </c>
      <c r="Q737" s="13" t="str">
        <f t="shared" si="22"/>
        <v>PLT00653CHARLOTTE</v>
      </c>
      <c r="R737" s="13" t="str">
        <f t="shared" si="23"/>
        <v>LAWRENCEBURGPLT0005</v>
      </c>
    </row>
    <row r="738" spans="1:18" x14ac:dyDescent="0.2">
      <c r="A738" s="5" t="s">
        <v>407</v>
      </c>
      <c r="B738" s="5" t="s">
        <v>262</v>
      </c>
      <c r="C738" s="5" t="s">
        <v>122</v>
      </c>
      <c r="D738" s="5" t="s">
        <v>130</v>
      </c>
      <c r="E738" s="5" t="s">
        <v>131</v>
      </c>
      <c r="F738" s="5" t="s">
        <v>108</v>
      </c>
      <c r="G738" s="5" t="s">
        <v>60</v>
      </c>
      <c r="H738" s="5" t="s">
        <v>408</v>
      </c>
      <c r="I738" s="6">
        <v>1135.29</v>
      </c>
      <c r="J738" s="7">
        <v>1</v>
      </c>
      <c r="K738" s="6">
        <v>1225.9000000000001</v>
      </c>
      <c r="L738" s="8">
        <v>12.5</v>
      </c>
      <c r="M738" s="8">
        <v>12.5</v>
      </c>
      <c r="N738" s="7">
        <v>533</v>
      </c>
      <c r="O738" s="6">
        <v>2.3000000000000003</v>
      </c>
      <c r="P738" s="6">
        <v>98.072000000000003</v>
      </c>
      <c r="Q738" s="13" t="str">
        <f t="shared" si="22"/>
        <v>PLT00602PERRY</v>
      </c>
      <c r="R738" s="13" t="str">
        <f t="shared" si="23"/>
        <v>MONROEPLT0006</v>
      </c>
    </row>
    <row r="739" spans="1:18" x14ac:dyDescent="0.2">
      <c r="A739" s="5" t="s">
        <v>137</v>
      </c>
      <c r="B739" s="5" t="s">
        <v>138</v>
      </c>
      <c r="C739" s="5" t="s">
        <v>108</v>
      </c>
      <c r="D739" s="5" t="s">
        <v>256</v>
      </c>
      <c r="E739" s="5" t="s">
        <v>257</v>
      </c>
      <c r="F739" s="5" t="s">
        <v>258</v>
      </c>
      <c r="G739" s="5" t="s">
        <v>60</v>
      </c>
      <c r="H739" s="5" t="s">
        <v>259</v>
      </c>
      <c r="I739" s="6">
        <v>1865</v>
      </c>
      <c r="J739" s="7">
        <v>1</v>
      </c>
      <c r="K739" s="6">
        <v>2066</v>
      </c>
      <c r="L739" s="8">
        <v>12.499000000000001</v>
      </c>
      <c r="M739" s="8">
        <v>12.499000000000001</v>
      </c>
      <c r="N739" s="7">
        <v>1005</v>
      </c>
      <c r="O739" s="6">
        <v>2.0557213930348257</v>
      </c>
      <c r="P739" s="6">
        <v>165.29322345787662</v>
      </c>
      <c r="Q739" s="13" t="str">
        <f t="shared" si="22"/>
        <v>PLT00033MISSISSAUGA</v>
      </c>
      <c r="R739" s="13" t="str">
        <f t="shared" si="23"/>
        <v>MACONPLT0810</v>
      </c>
    </row>
    <row r="740" spans="1:18" x14ac:dyDescent="0.2">
      <c r="A740" s="5" t="s">
        <v>164</v>
      </c>
      <c r="B740" s="5" t="s">
        <v>165</v>
      </c>
      <c r="C740" s="5" t="s">
        <v>166</v>
      </c>
      <c r="D740" s="5" t="s">
        <v>70</v>
      </c>
      <c r="E740" s="5" t="s">
        <v>71</v>
      </c>
      <c r="F740" s="5" t="s">
        <v>72</v>
      </c>
      <c r="G740" s="5" t="s">
        <v>60</v>
      </c>
      <c r="H740" s="5" t="s">
        <v>74</v>
      </c>
      <c r="I740" s="6">
        <v>1617</v>
      </c>
      <c r="J740" s="7">
        <v>2</v>
      </c>
      <c r="K740" s="6">
        <v>3465</v>
      </c>
      <c r="L740" s="8">
        <v>6.0967500000000001</v>
      </c>
      <c r="M740" s="8">
        <v>12.1935</v>
      </c>
      <c r="N740" s="7">
        <v>1650</v>
      </c>
      <c r="O740" s="6">
        <v>2.1</v>
      </c>
      <c r="P740" s="6">
        <v>284.16779431664412</v>
      </c>
      <c r="Q740" s="13" t="str">
        <f t="shared" si="22"/>
        <v>PLT00045FORT SMITH</v>
      </c>
      <c r="R740" s="13" t="str">
        <f t="shared" si="23"/>
        <v>MENASHAPLT0004</v>
      </c>
    </row>
    <row r="741" spans="1:18" x14ac:dyDescent="0.2">
      <c r="A741" s="5" t="s">
        <v>227</v>
      </c>
      <c r="B741" s="5" t="s">
        <v>228</v>
      </c>
      <c r="C741" s="5" t="s">
        <v>229</v>
      </c>
      <c r="D741" s="5" t="s">
        <v>55</v>
      </c>
      <c r="E741" s="5" t="s">
        <v>56</v>
      </c>
      <c r="F741" s="5" t="s">
        <v>57</v>
      </c>
      <c r="G741" s="5" t="s">
        <v>60</v>
      </c>
      <c r="H741" s="5" t="s">
        <v>169</v>
      </c>
      <c r="I741" s="6">
        <v>1500</v>
      </c>
      <c r="J741" s="7">
        <v>1</v>
      </c>
      <c r="K741" s="6">
        <v>1663.24</v>
      </c>
      <c r="L741" s="8">
        <v>12.156000000000001</v>
      </c>
      <c r="M741" s="8">
        <v>12.156000000000001</v>
      </c>
      <c r="N741" s="7">
        <v>1166</v>
      </c>
      <c r="O741" s="6">
        <v>1.4264493996569467</v>
      </c>
      <c r="P741" s="6">
        <v>136.82461335965777</v>
      </c>
      <c r="Q741" s="13" t="str">
        <f t="shared" si="22"/>
        <v>PLT00025IRVINE</v>
      </c>
      <c r="R741" s="13" t="str">
        <f t="shared" si="23"/>
        <v>RENTONPLT0000</v>
      </c>
    </row>
    <row r="742" spans="1:18" x14ac:dyDescent="0.2">
      <c r="A742" s="5" t="s">
        <v>348</v>
      </c>
      <c r="B742" s="5" t="s">
        <v>262</v>
      </c>
      <c r="C742" s="5" t="s">
        <v>122</v>
      </c>
      <c r="D742" s="5" t="s">
        <v>400</v>
      </c>
      <c r="E742" s="5" t="s">
        <v>401</v>
      </c>
      <c r="F742" s="5" t="s">
        <v>312</v>
      </c>
      <c r="G742" s="5" t="s">
        <v>60</v>
      </c>
      <c r="H742" s="5" t="s">
        <v>402</v>
      </c>
      <c r="I742" s="6">
        <v>1628.6666666666667</v>
      </c>
      <c r="J742" s="7">
        <v>3</v>
      </c>
      <c r="K742" s="6">
        <v>5436.78</v>
      </c>
      <c r="L742" s="8">
        <v>4.0291666666666668</v>
      </c>
      <c r="M742" s="8">
        <v>12.0875</v>
      </c>
      <c r="N742" s="7">
        <v>3305</v>
      </c>
      <c r="O742" s="6">
        <v>1.6450166414523448</v>
      </c>
      <c r="P742" s="6">
        <v>449.78531540847979</v>
      </c>
      <c r="Q742" s="13" t="str">
        <f t="shared" si="22"/>
        <v>PLT00205CROSBY</v>
      </c>
      <c r="R742" s="13" t="str">
        <f t="shared" si="23"/>
        <v>MONROEPLT0007</v>
      </c>
    </row>
    <row r="743" spans="1:18" x14ac:dyDescent="0.2">
      <c r="A743" s="5" t="s">
        <v>181</v>
      </c>
      <c r="B743" s="5" t="s">
        <v>71</v>
      </c>
      <c r="C743" s="5" t="s">
        <v>72</v>
      </c>
      <c r="D743" s="5" t="s">
        <v>127</v>
      </c>
      <c r="E743" s="5" t="s">
        <v>128</v>
      </c>
      <c r="F743" s="5" t="s">
        <v>64</v>
      </c>
      <c r="G743" s="5" t="s">
        <v>60</v>
      </c>
      <c r="H743" s="5" t="s">
        <v>129</v>
      </c>
      <c r="I743" s="6">
        <v>834.48</v>
      </c>
      <c r="J743" s="7">
        <v>1</v>
      </c>
      <c r="K743" s="6">
        <v>898.32</v>
      </c>
      <c r="L743" s="8">
        <v>11.805</v>
      </c>
      <c r="M743" s="8">
        <v>11.805</v>
      </c>
      <c r="N743" s="7">
        <v>456</v>
      </c>
      <c r="O743" s="6">
        <v>1.9700000000000002</v>
      </c>
      <c r="P743" s="6">
        <v>76.096569250317671</v>
      </c>
      <c r="Q743" s="13" t="str">
        <f t="shared" si="22"/>
        <v>PLT00350CENTRALIA</v>
      </c>
      <c r="R743" s="13" t="str">
        <f t="shared" si="23"/>
        <v>FORT SMITHPLT0004</v>
      </c>
    </row>
    <row r="744" spans="1:18" x14ac:dyDescent="0.2">
      <c r="A744" s="5" t="s">
        <v>104</v>
      </c>
      <c r="B744" s="5" t="s">
        <v>107</v>
      </c>
      <c r="C744" s="5" t="s">
        <v>108</v>
      </c>
      <c r="D744" s="5" t="s">
        <v>100</v>
      </c>
      <c r="E744" s="5" t="s">
        <v>101</v>
      </c>
      <c r="F744" s="5" t="s">
        <v>102</v>
      </c>
      <c r="G744" s="5" t="s">
        <v>60</v>
      </c>
      <c r="H744" s="5" t="s">
        <v>103</v>
      </c>
      <c r="I744" s="6">
        <v>850</v>
      </c>
      <c r="J744" s="7">
        <v>1</v>
      </c>
      <c r="K744" s="6">
        <v>918.11000000000013</v>
      </c>
      <c r="L744" s="8">
        <v>11.696</v>
      </c>
      <c r="M744" s="8">
        <v>11.696</v>
      </c>
      <c r="N744" s="7">
        <v>908</v>
      </c>
      <c r="O744" s="6">
        <v>1.0111343612334802</v>
      </c>
      <c r="P744" s="6">
        <v>78.497777017783875</v>
      </c>
      <c r="Q744" s="13" t="str">
        <f t="shared" si="22"/>
        <v>PLT00006CINCINNATI</v>
      </c>
      <c r="R744" s="13" t="str">
        <f t="shared" si="23"/>
        <v>STONE MOUNTAINPLT0901</v>
      </c>
    </row>
    <row r="745" spans="1:18" x14ac:dyDescent="0.2">
      <c r="A745" s="5" t="s">
        <v>157</v>
      </c>
      <c r="B745" s="5" t="s">
        <v>158</v>
      </c>
      <c r="C745" s="5" t="s">
        <v>102</v>
      </c>
      <c r="D745" s="5" t="s">
        <v>117</v>
      </c>
      <c r="E745" s="5" t="s">
        <v>118</v>
      </c>
      <c r="F745" s="5" t="s">
        <v>106</v>
      </c>
      <c r="G745" s="5" t="s">
        <v>60</v>
      </c>
      <c r="H745" s="5" t="s">
        <v>119</v>
      </c>
      <c r="I745" s="6">
        <v>1045.5</v>
      </c>
      <c r="J745" s="7">
        <v>2</v>
      </c>
      <c r="K745" s="6">
        <v>2285.56</v>
      </c>
      <c r="L745" s="8">
        <v>5.8120000000000003</v>
      </c>
      <c r="M745" s="8">
        <v>11.624000000000001</v>
      </c>
      <c r="N745" s="7">
        <v>1216</v>
      </c>
      <c r="O745" s="6">
        <v>1.8795723684210526</v>
      </c>
      <c r="P745" s="6">
        <v>196.62422573984858</v>
      </c>
      <c r="Q745" s="13" t="str">
        <f t="shared" si="22"/>
        <v>PLT00022LUMBERTON</v>
      </c>
      <c r="R745" s="13" t="str">
        <f t="shared" si="23"/>
        <v>SOLONPLT0004</v>
      </c>
    </row>
    <row r="746" spans="1:18" x14ac:dyDescent="0.2">
      <c r="A746" s="5" t="s">
        <v>124</v>
      </c>
      <c r="B746" s="5" t="s">
        <v>125</v>
      </c>
      <c r="C746" s="5" t="s">
        <v>102</v>
      </c>
      <c r="D746" s="5" t="s">
        <v>216</v>
      </c>
      <c r="E746" s="5" t="s">
        <v>87</v>
      </c>
      <c r="F746" s="5" t="s">
        <v>88</v>
      </c>
      <c r="G746" s="5" t="s">
        <v>60</v>
      </c>
      <c r="H746" s="5" t="s">
        <v>217</v>
      </c>
      <c r="I746" s="6">
        <v>3174.5</v>
      </c>
      <c r="J746" s="7">
        <v>2</v>
      </c>
      <c r="K746" s="6">
        <v>7239.34</v>
      </c>
      <c r="L746" s="8">
        <v>5.7750000000000004</v>
      </c>
      <c r="M746" s="8">
        <v>11.55</v>
      </c>
      <c r="N746" s="7">
        <v>4686</v>
      </c>
      <c r="O746" s="6">
        <v>1.5448868971404184</v>
      </c>
      <c r="P746" s="6">
        <v>626.78268398268392</v>
      </c>
      <c r="Q746" s="13" t="str">
        <f t="shared" si="22"/>
        <v>PLT00020PORTLAND</v>
      </c>
      <c r="R746" s="13" t="str">
        <f t="shared" si="23"/>
        <v>MARIONPLT0800</v>
      </c>
    </row>
    <row r="747" spans="1:18" x14ac:dyDescent="0.2">
      <c r="A747" s="5" t="s">
        <v>164</v>
      </c>
      <c r="B747" s="5" t="s">
        <v>165</v>
      </c>
      <c r="C747" s="5" t="s">
        <v>166</v>
      </c>
      <c r="D747" s="5" t="s">
        <v>124</v>
      </c>
      <c r="E747" s="5" t="s">
        <v>125</v>
      </c>
      <c r="F747" s="5" t="s">
        <v>102</v>
      </c>
      <c r="G747" s="5" t="s">
        <v>60</v>
      </c>
      <c r="H747" s="5" t="s">
        <v>126</v>
      </c>
      <c r="I747" s="6">
        <v>984.55499999999995</v>
      </c>
      <c r="J747" s="7">
        <v>2</v>
      </c>
      <c r="K747" s="6">
        <v>2152.71</v>
      </c>
      <c r="L747" s="8">
        <v>5.7117500000000003</v>
      </c>
      <c r="M747" s="8">
        <v>11.423500000000001</v>
      </c>
      <c r="N747" s="7">
        <v>918</v>
      </c>
      <c r="O747" s="6">
        <v>2.3450000000000002</v>
      </c>
      <c r="P747" s="6">
        <v>188.4457478005865</v>
      </c>
      <c r="Q747" s="13" t="str">
        <f t="shared" si="22"/>
        <v>PLT00045MARION</v>
      </c>
      <c r="R747" s="13" t="str">
        <f t="shared" si="23"/>
        <v>MENASHAPLT0002</v>
      </c>
    </row>
    <row r="748" spans="1:18" x14ac:dyDescent="0.2">
      <c r="A748" s="5" t="s">
        <v>127</v>
      </c>
      <c r="B748" s="5" t="s">
        <v>128</v>
      </c>
      <c r="C748" s="5" t="s">
        <v>64</v>
      </c>
      <c r="D748" s="5" t="s">
        <v>66</v>
      </c>
      <c r="E748" s="5" t="s">
        <v>67</v>
      </c>
      <c r="F748" s="5" t="s">
        <v>68</v>
      </c>
      <c r="G748" s="5" t="s">
        <v>60</v>
      </c>
      <c r="H748" s="5" t="s">
        <v>69</v>
      </c>
      <c r="I748" s="6">
        <v>565.30235294117642</v>
      </c>
      <c r="J748" s="7">
        <v>17</v>
      </c>
      <c r="K748" s="6">
        <v>9876.36</v>
      </c>
      <c r="L748" s="8">
        <v>0.6711176470588236</v>
      </c>
      <c r="M748" s="8">
        <v>11.409000000000001</v>
      </c>
      <c r="N748" s="7">
        <v>1734</v>
      </c>
      <c r="O748" s="6">
        <v>5.6957093425605541</v>
      </c>
      <c r="P748" s="6">
        <v>865.66394951354198</v>
      </c>
      <c r="Q748" s="13" t="str">
        <f t="shared" si="22"/>
        <v>PLT00043PACIFIC</v>
      </c>
      <c r="R748" s="13" t="str">
        <f t="shared" si="23"/>
        <v>CENTRALIAPLT0001</v>
      </c>
    </row>
    <row r="749" spans="1:18" x14ac:dyDescent="0.2">
      <c r="A749" s="5" t="s">
        <v>164</v>
      </c>
      <c r="B749" s="5" t="s">
        <v>165</v>
      </c>
      <c r="C749" s="5" t="s">
        <v>166</v>
      </c>
      <c r="D749" s="5" t="s">
        <v>117</v>
      </c>
      <c r="E749" s="5" t="s">
        <v>118</v>
      </c>
      <c r="F749" s="5" t="s">
        <v>106</v>
      </c>
      <c r="G749" s="5" t="s">
        <v>73</v>
      </c>
      <c r="H749" s="5" t="s">
        <v>119</v>
      </c>
      <c r="I749" s="6">
        <v>2501.58</v>
      </c>
      <c r="J749" s="7">
        <v>1</v>
      </c>
      <c r="K749" s="6">
        <v>2695</v>
      </c>
      <c r="L749" s="8">
        <v>11.175000000000001</v>
      </c>
      <c r="M749" s="8">
        <v>11.175000000000001</v>
      </c>
      <c r="N749" s="7">
        <v>1018</v>
      </c>
      <c r="O749" s="6">
        <v>2.6473477406679766</v>
      </c>
      <c r="P749" s="6">
        <v>241.16331096196868</v>
      </c>
      <c r="Q749" s="13" t="str">
        <f t="shared" si="22"/>
        <v>PLT00045LUMBERTON</v>
      </c>
      <c r="R749" s="13" t="str">
        <f t="shared" si="23"/>
        <v>MENASHAPLT0004</v>
      </c>
    </row>
    <row r="750" spans="1:18" x14ac:dyDescent="0.2">
      <c r="A750" s="5" t="s">
        <v>124</v>
      </c>
      <c r="B750" s="5" t="s">
        <v>125</v>
      </c>
      <c r="C750" s="5" t="s">
        <v>102</v>
      </c>
      <c r="D750" s="5" t="s">
        <v>216</v>
      </c>
      <c r="E750" s="5" t="s">
        <v>87</v>
      </c>
      <c r="F750" s="5" t="s">
        <v>88</v>
      </c>
      <c r="G750" s="5" t="s">
        <v>156</v>
      </c>
      <c r="H750" s="5" t="s">
        <v>217</v>
      </c>
      <c r="I750" s="6">
        <v>2413.29</v>
      </c>
      <c r="J750" s="7">
        <v>1</v>
      </c>
      <c r="K750" s="6">
        <v>2750.68</v>
      </c>
      <c r="L750" s="8">
        <v>11.015499999999999</v>
      </c>
      <c r="M750" s="8">
        <v>11.015499999999999</v>
      </c>
      <c r="N750" s="7">
        <v>2343</v>
      </c>
      <c r="O750" s="6">
        <v>1.1739991463935124</v>
      </c>
      <c r="P750" s="6">
        <v>249.70995415550814</v>
      </c>
      <c r="Q750" s="13" t="str">
        <f t="shared" si="22"/>
        <v>PLT00020PORTLAND</v>
      </c>
      <c r="R750" s="13" t="str">
        <f t="shared" si="23"/>
        <v>MARIONPLT0800</v>
      </c>
    </row>
    <row r="751" spans="1:18" x14ac:dyDescent="0.2">
      <c r="A751" s="5" t="s">
        <v>227</v>
      </c>
      <c r="B751" s="5" t="s">
        <v>228</v>
      </c>
      <c r="C751" s="5" t="s">
        <v>229</v>
      </c>
      <c r="D751" s="5" t="s">
        <v>168</v>
      </c>
      <c r="E751" s="5" t="s">
        <v>63</v>
      </c>
      <c r="F751" s="5" t="s">
        <v>64</v>
      </c>
      <c r="G751" s="5" t="s">
        <v>60</v>
      </c>
      <c r="H751" s="5" t="s">
        <v>149</v>
      </c>
      <c r="I751" s="6">
        <v>3270.3</v>
      </c>
      <c r="J751" s="7">
        <v>1</v>
      </c>
      <c r="K751" s="6">
        <v>3607.24</v>
      </c>
      <c r="L751" s="8">
        <v>11</v>
      </c>
      <c r="M751" s="8">
        <v>11</v>
      </c>
      <c r="N751" s="7">
        <v>1982</v>
      </c>
      <c r="O751" s="6">
        <v>1.8199999999999998</v>
      </c>
      <c r="P751" s="6">
        <v>327.9309090909091</v>
      </c>
      <c r="Q751" s="13" t="str">
        <f t="shared" si="22"/>
        <v>PLT00025ELK GROVE VILLAGE</v>
      </c>
      <c r="R751" s="13" t="str">
        <f t="shared" si="23"/>
        <v>RENTONPLT0067</v>
      </c>
    </row>
    <row r="752" spans="1:18" x14ac:dyDescent="0.2">
      <c r="A752" s="5" t="s">
        <v>66</v>
      </c>
      <c r="B752" s="5" t="s">
        <v>67</v>
      </c>
      <c r="C752" s="5" t="s">
        <v>68</v>
      </c>
      <c r="D752" s="5" t="s">
        <v>140</v>
      </c>
      <c r="E752" s="5" t="s">
        <v>141</v>
      </c>
      <c r="F752" s="5" t="s">
        <v>142</v>
      </c>
      <c r="G752" s="5" t="s">
        <v>60</v>
      </c>
      <c r="H752" s="5" t="s">
        <v>143</v>
      </c>
      <c r="I752" s="6">
        <v>1700</v>
      </c>
      <c r="J752" s="7">
        <v>1</v>
      </c>
      <c r="K752" s="6">
        <v>2060.38</v>
      </c>
      <c r="L752" s="8">
        <v>10.843999999999999</v>
      </c>
      <c r="M752" s="8">
        <v>10.843999999999999</v>
      </c>
      <c r="N752" s="7">
        <v>891</v>
      </c>
      <c r="O752" s="6">
        <v>2.3124354657687993</v>
      </c>
      <c r="P752" s="6">
        <v>190.00184433788272</v>
      </c>
      <c r="Q752" s="13" t="str">
        <f t="shared" si="22"/>
        <v>PLT00017OAKS</v>
      </c>
      <c r="R752" s="13" t="str">
        <f t="shared" si="23"/>
        <v>PACIFICPLT0002</v>
      </c>
    </row>
    <row r="753" spans="1:18" x14ac:dyDescent="0.2">
      <c r="A753" s="5" t="s">
        <v>216</v>
      </c>
      <c r="B753" s="5" t="s">
        <v>87</v>
      </c>
      <c r="C753" s="5" t="s">
        <v>88</v>
      </c>
      <c r="D753" s="5" t="s">
        <v>58</v>
      </c>
      <c r="E753" s="5" t="s">
        <v>59</v>
      </c>
      <c r="F753" s="5" t="s">
        <v>57</v>
      </c>
      <c r="G753" s="5" t="s">
        <v>60</v>
      </c>
      <c r="H753" s="5" t="s">
        <v>230</v>
      </c>
      <c r="I753" s="6">
        <v>1626.9</v>
      </c>
      <c r="J753" s="7">
        <v>1</v>
      </c>
      <c r="K753" s="6">
        <v>1794.52</v>
      </c>
      <c r="L753" s="8">
        <v>10.620000000000001</v>
      </c>
      <c r="M753" s="8">
        <v>10.620000000000001</v>
      </c>
      <c r="N753" s="7">
        <v>986</v>
      </c>
      <c r="O753" s="6">
        <v>1.82</v>
      </c>
      <c r="P753" s="6">
        <v>168.97551789077212</v>
      </c>
      <c r="Q753" s="13" t="str">
        <f t="shared" si="22"/>
        <v>PLT08001FULLERTON</v>
      </c>
      <c r="R753" s="13" t="str">
        <f t="shared" si="23"/>
        <v>PORTLANDPLT0066</v>
      </c>
    </row>
    <row r="754" spans="1:18" x14ac:dyDescent="0.2">
      <c r="A754" s="5" t="s">
        <v>264</v>
      </c>
      <c r="B754" s="5" t="s">
        <v>111</v>
      </c>
      <c r="C754" s="5" t="s">
        <v>112</v>
      </c>
      <c r="D754" s="5" t="s">
        <v>93</v>
      </c>
      <c r="E754" s="5" t="s">
        <v>94</v>
      </c>
      <c r="F754" s="5" t="s">
        <v>57</v>
      </c>
      <c r="G754" s="5" t="s">
        <v>60</v>
      </c>
      <c r="H754" s="5" t="s">
        <v>95</v>
      </c>
      <c r="I754" s="6">
        <v>3263.95</v>
      </c>
      <c r="J754" s="7">
        <v>1</v>
      </c>
      <c r="K754" s="6">
        <v>3646.62</v>
      </c>
      <c r="L754" s="8">
        <v>10.605</v>
      </c>
      <c r="M754" s="8">
        <v>10.605</v>
      </c>
      <c r="N754" s="7">
        <v>2251</v>
      </c>
      <c r="O754" s="6">
        <v>1.6199999999999999</v>
      </c>
      <c r="P754" s="6">
        <v>343.85855728429982</v>
      </c>
      <c r="Q754" s="13" t="str">
        <f t="shared" si="22"/>
        <v>PLT00653SACRAMENTO</v>
      </c>
      <c r="R754" s="13" t="str">
        <f t="shared" si="23"/>
        <v>LAWRENCEBURGPLT0060</v>
      </c>
    </row>
    <row r="755" spans="1:18" x14ac:dyDescent="0.2">
      <c r="A755" s="5" t="s">
        <v>189</v>
      </c>
      <c r="B755" s="5" t="s">
        <v>190</v>
      </c>
      <c r="C755" s="5" t="s">
        <v>112</v>
      </c>
      <c r="D755" s="5" t="s">
        <v>133</v>
      </c>
      <c r="E755" s="5" t="s">
        <v>134</v>
      </c>
      <c r="F755" s="5" t="s">
        <v>106</v>
      </c>
      <c r="G755" s="5" t="s">
        <v>60</v>
      </c>
      <c r="H755" s="5" t="s">
        <v>135</v>
      </c>
      <c r="I755" s="6">
        <v>613.70000000000005</v>
      </c>
      <c r="J755" s="7">
        <v>2</v>
      </c>
      <c r="K755" s="6">
        <v>1353.75</v>
      </c>
      <c r="L755" s="8">
        <v>5.1955</v>
      </c>
      <c r="M755" s="8">
        <v>10.391</v>
      </c>
      <c r="N755" s="7">
        <v>722</v>
      </c>
      <c r="O755" s="6">
        <v>1.875</v>
      </c>
      <c r="P755" s="6">
        <v>130.28101241458955</v>
      </c>
      <c r="Q755" s="13" t="str">
        <f t="shared" si="22"/>
        <v>PLT0048ACHARLOTTE</v>
      </c>
      <c r="R755" s="13" t="str">
        <f t="shared" si="23"/>
        <v>GORDONSVILLEPLT0005</v>
      </c>
    </row>
    <row r="756" spans="1:18" x14ac:dyDescent="0.2">
      <c r="A756" s="5" t="s">
        <v>260</v>
      </c>
      <c r="B756" s="5" t="s">
        <v>138</v>
      </c>
      <c r="C756" s="5" t="s">
        <v>108</v>
      </c>
      <c r="D756" s="5" t="s">
        <v>216</v>
      </c>
      <c r="E756" s="5" t="s">
        <v>87</v>
      </c>
      <c r="F756" s="5" t="s">
        <v>88</v>
      </c>
      <c r="G756" s="5" t="s">
        <v>156</v>
      </c>
      <c r="H756" s="5" t="s">
        <v>231</v>
      </c>
      <c r="I756" s="6">
        <v>2509.8000000000002</v>
      </c>
      <c r="J756" s="7">
        <v>1</v>
      </c>
      <c r="K756" s="6">
        <v>2822.19</v>
      </c>
      <c r="L756" s="8">
        <v>10.346</v>
      </c>
      <c r="M756" s="8">
        <v>10.346</v>
      </c>
      <c r="N756" s="7">
        <v>2670</v>
      </c>
      <c r="O756" s="6">
        <v>1.0569999999999999</v>
      </c>
      <c r="P756" s="6">
        <v>272.7807848443843</v>
      </c>
      <c r="Q756" s="13" t="str">
        <f t="shared" si="22"/>
        <v>PLT00250PORTLAND</v>
      </c>
      <c r="R756" s="13" t="str">
        <f t="shared" si="23"/>
        <v>MACONPLT0800</v>
      </c>
    </row>
    <row r="757" spans="1:18" x14ac:dyDescent="0.2">
      <c r="A757" s="5" t="s">
        <v>267</v>
      </c>
      <c r="B757" s="5" t="s">
        <v>268</v>
      </c>
      <c r="C757" s="5" t="s">
        <v>269</v>
      </c>
      <c r="D757" s="5" t="s">
        <v>62</v>
      </c>
      <c r="E757" s="5" t="s">
        <v>63</v>
      </c>
      <c r="F757" s="5" t="s">
        <v>64</v>
      </c>
      <c r="G757" s="5" t="s">
        <v>60</v>
      </c>
      <c r="H757" s="5" t="s">
        <v>65</v>
      </c>
      <c r="I757" s="6">
        <v>1280</v>
      </c>
      <c r="J757" s="7">
        <v>1</v>
      </c>
      <c r="K757" s="6">
        <v>1386.2</v>
      </c>
      <c r="L757" s="8">
        <v>10.308</v>
      </c>
      <c r="M757" s="8">
        <v>10.308</v>
      </c>
      <c r="N757" s="7">
        <v>590</v>
      </c>
      <c r="O757" s="6">
        <v>2.349491525423729</v>
      </c>
      <c r="P757" s="6">
        <v>134.4780752813349</v>
      </c>
      <c r="Q757" s="13" t="str">
        <f t="shared" si="22"/>
        <v>PLT00044ELK GROVE VILLAGE</v>
      </c>
      <c r="R757" s="13" t="str">
        <f t="shared" si="23"/>
        <v>MITCHELLPLT0000</v>
      </c>
    </row>
    <row r="758" spans="1:18" x14ac:dyDescent="0.2">
      <c r="A758" s="5" t="s">
        <v>75</v>
      </c>
      <c r="B758" s="5" t="s">
        <v>76</v>
      </c>
      <c r="C758" s="5" t="s">
        <v>57</v>
      </c>
      <c r="D758" s="5" t="s">
        <v>90</v>
      </c>
      <c r="E758" s="5" t="s">
        <v>91</v>
      </c>
      <c r="F758" s="5" t="s">
        <v>57</v>
      </c>
      <c r="G758" s="5" t="s">
        <v>60</v>
      </c>
      <c r="H758" s="5" t="s">
        <v>404</v>
      </c>
      <c r="I758" s="6">
        <v>525</v>
      </c>
      <c r="J758" s="7">
        <v>1</v>
      </c>
      <c r="K758" s="6">
        <v>556.52</v>
      </c>
      <c r="L758" s="8">
        <v>10.208</v>
      </c>
      <c r="M758" s="8">
        <v>10.208</v>
      </c>
      <c r="N758" s="7">
        <v>197</v>
      </c>
      <c r="O758" s="6">
        <v>2.8249746192893399</v>
      </c>
      <c r="P758" s="6">
        <v>54.518025078369902</v>
      </c>
      <c r="Q758" s="13" t="str">
        <f t="shared" si="22"/>
        <v>PLT00640SANTA CLARA</v>
      </c>
      <c r="R758" s="13" t="str">
        <f t="shared" si="23"/>
        <v>CHICOPLT0003</v>
      </c>
    </row>
    <row r="759" spans="1:18" x14ac:dyDescent="0.2">
      <c r="A759" s="5" t="s">
        <v>346</v>
      </c>
      <c r="B759" s="5" t="s">
        <v>71</v>
      </c>
      <c r="C759" s="5" t="s">
        <v>72</v>
      </c>
      <c r="D759" s="5" t="s">
        <v>356</v>
      </c>
      <c r="E759" s="5" t="s">
        <v>121</v>
      </c>
      <c r="F759" s="5" t="s">
        <v>122</v>
      </c>
      <c r="G759" s="5" t="s">
        <v>60</v>
      </c>
      <c r="H759" s="5" t="s">
        <v>357</v>
      </c>
      <c r="I759" s="6">
        <v>550</v>
      </c>
      <c r="J759" s="7">
        <v>1</v>
      </c>
      <c r="K759" s="6">
        <v>612.4</v>
      </c>
      <c r="L759" s="8">
        <v>10.182500000000001</v>
      </c>
      <c r="M759" s="8">
        <v>10.182500000000001</v>
      </c>
      <c r="N759" s="7">
        <v>312</v>
      </c>
      <c r="O759" s="6">
        <v>1.9628205128205127</v>
      </c>
      <c r="P759" s="6">
        <v>60.142401178492506</v>
      </c>
      <c r="Q759" s="13" t="str">
        <f t="shared" si="22"/>
        <v>PLT00663WEST MONROE</v>
      </c>
      <c r="R759" s="13" t="str">
        <f t="shared" si="23"/>
        <v>FORT SMITHPLT0024</v>
      </c>
    </row>
    <row r="760" spans="1:18" x14ac:dyDescent="0.2">
      <c r="A760" s="5" t="s">
        <v>104</v>
      </c>
      <c r="B760" s="5" t="s">
        <v>107</v>
      </c>
      <c r="C760" s="5" t="s">
        <v>108</v>
      </c>
      <c r="D760" s="5" t="s">
        <v>70</v>
      </c>
      <c r="E760" s="5" t="s">
        <v>71</v>
      </c>
      <c r="F760" s="5" t="s">
        <v>72</v>
      </c>
      <c r="G760" s="5" t="s">
        <v>60</v>
      </c>
      <c r="H760" s="5" t="s">
        <v>74</v>
      </c>
      <c r="I760" s="6">
        <v>1384.4</v>
      </c>
      <c r="J760" s="7">
        <v>1</v>
      </c>
      <c r="K760" s="6">
        <v>1500</v>
      </c>
      <c r="L760" s="8">
        <v>10.0745</v>
      </c>
      <c r="M760" s="8">
        <v>10.0745</v>
      </c>
      <c r="N760" s="7">
        <v>680</v>
      </c>
      <c r="O760" s="6">
        <v>2.2058823529411766</v>
      </c>
      <c r="P760" s="6">
        <v>148.89076380961833</v>
      </c>
      <c r="Q760" s="13" t="str">
        <f t="shared" si="22"/>
        <v>PLT00006FORT SMITH</v>
      </c>
      <c r="R760" s="13" t="str">
        <f t="shared" si="23"/>
        <v>STONE MOUNTAINPLT0004</v>
      </c>
    </row>
    <row r="761" spans="1:18" x14ac:dyDescent="0.2">
      <c r="A761" s="5" t="s">
        <v>130</v>
      </c>
      <c r="B761" s="5" t="s">
        <v>131</v>
      </c>
      <c r="C761" s="5" t="s">
        <v>108</v>
      </c>
      <c r="D761" s="5" t="s">
        <v>104</v>
      </c>
      <c r="E761" s="5" t="s">
        <v>107</v>
      </c>
      <c r="F761" s="5" t="s">
        <v>108</v>
      </c>
      <c r="G761" s="5" t="s">
        <v>60</v>
      </c>
      <c r="H761" s="5" t="s">
        <v>109</v>
      </c>
      <c r="I761" s="6">
        <v>400</v>
      </c>
      <c r="J761" s="7">
        <v>1</v>
      </c>
      <c r="K761" s="6">
        <v>1922.6</v>
      </c>
      <c r="L761" s="8">
        <v>10</v>
      </c>
      <c r="M761" s="8">
        <v>10</v>
      </c>
      <c r="N761" s="7">
        <v>113</v>
      </c>
      <c r="O761" s="6">
        <v>17.014159292035398</v>
      </c>
      <c r="P761" s="6">
        <v>192.26</v>
      </c>
      <c r="Q761" s="13" t="str">
        <f t="shared" si="22"/>
        <v>PLT00068STONE MOUNTAIN</v>
      </c>
      <c r="R761" s="13" t="str">
        <f t="shared" si="23"/>
        <v>PERRYPLT0000</v>
      </c>
    </row>
    <row r="762" spans="1:18" x14ac:dyDescent="0.2">
      <c r="A762" s="5" t="s">
        <v>264</v>
      </c>
      <c r="B762" s="5" t="s">
        <v>111</v>
      </c>
      <c r="C762" s="5" t="s">
        <v>112</v>
      </c>
      <c r="D762" s="5" t="s">
        <v>160</v>
      </c>
      <c r="E762" s="5" t="s">
        <v>131</v>
      </c>
      <c r="F762" s="5" t="s">
        <v>108</v>
      </c>
      <c r="G762" s="5" t="s">
        <v>60</v>
      </c>
      <c r="H762" s="5" t="s">
        <v>161</v>
      </c>
      <c r="I762" s="6">
        <v>600</v>
      </c>
      <c r="J762" s="7">
        <v>1</v>
      </c>
      <c r="K762" s="6">
        <v>653.4</v>
      </c>
      <c r="L762" s="8">
        <v>9.8595000000000006</v>
      </c>
      <c r="M762" s="8">
        <v>9.8595000000000006</v>
      </c>
      <c r="N762" s="7">
        <v>356</v>
      </c>
      <c r="O762" s="6">
        <v>1.8353932584269663</v>
      </c>
      <c r="P762" s="6">
        <v>66.271109082610678</v>
      </c>
      <c r="Q762" s="13" t="str">
        <f t="shared" si="22"/>
        <v>PLT00653PERRY</v>
      </c>
      <c r="R762" s="13" t="str">
        <f t="shared" si="23"/>
        <v>LAWRENCEBURGPLT0022</v>
      </c>
    </row>
    <row r="763" spans="1:18" x14ac:dyDescent="0.2">
      <c r="A763" s="5" t="s">
        <v>62</v>
      </c>
      <c r="B763" s="5" t="s">
        <v>63</v>
      </c>
      <c r="C763" s="5" t="s">
        <v>64</v>
      </c>
      <c r="D763" s="5" t="s">
        <v>164</v>
      </c>
      <c r="E763" s="5" t="s">
        <v>165</v>
      </c>
      <c r="F763" s="5" t="s">
        <v>166</v>
      </c>
      <c r="G763" s="5" t="s">
        <v>60</v>
      </c>
      <c r="H763" s="5" t="s">
        <v>167</v>
      </c>
      <c r="I763" s="6">
        <v>360</v>
      </c>
      <c r="J763" s="7">
        <v>1</v>
      </c>
      <c r="K763" s="6">
        <v>393.25</v>
      </c>
      <c r="L763" s="8">
        <v>9.7710000000000008</v>
      </c>
      <c r="M763" s="8">
        <v>9.7710000000000008</v>
      </c>
      <c r="N763" s="7">
        <v>175</v>
      </c>
      <c r="O763" s="6">
        <v>2.2471428571428573</v>
      </c>
      <c r="P763" s="6">
        <v>40.246648244806053</v>
      </c>
      <c r="Q763" s="13" t="str">
        <f t="shared" si="22"/>
        <v>PLT00009MENASHA</v>
      </c>
      <c r="R763" s="13" t="str">
        <f t="shared" si="23"/>
        <v>ELK GROVE VILLAGEPLT0004</v>
      </c>
    </row>
    <row r="764" spans="1:18" x14ac:dyDescent="0.2">
      <c r="A764" s="5" t="s">
        <v>62</v>
      </c>
      <c r="B764" s="5" t="s">
        <v>63</v>
      </c>
      <c r="C764" s="5" t="s">
        <v>64</v>
      </c>
      <c r="D764" s="5" t="s">
        <v>66</v>
      </c>
      <c r="E764" s="5" t="s">
        <v>67</v>
      </c>
      <c r="F764" s="5" t="s">
        <v>68</v>
      </c>
      <c r="G764" s="5" t="s">
        <v>73</v>
      </c>
      <c r="H764" s="5" t="s">
        <v>69</v>
      </c>
      <c r="I764" s="6">
        <v>1024.8</v>
      </c>
      <c r="J764" s="7">
        <v>2</v>
      </c>
      <c r="K764" s="6">
        <v>2180</v>
      </c>
      <c r="L764" s="8">
        <v>4.75</v>
      </c>
      <c r="M764" s="8">
        <v>9.5</v>
      </c>
      <c r="N764" s="7">
        <v>652</v>
      </c>
      <c r="O764" s="6">
        <v>3.3435582822085887</v>
      </c>
      <c r="P764" s="6">
        <v>229.47368421052633</v>
      </c>
      <c r="Q764" s="13" t="str">
        <f t="shared" si="22"/>
        <v>PLT00009PACIFIC</v>
      </c>
      <c r="R764" s="13" t="str">
        <f t="shared" si="23"/>
        <v>ELK GROVE VILLAGEPLT0001</v>
      </c>
    </row>
    <row r="765" spans="1:18" x14ac:dyDescent="0.2">
      <c r="A765" s="5" t="s">
        <v>55</v>
      </c>
      <c r="B765" s="5" t="s">
        <v>56</v>
      </c>
      <c r="C765" s="5" t="s">
        <v>57</v>
      </c>
      <c r="D765" s="5" t="s">
        <v>75</v>
      </c>
      <c r="E765" s="5" t="s">
        <v>76</v>
      </c>
      <c r="F765" s="5" t="s">
        <v>57</v>
      </c>
      <c r="G765" s="5" t="s">
        <v>60</v>
      </c>
      <c r="H765" s="5" t="s">
        <v>77</v>
      </c>
      <c r="I765" s="6">
        <v>1433.31</v>
      </c>
      <c r="J765" s="7">
        <v>1</v>
      </c>
      <c r="K765" s="6">
        <v>1500</v>
      </c>
      <c r="L765" s="8">
        <v>9.3789999999999996</v>
      </c>
      <c r="M765" s="8">
        <v>9.3789999999999996</v>
      </c>
      <c r="N765" s="7">
        <v>513</v>
      </c>
      <c r="O765" s="6">
        <v>2.9239766081871346</v>
      </c>
      <c r="P765" s="6">
        <v>159.9317624480222</v>
      </c>
      <c r="Q765" s="13" t="str">
        <f t="shared" si="22"/>
        <v>PLT00003CHICO</v>
      </c>
      <c r="R765" s="13" t="str">
        <f t="shared" si="23"/>
        <v>IRVINEPLT0064</v>
      </c>
    </row>
    <row r="766" spans="1:18" x14ac:dyDescent="0.2">
      <c r="A766" s="5" t="s">
        <v>120</v>
      </c>
      <c r="B766" s="5" t="s">
        <v>121</v>
      </c>
      <c r="C766" s="5" t="s">
        <v>122</v>
      </c>
      <c r="D766" s="5" t="s">
        <v>124</v>
      </c>
      <c r="E766" s="5" t="s">
        <v>125</v>
      </c>
      <c r="F766" s="5" t="s">
        <v>102</v>
      </c>
      <c r="G766" s="5" t="s">
        <v>60</v>
      </c>
      <c r="H766" s="5" t="s">
        <v>126</v>
      </c>
      <c r="I766" s="6">
        <v>1334.55</v>
      </c>
      <c r="J766" s="7">
        <v>1</v>
      </c>
      <c r="K766" s="6">
        <v>1463.7</v>
      </c>
      <c r="L766" s="8">
        <v>9.0590000000000011</v>
      </c>
      <c r="M766" s="8">
        <v>9.0590000000000011</v>
      </c>
      <c r="N766" s="7">
        <v>861</v>
      </c>
      <c r="O766" s="6">
        <v>1.7</v>
      </c>
      <c r="P766" s="6">
        <v>161.57412517937962</v>
      </c>
      <c r="Q766" s="13" t="str">
        <f t="shared" si="22"/>
        <v>PLT00015MARION</v>
      </c>
      <c r="R766" s="13" t="str">
        <f t="shared" si="23"/>
        <v>WEST MONROEPLT0002</v>
      </c>
    </row>
    <row r="767" spans="1:18" x14ac:dyDescent="0.2">
      <c r="A767" s="5" t="s">
        <v>120</v>
      </c>
      <c r="B767" s="5" t="s">
        <v>121</v>
      </c>
      <c r="C767" s="5" t="s">
        <v>122</v>
      </c>
      <c r="D767" s="5" t="s">
        <v>203</v>
      </c>
      <c r="E767" s="5" t="s">
        <v>204</v>
      </c>
      <c r="F767" s="5" t="s">
        <v>122</v>
      </c>
      <c r="G767" s="5" t="s">
        <v>60</v>
      </c>
      <c r="H767" s="5" t="s">
        <v>205</v>
      </c>
      <c r="I767" s="6">
        <v>250</v>
      </c>
      <c r="J767" s="7">
        <v>1</v>
      </c>
      <c r="K767" s="6">
        <v>254.35</v>
      </c>
      <c r="L767" s="8">
        <v>9.0365000000000002</v>
      </c>
      <c r="M767" s="8">
        <v>9.0365000000000002</v>
      </c>
      <c r="N767" s="7">
        <v>29</v>
      </c>
      <c r="O767" s="6">
        <v>8.7706896551724132</v>
      </c>
      <c r="P767" s="6">
        <v>28.146959552924251</v>
      </c>
      <c r="Q767" s="13" t="str">
        <f t="shared" si="22"/>
        <v>PLT00015BASTROP</v>
      </c>
      <c r="R767" s="13" t="str">
        <f t="shared" si="23"/>
        <v>WEST MONROEPLT0050</v>
      </c>
    </row>
    <row r="768" spans="1:18" x14ac:dyDescent="0.2">
      <c r="A768" s="5" t="s">
        <v>55</v>
      </c>
      <c r="B768" s="5" t="s">
        <v>56</v>
      </c>
      <c r="C768" s="5" t="s">
        <v>57</v>
      </c>
      <c r="D768" s="5" t="s">
        <v>100</v>
      </c>
      <c r="E768" s="5" t="s">
        <v>101</v>
      </c>
      <c r="F768" s="5" t="s">
        <v>102</v>
      </c>
      <c r="G768" s="5" t="s">
        <v>60</v>
      </c>
      <c r="H768" s="5" t="s">
        <v>103</v>
      </c>
      <c r="I768" s="6">
        <v>3129.1</v>
      </c>
      <c r="J768" s="7">
        <v>1</v>
      </c>
      <c r="K768" s="6">
        <v>3452.8</v>
      </c>
      <c r="L768" s="8">
        <v>9.0259999999999998</v>
      </c>
      <c r="M768" s="8">
        <v>9.0259999999999998</v>
      </c>
      <c r="N768" s="7">
        <v>2158</v>
      </c>
      <c r="O768" s="6">
        <v>1.6</v>
      </c>
      <c r="P768" s="6">
        <v>382.53933082206959</v>
      </c>
      <c r="Q768" s="13" t="str">
        <f t="shared" si="22"/>
        <v>PLT00003CINCINNATI</v>
      </c>
      <c r="R768" s="13" t="str">
        <f t="shared" si="23"/>
        <v>IRVINEPLT0901</v>
      </c>
    </row>
    <row r="769" spans="1:18" x14ac:dyDescent="0.2">
      <c r="A769" s="5" t="s">
        <v>346</v>
      </c>
      <c r="B769" s="5" t="s">
        <v>71</v>
      </c>
      <c r="C769" s="5" t="s">
        <v>72</v>
      </c>
      <c r="D769" s="5" t="s">
        <v>160</v>
      </c>
      <c r="E769" s="5" t="s">
        <v>131</v>
      </c>
      <c r="F769" s="5" t="s">
        <v>108</v>
      </c>
      <c r="G769" s="5" t="s">
        <v>60</v>
      </c>
      <c r="H769" s="5" t="s">
        <v>161</v>
      </c>
      <c r="I769" s="6">
        <v>1229.25</v>
      </c>
      <c r="J769" s="7">
        <v>2</v>
      </c>
      <c r="K769" s="6">
        <v>2741.6</v>
      </c>
      <c r="L769" s="8">
        <v>4.4517499999999997</v>
      </c>
      <c r="M769" s="8">
        <v>8.9034999999999993</v>
      </c>
      <c r="N769" s="7">
        <v>1490</v>
      </c>
      <c r="O769" s="6">
        <v>1.8399999999999999</v>
      </c>
      <c r="P769" s="6">
        <v>307.92385017128095</v>
      </c>
      <c r="Q769" s="13" t="str">
        <f t="shared" si="22"/>
        <v>PLT00663PERRY</v>
      </c>
      <c r="R769" s="13" t="str">
        <f t="shared" si="23"/>
        <v>FORT SMITHPLT0022</v>
      </c>
    </row>
    <row r="770" spans="1:18" x14ac:dyDescent="0.2">
      <c r="A770" s="5" t="s">
        <v>133</v>
      </c>
      <c r="B770" s="5" t="s">
        <v>134</v>
      </c>
      <c r="C770" s="5" t="s">
        <v>106</v>
      </c>
      <c r="D770" s="5" t="s">
        <v>164</v>
      </c>
      <c r="E770" s="5" t="s">
        <v>165</v>
      </c>
      <c r="F770" s="5" t="s">
        <v>166</v>
      </c>
      <c r="G770" s="5" t="s">
        <v>60</v>
      </c>
      <c r="H770" s="5" t="s">
        <v>167</v>
      </c>
      <c r="I770" s="6">
        <v>1358.175</v>
      </c>
      <c r="J770" s="7">
        <v>2</v>
      </c>
      <c r="K770" s="6">
        <v>2987.99</v>
      </c>
      <c r="L770" s="8">
        <v>4.4032499999999999</v>
      </c>
      <c r="M770" s="8">
        <v>8.8064999999999998</v>
      </c>
      <c r="N770" s="7">
        <v>1811</v>
      </c>
      <c r="O770" s="6">
        <v>1.649911651021535</v>
      </c>
      <c r="P770" s="6">
        <v>339.29370351444953</v>
      </c>
      <c r="Q770" s="13" t="str">
        <f t="shared" ref="Q770:Q833" si="24">A770&amp;E770</f>
        <v>PLT00051MENASHA</v>
      </c>
      <c r="R770" s="13" t="str">
        <f t="shared" si="23"/>
        <v>CHARLOTTEPLT0004</v>
      </c>
    </row>
    <row r="771" spans="1:18" x14ac:dyDescent="0.2">
      <c r="A771" s="5" t="s">
        <v>264</v>
      </c>
      <c r="B771" s="5" t="s">
        <v>111</v>
      </c>
      <c r="C771" s="5" t="s">
        <v>112</v>
      </c>
      <c r="D771" s="5" t="s">
        <v>170</v>
      </c>
      <c r="E771" s="5" t="s">
        <v>173</v>
      </c>
      <c r="F771" s="5" t="s">
        <v>166</v>
      </c>
      <c r="G771" s="5" t="s">
        <v>60</v>
      </c>
      <c r="H771" s="5" t="s">
        <v>174</v>
      </c>
      <c r="I771" s="6">
        <v>1975</v>
      </c>
      <c r="J771" s="7">
        <v>1</v>
      </c>
      <c r="K771" s="6">
        <v>2128.6</v>
      </c>
      <c r="L771" s="8">
        <v>8.6944999999999997</v>
      </c>
      <c r="M771" s="8">
        <v>8.6944999999999997</v>
      </c>
      <c r="N771" s="7">
        <v>768</v>
      </c>
      <c r="O771" s="6">
        <v>2.7716145833333332</v>
      </c>
      <c r="P771" s="6">
        <v>244.82143884064638</v>
      </c>
      <c r="Q771" s="13" t="str">
        <f t="shared" si="24"/>
        <v>PLT00653WAUSAU</v>
      </c>
      <c r="R771" s="13" t="str">
        <f t="shared" ref="R771:R834" si="25">B771&amp;LEFT(D771,7)</f>
        <v>LAWRENCEBURGPLT0005</v>
      </c>
    </row>
    <row r="772" spans="1:18" x14ac:dyDescent="0.2">
      <c r="A772" s="5" t="s">
        <v>104</v>
      </c>
      <c r="B772" s="5" t="s">
        <v>107</v>
      </c>
      <c r="C772" s="5" t="s">
        <v>108</v>
      </c>
      <c r="D772" s="5" t="s">
        <v>157</v>
      </c>
      <c r="E772" s="5" t="s">
        <v>158</v>
      </c>
      <c r="F772" s="5" t="s">
        <v>102</v>
      </c>
      <c r="G772" s="5" t="s">
        <v>60</v>
      </c>
      <c r="H772" s="5" t="s">
        <v>159</v>
      </c>
      <c r="I772" s="6">
        <v>1230</v>
      </c>
      <c r="J772" s="7">
        <v>2</v>
      </c>
      <c r="K772" s="6">
        <v>2728.3199999999997</v>
      </c>
      <c r="L772" s="8">
        <v>4.28</v>
      </c>
      <c r="M772" s="8">
        <v>8.56</v>
      </c>
      <c r="N772" s="7">
        <v>1376</v>
      </c>
      <c r="O772" s="6">
        <v>1.9827906976744183</v>
      </c>
      <c r="P772" s="6">
        <v>318.72897196261675</v>
      </c>
      <c r="Q772" s="13" t="str">
        <f t="shared" si="24"/>
        <v>PLT00006SOLON</v>
      </c>
      <c r="R772" s="13" t="str">
        <f t="shared" si="25"/>
        <v>STONE MOUNTAINPLT0002</v>
      </c>
    </row>
    <row r="773" spans="1:18" x14ac:dyDescent="0.2">
      <c r="A773" s="5" t="s">
        <v>140</v>
      </c>
      <c r="B773" s="5" t="s">
        <v>141</v>
      </c>
      <c r="C773" s="5" t="s">
        <v>142</v>
      </c>
      <c r="D773" s="5" t="s">
        <v>104</v>
      </c>
      <c r="E773" s="5" t="s">
        <v>107</v>
      </c>
      <c r="F773" s="5" t="s">
        <v>108</v>
      </c>
      <c r="G773" s="5" t="s">
        <v>60</v>
      </c>
      <c r="H773" s="5" t="s">
        <v>109</v>
      </c>
      <c r="I773" s="6">
        <v>895.62</v>
      </c>
      <c r="J773" s="7">
        <v>1</v>
      </c>
      <c r="K773" s="6">
        <v>1039.83</v>
      </c>
      <c r="L773" s="8">
        <v>8.3855000000000004</v>
      </c>
      <c r="M773" s="8">
        <v>8.3855000000000004</v>
      </c>
      <c r="N773" s="7">
        <v>759</v>
      </c>
      <c r="O773" s="6">
        <v>1.3699999999999999</v>
      </c>
      <c r="P773" s="6">
        <v>124.0033390972512</v>
      </c>
      <c r="Q773" s="13" t="str">
        <f t="shared" si="24"/>
        <v>PLT00023STONE MOUNTAIN</v>
      </c>
      <c r="R773" s="13" t="str">
        <f t="shared" si="25"/>
        <v>OAKSPLT0000</v>
      </c>
    </row>
    <row r="774" spans="1:18" x14ac:dyDescent="0.2">
      <c r="A774" s="5" t="s">
        <v>70</v>
      </c>
      <c r="B774" s="5" t="s">
        <v>71</v>
      </c>
      <c r="C774" s="5" t="s">
        <v>72</v>
      </c>
      <c r="D774" s="5" t="s">
        <v>353</v>
      </c>
      <c r="E774" s="5" t="s">
        <v>354</v>
      </c>
      <c r="F774" s="5" t="s">
        <v>98</v>
      </c>
      <c r="G774" s="5" t="s">
        <v>73</v>
      </c>
      <c r="H774" s="5" t="s">
        <v>355</v>
      </c>
      <c r="I774" s="6">
        <v>1694.8</v>
      </c>
      <c r="J774" s="7">
        <v>1</v>
      </c>
      <c r="K774" s="6">
        <v>1785</v>
      </c>
      <c r="L774" s="8">
        <v>8.2904999999999998</v>
      </c>
      <c r="M774" s="8">
        <v>8.2904999999999998</v>
      </c>
      <c r="N774" s="7">
        <v>451</v>
      </c>
      <c r="O774" s="6">
        <v>3.9578713968957873</v>
      </c>
      <c r="P774" s="6">
        <v>215.30667631626562</v>
      </c>
      <c r="Q774" s="13" t="str">
        <f t="shared" si="24"/>
        <v>PLT00042HOUSTON</v>
      </c>
      <c r="R774" s="13" t="str">
        <f t="shared" si="25"/>
        <v>FORT SMITHPLT0065</v>
      </c>
    </row>
    <row r="775" spans="1:18" x14ac:dyDescent="0.2">
      <c r="A775" s="5" t="s">
        <v>62</v>
      </c>
      <c r="B775" s="5" t="s">
        <v>63</v>
      </c>
      <c r="C775" s="5" t="s">
        <v>64</v>
      </c>
      <c r="D775" s="5" t="s">
        <v>183</v>
      </c>
      <c r="E775" s="5" t="s">
        <v>184</v>
      </c>
      <c r="F775" s="5" t="s">
        <v>185</v>
      </c>
      <c r="G775" s="5" t="s">
        <v>60</v>
      </c>
      <c r="H775" s="5" t="s">
        <v>186</v>
      </c>
      <c r="I775" s="6">
        <v>1524</v>
      </c>
      <c r="J775" s="7">
        <v>1</v>
      </c>
      <c r="K775" s="6">
        <v>1667.28</v>
      </c>
      <c r="L775" s="8">
        <v>8.0739999999999998</v>
      </c>
      <c r="M775" s="8">
        <v>8.0739999999999998</v>
      </c>
      <c r="N775" s="7">
        <v>796</v>
      </c>
      <c r="O775" s="6">
        <v>2.0945728643216079</v>
      </c>
      <c r="P775" s="6">
        <v>206.49987614565271</v>
      </c>
      <c r="Q775" s="13" t="str">
        <f t="shared" si="24"/>
        <v>PLT00009PISCATAWAY</v>
      </c>
      <c r="R775" s="13" t="str">
        <f t="shared" si="25"/>
        <v>ELK GROVE VILLAGEPLT0001</v>
      </c>
    </row>
    <row r="776" spans="1:18" x14ac:dyDescent="0.2">
      <c r="A776" s="5" t="s">
        <v>227</v>
      </c>
      <c r="B776" s="5" t="s">
        <v>228</v>
      </c>
      <c r="C776" s="5" t="s">
        <v>229</v>
      </c>
      <c r="D776" s="5" t="s">
        <v>236</v>
      </c>
      <c r="E776" s="5" t="s">
        <v>237</v>
      </c>
      <c r="F776" s="5" t="s">
        <v>229</v>
      </c>
      <c r="G776" s="5" t="s">
        <v>60</v>
      </c>
      <c r="H776" s="5" t="s">
        <v>238</v>
      </c>
      <c r="I776" s="6">
        <v>466.82</v>
      </c>
      <c r="J776" s="7">
        <v>1</v>
      </c>
      <c r="K776" s="6">
        <v>488.94</v>
      </c>
      <c r="L776" s="8">
        <v>7.8315000000000001</v>
      </c>
      <c r="M776" s="8">
        <v>7.8315000000000001</v>
      </c>
      <c r="N776" s="7">
        <v>158</v>
      </c>
      <c r="O776" s="6">
        <v>3.0945569620253166</v>
      </c>
      <c r="P776" s="6">
        <v>62.432484198429421</v>
      </c>
      <c r="Q776" s="13" t="str">
        <f t="shared" si="24"/>
        <v>PLT00025VANCOUVER</v>
      </c>
      <c r="R776" s="13" t="str">
        <f t="shared" si="25"/>
        <v>RENTONPLT0800</v>
      </c>
    </row>
    <row r="777" spans="1:18" x14ac:dyDescent="0.2">
      <c r="A777" s="5" t="s">
        <v>260</v>
      </c>
      <c r="B777" s="5" t="s">
        <v>138</v>
      </c>
      <c r="C777" s="5" t="s">
        <v>108</v>
      </c>
      <c r="D777" s="5" t="s">
        <v>203</v>
      </c>
      <c r="E777" s="5" t="s">
        <v>204</v>
      </c>
      <c r="F777" s="5" t="s">
        <v>122</v>
      </c>
      <c r="G777" s="5" t="s">
        <v>60</v>
      </c>
      <c r="H777" s="5" t="s">
        <v>205</v>
      </c>
      <c r="I777" s="6">
        <v>774.18</v>
      </c>
      <c r="J777" s="7">
        <v>2</v>
      </c>
      <c r="K777" s="6">
        <v>1733.49</v>
      </c>
      <c r="L777" s="8">
        <v>3.8992499999999999</v>
      </c>
      <c r="M777" s="8">
        <v>7.7984999999999998</v>
      </c>
      <c r="N777" s="7">
        <v>1122</v>
      </c>
      <c r="O777" s="6">
        <v>1.5449999999999999</v>
      </c>
      <c r="P777" s="6">
        <v>222.28505481823427</v>
      </c>
      <c r="Q777" s="13" t="str">
        <f t="shared" si="24"/>
        <v>PLT00250BASTROP</v>
      </c>
      <c r="R777" s="13" t="str">
        <f t="shared" si="25"/>
        <v>MACONPLT0050</v>
      </c>
    </row>
    <row r="778" spans="1:18" x14ac:dyDescent="0.2">
      <c r="A778" s="5" t="s">
        <v>168</v>
      </c>
      <c r="B778" s="5" t="s">
        <v>63</v>
      </c>
      <c r="C778" s="5" t="s">
        <v>64</v>
      </c>
      <c r="D778" s="5" t="s">
        <v>222</v>
      </c>
      <c r="E778" s="5" t="s">
        <v>223</v>
      </c>
      <c r="F778" s="5" t="s">
        <v>220</v>
      </c>
      <c r="G778" s="5" t="s">
        <v>60</v>
      </c>
      <c r="H778" s="5" t="s">
        <v>224</v>
      </c>
      <c r="I778" s="6">
        <v>0</v>
      </c>
      <c r="J778" s="7">
        <v>1</v>
      </c>
      <c r="K778" s="6">
        <v>0</v>
      </c>
      <c r="L778" s="8">
        <v>7.7670000000000003</v>
      </c>
      <c r="M778" s="8">
        <v>7.7670000000000003</v>
      </c>
      <c r="N778" s="7">
        <v>60</v>
      </c>
      <c r="O778" s="6">
        <v>0</v>
      </c>
      <c r="P778" s="6">
        <v>0</v>
      </c>
      <c r="Q778" s="13" t="str">
        <f t="shared" si="24"/>
        <v>PLT00672PORTAGE</v>
      </c>
      <c r="R778" s="13" t="str">
        <f t="shared" si="25"/>
        <v>ELK GROVE VILLAGEPLT0009</v>
      </c>
    </row>
    <row r="779" spans="1:18" x14ac:dyDescent="0.2">
      <c r="A779" s="5" t="s">
        <v>140</v>
      </c>
      <c r="B779" s="5" t="s">
        <v>141</v>
      </c>
      <c r="C779" s="5" t="s">
        <v>142</v>
      </c>
      <c r="D779" s="5" t="s">
        <v>127</v>
      </c>
      <c r="E779" s="5" t="s">
        <v>128</v>
      </c>
      <c r="F779" s="5" t="s">
        <v>64</v>
      </c>
      <c r="G779" s="5" t="s">
        <v>60</v>
      </c>
      <c r="H779" s="5" t="s">
        <v>129</v>
      </c>
      <c r="I779" s="6">
        <v>750</v>
      </c>
      <c r="J779" s="7">
        <v>1</v>
      </c>
      <c r="K779" s="6">
        <v>750.13</v>
      </c>
      <c r="L779" s="8">
        <v>7.5495000000000001</v>
      </c>
      <c r="M779" s="8">
        <v>7.5495000000000001</v>
      </c>
      <c r="N779" s="7">
        <v>817</v>
      </c>
      <c r="O779" s="6">
        <v>0.91815177478580168</v>
      </c>
      <c r="P779" s="6">
        <v>99.361547122325973</v>
      </c>
      <c r="Q779" s="13" t="str">
        <f t="shared" si="24"/>
        <v>PLT00023CENTRALIA</v>
      </c>
      <c r="R779" s="13" t="str">
        <f t="shared" si="25"/>
        <v>OAKSPLT0004</v>
      </c>
    </row>
    <row r="780" spans="1:18" x14ac:dyDescent="0.2">
      <c r="A780" s="5" t="s">
        <v>104</v>
      </c>
      <c r="B780" s="5" t="s">
        <v>107</v>
      </c>
      <c r="C780" s="5" t="s">
        <v>108</v>
      </c>
      <c r="D780" s="5" t="s">
        <v>144</v>
      </c>
      <c r="E780" s="5" t="s">
        <v>145</v>
      </c>
      <c r="F780" s="5" t="s">
        <v>84</v>
      </c>
      <c r="G780" s="5" t="s">
        <v>73</v>
      </c>
      <c r="H780" s="5" t="s">
        <v>146</v>
      </c>
      <c r="I780" s="6">
        <v>3511.6</v>
      </c>
      <c r="J780" s="7">
        <v>1</v>
      </c>
      <c r="K780" s="6">
        <v>4000</v>
      </c>
      <c r="L780" s="8">
        <v>7.5310000000000006</v>
      </c>
      <c r="M780" s="8">
        <v>7.5310000000000006</v>
      </c>
      <c r="N780" s="7">
        <v>1442</v>
      </c>
      <c r="O780" s="6">
        <v>2.7739251040221915</v>
      </c>
      <c r="P780" s="6">
        <v>531.13796308591157</v>
      </c>
      <c r="Q780" s="13" t="str">
        <f t="shared" si="24"/>
        <v>PLT00006LOUISVILLE</v>
      </c>
      <c r="R780" s="13" t="str">
        <f t="shared" si="25"/>
        <v>STONE MOUNTAINPLT0005</v>
      </c>
    </row>
    <row r="781" spans="1:18" x14ac:dyDescent="0.2">
      <c r="A781" s="5" t="s">
        <v>260</v>
      </c>
      <c r="B781" s="5" t="s">
        <v>138</v>
      </c>
      <c r="C781" s="5" t="s">
        <v>108</v>
      </c>
      <c r="D781" s="5" t="s">
        <v>195</v>
      </c>
      <c r="E781" s="5" t="s">
        <v>196</v>
      </c>
      <c r="F781" s="5" t="s">
        <v>197</v>
      </c>
      <c r="G781" s="5" t="s">
        <v>60</v>
      </c>
      <c r="H781" s="5" t="s">
        <v>198</v>
      </c>
      <c r="I781" s="6">
        <v>2542.5</v>
      </c>
      <c r="J781" s="7">
        <v>1</v>
      </c>
      <c r="K781" s="6">
        <v>2712</v>
      </c>
      <c r="L781" s="8">
        <v>7.4779999999999998</v>
      </c>
      <c r="M781" s="8">
        <v>7.4779999999999998</v>
      </c>
      <c r="N781" s="7">
        <v>1130</v>
      </c>
      <c r="O781" s="6">
        <v>2.4</v>
      </c>
      <c r="P781" s="6">
        <v>362.66381385397165</v>
      </c>
      <c r="Q781" s="13" t="str">
        <f t="shared" si="24"/>
        <v>PLT00250CONCORD</v>
      </c>
      <c r="R781" s="13" t="str">
        <f t="shared" si="25"/>
        <v>MACONPLT0004</v>
      </c>
    </row>
    <row r="782" spans="1:18" x14ac:dyDescent="0.2">
      <c r="A782" s="5" t="s">
        <v>117</v>
      </c>
      <c r="B782" s="5" t="s">
        <v>118</v>
      </c>
      <c r="C782" s="5" t="s">
        <v>106</v>
      </c>
      <c r="D782" s="5" t="s">
        <v>170</v>
      </c>
      <c r="E782" s="5" t="s">
        <v>173</v>
      </c>
      <c r="F782" s="5" t="s">
        <v>166</v>
      </c>
      <c r="G782" s="5" t="s">
        <v>60</v>
      </c>
      <c r="H782" s="5" t="s">
        <v>174</v>
      </c>
      <c r="I782" s="6">
        <v>1577.15</v>
      </c>
      <c r="J782" s="7">
        <v>1</v>
      </c>
      <c r="K782" s="6">
        <v>1742.75</v>
      </c>
      <c r="L782" s="8">
        <v>7.4610000000000003</v>
      </c>
      <c r="M782" s="8">
        <v>7.4610000000000003</v>
      </c>
      <c r="N782" s="7">
        <v>1104</v>
      </c>
      <c r="O782" s="6">
        <v>1.5785778985507246</v>
      </c>
      <c r="P782" s="6">
        <v>233.58128937139793</v>
      </c>
      <c r="Q782" s="13" t="str">
        <f t="shared" si="24"/>
        <v>PLT00041WAUSAU</v>
      </c>
      <c r="R782" s="13" t="str">
        <f t="shared" si="25"/>
        <v>LUMBERTONPLT0005</v>
      </c>
    </row>
    <row r="783" spans="1:18" x14ac:dyDescent="0.2">
      <c r="A783" s="5" t="s">
        <v>110</v>
      </c>
      <c r="B783" s="5" t="s">
        <v>111</v>
      </c>
      <c r="C783" s="5" t="s">
        <v>112</v>
      </c>
      <c r="D783" s="5" t="s">
        <v>62</v>
      </c>
      <c r="E783" s="5" t="s">
        <v>63</v>
      </c>
      <c r="F783" s="5" t="s">
        <v>64</v>
      </c>
      <c r="G783" s="5" t="s">
        <v>60</v>
      </c>
      <c r="H783" s="5" t="s">
        <v>65</v>
      </c>
      <c r="I783" s="6">
        <v>791.56</v>
      </c>
      <c r="J783" s="7">
        <v>2</v>
      </c>
      <c r="K783" s="6">
        <v>1780.34</v>
      </c>
      <c r="L783" s="8">
        <v>3.6897500000000001</v>
      </c>
      <c r="M783" s="8">
        <v>7.3795000000000002</v>
      </c>
      <c r="N783" s="7">
        <v>1038</v>
      </c>
      <c r="O783" s="6">
        <v>1.7151637764932561</v>
      </c>
      <c r="P783" s="6">
        <v>241.25482756284299</v>
      </c>
      <c r="Q783" s="13" t="str">
        <f t="shared" si="24"/>
        <v>PLT00053ELK GROVE VILLAGE</v>
      </c>
      <c r="R783" s="13" t="str">
        <f t="shared" si="25"/>
        <v>LAWRENCEBURGPLT0000</v>
      </c>
    </row>
    <row r="784" spans="1:18" x14ac:dyDescent="0.2">
      <c r="A784" s="5" t="s">
        <v>117</v>
      </c>
      <c r="B784" s="5" t="s">
        <v>118</v>
      </c>
      <c r="C784" s="5" t="s">
        <v>106</v>
      </c>
      <c r="D784" s="5" t="s">
        <v>299</v>
      </c>
      <c r="E784" s="5" t="s">
        <v>300</v>
      </c>
      <c r="F784" s="5" t="s">
        <v>185</v>
      </c>
      <c r="G784" s="5" t="s">
        <v>60</v>
      </c>
      <c r="H784" s="5" t="s">
        <v>301</v>
      </c>
      <c r="I784" s="6">
        <v>0</v>
      </c>
      <c r="J784" s="7">
        <v>1</v>
      </c>
      <c r="K784" s="6">
        <v>0</v>
      </c>
      <c r="L784" s="8">
        <v>7.3029999999999999</v>
      </c>
      <c r="M784" s="8">
        <v>7.3029999999999999</v>
      </c>
      <c r="N784" s="7">
        <v>580</v>
      </c>
      <c r="O784" s="6">
        <v>0</v>
      </c>
      <c r="P784" s="6">
        <v>0</v>
      </c>
      <c r="Q784" s="13" t="str">
        <f t="shared" si="24"/>
        <v>PLT00041WAYNE</v>
      </c>
      <c r="R784" s="13" t="str">
        <f t="shared" si="25"/>
        <v>LUMBERTONPLT0801</v>
      </c>
    </row>
    <row r="785" spans="1:18" x14ac:dyDescent="0.2">
      <c r="A785" s="5" t="s">
        <v>216</v>
      </c>
      <c r="B785" s="5" t="s">
        <v>87</v>
      </c>
      <c r="C785" s="5" t="s">
        <v>88</v>
      </c>
      <c r="D785" s="5" t="s">
        <v>233</v>
      </c>
      <c r="E785" s="5" t="s">
        <v>234</v>
      </c>
      <c r="F785" s="5" t="s">
        <v>57</v>
      </c>
      <c r="G785" s="5" t="s">
        <v>60</v>
      </c>
      <c r="H785" s="5" t="s">
        <v>235</v>
      </c>
      <c r="I785" s="6">
        <v>1158.5</v>
      </c>
      <c r="J785" s="7">
        <v>1</v>
      </c>
      <c r="K785" s="6">
        <v>1271.04</v>
      </c>
      <c r="L785" s="8">
        <v>7.2540000000000004</v>
      </c>
      <c r="M785" s="8">
        <v>7.2540000000000004</v>
      </c>
      <c r="N785" s="7">
        <v>662</v>
      </c>
      <c r="O785" s="6">
        <v>1.92</v>
      </c>
      <c r="P785" s="6">
        <v>175.21918941273779</v>
      </c>
      <c r="Q785" s="13" t="str">
        <f t="shared" si="24"/>
        <v>PLT08001SAN JOSE</v>
      </c>
      <c r="R785" s="13" t="str">
        <f t="shared" si="25"/>
        <v>PORTLANDPLT0900</v>
      </c>
    </row>
    <row r="786" spans="1:18" x14ac:dyDescent="0.2">
      <c r="A786" s="5" t="s">
        <v>62</v>
      </c>
      <c r="B786" s="5" t="s">
        <v>63</v>
      </c>
      <c r="C786" s="5" t="s">
        <v>64</v>
      </c>
      <c r="D786" s="5" t="s">
        <v>140</v>
      </c>
      <c r="E786" s="5" t="s">
        <v>141</v>
      </c>
      <c r="F786" s="5" t="s">
        <v>142</v>
      </c>
      <c r="G786" s="5" t="s">
        <v>60</v>
      </c>
      <c r="H786" s="5" t="s">
        <v>143</v>
      </c>
      <c r="I786" s="6">
        <v>1364.74</v>
      </c>
      <c r="J786" s="7">
        <v>1</v>
      </c>
      <c r="K786" s="6">
        <v>1500.46</v>
      </c>
      <c r="L786" s="8">
        <v>7.24</v>
      </c>
      <c r="M786" s="8">
        <v>7.24</v>
      </c>
      <c r="N786" s="7">
        <v>754</v>
      </c>
      <c r="O786" s="6">
        <v>1.99</v>
      </c>
      <c r="P786" s="6">
        <v>207.24585635359117</v>
      </c>
      <c r="Q786" s="13" t="str">
        <f t="shared" si="24"/>
        <v>PLT00009OAKS</v>
      </c>
      <c r="R786" s="13" t="str">
        <f t="shared" si="25"/>
        <v>ELK GROVE VILLAGEPLT0002</v>
      </c>
    </row>
    <row r="787" spans="1:18" x14ac:dyDescent="0.2">
      <c r="A787" s="5" t="s">
        <v>286</v>
      </c>
      <c r="B787" s="5" t="s">
        <v>118</v>
      </c>
      <c r="C787" s="5" t="s">
        <v>106</v>
      </c>
      <c r="D787" s="5" t="s">
        <v>127</v>
      </c>
      <c r="E787" s="5" t="s">
        <v>128</v>
      </c>
      <c r="F787" s="5" t="s">
        <v>64</v>
      </c>
      <c r="G787" s="5" t="s">
        <v>60</v>
      </c>
      <c r="H787" s="5" t="s">
        <v>129</v>
      </c>
      <c r="I787" s="6">
        <v>1121.1199999999999</v>
      </c>
      <c r="J787" s="7">
        <v>1</v>
      </c>
      <c r="K787" s="6">
        <v>1246.56</v>
      </c>
      <c r="L787" s="8">
        <v>7.1555</v>
      </c>
      <c r="M787" s="8">
        <v>7.1555</v>
      </c>
      <c r="N787" s="7">
        <v>784</v>
      </c>
      <c r="O787" s="6">
        <v>1.5899999999999999</v>
      </c>
      <c r="P787" s="6">
        <v>174.21004821466005</v>
      </c>
      <c r="Q787" s="13" t="str">
        <f t="shared" si="24"/>
        <v>PLT00610CENTRALIA</v>
      </c>
      <c r="R787" s="13" t="str">
        <f t="shared" si="25"/>
        <v>LUMBERTONPLT0004</v>
      </c>
    </row>
    <row r="788" spans="1:18" x14ac:dyDescent="0.2">
      <c r="A788" s="5" t="s">
        <v>140</v>
      </c>
      <c r="B788" s="5" t="s">
        <v>141</v>
      </c>
      <c r="C788" s="5" t="s">
        <v>142</v>
      </c>
      <c r="D788" s="5" t="s">
        <v>70</v>
      </c>
      <c r="E788" s="5" t="s">
        <v>71</v>
      </c>
      <c r="F788" s="5" t="s">
        <v>72</v>
      </c>
      <c r="G788" s="5" t="s">
        <v>60</v>
      </c>
      <c r="H788" s="5" t="s">
        <v>74</v>
      </c>
      <c r="I788" s="6">
        <v>1345</v>
      </c>
      <c r="J788" s="7">
        <v>1</v>
      </c>
      <c r="K788" s="6">
        <v>1594</v>
      </c>
      <c r="L788" s="8">
        <v>7.1494999999999997</v>
      </c>
      <c r="M788" s="8">
        <v>7.1494999999999997</v>
      </c>
      <c r="N788" s="7">
        <v>1245</v>
      </c>
      <c r="O788" s="6">
        <v>1.2803212851405623</v>
      </c>
      <c r="P788" s="6">
        <v>222.95265403175048</v>
      </c>
      <c r="Q788" s="13" t="str">
        <f t="shared" si="24"/>
        <v>PLT00023FORT SMITH</v>
      </c>
      <c r="R788" s="13" t="str">
        <f t="shared" si="25"/>
        <v>OAKSPLT0004</v>
      </c>
    </row>
    <row r="789" spans="1:18" x14ac:dyDescent="0.2">
      <c r="A789" s="5" t="s">
        <v>70</v>
      </c>
      <c r="B789" s="5" t="s">
        <v>71</v>
      </c>
      <c r="C789" s="5" t="s">
        <v>72</v>
      </c>
      <c r="D789" s="5" t="s">
        <v>356</v>
      </c>
      <c r="E789" s="5" t="s">
        <v>121</v>
      </c>
      <c r="F789" s="5" t="s">
        <v>122</v>
      </c>
      <c r="G789" s="5" t="s">
        <v>60</v>
      </c>
      <c r="H789" s="5" t="s">
        <v>357</v>
      </c>
      <c r="I789" s="6">
        <v>474.24</v>
      </c>
      <c r="J789" s="7">
        <v>1</v>
      </c>
      <c r="K789" s="6">
        <v>530.4</v>
      </c>
      <c r="L789" s="8">
        <v>7.1334999999999997</v>
      </c>
      <c r="M789" s="8">
        <v>7.1334999999999997</v>
      </c>
      <c r="N789" s="7">
        <v>312</v>
      </c>
      <c r="O789" s="6">
        <v>1.7</v>
      </c>
      <c r="P789" s="6">
        <v>74.35340295787482</v>
      </c>
      <c r="Q789" s="13" t="str">
        <f t="shared" si="24"/>
        <v>PLT00042WEST MONROE</v>
      </c>
      <c r="R789" s="13" t="str">
        <f t="shared" si="25"/>
        <v>FORT SMITHPLT0024</v>
      </c>
    </row>
    <row r="790" spans="1:18" x14ac:dyDescent="0.2">
      <c r="A790" s="5" t="s">
        <v>157</v>
      </c>
      <c r="B790" s="5" t="s">
        <v>158</v>
      </c>
      <c r="C790" s="5" t="s">
        <v>102</v>
      </c>
      <c r="D790" s="5" t="s">
        <v>164</v>
      </c>
      <c r="E790" s="5" t="s">
        <v>165</v>
      </c>
      <c r="F790" s="5" t="s">
        <v>166</v>
      </c>
      <c r="G790" s="5" t="s">
        <v>60</v>
      </c>
      <c r="H790" s="5" t="s">
        <v>167</v>
      </c>
      <c r="I790" s="6">
        <v>720.9</v>
      </c>
      <c r="J790" s="7">
        <v>1</v>
      </c>
      <c r="K790" s="6">
        <v>790.32</v>
      </c>
      <c r="L790" s="8">
        <v>7.0754999999999999</v>
      </c>
      <c r="M790" s="8">
        <v>7.0754999999999999</v>
      </c>
      <c r="N790" s="7">
        <v>534</v>
      </c>
      <c r="O790" s="6">
        <v>1.4800000000000002</v>
      </c>
      <c r="P790" s="6">
        <v>111.69811320754718</v>
      </c>
      <c r="Q790" s="13" t="str">
        <f t="shared" si="24"/>
        <v>PLT00022MENASHA</v>
      </c>
      <c r="R790" s="13" t="str">
        <f t="shared" si="25"/>
        <v>SOLONPLT0004</v>
      </c>
    </row>
    <row r="791" spans="1:18" x14ac:dyDescent="0.2">
      <c r="A791" s="5" t="s">
        <v>62</v>
      </c>
      <c r="B791" s="5" t="s">
        <v>63</v>
      </c>
      <c r="C791" s="5" t="s">
        <v>64</v>
      </c>
      <c r="D791" s="5" t="s">
        <v>189</v>
      </c>
      <c r="E791" s="5" t="s">
        <v>190</v>
      </c>
      <c r="F791" s="5" t="s">
        <v>112</v>
      </c>
      <c r="G791" s="5" t="s">
        <v>60</v>
      </c>
      <c r="H791" s="5" t="s">
        <v>191</v>
      </c>
      <c r="I791" s="6">
        <v>900</v>
      </c>
      <c r="J791" s="7">
        <v>1</v>
      </c>
      <c r="K791" s="6">
        <v>978.56</v>
      </c>
      <c r="L791" s="8">
        <v>7.0564999999999998</v>
      </c>
      <c r="M791" s="8">
        <v>7.0564999999999998</v>
      </c>
      <c r="N791" s="7">
        <v>491</v>
      </c>
      <c r="O791" s="6">
        <v>1.9929938900203665</v>
      </c>
      <c r="P791" s="6">
        <v>138.67498051441933</v>
      </c>
      <c r="Q791" s="13" t="str">
        <f t="shared" si="24"/>
        <v>PLT00009GORDONSVILLE</v>
      </c>
      <c r="R791" s="13" t="str">
        <f t="shared" si="25"/>
        <v>ELK GROVE VILLAGEPLT0048</v>
      </c>
    </row>
    <row r="792" spans="1:18" x14ac:dyDescent="0.2">
      <c r="A792" s="5" t="s">
        <v>110</v>
      </c>
      <c r="B792" s="5" t="s">
        <v>111</v>
      </c>
      <c r="C792" s="5" t="s">
        <v>112</v>
      </c>
      <c r="D792" s="5" t="s">
        <v>160</v>
      </c>
      <c r="E792" s="5" t="s">
        <v>131</v>
      </c>
      <c r="F792" s="5" t="s">
        <v>108</v>
      </c>
      <c r="G792" s="5" t="s">
        <v>60</v>
      </c>
      <c r="H792" s="5" t="s">
        <v>161</v>
      </c>
      <c r="I792" s="6">
        <v>661</v>
      </c>
      <c r="J792" s="7">
        <v>2</v>
      </c>
      <c r="K792" s="6">
        <v>1450.16</v>
      </c>
      <c r="L792" s="8">
        <v>3.51525</v>
      </c>
      <c r="M792" s="8">
        <v>7.0305</v>
      </c>
      <c r="N792" s="7">
        <v>712</v>
      </c>
      <c r="O792" s="6">
        <v>2.0367415730337082</v>
      </c>
      <c r="P792" s="6">
        <v>206.26697958893394</v>
      </c>
      <c r="Q792" s="13" t="str">
        <f t="shared" si="24"/>
        <v>PLT00053PERRY</v>
      </c>
      <c r="R792" s="13" t="str">
        <f t="shared" si="25"/>
        <v>LAWRENCEBURGPLT0022</v>
      </c>
    </row>
    <row r="793" spans="1:18" x14ac:dyDescent="0.2">
      <c r="A793" s="5" t="s">
        <v>170</v>
      </c>
      <c r="B793" s="5" t="s">
        <v>173</v>
      </c>
      <c r="C793" s="5" t="s">
        <v>166</v>
      </c>
      <c r="D793" s="5" t="s">
        <v>267</v>
      </c>
      <c r="E793" s="5" t="s">
        <v>268</v>
      </c>
      <c r="F793" s="5" t="s">
        <v>269</v>
      </c>
      <c r="G793" s="5" t="s">
        <v>60</v>
      </c>
      <c r="H793" s="5" t="s">
        <v>270</v>
      </c>
      <c r="I793" s="6">
        <v>872.94</v>
      </c>
      <c r="J793" s="7">
        <v>1</v>
      </c>
      <c r="K793" s="6">
        <v>940</v>
      </c>
      <c r="L793" s="8">
        <v>6.9714999999999998</v>
      </c>
      <c r="M793" s="8">
        <v>6.9714999999999998</v>
      </c>
      <c r="N793" s="7">
        <v>479</v>
      </c>
      <c r="O793" s="6">
        <v>1.9624217118997913</v>
      </c>
      <c r="P793" s="6">
        <v>134.83468407085994</v>
      </c>
      <c r="Q793" s="13" t="str">
        <f t="shared" si="24"/>
        <v>PLT00054MITCHELL</v>
      </c>
      <c r="R793" s="13" t="str">
        <f t="shared" si="25"/>
        <v>WAUSAUPLT0004</v>
      </c>
    </row>
    <row r="794" spans="1:18" x14ac:dyDescent="0.2">
      <c r="A794" s="5" t="s">
        <v>117</v>
      </c>
      <c r="B794" s="5" t="s">
        <v>118</v>
      </c>
      <c r="C794" s="5" t="s">
        <v>106</v>
      </c>
      <c r="D794" s="5" t="s">
        <v>114</v>
      </c>
      <c r="E794" s="5" t="s">
        <v>115</v>
      </c>
      <c r="F794" s="5" t="s">
        <v>64</v>
      </c>
      <c r="G794" s="5" t="s">
        <v>60</v>
      </c>
      <c r="H794" s="5" t="s">
        <v>116</v>
      </c>
      <c r="I794" s="6">
        <v>1075</v>
      </c>
      <c r="J794" s="7">
        <v>2</v>
      </c>
      <c r="K794" s="6">
        <v>2718.2</v>
      </c>
      <c r="L794" s="8">
        <v>3.4635000000000002</v>
      </c>
      <c r="M794" s="8">
        <v>6.9270000000000005</v>
      </c>
      <c r="N794" s="7">
        <v>1720</v>
      </c>
      <c r="O794" s="6">
        <v>1.5803488372093022</v>
      </c>
      <c r="P794" s="6">
        <v>392.40652519128042</v>
      </c>
      <c r="Q794" s="13" t="str">
        <f t="shared" si="24"/>
        <v>PLT00041CAROL STREAM</v>
      </c>
      <c r="R794" s="13" t="str">
        <f t="shared" si="25"/>
        <v>LUMBERTONPLT0000</v>
      </c>
    </row>
    <row r="795" spans="1:18" x14ac:dyDescent="0.2">
      <c r="A795" s="5" t="s">
        <v>70</v>
      </c>
      <c r="B795" s="5" t="s">
        <v>71</v>
      </c>
      <c r="C795" s="5" t="s">
        <v>72</v>
      </c>
      <c r="D795" s="5" t="s">
        <v>104</v>
      </c>
      <c r="E795" s="5" t="s">
        <v>107</v>
      </c>
      <c r="F795" s="5" t="s">
        <v>108</v>
      </c>
      <c r="G795" s="5" t="s">
        <v>60</v>
      </c>
      <c r="H795" s="5" t="s">
        <v>109</v>
      </c>
      <c r="I795" s="6">
        <v>1122</v>
      </c>
      <c r="J795" s="7">
        <v>1</v>
      </c>
      <c r="K795" s="6">
        <v>1299</v>
      </c>
      <c r="L795" s="8">
        <v>6.9264999999999999</v>
      </c>
      <c r="M795" s="8">
        <v>6.9264999999999999</v>
      </c>
      <c r="N795" s="7">
        <v>680</v>
      </c>
      <c r="O795" s="6">
        <v>1.9102941176470589</v>
      </c>
      <c r="P795" s="6">
        <v>187.54060492312135</v>
      </c>
      <c r="Q795" s="13" t="str">
        <f t="shared" si="24"/>
        <v>PLT00042STONE MOUNTAIN</v>
      </c>
      <c r="R795" s="13" t="str">
        <f t="shared" si="25"/>
        <v>FORT SMITHPLT0000</v>
      </c>
    </row>
    <row r="796" spans="1:18" x14ac:dyDescent="0.2">
      <c r="A796" s="5" t="s">
        <v>261</v>
      </c>
      <c r="B796" s="5" t="s">
        <v>262</v>
      </c>
      <c r="C796" s="5" t="s">
        <v>122</v>
      </c>
      <c r="D796" s="5" t="s">
        <v>183</v>
      </c>
      <c r="E796" s="5" t="s">
        <v>184</v>
      </c>
      <c r="F796" s="5" t="s">
        <v>185</v>
      </c>
      <c r="G796" s="5" t="s">
        <v>60</v>
      </c>
      <c r="H796" s="5" t="s">
        <v>243</v>
      </c>
      <c r="I796" s="6">
        <v>2197</v>
      </c>
      <c r="J796" s="7">
        <v>1</v>
      </c>
      <c r="K796" s="6">
        <v>2376.48</v>
      </c>
      <c r="L796" s="8">
        <v>6.6915000000000004</v>
      </c>
      <c r="M796" s="8">
        <v>6.6915000000000004</v>
      </c>
      <c r="N796" s="7">
        <v>1282</v>
      </c>
      <c r="O796" s="6">
        <v>1.8537285491419657</v>
      </c>
      <c r="P796" s="6">
        <v>355.14906971531047</v>
      </c>
      <c r="Q796" s="13" t="str">
        <f t="shared" si="24"/>
        <v>PLT00207PISCATAWAY</v>
      </c>
      <c r="R796" s="13" t="str">
        <f t="shared" si="25"/>
        <v>MONROEPLT0001</v>
      </c>
    </row>
    <row r="797" spans="1:18" x14ac:dyDescent="0.2">
      <c r="A797" s="5" t="s">
        <v>181</v>
      </c>
      <c r="B797" s="5" t="s">
        <v>71</v>
      </c>
      <c r="C797" s="5" t="s">
        <v>72</v>
      </c>
      <c r="D797" s="5" t="s">
        <v>164</v>
      </c>
      <c r="E797" s="5" t="s">
        <v>165</v>
      </c>
      <c r="F797" s="5" t="s">
        <v>166</v>
      </c>
      <c r="G797" s="5" t="s">
        <v>60</v>
      </c>
      <c r="H797" s="5" t="s">
        <v>167</v>
      </c>
      <c r="I797" s="6">
        <v>1000</v>
      </c>
      <c r="J797" s="7">
        <v>2</v>
      </c>
      <c r="K797" s="6">
        <v>2288.75</v>
      </c>
      <c r="L797" s="8">
        <v>3.2985000000000002</v>
      </c>
      <c r="M797" s="8">
        <v>6.5970000000000004</v>
      </c>
      <c r="N797" s="7">
        <v>1650</v>
      </c>
      <c r="O797" s="6">
        <v>1.3871212121212122</v>
      </c>
      <c r="P797" s="6">
        <v>346.93800212217673</v>
      </c>
      <c r="Q797" s="13" t="str">
        <f t="shared" si="24"/>
        <v>PLT00350MENASHA</v>
      </c>
      <c r="R797" s="13" t="str">
        <f t="shared" si="25"/>
        <v>FORT SMITHPLT0004</v>
      </c>
    </row>
    <row r="798" spans="1:18" x14ac:dyDescent="0.2">
      <c r="A798" s="5" t="s">
        <v>66</v>
      </c>
      <c r="B798" s="5" t="s">
        <v>67</v>
      </c>
      <c r="C798" s="5" t="s">
        <v>68</v>
      </c>
      <c r="D798" s="5" t="s">
        <v>93</v>
      </c>
      <c r="E798" s="5" t="s">
        <v>94</v>
      </c>
      <c r="F798" s="5" t="s">
        <v>57</v>
      </c>
      <c r="G798" s="5" t="s">
        <v>60</v>
      </c>
      <c r="H798" s="5" t="s">
        <v>95</v>
      </c>
      <c r="I798" s="6">
        <v>2500</v>
      </c>
      <c r="J798" s="7">
        <v>1</v>
      </c>
      <c r="K798" s="6">
        <v>2871.83</v>
      </c>
      <c r="L798" s="8">
        <v>6.5200000000000005</v>
      </c>
      <c r="M798" s="8">
        <v>6.5200000000000005</v>
      </c>
      <c r="N798" s="7">
        <v>1957</v>
      </c>
      <c r="O798" s="6">
        <v>1.4674655084312722</v>
      </c>
      <c r="P798" s="6">
        <v>440.46472392638032</v>
      </c>
      <c r="Q798" s="13" t="str">
        <f t="shared" si="24"/>
        <v>PLT00017SACRAMENTO</v>
      </c>
      <c r="R798" s="13" t="str">
        <f t="shared" si="25"/>
        <v>PACIFICPLT0060</v>
      </c>
    </row>
    <row r="799" spans="1:18" x14ac:dyDescent="0.2">
      <c r="A799" s="5" t="s">
        <v>227</v>
      </c>
      <c r="B799" s="5" t="s">
        <v>228</v>
      </c>
      <c r="C799" s="5" t="s">
        <v>229</v>
      </c>
      <c r="D799" s="5" t="s">
        <v>218</v>
      </c>
      <c r="E799" s="5" t="s">
        <v>219</v>
      </c>
      <c r="F799" s="5" t="s">
        <v>220</v>
      </c>
      <c r="G799" s="5" t="s">
        <v>60</v>
      </c>
      <c r="H799" s="5" t="s">
        <v>221</v>
      </c>
      <c r="I799" s="6">
        <v>1822.4</v>
      </c>
      <c r="J799" s="7">
        <v>2</v>
      </c>
      <c r="K799" s="6">
        <v>3987.84</v>
      </c>
      <c r="L799" s="8">
        <v>3.15</v>
      </c>
      <c r="M799" s="8">
        <v>6.3</v>
      </c>
      <c r="N799" s="7">
        <v>4288</v>
      </c>
      <c r="O799" s="6">
        <v>0.93</v>
      </c>
      <c r="P799" s="6">
        <v>632.99047619047622</v>
      </c>
      <c r="Q799" s="13" t="str">
        <f t="shared" si="24"/>
        <v>PLT00025KENDALLVILLE</v>
      </c>
      <c r="R799" s="13" t="str">
        <f t="shared" si="25"/>
        <v>RENTONPLT0004</v>
      </c>
    </row>
    <row r="800" spans="1:18" x14ac:dyDescent="0.2">
      <c r="A800" s="5" t="s">
        <v>164</v>
      </c>
      <c r="B800" s="5" t="s">
        <v>165</v>
      </c>
      <c r="C800" s="5" t="s">
        <v>166</v>
      </c>
      <c r="D800" s="5" t="s">
        <v>140</v>
      </c>
      <c r="E800" s="5" t="s">
        <v>141</v>
      </c>
      <c r="F800" s="5" t="s">
        <v>142</v>
      </c>
      <c r="G800" s="5" t="s">
        <v>60</v>
      </c>
      <c r="H800" s="5" t="s">
        <v>143</v>
      </c>
      <c r="I800" s="6">
        <v>2015.2</v>
      </c>
      <c r="J800" s="7">
        <v>1</v>
      </c>
      <c r="K800" s="6">
        <v>2180.08</v>
      </c>
      <c r="L800" s="8">
        <v>5.9910000000000005</v>
      </c>
      <c r="M800" s="8">
        <v>5.9910000000000005</v>
      </c>
      <c r="N800" s="7">
        <v>916</v>
      </c>
      <c r="O800" s="6">
        <v>2.38</v>
      </c>
      <c r="P800" s="6">
        <v>363.8925054248038</v>
      </c>
      <c r="Q800" s="13" t="str">
        <f t="shared" si="24"/>
        <v>PLT00045OAKS</v>
      </c>
      <c r="R800" s="13" t="str">
        <f t="shared" si="25"/>
        <v>MENASHAPLT0002</v>
      </c>
    </row>
    <row r="801" spans="1:18" x14ac:dyDescent="0.2">
      <c r="A801" s="5" t="s">
        <v>104</v>
      </c>
      <c r="B801" s="5" t="s">
        <v>107</v>
      </c>
      <c r="C801" s="5" t="s">
        <v>108</v>
      </c>
      <c r="D801" s="5" t="s">
        <v>144</v>
      </c>
      <c r="E801" s="5" t="s">
        <v>145</v>
      </c>
      <c r="F801" s="5" t="s">
        <v>84</v>
      </c>
      <c r="G801" s="5" t="s">
        <v>60</v>
      </c>
      <c r="H801" s="5" t="s">
        <v>146</v>
      </c>
      <c r="I801" s="6">
        <v>2273.6</v>
      </c>
      <c r="J801" s="7">
        <v>2</v>
      </c>
      <c r="K801" s="6">
        <v>5058.76</v>
      </c>
      <c r="L801" s="8">
        <v>2.9282500000000002</v>
      </c>
      <c r="M801" s="8">
        <v>5.8565000000000005</v>
      </c>
      <c r="N801" s="7">
        <v>2842</v>
      </c>
      <c r="O801" s="6">
        <v>1.78</v>
      </c>
      <c r="P801" s="6">
        <v>863.78553743703571</v>
      </c>
      <c r="Q801" s="13" t="str">
        <f t="shared" si="24"/>
        <v>PLT00006LOUISVILLE</v>
      </c>
      <c r="R801" s="13" t="str">
        <f t="shared" si="25"/>
        <v>STONE MOUNTAINPLT0005</v>
      </c>
    </row>
    <row r="802" spans="1:18" x14ac:dyDescent="0.2">
      <c r="A802" s="5" t="s">
        <v>117</v>
      </c>
      <c r="B802" s="5" t="s">
        <v>118</v>
      </c>
      <c r="C802" s="5" t="s">
        <v>106</v>
      </c>
      <c r="D802" s="5" t="s">
        <v>110</v>
      </c>
      <c r="E802" s="5" t="s">
        <v>111</v>
      </c>
      <c r="F802" s="5" t="s">
        <v>112</v>
      </c>
      <c r="G802" s="5" t="s">
        <v>60</v>
      </c>
      <c r="H802" s="5" t="s">
        <v>113</v>
      </c>
      <c r="I802" s="6">
        <v>971.48</v>
      </c>
      <c r="J802" s="7">
        <v>1</v>
      </c>
      <c r="K802" s="6">
        <v>1054.92</v>
      </c>
      <c r="L802" s="8">
        <v>5.8405000000000005</v>
      </c>
      <c r="M802" s="8">
        <v>5.8405000000000005</v>
      </c>
      <c r="N802" s="7">
        <v>596</v>
      </c>
      <c r="O802" s="6">
        <v>1.77</v>
      </c>
      <c r="P802" s="6">
        <v>180.62152212995463</v>
      </c>
      <c r="Q802" s="13" t="str">
        <f t="shared" si="24"/>
        <v>PLT00041LAWRENCEBURG</v>
      </c>
      <c r="R802" s="13" t="str">
        <f t="shared" si="25"/>
        <v>LUMBERTONPLT0005</v>
      </c>
    </row>
    <row r="803" spans="1:18" x14ac:dyDescent="0.2">
      <c r="A803" s="5" t="s">
        <v>70</v>
      </c>
      <c r="B803" s="5" t="s">
        <v>71</v>
      </c>
      <c r="C803" s="5" t="s">
        <v>72</v>
      </c>
      <c r="D803" s="5" t="s">
        <v>110</v>
      </c>
      <c r="E803" s="5" t="s">
        <v>111</v>
      </c>
      <c r="F803" s="5" t="s">
        <v>112</v>
      </c>
      <c r="G803" s="5" t="s">
        <v>60</v>
      </c>
      <c r="H803" s="5" t="s">
        <v>113</v>
      </c>
      <c r="I803" s="6">
        <v>1050</v>
      </c>
      <c r="J803" s="7">
        <v>1</v>
      </c>
      <c r="K803" s="6">
        <v>1140.2</v>
      </c>
      <c r="L803" s="8">
        <v>5.6965000000000003</v>
      </c>
      <c r="M803" s="8">
        <v>5.6965000000000003</v>
      </c>
      <c r="N803" s="7">
        <v>451</v>
      </c>
      <c r="O803" s="6">
        <v>2.5281596452328161</v>
      </c>
      <c r="P803" s="6">
        <v>200.15799174931976</v>
      </c>
      <c r="Q803" s="13" t="str">
        <f t="shared" si="24"/>
        <v>PLT00042LAWRENCEBURG</v>
      </c>
      <c r="R803" s="13" t="str">
        <f t="shared" si="25"/>
        <v>FORT SMITHPLT0005</v>
      </c>
    </row>
    <row r="804" spans="1:18" x14ac:dyDescent="0.2">
      <c r="A804" s="5" t="s">
        <v>260</v>
      </c>
      <c r="B804" s="5" t="s">
        <v>138</v>
      </c>
      <c r="C804" s="5" t="s">
        <v>108</v>
      </c>
      <c r="D804" s="5" t="s">
        <v>183</v>
      </c>
      <c r="E804" s="5" t="s">
        <v>184</v>
      </c>
      <c r="F804" s="5" t="s">
        <v>185</v>
      </c>
      <c r="G804" s="5" t="s">
        <v>60</v>
      </c>
      <c r="H804" s="5" t="s">
        <v>243</v>
      </c>
      <c r="I804" s="6">
        <v>1651.2</v>
      </c>
      <c r="J804" s="7">
        <v>1</v>
      </c>
      <c r="K804" s="6">
        <v>1780.2</v>
      </c>
      <c r="L804" s="8">
        <v>5.2875000000000005</v>
      </c>
      <c r="M804" s="8">
        <v>5.2875000000000005</v>
      </c>
      <c r="N804" s="7">
        <v>860</v>
      </c>
      <c r="O804" s="6">
        <v>2.0699999999999998</v>
      </c>
      <c r="P804" s="6">
        <v>336.68085106382978</v>
      </c>
      <c r="Q804" s="13" t="str">
        <f t="shared" si="24"/>
        <v>PLT00250PISCATAWAY</v>
      </c>
      <c r="R804" s="13" t="str">
        <f t="shared" si="25"/>
        <v>MACONPLT0001</v>
      </c>
    </row>
    <row r="805" spans="1:18" x14ac:dyDescent="0.2">
      <c r="A805" s="5" t="s">
        <v>140</v>
      </c>
      <c r="B805" s="5" t="s">
        <v>141</v>
      </c>
      <c r="C805" s="5" t="s">
        <v>142</v>
      </c>
      <c r="D805" s="5" t="s">
        <v>66</v>
      </c>
      <c r="E805" s="5" t="s">
        <v>67</v>
      </c>
      <c r="F805" s="5" t="s">
        <v>68</v>
      </c>
      <c r="G805" s="5" t="s">
        <v>60</v>
      </c>
      <c r="H805" s="5" t="s">
        <v>69</v>
      </c>
      <c r="I805" s="6">
        <v>873.18</v>
      </c>
      <c r="J805" s="7">
        <v>1</v>
      </c>
      <c r="K805" s="6">
        <v>1006.83</v>
      </c>
      <c r="L805" s="8">
        <v>5.2690000000000001</v>
      </c>
      <c r="M805" s="8">
        <v>5.2690000000000001</v>
      </c>
      <c r="N805" s="7">
        <v>891</v>
      </c>
      <c r="O805" s="6">
        <v>1.1300000000000001</v>
      </c>
      <c r="P805" s="6">
        <v>191.0855949895616</v>
      </c>
      <c r="Q805" s="13" t="str">
        <f t="shared" si="24"/>
        <v>PLT00023PACIFIC</v>
      </c>
      <c r="R805" s="13" t="str">
        <f t="shared" si="25"/>
        <v>OAKSPLT0001</v>
      </c>
    </row>
    <row r="806" spans="1:18" x14ac:dyDescent="0.2">
      <c r="A806" s="5" t="s">
        <v>147</v>
      </c>
      <c r="B806" s="5" t="s">
        <v>148</v>
      </c>
      <c r="C806" s="5" t="s">
        <v>102</v>
      </c>
      <c r="D806" s="5" t="s">
        <v>133</v>
      </c>
      <c r="E806" s="5" t="s">
        <v>134</v>
      </c>
      <c r="F806" s="5" t="s">
        <v>106</v>
      </c>
      <c r="G806" s="5" t="s">
        <v>60</v>
      </c>
      <c r="H806" s="5" t="s">
        <v>135</v>
      </c>
      <c r="I806" s="6">
        <v>725</v>
      </c>
      <c r="J806" s="7">
        <v>1</v>
      </c>
      <c r="K806" s="6">
        <v>815</v>
      </c>
      <c r="L806" s="8">
        <v>5.2195</v>
      </c>
      <c r="M806" s="8">
        <v>5.2195</v>
      </c>
      <c r="N806" s="7">
        <v>500</v>
      </c>
      <c r="O806" s="6">
        <v>1.63</v>
      </c>
      <c r="P806" s="6">
        <v>156.14522463837531</v>
      </c>
      <c r="Q806" s="13" t="str">
        <f t="shared" si="24"/>
        <v>PLT00622CHARLOTTE</v>
      </c>
      <c r="R806" s="13" t="str">
        <f t="shared" si="25"/>
        <v>MAPLE HEIGHTSPLT0005</v>
      </c>
    </row>
    <row r="807" spans="1:18" x14ac:dyDescent="0.2">
      <c r="A807" s="5" t="s">
        <v>218</v>
      </c>
      <c r="B807" s="5" t="s">
        <v>219</v>
      </c>
      <c r="C807" s="5" t="s">
        <v>220</v>
      </c>
      <c r="D807" s="5" t="s">
        <v>100</v>
      </c>
      <c r="E807" s="5" t="s">
        <v>101</v>
      </c>
      <c r="F807" s="5" t="s">
        <v>102</v>
      </c>
      <c r="G807" s="5" t="s">
        <v>60</v>
      </c>
      <c r="H807" s="5" t="s">
        <v>360</v>
      </c>
      <c r="I807" s="6">
        <v>450</v>
      </c>
      <c r="J807" s="7">
        <v>1</v>
      </c>
      <c r="K807" s="6">
        <v>676.85</v>
      </c>
      <c r="L807" s="8">
        <v>5</v>
      </c>
      <c r="M807" s="8">
        <v>5</v>
      </c>
      <c r="N807" s="7">
        <v>179</v>
      </c>
      <c r="O807" s="6">
        <v>3.7812849162011175</v>
      </c>
      <c r="P807" s="6">
        <v>135.37</v>
      </c>
      <c r="Q807" s="13" t="str">
        <f t="shared" si="24"/>
        <v>PLT00047CINCINNATI</v>
      </c>
      <c r="R807" s="13" t="str">
        <f t="shared" si="25"/>
        <v>KENDALLVILLEPLT0901</v>
      </c>
    </row>
    <row r="808" spans="1:18" x14ac:dyDescent="0.2">
      <c r="A808" s="5" t="s">
        <v>130</v>
      </c>
      <c r="B808" s="5" t="s">
        <v>131</v>
      </c>
      <c r="C808" s="5" t="s">
        <v>108</v>
      </c>
      <c r="D808" s="5" t="s">
        <v>178</v>
      </c>
      <c r="E808" s="5" t="s">
        <v>179</v>
      </c>
      <c r="F808" s="5" t="s">
        <v>166</v>
      </c>
      <c r="G808" s="5" t="s">
        <v>60</v>
      </c>
      <c r="H808" s="5" t="s">
        <v>383</v>
      </c>
      <c r="I808" s="6">
        <v>1873.4</v>
      </c>
      <c r="J808" s="7">
        <v>1</v>
      </c>
      <c r="K808" s="6">
        <v>2050</v>
      </c>
      <c r="L808" s="8">
        <v>5</v>
      </c>
      <c r="M808" s="8">
        <v>5</v>
      </c>
      <c r="N808" s="7">
        <v>883</v>
      </c>
      <c r="O808" s="6">
        <v>2.3216308040770102</v>
      </c>
      <c r="P808" s="6">
        <v>410</v>
      </c>
      <c r="Q808" s="13" t="str">
        <f t="shared" si="24"/>
        <v>PLT00068NEW BERLIN</v>
      </c>
      <c r="R808" s="13" t="str">
        <f t="shared" si="25"/>
        <v>PERRYPLT0056</v>
      </c>
    </row>
    <row r="809" spans="1:18" x14ac:dyDescent="0.2">
      <c r="A809" s="5" t="s">
        <v>227</v>
      </c>
      <c r="B809" s="5" t="s">
        <v>228</v>
      </c>
      <c r="C809" s="5" t="s">
        <v>229</v>
      </c>
      <c r="D809" s="5" t="s">
        <v>233</v>
      </c>
      <c r="E809" s="5" t="s">
        <v>234</v>
      </c>
      <c r="F809" s="5" t="s">
        <v>57</v>
      </c>
      <c r="G809" s="5" t="s">
        <v>60</v>
      </c>
      <c r="H809" s="5" t="s">
        <v>235</v>
      </c>
      <c r="I809" s="6">
        <v>1309.4100000000001</v>
      </c>
      <c r="J809" s="7">
        <v>1</v>
      </c>
      <c r="K809" s="6">
        <v>1450</v>
      </c>
      <c r="L809" s="8">
        <v>4.75</v>
      </c>
      <c r="M809" s="8">
        <v>4.75</v>
      </c>
      <c r="N809" s="7">
        <v>827</v>
      </c>
      <c r="O809" s="6">
        <v>1.7533252720677146</v>
      </c>
      <c r="P809" s="6">
        <v>305.26315789473682</v>
      </c>
      <c r="Q809" s="13" t="str">
        <f t="shared" si="24"/>
        <v>PLT00025SAN JOSE</v>
      </c>
      <c r="R809" s="13" t="str">
        <f t="shared" si="25"/>
        <v>RENTONPLT0900</v>
      </c>
    </row>
    <row r="810" spans="1:18" x14ac:dyDescent="0.2">
      <c r="A810" s="5" t="s">
        <v>110</v>
      </c>
      <c r="B810" s="5" t="s">
        <v>111</v>
      </c>
      <c r="C810" s="5" t="s">
        <v>112</v>
      </c>
      <c r="D810" s="5" t="s">
        <v>133</v>
      </c>
      <c r="E810" s="5" t="s">
        <v>134</v>
      </c>
      <c r="F810" s="5" t="s">
        <v>106</v>
      </c>
      <c r="G810" s="5" t="s">
        <v>60</v>
      </c>
      <c r="H810" s="5" t="s">
        <v>135</v>
      </c>
      <c r="I810" s="6">
        <v>935.3</v>
      </c>
      <c r="J810" s="7">
        <v>1</v>
      </c>
      <c r="K810" s="6">
        <v>1024.5999999999999</v>
      </c>
      <c r="L810" s="8">
        <v>4.75</v>
      </c>
      <c r="M810" s="8">
        <v>4.75</v>
      </c>
      <c r="N810" s="7">
        <v>470</v>
      </c>
      <c r="O810" s="6">
        <v>2.1799999999999997</v>
      </c>
      <c r="P810" s="6">
        <v>215.70526315789471</v>
      </c>
      <c r="Q810" s="13" t="str">
        <f t="shared" si="24"/>
        <v>PLT00053CHARLOTTE</v>
      </c>
      <c r="R810" s="13" t="str">
        <f t="shared" si="25"/>
        <v>LAWRENCEBURGPLT0005</v>
      </c>
    </row>
    <row r="811" spans="1:18" x14ac:dyDescent="0.2">
      <c r="A811" s="5" t="s">
        <v>137</v>
      </c>
      <c r="B811" s="5" t="s">
        <v>138</v>
      </c>
      <c r="C811" s="5" t="s">
        <v>108</v>
      </c>
      <c r="D811" s="5" t="s">
        <v>183</v>
      </c>
      <c r="E811" s="5" t="s">
        <v>314</v>
      </c>
      <c r="F811" s="5" t="s">
        <v>283</v>
      </c>
      <c r="G811" s="5" t="s">
        <v>60</v>
      </c>
      <c r="H811" s="9"/>
      <c r="I811" s="6">
        <v>1175.01</v>
      </c>
      <c r="J811" s="7">
        <v>1</v>
      </c>
      <c r="K811" s="6">
        <v>1271.08</v>
      </c>
      <c r="L811" s="8">
        <v>4.7454999999999998</v>
      </c>
      <c r="M811" s="8">
        <v>4.7454999999999998</v>
      </c>
      <c r="N811" s="7">
        <v>739</v>
      </c>
      <c r="O811" s="6">
        <v>1.72</v>
      </c>
      <c r="P811" s="6">
        <v>267.84954167105678</v>
      </c>
      <c r="Q811" s="13" t="str">
        <f t="shared" si="24"/>
        <v>PLT00033HEBRON</v>
      </c>
      <c r="R811" s="13" t="str">
        <f t="shared" si="25"/>
        <v>MACONPLT0001</v>
      </c>
    </row>
    <row r="812" spans="1:18" x14ac:dyDescent="0.2">
      <c r="A812" s="5" t="s">
        <v>62</v>
      </c>
      <c r="B812" s="5" t="s">
        <v>63</v>
      </c>
      <c r="C812" s="5" t="s">
        <v>64</v>
      </c>
      <c r="D812" s="5" t="s">
        <v>170</v>
      </c>
      <c r="E812" s="5" t="s">
        <v>173</v>
      </c>
      <c r="F812" s="5" t="s">
        <v>166</v>
      </c>
      <c r="G812" s="5" t="s">
        <v>60</v>
      </c>
      <c r="H812" s="5" t="s">
        <v>174</v>
      </c>
      <c r="I812" s="6">
        <v>530</v>
      </c>
      <c r="J812" s="7">
        <v>3</v>
      </c>
      <c r="K812" s="6">
        <v>1945.3999999999999</v>
      </c>
      <c r="L812" s="8">
        <v>1.5593333333333332</v>
      </c>
      <c r="M812" s="8">
        <v>4.6779999999999999</v>
      </c>
      <c r="N812" s="7">
        <v>777</v>
      </c>
      <c r="O812" s="6">
        <v>2.5037323037323036</v>
      </c>
      <c r="P812" s="6">
        <v>415.86147926464298</v>
      </c>
      <c r="Q812" s="13" t="str">
        <f t="shared" si="24"/>
        <v>PLT00009WAUSAU</v>
      </c>
      <c r="R812" s="13" t="str">
        <f t="shared" si="25"/>
        <v>ELK GROVE VILLAGEPLT0005</v>
      </c>
    </row>
    <row r="813" spans="1:18" x14ac:dyDescent="0.2">
      <c r="A813" s="5" t="s">
        <v>260</v>
      </c>
      <c r="B813" s="5" t="s">
        <v>138</v>
      </c>
      <c r="C813" s="5" t="s">
        <v>108</v>
      </c>
      <c r="D813" s="5" t="s">
        <v>329</v>
      </c>
      <c r="E813" s="5" t="s">
        <v>332</v>
      </c>
      <c r="F813" s="5" t="s">
        <v>142</v>
      </c>
      <c r="G813" s="5" t="s">
        <v>60</v>
      </c>
      <c r="H813" s="5" t="s">
        <v>331</v>
      </c>
      <c r="I813" s="6">
        <v>1636.03</v>
      </c>
      <c r="J813" s="7">
        <v>1</v>
      </c>
      <c r="K813" s="6">
        <v>1800</v>
      </c>
      <c r="L813" s="8">
        <v>4.6559999999999997</v>
      </c>
      <c r="M813" s="8">
        <v>4.6559999999999997</v>
      </c>
      <c r="N813" s="7">
        <v>863</v>
      </c>
      <c r="O813" s="6">
        <v>2.085747392815759</v>
      </c>
      <c r="P813" s="6">
        <v>386.59793814432993</v>
      </c>
      <c r="Q813" s="13" t="str">
        <f t="shared" si="24"/>
        <v>PLT00250EAST STROUSBOURG</v>
      </c>
      <c r="R813" s="13" t="str">
        <f t="shared" si="25"/>
        <v>MACONPLT0057</v>
      </c>
    </row>
    <row r="814" spans="1:18" x14ac:dyDescent="0.2">
      <c r="A814" s="5" t="s">
        <v>181</v>
      </c>
      <c r="B814" s="5" t="s">
        <v>71</v>
      </c>
      <c r="C814" s="5" t="s">
        <v>72</v>
      </c>
      <c r="D814" s="5" t="s">
        <v>195</v>
      </c>
      <c r="E814" s="5" t="s">
        <v>196</v>
      </c>
      <c r="F814" s="5" t="s">
        <v>197</v>
      </c>
      <c r="G814" s="5" t="s">
        <v>60</v>
      </c>
      <c r="H814" s="5" t="s">
        <v>405</v>
      </c>
      <c r="I814" s="6">
        <v>3138</v>
      </c>
      <c r="J814" s="7">
        <v>1</v>
      </c>
      <c r="K814" s="6">
        <v>3399.46</v>
      </c>
      <c r="L814" s="8">
        <v>4.55</v>
      </c>
      <c r="M814" s="8">
        <v>4.55</v>
      </c>
      <c r="N814" s="7">
        <v>1538</v>
      </c>
      <c r="O814" s="6">
        <v>2.2103120936280884</v>
      </c>
      <c r="P814" s="6">
        <v>747.13406593406592</v>
      </c>
      <c r="Q814" s="13" t="str">
        <f t="shared" si="24"/>
        <v>PLT00350CONCORD</v>
      </c>
      <c r="R814" s="13" t="str">
        <f t="shared" si="25"/>
        <v>FORT SMITHPLT0004</v>
      </c>
    </row>
    <row r="815" spans="1:18" x14ac:dyDescent="0.2">
      <c r="A815" s="5" t="s">
        <v>181</v>
      </c>
      <c r="B815" s="5" t="s">
        <v>71</v>
      </c>
      <c r="C815" s="5" t="s">
        <v>72</v>
      </c>
      <c r="D815" s="5" t="s">
        <v>170</v>
      </c>
      <c r="E815" s="5" t="s">
        <v>173</v>
      </c>
      <c r="F815" s="5" t="s">
        <v>166</v>
      </c>
      <c r="G815" s="5" t="s">
        <v>60</v>
      </c>
      <c r="H815" s="5" t="s">
        <v>174</v>
      </c>
      <c r="I815" s="6">
        <v>2075</v>
      </c>
      <c r="J815" s="7">
        <v>1</v>
      </c>
      <c r="K815" s="6">
        <v>2239.73</v>
      </c>
      <c r="L815" s="8">
        <v>4.4885000000000002</v>
      </c>
      <c r="M815" s="8">
        <v>4.4885000000000002</v>
      </c>
      <c r="N815" s="7">
        <v>867</v>
      </c>
      <c r="O815" s="6">
        <v>2.5833102652825835</v>
      </c>
      <c r="P815" s="6">
        <v>498.99298206527794</v>
      </c>
      <c r="Q815" s="13" t="str">
        <f t="shared" si="24"/>
        <v>PLT00350WAUSAU</v>
      </c>
      <c r="R815" s="13" t="str">
        <f t="shared" si="25"/>
        <v>FORT SMITHPLT0005</v>
      </c>
    </row>
    <row r="816" spans="1:18" x14ac:dyDescent="0.2">
      <c r="A816" s="5" t="s">
        <v>147</v>
      </c>
      <c r="B816" s="5" t="s">
        <v>148</v>
      </c>
      <c r="C816" s="5" t="s">
        <v>102</v>
      </c>
      <c r="D816" s="5" t="s">
        <v>62</v>
      </c>
      <c r="E816" s="5" t="s">
        <v>63</v>
      </c>
      <c r="F816" s="5" t="s">
        <v>64</v>
      </c>
      <c r="G816" s="5" t="s">
        <v>60</v>
      </c>
      <c r="H816" s="5" t="s">
        <v>65</v>
      </c>
      <c r="I816" s="6">
        <v>566</v>
      </c>
      <c r="J816" s="7">
        <v>1</v>
      </c>
      <c r="K816" s="6">
        <v>631.52</v>
      </c>
      <c r="L816" s="8">
        <v>4.4545000000000003</v>
      </c>
      <c r="M816" s="8">
        <v>4.4545000000000003</v>
      </c>
      <c r="N816" s="7">
        <v>364</v>
      </c>
      <c r="O816" s="6">
        <v>1.7349450549450549</v>
      </c>
      <c r="P816" s="6">
        <v>141.77124256369962</v>
      </c>
      <c r="Q816" s="13" t="str">
        <f t="shared" si="24"/>
        <v>PLT00622ELK GROVE VILLAGE</v>
      </c>
      <c r="R816" s="13" t="str">
        <f t="shared" si="25"/>
        <v>MAPLE HEIGHTSPLT0000</v>
      </c>
    </row>
    <row r="817" spans="1:18" x14ac:dyDescent="0.2">
      <c r="A817" s="5" t="s">
        <v>170</v>
      </c>
      <c r="B817" s="5" t="s">
        <v>173</v>
      </c>
      <c r="C817" s="5" t="s">
        <v>166</v>
      </c>
      <c r="D817" s="5" t="s">
        <v>133</v>
      </c>
      <c r="E817" s="5" t="s">
        <v>134</v>
      </c>
      <c r="F817" s="5" t="s">
        <v>106</v>
      </c>
      <c r="G817" s="5" t="s">
        <v>60</v>
      </c>
      <c r="H817" s="5" t="s">
        <v>135</v>
      </c>
      <c r="I817" s="6">
        <v>1524</v>
      </c>
      <c r="J817" s="7">
        <v>1</v>
      </c>
      <c r="K817" s="6">
        <v>1702.56</v>
      </c>
      <c r="L817" s="8">
        <v>4.4379999999999997</v>
      </c>
      <c r="M817" s="8">
        <v>4.4379999999999997</v>
      </c>
      <c r="N817" s="7">
        <v>992</v>
      </c>
      <c r="O817" s="6">
        <v>1.7162903225806452</v>
      </c>
      <c r="P817" s="6">
        <v>383.63226678684094</v>
      </c>
      <c r="Q817" s="13" t="str">
        <f t="shared" si="24"/>
        <v>PLT00054CHARLOTTE</v>
      </c>
      <c r="R817" s="13" t="str">
        <f t="shared" si="25"/>
        <v>WAUSAUPLT0005</v>
      </c>
    </row>
    <row r="818" spans="1:18" x14ac:dyDescent="0.2">
      <c r="A818" s="5" t="s">
        <v>189</v>
      </c>
      <c r="B818" s="5" t="s">
        <v>190</v>
      </c>
      <c r="C818" s="5" t="s">
        <v>112</v>
      </c>
      <c r="D818" s="5" t="s">
        <v>218</v>
      </c>
      <c r="E818" s="5" t="s">
        <v>219</v>
      </c>
      <c r="F818" s="5" t="s">
        <v>220</v>
      </c>
      <c r="G818" s="5" t="s">
        <v>60</v>
      </c>
      <c r="H818" s="5" t="s">
        <v>221</v>
      </c>
      <c r="I818" s="6">
        <v>806.4</v>
      </c>
      <c r="J818" s="7">
        <v>2</v>
      </c>
      <c r="K818" s="6">
        <v>1755.6</v>
      </c>
      <c r="L818" s="8">
        <v>2.2142499999999998</v>
      </c>
      <c r="M818" s="8">
        <v>4.4284999999999997</v>
      </c>
      <c r="N818" s="7">
        <v>840</v>
      </c>
      <c r="O818" s="6">
        <v>2.09</v>
      </c>
      <c r="P818" s="6">
        <v>396.43220051936322</v>
      </c>
      <c r="Q818" s="13" t="str">
        <f t="shared" si="24"/>
        <v>PLT0048AKENDALLVILLE</v>
      </c>
      <c r="R818" s="13" t="str">
        <f t="shared" si="25"/>
        <v>GORDONSVILLEPLT0004</v>
      </c>
    </row>
    <row r="819" spans="1:18" x14ac:dyDescent="0.2">
      <c r="A819" s="5" t="s">
        <v>286</v>
      </c>
      <c r="B819" s="5" t="s">
        <v>118</v>
      </c>
      <c r="C819" s="5" t="s">
        <v>106</v>
      </c>
      <c r="D819" s="5" t="s">
        <v>252</v>
      </c>
      <c r="E819" s="5" t="s">
        <v>253</v>
      </c>
      <c r="F819" s="5" t="s">
        <v>254</v>
      </c>
      <c r="G819" s="5" t="s">
        <v>60</v>
      </c>
      <c r="H819" s="5" t="s">
        <v>255</v>
      </c>
      <c r="I819" s="6">
        <v>937.95</v>
      </c>
      <c r="J819" s="7">
        <v>1</v>
      </c>
      <c r="K819" s="6">
        <v>1021.2</v>
      </c>
      <c r="L819" s="8">
        <v>4.3979999999999997</v>
      </c>
      <c r="M819" s="8">
        <v>4.3979999999999997</v>
      </c>
      <c r="N819" s="7">
        <v>555</v>
      </c>
      <c r="O819" s="6">
        <v>1.84</v>
      </c>
      <c r="P819" s="6">
        <v>232.19645293315145</v>
      </c>
      <c r="Q819" s="13" t="str">
        <f t="shared" si="24"/>
        <v>PLT00610TUSCALOOSA</v>
      </c>
      <c r="R819" s="13" t="str">
        <f t="shared" si="25"/>
        <v>LUMBERTONPLT0006</v>
      </c>
    </row>
    <row r="820" spans="1:18" x14ac:dyDescent="0.2">
      <c r="A820" s="5" t="s">
        <v>62</v>
      </c>
      <c r="B820" s="5" t="s">
        <v>63</v>
      </c>
      <c r="C820" s="5" t="s">
        <v>64</v>
      </c>
      <c r="D820" s="5" t="s">
        <v>157</v>
      </c>
      <c r="E820" s="5" t="s">
        <v>158</v>
      </c>
      <c r="F820" s="5" t="s">
        <v>102</v>
      </c>
      <c r="G820" s="5" t="s">
        <v>60</v>
      </c>
      <c r="H820" s="5" t="s">
        <v>159</v>
      </c>
      <c r="I820" s="6">
        <v>845.7</v>
      </c>
      <c r="J820" s="7">
        <v>1</v>
      </c>
      <c r="K820" s="6">
        <v>916.38</v>
      </c>
      <c r="L820" s="8">
        <v>4.2930000000000001</v>
      </c>
      <c r="M820" s="8">
        <v>4.2930000000000001</v>
      </c>
      <c r="N820" s="7">
        <v>372</v>
      </c>
      <c r="O820" s="6">
        <v>2.4633870967741935</v>
      </c>
      <c r="P820" s="6">
        <v>213.45911949685535</v>
      </c>
      <c r="Q820" s="13" t="str">
        <f t="shared" si="24"/>
        <v>PLT00009SOLON</v>
      </c>
      <c r="R820" s="13" t="str">
        <f t="shared" si="25"/>
        <v>ELK GROVE VILLAGEPLT0002</v>
      </c>
    </row>
    <row r="821" spans="1:18" x14ac:dyDescent="0.2">
      <c r="A821" s="5" t="s">
        <v>133</v>
      </c>
      <c r="B821" s="5" t="s">
        <v>134</v>
      </c>
      <c r="C821" s="5" t="s">
        <v>106</v>
      </c>
      <c r="D821" s="5" t="s">
        <v>170</v>
      </c>
      <c r="E821" s="5" t="s">
        <v>173</v>
      </c>
      <c r="F821" s="5" t="s">
        <v>166</v>
      </c>
      <c r="G821" s="5" t="s">
        <v>60</v>
      </c>
      <c r="H821" s="5" t="s">
        <v>174</v>
      </c>
      <c r="I821" s="6">
        <v>1325</v>
      </c>
      <c r="J821" s="7">
        <v>1</v>
      </c>
      <c r="K821" s="6">
        <v>1503.56</v>
      </c>
      <c r="L821" s="8">
        <v>4.2584999999999997</v>
      </c>
      <c r="M821" s="8">
        <v>4.2584999999999997</v>
      </c>
      <c r="N821" s="7">
        <v>992</v>
      </c>
      <c r="O821" s="6">
        <v>1.5156854838709677</v>
      </c>
      <c r="P821" s="6">
        <v>353.07267817306564</v>
      </c>
      <c r="Q821" s="13" t="str">
        <f t="shared" si="24"/>
        <v>PLT00051WAUSAU</v>
      </c>
      <c r="R821" s="13" t="str">
        <f t="shared" si="25"/>
        <v>CHARLOTTEPLT0005</v>
      </c>
    </row>
    <row r="822" spans="1:18" x14ac:dyDescent="0.2">
      <c r="A822" s="5" t="s">
        <v>260</v>
      </c>
      <c r="B822" s="5" t="s">
        <v>138</v>
      </c>
      <c r="C822" s="5" t="s">
        <v>108</v>
      </c>
      <c r="D822" s="5" t="s">
        <v>164</v>
      </c>
      <c r="E822" s="5" t="s">
        <v>165</v>
      </c>
      <c r="F822" s="5" t="s">
        <v>166</v>
      </c>
      <c r="G822" s="5" t="s">
        <v>156</v>
      </c>
      <c r="H822" s="5" t="s">
        <v>167</v>
      </c>
      <c r="I822" s="6">
        <v>946.44</v>
      </c>
      <c r="J822" s="7">
        <v>1</v>
      </c>
      <c r="K822" s="6">
        <v>1080.28</v>
      </c>
      <c r="L822" s="8">
        <v>4.1585000000000001</v>
      </c>
      <c r="M822" s="8">
        <v>4.1585000000000001</v>
      </c>
      <c r="N822" s="7">
        <v>956</v>
      </c>
      <c r="O822" s="6">
        <v>1.1299999999999999</v>
      </c>
      <c r="P822" s="6">
        <v>259.77636166887095</v>
      </c>
      <c r="Q822" s="13" t="str">
        <f t="shared" si="24"/>
        <v>PLT00250MENASHA</v>
      </c>
      <c r="R822" s="13" t="str">
        <f t="shared" si="25"/>
        <v>MACONPLT0004</v>
      </c>
    </row>
    <row r="823" spans="1:18" x14ac:dyDescent="0.2">
      <c r="A823" s="5" t="s">
        <v>120</v>
      </c>
      <c r="B823" s="5" t="s">
        <v>121</v>
      </c>
      <c r="C823" s="5" t="s">
        <v>122</v>
      </c>
      <c r="D823" s="5" t="s">
        <v>62</v>
      </c>
      <c r="E823" s="5" t="s">
        <v>63</v>
      </c>
      <c r="F823" s="5" t="s">
        <v>64</v>
      </c>
      <c r="G823" s="5" t="s">
        <v>60</v>
      </c>
      <c r="H823" s="5" t="s">
        <v>65</v>
      </c>
      <c r="I823" s="6">
        <v>988.75</v>
      </c>
      <c r="J823" s="7">
        <v>1</v>
      </c>
      <c r="K823" s="6">
        <v>1123.22</v>
      </c>
      <c r="L823" s="8">
        <v>4.0665000000000004</v>
      </c>
      <c r="M823" s="8">
        <v>4.0665000000000004</v>
      </c>
      <c r="N823" s="7">
        <v>791</v>
      </c>
      <c r="O823" s="6">
        <v>1.42</v>
      </c>
      <c r="P823" s="6">
        <v>276.21295954752242</v>
      </c>
      <c r="Q823" s="13" t="str">
        <f t="shared" si="24"/>
        <v>PLT00015ELK GROVE VILLAGE</v>
      </c>
      <c r="R823" s="13" t="str">
        <f t="shared" si="25"/>
        <v>WEST MONROEPLT0000</v>
      </c>
    </row>
    <row r="824" spans="1:18" x14ac:dyDescent="0.2">
      <c r="A824" s="5" t="s">
        <v>181</v>
      </c>
      <c r="B824" s="5" t="s">
        <v>71</v>
      </c>
      <c r="C824" s="5" t="s">
        <v>72</v>
      </c>
      <c r="D824" s="5" t="s">
        <v>162</v>
      </c>
      <c r="E824" s="5" t="s">
        <v>121</v>
      </c>
      <c r="F824" s="5" t="s">
        <v>122</v>
      </c>
      <c r="G824" s="5" t="s">
        <v>60</v>
      </c>
      <c r="H824" s="5" t="s">
        <v>163</v>
      </c>
      <c r="I824" s="6">
        <v>950.35488986783935</v>
      </c>
      <c r="J824" s="7">
        <v>1</v>
      </c>
      <c r="K824" s="6">
        <v>1068.9148898678393</v>
      </c>
      <c r="L824" s="8">
        <v>3.9755000000000003</v>
      </c>
      <c r="M824" s="8">
        <v>3.9755000000000003</v>
      </c>
      <c r="N824" s="7">
        <v>312</v>
      </c>
      <c r="O824" s="6">
        <v>3.4260092623969207</v>
      </c>
      <c r="P824" s="6">
        <v>268.87558542770449</v>
      </c>
      <c r="Q824" s="13" t="str">
        <f t="shared" si="24"/>
        <v>PLT00350WEST MONROE</v>
      </c>
      <c r="R824" s="13" t="str">
        <f t="shared" si="25"/>
        <v>FORT SMITHPLT0003</v>
      </c>
    </row>
    <row r="825" spans="1:18" x14ac:dyDescent="0.2">
      <c r="A825" s="5" t="s">
        <v>70</v>
      </c>
      <c r="B825" s="5" t="s">
        <v>71</v>
      </c>
      <c r="C825" s="5" t="s">
        <v>72</v>
      </c>
      <c r="D825" s="5" t="s">
        <v>203</v>
      </c>
      <c r="E825" s="5" t="s">
        <v>204</v>
      </c>
      <c r="F825" s="5" t="s">
        <v>122</v>
      </c>
      <c r="G825" s="5" t="s">
        <v>60</v>
      </c>
      <c r="H825" s="5" t="s">
        <v>205</v>
      </c>
      <c r="I825" s="6">
        <v>475</v>
      </c>
      <c r="J825" s="7">
        <v>1</v>
      </c>
      <c r="K825" s="6">
        <v>533.79999999999995</v>
      </c>
      <c r="L825" s="8">
        <v>3.9424999999999999</v>
      </c>
      <c r="M825" s="8">
        <v>3.9424999999999999</v>
      </c>
      <c r="N825" s="7">
        <v>294</v>
      </c>
      <c r="O825" s="6">
        <v>1.8156462585034012</v>
      </c>
      <c r="P825" s="6">
        <v>135.39632213062777</v>
      </c>
      <c r="Q825" s="13" t="str">
        <f t="shared" si="24"/>
        <v>PLT00042BASTROP</v>
      </c>
      <c r="R825" s="13" t="str">
        <f t="shared" si="25"/>
        <v>FORT SMITHPLT0050</v>
      </c>
    </row>
    <row r="826" spans="1:18" x14ac:dyDescent="0.2">
      <c r="A826" s="5" t="s">
        <v>147</v>
      </c>
      <c r="B826" s="5" t="s">
        <v>148</v>
      </c>
      <c r="C826" s="5" t="s">
        <v>102</v>
      </c>
      <c r="D826" s="5" t="s">
        <v>267</v>
      </c>
      <c r="E826" s="5" t="s">
        <v>268</v>
      </c>
      <c r="F826" s="5" t="s">
        <v>269</v>
      </c>
      <c r="G826" s="5" t="s">
        <v>60</v>
      </c>
      <c r="H826" s="5" t="s">
        <v>270</v>
      </c>
      <c r="I826" s="6">
        <v>1509.8</v>
      </c>
      <c r="J826" s="7">
        <v>1</v>
      </c>
      <c r="K826" s="6">
        <v>1700</v>
      </c>
      <c r="L826" s="8">
        <v>3.9350000000000001</v>
      </c>
      <c r="M826" s="8">
        <v>3.9350000000000001</v>
      </c>
      <c r="N826" s="7">
        <v>951</v>
      </c>
      <c r="O826" s="6">
        <v>1.7875920084121977</v>
      </c>
      <c r="P826" s="6">
        <v>432.02033036848792</v>
      </c>
      <c r="Q826" s="13" t="str">
        <f t="shared" si="24"/>
        <v>PLT00622MITCHELL</v>
      </c>
      <c r="R826" s="13" t="str">
        <f t="shared" si="25"/>
        <v>MAPLE HEIGHTSPLT0004</v>
      </c>
    </row>
    <row r="827" spans="1:18" x14ac:dyDescent="0.2">
      <c r="A827" s="5" t="s">
        <v>127</v>
      </c>
      <c r="B827" s="5" t="s">
        <v>128</v>
      </c>
      <c r="C827" s="5" t="s">
        <v>64</v>
      </c>
      <c r="D827" s="5" t="s">
        <v>117</v>
      </c>
      <c r="E827" s="5" t="s">
        <v>118</v>
      </c>
      <c r="F827" s="5" t="s">
        <v>106</v>
      </c>
      <c r="G827" s="5" t="s">
        <v>60</v>
      </c>
      <c r="H827" s="5" t="s">
        <v>119</v>
      </c>
      <c r="I827" s="6">
        <v>1500</v>
      </c>
      <c r="J827" s="7">
        <v>1</v>
      </c>
      <c r="K827" s="6">
        <v>1656.8</v>
      </c>
      <c r="L827" s="8">
        <v>3.9125000000000001</v>
      </c>
      <c r="M827" s="8">
        <v>3.9125000000000001</v>
      </c>
      <c r="N827" s="7">
        <v>784</v>
      </c>
      <c r="O827" s="6">
        <v>2.1132653061224489</v>
      </c>
      <c r="P827" s="6">
        <v>423.46325878594246</v>
      </c>
      <c r="Q827" s="13" t="str">
        <f t="shared" si="24"/>
        <v>PLT00043LUMBERTON</v>
      </c>
      <c r="R827" s="13" t="str">
        <f t="shared" si="25"/>
        <v>CENTRALIAPLT0004</v>
      </c>
    </row>
    <row r="828" spans="1:18" x14ac:dyDescent="0.2">
      <c r="A828" s="5" t="s">
        <v>218</v>
      </c>
      <c r="B828" s="5" t="s">
        <v>219</v>
      </c>
      <c r="C828" s="5" t="s">
        <v>220</v>
      </c>
      <c r="D828" s="5" t="s">
        <v>62</v>
      </c>
      <c r="E828" s="5" t="s">
        <v>63</v>
      </c>
      <c r="F828" s="5" t="s">
        <v>64</v>
      </c>
      <c r="G828" s="5" t="s">
        <v>60</v>
      </c>
      <c r="H828" s="5" t="s">
        <v>65</v>
      </c>
      <c r="I828" s="6">
        <v>375</v>
      </c>
      <c r="J828" s="7">
        <v>1</v>
      </c>
      <c r="K828" s="6">
        <v>396.58</v>
      </c>
      <c r="L828" s="8">
        <v>3.9010000000000002</v>
      </c>
      <c r="M828" s="8">
        <v>3.9010000000000002</v>
      </c>
      <c r="N828" s="7">
        <v>166</v>
      </c>
      <c r="O828" s="6">
        <v>2.3890361445783133</v>
      </c>
      <c r="P828" s="6">
        <v>101.66111253524736</v>
      </c>
      <c r="Q828" s="13" t="str">
        <f t="shared" si="24"/>
        <v>PLT00047ELK GROVE VILLAGE</v>
      </c>
      <c r="R828" s="13" t="str">
        <f t="shared" si="25"/>
        <v>KENDALLVILLEPLT0000</v>
      </c>
    </row>
    <row r="829" spans="1:18" x14ac:dyDescent="0.2">
      <c r="A829" s="5" t="s">
        <v>203</v>
      </c>
      <c r="B829" s="5" t="s">
        <v>204</v>
      </c>
      <c r="C829" s="5" t="s">
        <v>122</v>
      </c>
      <c r="D829" s="5" t="s">
        <v>110</v>
      </c>
      <c r="E829" s="5" t="s">
        <v>111</v>
      </c>
      <c r="F829" s="5" t="s">
        <v>112</v>
      </c>
      <c r="G829" s="5" t="s">
        <v>60</v>
      </c>
      <c r="H829" s="5" t="s">
        <v>113</v>
      </c>
      <c r="I829" s="6">
        <v>589.82000000000005</v>
      </c>
      <c r="J829" s="7">
        <v>1</v>
      </c>
      <c r="K829" s="6">
        <v>647.27</v>
      </c>
      <c r="L829" s="8">
        <v>3.7905000000000002</v>
      </c>
      <c r="M829" s="8">
        <v>3.7905000000000002</v>
      </c>
      <c r="N829" s="7">
        <v>383</v>
      </c>
      <c r="O829" s="6">
        <v>1.69</v>
      </c>
      <c r="P829" s="6">
        <v>170.76111330958975</v>
      </c>
      <c r="Q829" s="13" t="str">
        <f t="shared" si="24"/>
        <v>PLT00504LAWRENCEBURG</v>
      </c>
      <c r="R829" s="13" t="str">
        <f t="shared" si="25"/>
        <v>BASTROPPLT0005</v>
      </c>
    </row>
    <row r="830" spans="1:18" x14ac:dyDescent="0.2">
      <c r="A830" s="5" t="s">
        <v>267</v>
      </c>
      <c r="B830" s="5" t="s">
        <v>268</v>
      </c>
      <c r="C830" s="5" t="s">
        <v>269</v>
      </c>
      <c r="D830" s="5" t="s">
        <v>104</v>
      </c>
      <c r="E830" s="5" t="s">
        <v>107</v>
      </c>
      <c r="F830" s="5" t="s">
        <v>108</v>
      </c>
      <c r="G830" s="5" t="s">
        <v>60</v>
      </c>
      <c r="H830" s="5" t="s">
        <v>109</v>
      </c>
      <c r="I830" s="6">
        <v>1950</v>
      </c>
      <c r="J830" s="7">
        <v>1</v>
      </c>
      <c r="K830" s="6">
        <v>2145.6799999999998</v>
      </c>
      <c r="L830" s="8">
        <v>3.6905000000000001</v>
      </c>
      <c r="M830" s="8">
        <v>3.6905000000000001</v>
      </c>
      <c r="N830" s="7">
        <v>1223</v>
      </c>
      <c r="O830" s="6">
        <v>1.7544399018806214</v>
      </c>
      <c r="P830" s="6">
        <v>581.40631350765477</v>
      </c>
      <c r="Q830" s="13" t="str">
        <f t="shared" si="24"/>
        <v>PLT00044STONE MOUNTAIN</v>
      </c>
      <c r="R830" s="13" t="str">
        <f t="shared" si="25"/>
        <v>MITCHELLPLT0000</v>
      </c>
    </row>
    <row r="831" spans="1:18" x14ac:dyDescent="0.2">
      <c r="A831" s="5" t="s">
        <v>160</v>
      </c>
      <c r="B831" s="5" t="s">
        <v>131</v>
      </c>
      <c r="C831" s="5" t="s">
        <v>108</v>
      </c>
      <c r="D831" s="5" t="s">
        <v>110</v>
      </c>
      <c r="E831" s="5" t="s">
        <v>111</v>
      </c>
      <c r="F831" s="5" t="s">
        <v>112</v>
      </c>
      <c r="G831" s="5" t="s">
        <v>60</v>
      </c>
      <c r="H831" s="5" t="s">
        <v>113</v>
      </c>
      <c r="I831" s="6">
        <v>491.28</v>
      </c>
      <c r="J831" s="7">
        <v>1</v>
      </c>
      <c r="K831" s="6">
        <v>562.48</v>
      </c>
      <c r="L831" s="8">
        <v>3.6</v>
      </c>
      <c r="M831" s="8">
        <v>3.6</v>
      </c>
      <c r="N831" s="7">
        <v>356</v>
      </c>
      <c r="O831" s="6">
        <v>1.58</v>
      </c>
      <c r="P831" s="6">
        <v>156.24444444444444</v>
      </c>
      <c r="Q831" s="13" t="str">
        <f t="shared" si="24"/>
        <v>PLT00220LAWRENCEBURG</v>
      </c>
      <c r="R831" s="13" t="str">
        <f t="shared" si="25"/>
        <v>PERRYPLT0005</v>
      </c>
    </row>
    <row r="832" spans="1:18" x14ac:dyDescent="0.2">
      <c r="A832" s="5" t="s">
        <v>93</v>
      </c>
      <c r="B832" s="5" t="s">
        <v>94</v>
      </c>
      <c r="C832" s="5" t="s">
        <v>57</v>
      </c>
      <c r="D832" s="5" t="s">
        <v>58</v>
      </c>
      <c r="E832" s="5" t="s">
        <v>59</v>
      </c>
      <c r="F832" s="5" t="s">
        <v>57</v>
      </c>
      <c r="G832" s="5" t="s">
        <v>60</v>
      </c>
      <c r="H832" s="5" t="s">
        <v>61</v>
      </c>
      <c r="I832" s="6">
        <v>869.4</v>
      </c>
      <c r="J832" s="7">
        <v>1</v>
      </c>
      <c r="K832" s="6">
        <v>950</v>
      </c>
      <c r="L832" s="8">
        <v>3.4935</v>
      </c>
      <c r="M832" s="8">
        <v>3.4935</v>
      </c>
      <c r="N832" s="7">
        <v>403</v>
      </c>
      <c r="O832" s="6">
        <v>2.3573200992555829</v>
      </c>
      <c r="P832" s="6">
        <v>271.93359095463001</v>
      </c>
      <c r="Q832" s="13" t="str">
        <f t="shared" si="24"/>
        <v>PLT00604FULLERTON</v>
      </c>
      <c r="R832" s="13" t="str">
        <f t="shared" si="25"/>
        <v>SACRAMENTOPLT0066</v>
      </c>
    </row>
    <row r="833" spans="1:18" x14ac:dyDescent="0.2">
      <c r="A833" s="5" t="s">
        <v>70</v>
      </c>
      <c r="B833" s="5" t="s">
        <v>71</v>
      </c>
      <c r="C833" s="5" t="s">
        <v>72</v>
      </c>
      <c r="D833" s="5" t="s">
        <v>164</v>
      </c>
      <c r="E833" s="5" t="s">
        <v>165</v>
      </c>
      <c r="F833" s="5" t="s">
        <v>166</v>
      </c>
      <c r="G833" s="5" t="s">
        <v>60</v>
      </c>
      <c r="H833" s="5" t="s">
        <v>167</v>
      </c>
      <c r="I833" s="6">
        <v>1000</v>
      </c>
      <c r="J833" s="7">
        <v>1</v>
      </c>
      <c r="K833" s="6">
        <v>1165</v>
      </c>
      <c r="L833" s="8">
        <v>3.3885000000000001</v>
      </c>
      <c r="M833" s="8">
        <v>3.3885000000000001</v>
      </c>
      <c r="N833" s="7">
        <v>825</v>
      </c>
      <c r="O833" s="6">
        <v>1.4121212121212121</v>
      </c>
      <c r="P833" s="6">
        <v>343.80994540357091</v>
      </c>
      <c r="Q833" s="13" t="str">
        <f t="shared" si="24"/>
        <v>PLT00042MENASHA</v>
      </c>
      <c r="R833" s="13" t="str">
        <f t="shared" si="25"/>
        <v>FORT SMITHPLT0004</v>
      </c>
    </row>
    <row r="834" spans="1:18" x14ac:dyDescent="0.2">
      <c r="A834" s="5" t="s">
        <v>286</v>
      </c>
      <c r="B834" s="5" t="s">
        <v>118</v>
      </c>
      <c r="C834" s="5" t="s">
        <v>106</v>
      </c>
      <c r="D834" s="5" t="s">
        <v>164</v>
      </c>
      <c r="E834" s="5" t="s">
        <v>165</v>
      </c>
      <c r="F834" s="5" t="s">
        <v>166</v>
      </c>
      <c r="G834" s="5" t="s">
        <v>73</v>
      </c>
      <c r="H834" s="5" t="s">
        <v>167</v>
      </c>
      <c r="I834" s="6">
        <v>1995</v>
      </c>
      <c r="J834" s="7">
        <v>1</v>
      </c>
      <c r="K834" s="6">
        <v>2236.1</v>
      </c>
      <c r="L834" s="8">
        <v>3.1985000000000001</v>
      </c>
      <c r="M834" s="8">
        <v>3.1985000000000001</v>
      </c>
      <c r="N834" s="7">
        <v>1018</v>
      </c>
      <c r="O834" s="6">
        <v>2.1965618860510805</v>
      </c>
      <c r="P834" s="6">
        <v>699.10895732374547</v>
      </c>
      <c r="Q834" s="13" t="str">
        <f t="shared" ref="Q834:Q883" si="26">A834&amp;E834</f>
        <v>PLT00610MENASHA</v>
      </c>
      <c r="R834" s="13" t="str">
        <f t="shared" si="25"/>
        <v>LUMBERTONPLT0004</v>
      </c>
    </row>
    <row r="835" spans="1:18" x14ac:dyDescent="0.2">
      <c r="A835" s="5" t="s">
        <v>110</v>
      </c>
      <c r="B835" s="5" t="s">
        <v>111</v>
      </c>
      <c r="C835" s="5" t="s">
        <v>112</v>
      </c>
      <c r="D835" s="5" t="s">
        <v>388</v>
      </c>
      <c r="E835" s="5" t="s">
        <v>389</v>
      </c>
      <c r="F835" s="5" t="s">
        <v>220</v>
      </c>
      <c r="G835" s="5" t="s">
        <v>60</v>
      </c>
      <c r="H835" s="5" t="s">
        <v>149</v>
      </c>
      <c r="I835" s="6">
        <v>845</v>
      </c>
      <c r="J835" s="7">
        <v>1</v>
      </c>
      <c r="K835" s="6">
        <v>909.48</v>
      </c>
      <c r="L835" s="8">
        <v>3</v>
      </c>
      <c r="M835" s="8">
        <v>3</v>
      </c>
      <c r="N835" s="7">
        <v>496</v>
      </c>
      <c r="O835" s="6">
        <v>1.8336290322580646</v>
      </c>
      <c r="P835" s="6">
        <v>303.16000000000003</v>
      </c>
      <c r="Q835" s="13" t="str">
        <f t="shared" si="26"/>
        <v>PLT00053LAPORTE</v>
      </c>
      <c r="R835" s="13" t="str">
        <f t="shared" ref="R835:R883" si="27">B835&amp;LEFT(D835,7)</f>
        <v>LAWRENCEBURGPLT0901</v>
      </c>
    </row>
    <row r="836" spans="1:18" x14ac:dyDescent="0.2">
      <c r="A836" s="5" t="s">
        <v>114</v>
      </c>
      <c r="B836" s="5" t="s">
        <v>115</v>
      </c>
      <c r="C836" s="5" t="s">
        <v>64</v>
      </c>
      <c r="D836" s="5" t="s">
        <v>170</v>
      </c>
      <c r="E836" s="5" t="s">
        <v>171</v>
      </c>
      <c r="F836" s="5" t="s">
        <v>108</v>
      </c>
      <c r="G836" s="5" t="s">
        <v>60</v>
      </c>
      <c r="H836" s="5" t="s">
        <v>172</v>
      </c>
      <c r="I836" s="6">
        <v>1273.2</v>
      </c>
      <c r="J836" s="7">
        <v>1</v>
      </c>
      <c r="K836" s="6">
        <v>1273.2</v>
      </c>
      <c r="L836" s="8">
        <v>2.95</v>
      </c>
      <c r="M836" s="8">
        <v>2.95</v>
      </c>
      <c r="N836" s="7">
        <v>1237.2</v>
      </c>
      <c r="O836" s="6">
        <v>1.0290979631425801</v>
      </c>
      <c r="P836" s="6">
        <v>431.59322033898303</v>
      </c>
      <c r="Q836" s="13" t="str">
        <f t="shared" si="26"/>
        <v>PLT00008THOMASVILLE</v>
      </c>
      <c r="R836" s="13" t="str">
        <f t="shared" si="27"/>
        <v>CAROL STREAMPLT0005</v>
      </c>
    </row>
    <row r="837" spans="1:18" x14ac:dyDescent="0.2">
      <c r="A837" s="5" t="s">
        <v>66</v>
      </c>
      <c r="B837" s="5" t="s">
        <v>67</v>
      </c>
      <c r="C837" s="5" t="s">
        <v>68</v>
      </c>
      <c r="D837" s="5" t="s">
        <v>127</v>
      </c>
      <c r="E837" s="5" t="s">
        <v>128</v>
      </c>
      <c r="F837" s="5" t="s">
        <v>64</v>
      </c>
      <c r="G837" s="5" t="s">
        <v>60</v>
      </c>
      <c r="H837" s="5" t="s">
        <v>129</v>
      </c>
      <c r="I837" s="6">
        <v>546.51666666666677</v>
      </c>
      <c r="J837" s="7">
        <v>6</v>
      </c>
      <c r="K837" s="6">
        <v>3390.44</v>
      </c>
      <c r="L837" s="8">
        <v>0.45833333333333331</v>
      </c>
      <c r="M837" s="8">
        <v>2.75</v>
      </c>
      <c r="N837" s="7">
        <v>714</v>
      </c>
      <c r="O837" s="6">
        <v>4.7485154061624648</v>
      </c>
      <c r="P837" s="6">
        <v>1232.8872727272728</v>
      </c>
      <c r="Q837" s="13" t="str">
        <f t="shared" si="26"/>
        <v>PLT00017CENTRALIA</v>
      </c>
      <c r="R837" s="13" t="str">
        <f t="shared" si="27"/>
        <v>PACIFICPLT0004</v>
      </c>
    </row>
    <row r="838" spans="1:18" x14ac:dyDescent="0.2">
      <c r="A838" s="5" t="s">
        <v>55</v>
      </c>
      <c r="B838" s="5" t="s">
        <v>56</v>
      </c>
      <c r="C838" s="5" t="s">
        <v>57</v>
      </c>
      <c r="D838" s="5" t="s">
        <v>62</v>
      </c>
      <c r="E838" s="5" t="s">
        <v>63</v>
      </c>
      <c r="F838" s="5" t="s">
        <v>64</v>
      </c>
      <c r="G838" s="5" t="s">
        <v>60</v>
      </c>
      <c r="H838" s="5" t="s">
        <v>65</v>
      </c>
      <c r="I838" s="6">
        <v>3800</v>
      </c>
      <c r="J838" s="7">
        <v>1</v>
      </c>
      <c r="K838" s="6">
        <v>4804</v>
      </c>
      <c r="L838" s="8">
        <v>2.6680000000000001</v>
      </c>
      <c r="M838" s="8">
        <v>2.6680000000000001</v>
      </c>
      <c r="N838" s="7">
        <v>2008</v>
      </c>
      <c r="O838" s="6">
        <v>2.3924302788844622</v>
      </c>
      <c r="P838" s="6">
        <v>1800.599700149925</v>
      </c>
      <c r="Q838" s="13" t="str">
        <f t="shared" si="26"/>
        <v>PLT00003ELK GROVE VILLAGE</v>
      </c>
      <c r="R838" s="13" t="str">
        <f t="shared" si="27"/>
        <v>IRVINEPLT0000</v>
      </c>
    </row>
    <row r="839" spans="1:18" x14ac:dyDescent="0.2">
      <c r="A839" s="5" t="s">
        <v>133</v>
      </c>
      <c r="B839" s="5" t="s">
        <v>134</v>
      </c>
      <c r="C839" s="5" t="s">
        <v>106</v>
      </c>
      <c r="D839" s="5" t="s">
        <v>195</v>
      </c>
      <c r="E839" s="5" t="s">
        <v>196</v>
      </c>
      <c r="F839" s="5" t="s">
        <v>197</v>
      </c>
      <c r="G839" s="5" t="s">
        <v>60</v>
      </c>
      <c r="H839" s="5" t="s">
        <v>198</v>
      </c>
      <c r="I839" s="6">
        <v>1850.22</v>
      </c>
      <c r="J839" s="7">
        <v>1</v>
      </c>
      <c r="K839" s="6">
        <v>2011.53</v>
      </c>
      <c r="L839" s="8">
        <v>2.5100000000000002</v>
      </c>
      <c r="M839" s="8">
        <v>2.5100000000000002</v>
      </c>
      <c r="N839" s="7">
        <v>849</v>
      </c>
      <c r="O839" s="6">
        <v>2.3692932862190812</v>
      </c>
      <c r="P839" s="6">
        <v>801.40637450199199</v>
      </c>
      <c r="Q839" s="13" t="str">
        <f t="shared" si="26"/>
        <v>PLT00051CONCORD</v>
      </c>
      <c r="R839" s="13" t="str">
        <f t="shared" si="27"/>
        <v>CHARLOTTEPLT0004</v>
      </c>
    </row>
    <row r="840" spans="1:18" x14ac:dyDescent="0.2">
      <c r="A840" s="5" t="s">
        <v>120</v>
      </c>
      <c r="B840" s="5" t="s">
        <v>121</v>
      </c>
      <c r="C840" s="5" t="s">
        <v>122</v>
      </c>
      <c r="D840" s="5" t="s">
        <v>133</v>
      </c>
      <c r="E840" s="5" t="s">
        <v>134</v>
      </c>
      <c r="F840" s="5" t="s">
        <v>106</v>
      </c>
      <c r="G840" s="5" t="s">
        <v>60</v>
      </c>
      <c r="H840" s="5" t="s">
        <v>135</v>
      </c>
      <c r="I840" s="6">
        <v>1183.47</v>
      </c>
      <c r="J840" s="7">
        <v>2</v>
      </c>
      <c r="K840" s="6">
        <v>2597.2700000000004</v>
      </c>
      <c r="L840" s="8">
        <v>1.25125</v>
      </c>
      <c r="M840" s="8">
        <v>2.5024999999999999</v>
      </c>
      <c r="N840" s="7">
        <v>1486</v>
      </c>
      <c r="O840" s="6">
        <v>1.7478263795423961</v>
      </c>
      <c r="P840" s="6">
        <v>1037.8701298701301</v>
      </c>
      <c r="Q840" s="13" t="str">
        <f t="shared" si="26"/>
        <v>PLT00015CHARLOTTE</v>
      </c>
      <c r="R840" s="13" t="str">
        <f t="shared" si="27"/>
        <v>WEST MONROEPLT0005</v>
      </c>
    </row>
    <row r="841" spans="1:18" x14ac:dyDescent="0.2">
      <c r="A841" s="5" t="s">
        <v>181</v>
      </c>
      <c r="B841" s="5" t="s">
        <v>71</v>
      </c>
      <c r="C841" s="5" t="s">
        <v>72</v>
      </c>
      <c r="D841" s="5" t="s">
        <v>261</v>
      </c>
      <c r="E841" s="5" t="s">
        <v>262</v>
      </c>
      <c r="F841" s="5" t="s">
        <v>122</v>
      </c>
      <c r="G841" s="5" t="s">
        <v>60</v>
      </c>
      <c r="H841" s="5" t="s">
        <v>317</v>
      </c>
      <c r="I841" s="6">
        <v>950.46106666666401</v>
      </c>
      <c r="J841" s="7">
        <v>1</v>
      </c>
      <c r="K841" s="6">
        <v>1075.6610666666641</v>
      </c>
      <c r="L841" s="8">
        <v>2.4815</v>
      </c>
      <c r="M841" s="8">
        <v>2.4815</v>
      </c>
      <c r="N841" s="7">
        <v>313</v>
      </c>
      <c r="O841" s="6">
        <v>3.4366168264110675</v>
      </c>
      <c r="P841" s="6">
        <v>433.47212035730973</v>
      </c>
      <c r="Q841" s="13" t="str">
        <f t="shared" si="26"/>
        <v>PLT00350MONROE</v>
      </c>
      <c r="R841" s="13" t="str">
        <f t="shared" si="27"/>
        <v>FORT SMITHPLT0020</v>
      </c>
    </row>
    <row r="842" spans="1:18" x14ac:dyDescent="0.2">
      <c r="A842" s="5" t="s">
        <v>70</v>
      </c>
      <c r="B842" s="5" t="s">
        <v>71</v>
      </c>
      <c r="C842" s="5" t="s">
        <v>72</v>
      </c>
      <c r="D842" s="5" t="s">
        <v>117</v>
      </c>
      <c r="E842" s="5" t="s">
        <v>118</v>
      </c>
      <c r="F842" s="5" t="s">
        <v>106</v>
      </c>
      <c r="G842" s="5" t="s">
        <v>60</v>
      </c>
      <c r="H842" s="5" t="s">
        <v>119</v>
      </c>
      <c r="I842" s="6">
        <v>1663.2</v>
      </c>
      <c r="J842" s="7">
        <v>1</v>
      </c>
      <c r="K842" s="6">
        <v>1824.48</v>
      </c>
      <c r="L842" s="8">
        <v>2.411</v>
      </c>
      <c r="M842" s="8">
        <v>2.411</v>
      </c>
      <c r="N842" s="7">
        <v>1008</v>
      </c>
      <c r="O842" s="6">
        <v>1.81</v>
      </c>
      <c r="P842" s="6">
        <v>756.73164661965984</v>
      </c>
      <c r="Q842" s="13" t="str">
        <f t="shared" si="26"/>
        <v>PLT00042LUMBERTON</v>
      </c>
      <c r="R842" s="13" t="str">
        <f t="shared" si="27"/>
        <v>FORT SMITHPLT0004</v>
      </c>
    </row>
    <row r="843" spans="1:18" x14ac:dyDescent="0.2">
      <c r="A843" s="5" t="s">
        <v>127</v>
      </c>
      <c r="B843" s="5" t="s">
        <v>128</v>
      </c>
      <c r="C843" s="5" t="s">
        <v>64</v>
      </c>
      <c r="D843" s="5" t="s">
        <v>114</v>
      </c>
      <c r="E843" s="5" t="s">
        <v>115</v>
      </c>
      <c r="F843" s="5" t="s">
        <v>64</v>
      </c>
      <c r="G843" s="5" t="s">
        <v>60</v>
      </c>
      <c r="H843" s="5" t="s">
        <v>116</v>
      </c>
      <c r="I843" s="6">
        <v>580</v>
      </c>
      <c r="J843" s="7">
        <v>1</v>
      </c>
      <c r="K843" s="6">
        <v>634.20000000000005</v>
      </c>
      <c r="L843" s="8">
        <v>2.1680000000000001</v>
      </c>
      <c r="M843" s="8">
        <v>2.1680000000000001</v>
      </c>
      <c r="N843" s="7">
        <v>271</v>
      </c>
      <c r="O843" s="6">
        <v>2.3402214022140222</v>
      </c>
      <c r="P843" s="6">
        <v>292.52767527675275</v>
      </c>
      <c r="Q843" s="13" t="str">
        <f t="shared" si="26"/>
        <v>PLT00043CAROL STREAM</v>
      </c>
      <c r="R843" s="13" t="str">
        <f t="shared" si="27"/>
        <v>CENTRALIAPLT0000</v>
      </c>
    </row>
    <row r="844" spans="1:18" x14ac:dyDescent="0.2">
      <c r="A844" s="5" t="s">
        <v>114</v>
      </c>
      <c r="B844" s="5" t="s">
        <v>115</v>
      </c>
      <c r="C844" s="5" t="s">
        <v>64</v>
      </c>
      <c r="D844" s="5" t="s">
        <v>170</v>
      </c>
      <c r="E844" s="5" t="s">
        <v>173</v>
      </c>
      <c r="F844" s="5" t="s">
        <v>166</v>
      </c>
      <c r="G844" s="5" t="s">
        <v>60</v>
      </c>
      <c r="H844" s="5" t="s">
        <v>174</v>
      </c>
      <c r="I844" s="6">
        <v>472</v>
      </c>
      <c r="J844" s="7">
        <v>1</v>
      </c>
      <c r="K844" s="6">
        <v>524</v>
      </c>
      <c r="L844" s="8">
        <v>2.133</v>
      </c>
      <c r="M844" s="8">
        <v>2.133</v>
      </c>
      <c r="N844" s="7">
        <v>260</v>
      </c>
      <c r="O844" s="6">
        <v>2.0153846153846153</v>
      </c>
      <c r="P844" s="6">
        <v>245.66338490389123</v>
      </c>
      <c r="Q844" s="13" t="str">
        <f t="shared" si="26"/>
        <v>PLT00008WAUSAU</v>
      </c>
      <c r="R844" s="13" t="str">
        <f t="shared" si="27"/>
        <v>CAROL STREAMPLT0005</v>
      </c>
    </row>
    <row r="845" spans="1:18" x14ac:dyDescent="0.2">
      <c r="A845" s="5" t="s">
        <v>104</v>
      </c>
      <c r="B845" s="5" t="s">
        <v>107</v>
      </c>
      <c r="C845" s="5" t="s">
        <v>108</v>
      </c>
      <c r="D845" s="5" t="s">
        <v>114</v>
      </c>
      <c r="E845" s="5" t="s">
        <v>115</v>
      </c>
      <c r="F845" s="5" t="s">
        <v>64</v>
      </c>
      <c r="G845" s="5" t="s">
        <v>60</v>
      </c>
      <c r="H845" s="5" t="s">
        <v>116</v>
      </c>
      <c r="I845" s="6">
        <v>860.4</v>
      </c>
      <c r="J845" s="7">
        <v>1</v>
      </c>
      <c r="K845" s="6">
        <v>1003.8</v>
      </c>
      <c r="L845" s="8">
        <v>2.1059999999999999</v>
      </c>
      <c r="M845" s="8">
        <v>2.1059999999999999</v>
      </c>
      <c r="N845" s="7">
        <v>717</v>
      </c>
      <c r="O845" s="6">
        <v>1.4</v>
      </c>
      <c r="P845" s="6">
        <v>476.63817663817667</v>
      </c>
      <c r="Q845" s="13" t="str">
        <f t="shared" si="26"/>
        <v>PLT00006CAROL STREAM</v>
      </c>
      <c r="R845" s="13" t="str">
        <f t="shared" si="27"/>
        <v>STONE MOUNTAINPLT0000</v>
      </c>
    </row>
    <row r="846" spans="1:18" x14ac:dyDescent="0.2">
      <c r="A846" s="5" t="s">
        <v>133</v>
      </c>
      <c r="B846" s="5" t="s">
        <v>134</v>
      </c>
      <c r="C846" s="5" t="s">
        <v>106</v>
      </c>
      <c r="D846" s="5" t="s">
        <v>218</v>
      </c>
      <c r="E846" s="5" t="s">
        <v>219</v>
      </c>
      <c r="F846" s="5" t="s">
        <v>220</v>
      </c>
      <c r="G846" s="5" t="s">
        <v>60</v>
      </c>
      <c r="H846" s="5" t="s">
        <v>221</v>
      </c>
      <c r="I846" s="6">
        <v>1089.28</v>
      </c>
      <c r="J846" s="7">
        <v>1</v>
      </c>
      <c r="K846" s="6">
        <v>1178.08</v>
      </c>
      <c r="L846" s="8">
        <v>1.9215</v>
      </c>
      <c r="M846" s="8">
        <v>1.9215</v>
      </c>
      <c r="N846" s="7">
        <v>592</v>
      </c>
      <c r="O846" s="6">
        <v>1.9899999999999998</v>
      </c>
      <c r="P846" s="6">
        <v>613.1043455633619</v>
      </c>
      <c r="Q846" s="13" t="str">
        <f t="shared" si="26"/>
        <v>PLT00051KENDALLVILLE</v>
      </c>
      <c r="R846" s="13" t="str">
        <f t="shared" si="27"/>
        <v>CHARLOTTEPLT0004</v>
      </c>
    </row>
    <row r="847" spans="1:18" x14ac:dyDescent="0.2">
      <c r="A847" s="5" t="s">
        <v>117</v>
      </c>
      <c r="B847" s="5" t="s">
        <v>118</v>
      </c>
      <c r="C847" s="5" t="s">
        <v>106</v>
      </c>
      <c r="D847" s="5" t="s">
        <v>124</v>
      </c>
      <c r="E847" s="5" t="s">
        <v>125</v>
      </c>
      <c r="F847" s="5" t="s">
        <v>102</v>
      </c>
      <c r="G847" s="5" t="s">
        <v>60</v>
      </c>
      <c r="H847" s="5" t="s">
        <v>126</v>
      </c>
      <c r="I847" s="6">
        <v>1275</v>
      </c>
      <c r="J847" s="7">
        <v>1</v>
      </c>
      <c r="K847" s="6">
        <v>1591</v>
      </c>
      <c r="L847" s="8">
        <v>1.8634999999999999</v>
      </c>
      <c r="M847" s="8">
        <v>1.8634999999999999</v>
      </c>
      <c r="N847" s="7">
        <v>580</v>
      </c>
      <c r="O847" s="6">
        <v>2.7431034482758623</v>
      </c>
      <c r="P847" s="6">
        <v>853.76978803327074</v>
      </c>
      <c r="Q847" s="13" t="str">
        <f t="shared" si="26"/>
        <v>PLT00041MARION</v>
      </c>
      <c r="R847" s="13" t="str">
        <f t="shared" si="27"/>
        <v>LUMBERTONPLT0002</v>
      </c>
    </row>
    <row r="848" spans="1:18" x14ac:dyDescent="0.2">
      <c r="A848" s="5" t="s">
        <v>147</v>
      </c>
      <c r="B848" s="5" t="s">
        <v>148</v>
      </c>
      <c r="C848" s="5" t="s">
        <v>102</v>
      </c>
      <c r="D848" s="5" t="s">
        <v>195</v>
      </c>
      <c r="E848" s="5" t="s">
        <v>196</v>
      </c>
      <c r="F848" s="5" t="s">
        <v>197</v>
      </c>
      <c r="G848" s="5" t="s">
        <v>60</v>
      </c>
      <c r="H848" s="5" t="s">
        <v>198</v>
      </c>
      <c r="I848" s="6">
        <v>1300</v>
      </c>
      <c r="J848" s="7">
        <v>1</v>
      </c>
      <c r="K848" s="6">
        <v>1409.8</v>
      </c>
      <c r="L848" s="8">
        <v>1.7504999999999999</v>
      </c>
      <c r="M848" s="8">
        <v>1.7504999999999999</v>
      </c>
      <c r="N848" s="7">
        <v>610</v>
      </c>
      <c r="O848" s="6">
        <v>2.3111475409836064</v>
      </c>
      <c r="P848" s="6">
        <v>805.36989431590973</v>
      </c>
      <c r="Q848" s="13" t="str">
        <f t="shared" si="26"/>
        <v>PLT00622CONCORD</v>
      </c>
      <c r="R848" s="13" t="str">
        <f t="shared" si="27"/>
        <v>MAPLE HEIGHTSPLT0004</v>
      </c>
    </row>
    <row r="849" spans="1:18" x14ac:dyDescent="0.2">
      <c r="A849" s="5" t="s">
        <v>127</v>
      </c>
      <c r="B849" s="5" t="s">
        <v>128</v>
      </c>
      <c r="C849" s="5" t="s">
        <v>64</v>
      </c>
      <c r="D849" s="5" t="s">
        <v>218</v>
      </c>
      <c r="E849" s="5" t="s">
        <v>219</v>
      </c>
      <c r="F849" s="5" t="s">
        <v>220</v>
      </c>
      <c r="G849" s="5" t="s">
        <v>60</v>
      </c>
      <c r="H849" s="5" t="s">
        <v>221</v>
      </c>
      <c r="I849" s="6">
        <v>598</v>
      </c>
      <c r="J849" s="7">
        <v>1</v>
      </c>
      <c r="K849" s="6">
        <v>649.75</v>
      </c>
      <c r="L849" s="8">
        <v>1.7470000000000001</v>
      </c>
      <c r="M849" s="8">
        <v>1.7470000000000001</v>
      </c>
      <c r="N849" s="7">
        <v>345</v>
      </c>
      <c r="O849" s="6">
        <v>1.8833333333333333</v>
      </c>
      <c r="P849" s="6">
        <v>371.92329708070974</v>
      </c>
      <c r="Q849" s="13" t="str">
        <f t="shared" si="26"/>
        <v>PLT00043KENDALLVILLE</v>
      </c>
      <c r="R849" s="13" t="str">
        <f t="shared" si="27"/>
        <v>CENTRALIAPLT0004</v>
      </c>
    </row>
    <row r="850" spans="1:18" x14ac:dyDescent="0.2">
      <c r="A850" s="5" t="s">
        <v>124</v>
      </c>
      <c r="B850" s="5" t="s">
        <v>125</v>
      </c>
      <c r="C850" s="5" t="s">
        <v>102</v>
      </c>
      <c r="D850" s="5" t="s">
        <v>218</v>
      </c>
      <c r="E850" s="5" t="s">
        <v>219</v>
      </c>
      <c r="F850" s="5" t="s">
        <v>220</v>
      </c>
      <c r="G850" s="5" t="s">
        <v>60</v>
      </c>
      <c r="H850" s="5" t="s">
        <v>221</v>
      </c>
      <c r="I850" s="6">
        <v>442</v>
      </c>
      <c r="J850" s="7">
        <v>1</v>
      </c>
      <c r="K850" s="6">
        <v>463.75</v>
      </c>
      <c r="L850" s="8">
        <v>1.542</v>
      </c>
      <c r="M850" s="8">
        <v>1.542</v>
      </c>
      <c r="N850" s="7">
        <v>145</v>
      </c>
      <c r="O850" s="6">
        <v>3.1982758620689653</v>
      </c>
      <c r="P850" s="6">
        <v>300.74578469520105</v>
      </c>
      <c r="Q850" s="13" t="str">
        <f t="shared" si="26"/>
        <v>PLT00020KENDALLVILLE</v>
      </c>
      <c r="R850" s="13" t="str">
        <f t="shared" si="27"/>
        <v>MARIONPLT0004</v>
      </c>
    </row>
    <row r="851" spans="1:18" x14ac:dyDescent="0.2">
      <c r="A851" s="5" t="s">
        <v>104</v>
      </c>
      <c r="B851" s="5" t="s">
        <v>107</v>
      </c>
      <c r="C851" s="5" t="s">
        <v>108</v>
      </c>
      <c r="D851" s="5" t="s">
        <v>120</v>
      </c>
      <c r="E851" s="5" t="s">
        <v>121</v>
      </c>
      <c r="F851" s="5" t="s">
        <v>122</v>
      </c>
      <c r="G851" s="5" t="s">
        <v>60</v>
      </c>
      <c r="H851" s="5" t="s">
        <v>123</v>
      </c>
      <c r="I851" s="6">
        <v>779.96</v>
      </c>
      <c r="J851" s="7">
        <v>1</v>
      </c>
      <c r="K851" s="6">
        <v>885.36</v>
      </c>
      <c r="L851" s="8">
        <v>1.5</v>
      </c>
      <c r="M851" s="8">
        <v>1.5</v>
      </c>
      <c r="N851" s="7">
        <v>527</v>
      </c>
      <c r="O851" s="6">
        <v>1.68</v>
      </c>
      <c r="P851" s="6">
        <v>590.24</v>
      </c>
      <c r="Q851" s="13" t="str">
        <f t="shared" si="26"/>
        <v>PLT00006WEST MONROE</v>
      </c>
      <c r="R851" s="13" t="str">
        <f t="shared" si="27"/>
        <v>STONE MOUNTAINPLT0001</v>
      </c>
    </row>
    <row r="852" spans="1:18" x14ac:dyDescent="0.2">
      <c r="A852" s="5" t="s">
        <v>183</v>
      </c>
      <c r="B852" s="5" t="s">
        <v>184</v>
      </c>
      <c r="C852" s="5" t="s">
        <v>185</v>
      </c>
      <c r="D852" s="5" t="s">
        <v>215</v>
      </c>
      <c r="E852" s="5" t="s">
        <v>190</v>
      </c>
      <c r="F852" s="5" t="s">
        <v>112</v>
      </c>
      <c r="G852" s="5" t="s">
        <v>60</v>
      </c>
      <c r="H852" s="5" t="s">
        <v>191</v>
      </c>
      <c r="I852" s="6">
        <v>1000</v>
      </c>
      <c r="J852" s="7">
        <v>1</v>
      </c>
      <c r="K852" s="6">
        <v>1104.6500000000001</v>
      </c>
      <c r="L852" s="8">
        <v>1.5</v>
      </c>
      <c r="M852" s="8">
        <v>1.5</v>
      </c>
      <c r="N852" s="7">
        <v>805</v>
      </c>
      <c r="O852" s="6">
        <v>1.3722360248447205</v>
      </c>
      <c r="P852" s="6">
        <v>736.43333333333339</v>
      </c>
      <c r="Q852" s="13" t="str">
        <f t="shared" si="26"/>
        <v>PLT00019GORDONSVILLE</v>
      </c>
      <c r="R852" s="13" t="str">
        <f t="shared" si="27"/>
        <v>PISCATAWAYPLT0048</v>
      </c>
    </row>
    <row r="853" spans="1:18" x14ac:dyDescent="0.2">
      <c r="A853" s="5" t="s">
        <v>348</v>
      </c>
      <c r="B853" s="5" t="s">
        <v>262</v>
      </c>
      <c r="C853" s="5" t="s">
        <v>122</v>
      </c>
      <c r="D853" s="5" t="s">
        <v>70</v>
      </c>
      <c r="E853" s="5" t="s">
        <v>71</v>
      </c>
      <c r="F853" s="5" t="s">
        <v>72</v>
      </c>
      <c r="G853" s="5" t="s">
        <v>60</v>
      </c>
      <c r="H853" s="5" t="s">
        <v>74</v>
      </c>
      <c r="I853" s="6">
        <v>0</v>
      </c>
      <c r="J853" s="7">
        <v>1</v>
      </c>
      <c r="K853" s="6">
        <v>0</v>
      </c>
      <c r="L853" s="8">
        <v>1.401</v>
      </c>
      <c r="M853" s="8">
        <v>1.401</v>
      </c>
      <c r="N853" s="7">
        <v>313</v>
      </c>
      <c r="O853" s="6">
        <v>0</v>
      </c>
      <c r="P853" s="6">
        <v>0</v>
      </c>
      <c r="Q853" s="13" t="str">
        <f t="shared" si="26"/>
        <v>PLT00205FORT SMITH</v>
      </c>
      <c r="R853" s="13" t="str">
        <f t="shared" si="27"/>
        <v>MONROEPLT0004</v>
      </c>
    </row>
    <row r="854" spans="1:18" x14ac:dyDescent="0.2">
      <c r="A854" s="5" t="s">
        <v>127</v>
      </c>
      <c r="B854" s="5" t="s">
        <v>128</v>
      </c>
      <c r="C854" s="5" t="s">
        <v>64</v>
      </c>
      <c r="D854" s="5" t="s">
        <v>215</v>
      </c>
      <c r="E854" s="5" t="s">
        <v>190</v>
      </c>
      <c r="F854" s="5" t="s">
        <v>112</v>
      </c>
      <c r="G854" s="5" t="s">
        <v>60</v>
      </c>
      <c r="H854" s="5" t="s">
        <v>191</v>
      </c>
      <c r="I854" s="6">
        <v>894</v>
      </c>
      <c r="J854" s="7">
        <v>1</v>
      </c>
      <c r="K854" s="6">
        <v>953.6</v>
      </c>
      <c r="L854" s="8">
        <v>1.3215000000000001</v>
      </c>
      <c r="M854" s="8">
        <v>1.3215000000000001</v>
      </c>
      <c r="N854" s="7">
        <v>298</v>
      </c>
      <c r="O854" s="6">
        <v>3.2</v>
      </c>
      <c r="P854" s="6">
        <v>721.60423760877791</v>
      </c>
      <c r="Q854" s="13" t="str">
        <f t="shared" si="26"/>
        <v>PLT00043GORDONSVILLE</v>
      </c>
      <c r="R854" s="13" t="str">
        <f t="shared" si="27"/>
        <v>CENTRALIAPLT0048</v>
      </c>
    </row>
    <row r="855" spans="1:18" x14ac:dyDescent="0.2">
      <c r="A855" s="5" t="s">
        <v>157</v>
      </c>
      <c r="B855" s="5" t="s">
        <v>158</v>
      </c>
      <c r="C855" s="5" t="s">
        <v>102</v>
      </c>
      <c r="D855" s="5" t="s">
        <v>70</v>
      </c>
      <c r="E855" s="5" t="s">
        <v>71</v>
      </c>
      <c r="F855" s="5" t="s">
        <v>72</v>
      </c>
      <c r="G855" s="5" t="s">
        <v>60</v>
      </c>
      <c r="H855" s="5" t="s">
        <v>74</v>
      </c>
      <c r="I855" s="6">
        <v>1496</v>
      </c>
      <c r="J855" s="7">
        <v>1</v>
      </c>
      <c r="K855" s="6">
        <v>1636.25</v>
      </c>
      <c r="L855" s="8">
        <v>1.073</v>
      </c>
      <c r="M855" s="8">
        <v>1.073</v>
      </c>
      <c r="N855" s="7">
        <v>935</v>
      </c>
      <c r="O855" s="6">
        <v>1.75</v>
      </c>
      <c r="P855" s="6">
        <v>1524.9301025163095</v>
      </c>
      <c r="Q855" s="13" t="str">
        <f t="shared" si="26"/>
        <v>PLT00022FORT SMITH</v>
      </c>
      <c r="R855" s="13" t="str">
        <f t="shared" si="27"/>
        <v>SOLONPLT0004</v>
      </c>
    </row>
    <row r="856" spans="1:18" x14ac:dyDescent="0.2">
      <c r="A856" s="5" t="s">
        <v>127</v>
      </c>
      <c r="B856" s="5" t="s">
        <v>128</v>
      </c>
      <c r="C856" s="5" t="s">
        <v>64</v>
      </c>
      <c r="D856" s="5" t="s">
        <v>66</v>
      </c>
      <c r="E856" s="5" t="s">
        <v>67</v>
      </c>
      <c r="F856" s="5" t="s">
        <v>68</v>
      </c>
      <c r="G856" s="5" t="s">
        <v>73</v>
      </c>
      <c r="H856" s="5" t="s">
        <v>69</v>
      </c>
      <c r="I856" s="6">
        <v>533.67999999999995</v>
      </c>
      <c r="J856" s="7">
        <v>2</v>
      </c>
      <c r="K856" s="6">
        <v>1100</v>
      </c>
      <c r="L856" s="8">
        <v>0.5</v>
      </c>
      <c r="M856" s="8">
        <v>1</v>
      </c>
      <c r="N856" s="7">
        <v>204</v>
      </c>
      <c r="O856" s="6">
        <v>5.3921568627450984</v>
      </c>
      <c r="P856" s="6">
        <v>1100</v>
      </c>
      <c r="Q856" s="13" t="str">
        <f t="shared" si="26"/>
        <v>PLT00043PACIFIC</v>
      </c>
      <c r="R856" s="13" t="str">
        <f t="shared" si="27"/>
        <v>CENTRALIAPLT0001</v>
      </c>
    </row>
    <row r="857" spans="1:18" x14ac:dyDescent="0.2">
      <c r="A857" s="5" t="s">
        <v>218</v>
      </c>
      <c r="B857" s="5" t="s">
        <v>219</v>
      </c>
      <c r="C857" s="5" t="s">
        <v>220</v>
      </c>
      <c r="D857" s="5" t="s">
        <v>100</v>
      </c>
      <c r="E857" s="5" t="s">
        <v>101</v>
      </c>
      <c r="F857" s="5" t="s">
        <v>102</v>
      </c>
      <c r="G857" s="5" t="s">
        <v>60</v>
      </c>
      <c r="H857" s="5" t="s">
        <v>103</v>
      </c>
      <c r="I857" s="6">
        <v>600</v>
      </c>
      <c r="J857" s="7">
        <v>1</v>
      </c>
      <c r="K857" s="6">
        <v>625.05999999999995</v>
      </c>
      <c r="L857" s="8">
        <v>1</v>
      </c>
      <c r="M857" s="8">
        <v>1</v>
      </c>
      <c r="N857" s="7">
        <v>179</v>
      </c>
      <c r="O857" s="6">
        <v>3.4919553072625695</v>
      </c>
      <c r="P857" s="6">
        <v>625.05999999999995</v>
      </c>
      <c r="Q857" s="13" t="str">
        <f t="shared" si="26"/>
        <v>PLT00047CINCINNATI</v>
      </c>
      <c r="R857" s="13" t="str">
        <f t="shared" si="27"/>
        <v>KENDALLVILLEPLT0901</v>
      </c>
    </row>
    <row r="858" spans="1:18" x14ac:dyDescent="0.2">
      <c r="A858" s="5" t="s">
        <v>175</v>
      </c>
      <c r="B858" s="5" t="s">
        <v>151</v>
      </c>
      <c r="C858" s="5" t="s">
        <v>152</v>
      </c>
      <c r="D858" s="5" t="s">
        <v>62</v>
      </c>
      <c r="E858" s="5" t="s">
        <v>63</v>
      </c>
      <c r="F858" s="5" t="s">
        <v>64</v>
      </c>
      <c r="G858" s="5" t="s">
        <v>60</v>
      </c>
      <c r="H858" s="5" t="s">
        <v>65</v>
      </c>
      <c r="I858" s="6">
        <v>453.84</v>
      </c>
      <c r="J858" s="7">
        <v>1</v>
      </c>
      <c r="K858" s="6">
        <v>485</v>
      </c>
      <c r="L858" s="8">
        <v>1</v>
      </c>
      <c r="M858" s="8">
        <v>1</v>
      </c>
      <c r="N858" s="7">
        <v>164</v>
      </c>
      <c r="O858" s="6">
        <v>2.9573170731707319</v>
      </c>
      <c r="P858" s="6">
        <v>485</v>
      </c>
      <c r="Q858" s="13" t="str">
        <f t="shared" si="26"/>
        <v>PLT00049ELK GROVE VILLAGE</v>
      </c>
      <c r="R858" s="13" t="str">
        <f t="shared" si="27"/>
        <v>KALAMAZOOPLT0000</v>
      </c>
    </row>
    <row r="859" spans="1:18" x14ac:dyDescent="0.2">
      <c r="A859" s="5" t="s">
        <v>203</v>
      </c>
      <c r="B859" s="5" t="s">
        <v>204</v>
      </c>
      <c r="C859" s="5" t="s">
        <v>122</v>
      </c>
      <c r="D859" s="5" t="s">
        <v>70</v>
      </c>
      <c r="E859" s="5" t="s">
        <v>71</v>
      </c>
      <c r="F859" s="5" t="s">
        <v>72</v>
      </c>
      <c r="G859" s="5" t="s">
        <v>60</v>
      </c>
      <c r="H859" s="5" t="s">
        <v>406</v>
      </c>
      <c r="I859" s="6">
        <v>1150</v>
      </c>
      <c r="J859" s="7">
        <v>1</v>
      </c>
      <c r="K859" s="6">
        <v>1205.8599999999999</v>
      </c>
      <c r="L859" s="8">
        <v>1</v>
      </c>
      <c r="M859" s="8">
        <v>1</v>
      </c>
      <c r="N859" s="7">
        <v>294</v>
      </c>
      <c r="O859" s="6">
        <v>4.1015646258503402</v>
      </c>
      <c r="P859" s="6">
        <v>1205.8599999999999</v>
      </c>
      <c r="Q859" s="13" t="str">
        <f t="shared" si="26"/>
        <v>PLT00504FORT SMITH</v>
      </c>
      <c r="R859" s="13" t="str">
        <f t="shared" si="27"/>
        <v>BASTROPPLT0004</v>
      </c>
    </row>
    <row r="860" spans="1:18" x14ac:dyDescent="0.2">
      <c r="A860" s="5" t="s">
        <v>170</v>
      </c>
      <c r="B860" s="5" t="s">
        <v>173</v>
      </c>
      <c r="C860" s="5" t="s">
        <v>166</v>
      </c>
      <c r="D860" s="5" t="s">
        <v>110</v>
      </c>
      <c r="E860" s="5" t="s">
        <v>111</v>
      </c>
      <c r="F860" s="5" t="s">
        <v>112</v>
      </c>
      <c r="G860" s="5" t="s">
        <v>73</v>
      </c>
      <c r="H860" s="5" t="s">
        <v>113</v>
      </c>
      <c r="I860" s="6">
        <v>782.8</v>
      </c>
      <c r="J860" s="7">
        <v>1</v>
      </c>
      <c r="K860" s="6">
        <v>898</v>
      </c>
      <c r="L860" s="8">
        <v>0.91700000000000004</v>
      </c>
      <c r="M860" s="8">
        <v>0.91700000000000004</v>
      </c>
      <c r="N860" s="7">
        <v>768</v>
      </c>
      <c r="O860" s="6">
        <v>1.1692708333333333</v>
      </c>
      <c r="P860" s="6">
        <v>979.28026172300974</v>
      </c>
      <c r="Q860" s="13" t="str">
        <f t="shared" si="26"/>
        <v>PLT00054LAWRENCEBURG</v>
      </c>
      <c r="R860" s="13" t="str">
        <f t="shared" si="27"/>
        <v>WAUSAUPLT0005</v>
      </c>
    </row>
    <row r="861" spans="1:18" x14ac:dyDescent="0.2">
      <c r="A861" s="5" t="s">
        <v>114</v>
      </c>
      <c r="B861" s="5" t="s">
        <v>115</v>
      </c>
      <c r="C861" s="5" t="s">
        <v>64</v>
      </c>
      <c r="D861" s="5" t="s">
        <v>177</v>
      </c>
      <c r="E861" s="5" t="s">
        <v>63</v>
      </c>
      <c r="F861" s="5" t="s">
        <v>64</v>
      </c>
      <c r="G861" s="5" t="s">
        <v>60</v>
      </c>
      <c r="H861" s="5" t="s">
        <v>65</v>
      </c>
      <c r="I861" s="6">
        <v>291.375</v>
      </c>
      <c r="J861" s="7">
        <v>2</v>
      </c>
      <c r="K861" s="6">
        <v>587.70000000000005</v>
      </c>
      <c r="L861" s="8">
        <v>0.45</v>
      </c>
      <c r="M861" s="8">
        <v>0.9</v>
      </c>
      <c r="N861" s="7">
        <v>30</v>
      </c>
      <c r="O861" s="6">
        <v>19.59</v>
      </c>
      <c r="P861" s="6">
        <v>653</v>
      </c>
      <c r="Q861" s="13" t="str">
        <f t="shared" si="26"/>
        <v>PLT00008ELK GROVE VILLAGE</v>
      </c>
      <c r="R861" s="13" t="str">
        <f t="shared" si="27"/>
        <v>CAROL STREAMPLT0001</v>
      </c>
    </row>
    <row r="862" spans="1:18" x14ac:dyDescent="0.2">
      <c r="A862" s="5" t="s">
        <v>164</v>
      </c>
      <c r="B862" s="5" t="s">
        <v>165</v>
      </c>
      <c r="C862" s="5" t="s">
        <v>166</v>
      </c>
      <c r="D862" s="5" t="s">
        <v>114</v>
      </c>
      <c r="E862" s="5" t="s">
        <v>115</v>
      </c>
      <c r="F862" s="5" t="s">
        <v>64</v>
      </c>
      <c r="G862" s="5" t="s">
        <v>73</v>
      </c>
      <c r="H862" s="5" t="s">
        <v>116</v>
      </c>
      <c r="I862" s="6">
        <v>573</v>
      </c>
      <c r="J862" s="7">
        <v>1</v>
      </c>
      <c r="K862" s="6">
        <v>608.72</v>
      </c>
      <c r="L862" s="8">
        <v>0.75</v>
      </c>
      <c r="M862" s="8">
        <v>0.75</v>
      </c>
      <c r="N862" s="7">
        <v>188</v>
      </c>
      <c r="O862" s="6">
        <v>3.2378723404255321</v>
      </c>
      <c r="P862" s="6">
        <v>811.62666666666667</v>
      </c>
      <c r="Q862" s="13" t="str">
        <f t="shared" si="26"/>
        <v>PLT00045CAROL STREAM</v>
      </c>
      <c r="R862" s="13" t="str">
        <f t="shared" si="27"/>
        <v>MENASHAPLT0000</v>
      </c>
    </row>
    <row r="863" spans="1:18" x14ac:dyDescent="0.2">
      <c r="A863" s="5" t="s">
        <v>110</v>
      </c>
      <c r="B863" s="5" t="s">
        <v>111</v>
      </c>
      <c r="C863" s="5" t="s">
        <v>112</v>
      </c>
      <c r="D863" s="5" t="s">
        <v>154</v>
      </c>
      <c r="E863" s="5" t="s">
        <v>134</v>
      </c>
      <c r="F863" s="5" t="s">
        <v>106</v>
      </c>
      <c r="G863" s="5" t="s">
        <v>60</v>
      </c>
      <c r="H863" s="5" t="s">
        <v>155</v>
      </c>
      <c r="I863" s="6">
        <v>0</v>
      </c>
      <c r="J863" s="7">
        <v>2</v>
      </c>
      <c r="K863" s="6">
        <v>0</v>
      </c>
      <c r="L863" s="8">
        <v>0.37175000000000002</v>
      </c>
      <c r="M863" s="8">
        <v>0.74350000000000005</v>
      </c>
      <c r="N863" s="7">
        <v>932</v>
      </c>
      <c r="O863" s="6">
        <v>0</v>
      </c>
      <c r="P863" s="6">
        <v>0</v>
      </c>
      <c r="Q863" s="13" t="str">
        <f t="shared" si="26"/>
        <v>PLT00053CHARLOTTE</v>
      </c>
      <c r="R863" s="13" t="str">
        <f t="shared" si="27"/>
        <v>LAWRENCEBURGPLT0060</v>
      </c>
    </row>
    <row r="864" spans="1:18" x14ac:dyDescent="0.2">
      <c r="A864" s="5" t="s">
        <v>114</v>
      </c>
      <c r="B864" s="5" t="s">
        <v>115</v>
      </c>
      <c r="C864" s="5" t="s">
        <v>64</v>
      </c>
      <c r="D864" s="5" t="s">
        <v>175</v>
      </c>
      <c r="E864" s="5" t="s">
        <v>151</v>
      </c>
      <c r="F864" s="5" t="s">
        <v>152</v>
      </c>
      <c r="G864" s="5" t="s">
        <v>60</v>
      </c>
      <c r="H864" s="5" t="s">
        <v>176</v>
      </c>
      <c r="I864" s="6">
        <v>549.25</v>
      </c>
      <c r="J864" s="7">
        <v>1</v>
      </c>
      <c r="K864" s="6">
        <v>577.98</v>
      </c>
      <c r="L864" s="8">
        <v>0.54500000000000004</v>
      </c>
      <c r="M864" s="8">
        <v>0.54500000000000004</v>
      </c>
      <c r="N864" s="7">
        <v>169</v>
      </c>
      <c r="O864" s="6">
        <v>3.42</v>
      </c>
      <c r="P864" s="6">
        <v>1060.5137614678899</v>
      </c>
      <c r="Q864" s="13" t="str">
        <f t="shared" si="26"/>
        <v>PLT00008KALAMAZOO</v>
      </c>
      <c r="R864" s="13" t="str">
        <f t="shared" si="27"/>
        <v>CAROL STREAMPLT0004</v>
      </c>
    </row>
    <row r="865" spans="1:18" x14ac:dyDescent="0.2">
      <c r="A865" s="5" t="s">
        <v>348</v>
      </c>
      <c r="B865" s="5" t="s">
        <v>262</v>
      </c>
      <c r="C865" s="5" t="s">
        <v>122</v>
      </c>
      <c r="D865" s="5" t="s">
        <v>397</v>
      </c>
      <c r="E865" s="5" t="s">
        <v>398</v>
      </c>
      <c r="F865" s="5" t="s">
        <v>108</v>
      </c>
      <c r="G865" s="5" t="s">
        <v>60</v>
      </c>
      <c r="H865" s="5" t="s">
        <v>399</v>
      </c>
      <c r="I865" s="6">
        <v>690.83</v>
      </c>
      <c r="J865" s="7">
        <v>1</v>
      </c>
      <c r="K865" s="6">
        <v>785.26</v>
      </c>
      <c r="L865" s="8">
        <v>0.50800000000000001</v>
      </c>
      <c r="M865" s="8">
        <v>0.50800000000000001</v>
      </c>
      <c r="N865" s="7">
        <v>497</v>
      </c>
      <c r="O865" s="6">
        <v>1.58</v>
      </c>
      <c r="P865" s="6">
        <v>1545.7874015748032</v>
      </c>
      <c r="Q865" s="13" t="str">
        <f t="shared" si="26"/>
        <v>PLT00205ATLANTA</v>
      </c>
      <c r="R865" s="13" t="str">
        <f t="shared" si="27"/>
        <v>MONROEPLT0030</v>
      </c>
    </row>
    <row r="866" spans="1:18" x14ac:dyDescent="0.2">
      <c r="A866" s="5" t="s">
        <v>127</v>
      </c>
      <c r="B866" s="5" t="s">
        <v>128</v>
      </c>
      <c r="C866" s="5" t="s">
        <v>64</v>
      </c>
      <c r="D866" s="5" t="s">
        <v>127</v>
      </c>
      <c r="E866" s="5" t="s">
        <v>128</v>
      </c>
      <c r="F866" s="5" t="s">
        <v>64</v>
      </c>
      <c r="G866" s="5" t="s">
        <v>73</v>
      </c>
      <c r="H866" s="5" t="s">
        <v>129</v>
      </c>
      <c r="I866" s="6">
        <v>0</v>
      </c>
      <c r="J866" s="7">
        <v>1</v>
      </c>
      <c r="K866" s="6">
        <v>0</v>
      </c>
      <c r="L866" s="8">
        <v>0.5</v>
      </c>
      <c r="M866" s="8">
        <v>0.5</v>
      </c>
      <c r="N866" s="7">
        <v>102</v>
      </c>
      <c r="O866" s="6">
        <v>0</v>
      </c>
      <c r="P866" s="6">
        <v>0</v>
      </c>
      <c r="Q866" s="13" t="str">
        <f t="shared" si="26"/>
        <v>PLT00043CENTRALIA</v>
      </c>
      <c r="R866" s="13" t="str">
        <f t="shared" si="27"/>
        <v>CENTRALIAPLT0004</v>
      </c>
    </row>
    <row r="867" spans="1:18" x14ac:dyDescent="0.2">
      <c r="A867" s="5" t="s">
        <v>189</v>
      </c>
      <c r="B867" s="5" t="s">
        <v>190</v>
      </c>
      <c r="C867" s="5" t="s">
        <v>112</v>
      </c>
      <c r="D867" s="5" t="s">
        <v>252</v>
      </c>
      <c r="E867" s="5" t="s">
        <v>253</v>
      </c>
      <c r="F867" s="5" t="s">
        <v>254</v>
      </c>
      <c r="G867" s="5" t="s">
        <v>60</v>
      </c>
      <c r="H867" s="5" t="s">
        <v>381</v>
      </c>
      <c r="I867" s="6">
        <v>731.18</v>
      </c>
      <c r="J867" s="7">
        <v>1</v>
      </c>
      <c r="K867" s="6">
        <v>778.27</v>
      </c>
      <c r="L867" s="8">
        <v>0.5</v>
      </c>
      <c r="M867" s="8">
        <v>0.5</v>
      </c>
      <c r="N867" s="7">
        <v>277</v>
      </c>
      <c r="O867" s="6">
        <v>2.8096389891696751</v>
      </c>
      <c r="P867" s="6">
        <v>1556.54</v>
      </c>
      <c r="Q867" s="13" t="str">
        <f t="shared" si="26"/>
        <v>PLT0048ATUSCALOOSA</v>
      </c>
      <c r="R867" s="13" t="str">
        <f t="shared" si="27"/>
        <v>GORDONSVILLEPLT0006</v>
      </c>
    </row>
    <row r="868" spans="1:18" x14ac:dyDescent="0.2">
      <c r="A868" s="5" t="s">
        <v>144</v>
      </c>
      <c r="B868" s="5" t="s">
        <v>385</v>
      </c>
      <c r="C868" s="5" t="s">
        <v>84</v>
      </c>
      <c r="D868" s="5" t="s">
        <v>62</v>
      </c>
      <c r="E868" s="5" t="s">
        <v>63</v>
      </c>
      <c r="F868" s="5" t="s">
        <v>64</v>
      </c>
      <c r="G868" s="5" t="s">
        <v>60</v>
      </c>
      <c r="H868" s="5" t="s">
        <v>65</v>
      </c>
      <c r="I868" s="6">
        <v>0</v>
      </c>
      <c r="J868" s="7">
        <v>1</v>
      </c>
      <c r="K868" s="6">
        <v>0</v>
      </c>
      <c r="L868" s="8">
        <v>0.5</v>
      </c>
      <c r="M868" s="8">
        <v>0.5</v>
      </c>
      <c r="N868" s="7">
        <v>0</v>
      </c>
      <c r="O868" s="6" t="s">
        <v>241</v>
      </c>
      <c r="P868" s="6">
        <v>0</v>
      </c>
      <c r="Q868" s="13" t="str">
        <f t="shared" si="26"/>
        <v>PLT00052ELK GROVE VILLAGE</v>
      </c>
      <c r="R868" s="13" t="str">
        <f t="shared" si="27"/>
        <v>LOUSIVILLEPLT0000</v>
      </c>
    </row>
    <row r="869" spans="1:18" x14ac:dyDescent="0.2">
      <c r="A869" s="5" t="s">
        <v>189</v>
      </c>
      <c r="B869" s="5" t="s">
        <v>190</v>
      </c>
      <c r="C869" s="5" t="s">
        <v>112</v>
      </c>
      <c r="D869" s="5" t="s">
        <v>252</v>
      </c>
      <c r="E869" s="5" t="s">
        <v>253</v>
      </c>
      <c r="F869" s="5" t="s">
        <v>254</v>
      </c>
      <c r="G869" s="5" t="s">
        <v>60</v>
      </c>
      <c r="H869" s="5" t="s">
        <v>382</v>
      </c>
      <c r="I869" s="6">
        <v>600</v>
      </c>
      <c r="J869" s="7">
        <v>1</v>
      </c>
      <c r="K869" s="6">
        <v>641.54999999999995</v>
      </c>
      <c r="L869" s="8">
        <v>0.48499999999999999</v>
      </c>
      <c r="M869" s="8">
        <v>0.48499999999999999</v>
      </c>
      <c r="N869" s="7">
        <v>277</v>
      </c>
      <c r="O869" s="6">
        <v>2.3160649819494585</v>
      </c>
      <c r="P869" s="6">
        <v>1322.7835051546392</v>
      </c>
      <c r="Q869" s="13" t="str">
        <f t="shared" si="26"/>
        <v>PLT0048ATUSCALOOSA</v>
      </c>
      <c r="R869" s="13" t="str">
        <f t="shared" si="27"/>
        <v>GORDONSVILLEPLT0006</v>
      </c>
    </row>
    <row r="870" spans="1:18" x14ac:dyDescent="0.2">
      <c r="A870" s="5" t="s">
        <v>140</v>
      </c>
      <c r="B870" s="5" t="s">
        <v>201</v>
      </c>
      <c r="C870" s="5" t="s">
        <v>142</v>
      </c>
      <c r="D870" s="5" t="s">
        <v>225</v>
      </c>
      <c r="E870" s="5" t="s">
        <v>145</v>
      </c>
      <c r="F870" s="5" t="s">
        <v>84</v>
      </c>
      <c r="G870" s="5" t="s">
        <v>60</v>
      </c>
      <c r="H870" s="5" t="s">
        <v>226</v>
      </c>
      <c r="I870" s="6">
        <v>2338</v>
      </c>
      <c r="J870" s="7">
        <v>1</v>
      </c>
      <c r="K870" s="6">
        <v>2588.5</v>
      </c>
      <c r="L870" s="8">
        <v>0.40750000000000003</v>
      </c>
      <c r="M870" s="8">
        <v>0.40750000000000003</v>
      </c>
      <c r="N870" s="7">
        <v>1670</v>
      </c>
      <c r="O870" s="6">
        <v>1.55</v>
      </c>
      <c r="P870" s="6">
        <v>6352.1472392638034</v>
      </c>
      <c r="Q870" s="13" t="str">
        <f t="shared" si="26"/>
        <v>PLT00023LOUISVILLE</v>
      </c>
      <c r="R870" s="13" t="str">
        <f t="shared" si="27"/>
        <v>PHOENIXVILLEPLT0008</v>
      </c>
    </row>
    <row r="871" spans="1:18" x14ac:dyDescent="0.2">
      <c r="A871" s="5" t="s">
        <v>175</v>
      </c>
      <c r="B871" s="5" t="s">
        <v>151</v>
      </c>
      <c r="C871" s="5" t="s">
        <v>152</v>
      </c>
      <c r="D871" s="5" t="s">
        <v>114</v>
      </c>
      <c r="E871" s="5" t="s">
        <v>115</v>
      </c>
      <c r="F871" s="5" t="s">
        <v>64</v>
      </c>
      <c r="G871" s="5" t="s">
        <v>73</v>
      </c>
      <c r="H871" s="5" t="s">
        <v>116</v>
      </c>
      <c r="I871" s="6">
        <v>323.64999999999998</v>
      </c>
      <c r="J871" s="7">
        <v>2</v>
      </c>
      <c r="K871" s="6">
        <v>698</v>
      </c>
      <c r="L871" s="8">
        <v>0.2</v>
      </c>
      <c r="M871" s="8">
        <v>0.4</v>
      </c>
      <c r="N871" s="7">
        <v>338</v>
      </c>
      <c r="O871" s="6">
        <v>2.0650887573964498</v>
      </c>
      <c r="P871" s="6">
        <v>1745</v>
      </c>
      <c r="Q871" s="13" t="str">
        <f t="shared" si="26"/>
        <v>PLT00049CAROL STREAM</v>
      </c>
      <c r="R871" s="13" t="str">
        <f t="shared" si="27"/>
        <v>KALAMAZOOPLT0000</v>
      </c>
    </row>
    <row r="872" spans="1:18" x14ac:dyDescent="0.2">
      <c r="A872" s="5" t="s">
        <v>104</v>
      </c>
      <c r="B872" s="5" t="s">
        <v>105</v>
      </c>
      <c r="C872" s="5" t="s">
        <v>106</v>
      </c>
      <c r="D872" s="5" t="s">
        <v>104</v>
      </c>
      <c r="E872" s="5" t="s">
        <v>107</v>
      </c>
      <c r="F872" s="5" t="s">
        <v>108</v>
      </c>
      <c r="G872" s="5" t="s">
        <v>73</v>
      </c>
      <c r="H872" s="5" t="s">
        <v>109</v>
      </c>
      <c r="I872" s="6">
        <v>812.46</v>
      </c>
      <c r="J872" s="7">
        <v>1</v>
      </c>
      <c r="K872" s="6">
        <v>868.6</v>
      </c>
      <c r="L872" s="8">
        <v>0.3</v>
      </c>
      <c r="M872" s="8">
        <v>0.3</v>
      </c>
      <c r="N872" s="7">
        <v>401</v>
      </c>
      <c r="O872" s="6">
        <v>2.1660847880299254</v>
      </c>
      <c r="P872" s="6">
        <v>2895.3333333333335</v>
      </c>
      <c r="Q872" s="13" t="str">
        <f t="shared" si="26"/>
        <v>PLT00006STONE MOUNTAIN</v>
      </c>
      <c r="R872" s="13" t="str">
        <f t="shared" si="27"/>
        <v>LELANDPLT0000</v>
      </c>
    </row>
    <row r="873" spans="1:18" x14ac:dyDescent="0.2">
      <c r="A873" s="5" t="s">
        <v>144</v>
      </c>
      <c r="B873" s="5" t="s">
        <v>145</v>
      </c>
      <c r="C873" s="5" t="s">
        <v>384</v>
      </c>
      <c r="D873" s="5" t="s">
        <v>104</v>
      </c>
      <c r="E873" s="5" t="s">
        <v>107</v>
      </c>
      <c r="F873" s="5" t="s">
        <v>108</v>
      </c>
      <c r="G873" s="5" t="s">
        <v>60</v>
      </c>
      <c r="H873" s="5" t="s">
        <v>109</v>
      </c>
      <c r="I873" s="6">
        <v>0</v>
      </c>
      <c r="J873" s="7">
        <v>1</v>
      </c>
      <c r="K873" s="6">
        <v>0</v>
      </c>
      <c r="L873" s="8">
        <v>0.27500000000000002</v>
      </c>
      <c r="M873" s="8">
        <v>0.27500000000000002</v>
      </c>
      <c r="N873" s="7">
        <v>0</v>
      </c>
      <c r="O873" s="6" t="s">
        <v>241</v>
      </c>
      <c r="P873" s="6">
        <v>0</v>
      </c>
      <c r="Q873" s="13" t="str">
        <f t="shared" si="26"/>
        <v>PLT00052STONE MOUNTAIN</v>
      </c>
      <c r="R873" s="13" t="str">
        <f t="shared" si="27"/>
        <v>LOUISVILLEPLT0000</v>
      </c>
    </row>
    <row r="874" spans="1:18" x14ac:dyDescent="0.2">
      <c r="A874" s="5" t="s">
        <v>114</v>
      </c>
      <c r="B874" s="5" t="s">
        <v>115</v>
      </c>
      <c r="C874" s="5" t="s">
        <v>64</v>
      </c>
      <c r="D874" s="5" t="s">
        <v>55</v>
      </c>
      <c r="E874" s="5" t="s">
        <v>56</v>
      </c>
      <c r="F874" s="5" t="s">
        <v>57</v>
      </c>
      <c r="G874" s="5" t="s">
        <v>60</v>
      </c>
      <c r="H874" s="5" t="s">
        <v>169</v>
      </c>
      <c r="I874" s="6">
        <v>2132.5100000000002</v>
      </c>
      <c r="J874" s="7">
        <v>1</v>
      </c>
      <c r="K874" s="6">
        <v>2391.6</v>
      </c>
      <c r="L874" s="8">
        <v>0.2</v>
      </c>
      <c r="M874" s="8">
        <v>0.2</v>
      </c>
      <c r="N874" s="7">
        <v>1993</v>
      </c>
      <c r="O874" s="6">
        <v>1.2</v>
      </c>
      <c r="P874" s="6">
        <v>11957.999999999998</v>
      </c>
      <c r="Q874" s="13" t="str">
        <f t="shared" si="26"/>
        <v>PLT00008IRVINE</v>
      </c>
      <c r="R874" s="13" t="str">
        <f t="shared" si="27"/>
        <v>CAROL STREAMPLT0000</v>
      </c>
    </row>
    <row r="875" spans="1:18" x14ac:dyDescent="0.2">
      <c r="A875" s="5" t="s">
        <v>62</v>
      </c>
      <c r="B875" s="5" t="s">
        <v>63</v>
      </c>
      <c r="C875" s="5" t="s">
        <v>64</v>
      </c>
      <c r="D875" s="5" t="s">
        <v>133</v>
      </c>
      <c r="E875" s="5" t="s">
        <v>134</v>
      </c>
      <c r="F875" s="5" t="s">
        <v>106</v>
      </c>
      <c r="G875" s="5" t="s">
        <v>73</v>
      </c>
      <c r="H875" s="5" t="s">
        <v>135</v>
      </c>
      <c r="I875" s="6">
        <v>886.26</v>
      </c>
      <c r="J875" s="7">
        <v>1</v>
      </c>
      <c r="K875" s="6">
        <v>1020</v>
      </c>
      <c r="L875" s="8">
        <v>0.15</v>
      </c>
      <c r="M875" s="8">
        <v>0.15</v>
      </c>
      <c r="N875" s="7">
        <v>743</v>
      </c>
      <c r="O875" s="6">
        <v>1.3728129205921937</v>
      </c>
      <c r="P875" s="6">
        <v>6800</v>
      </c>
      <c r="Q875" s="13" t="str">
        <f t="shared" si="26"/>
        <v>PLT00009CHARLOTTE</v>
      </c>
      <c r="R875" s="13" t="str">
        <f t="shared" si="27"/>
        <v>ELK GROVE VILLAGEPLT0005</v>
      </c>
    </row>
    <row r="876" spans="1:18" x14ac:dyDescent="0.2">
      <c r="A876" s="5" t="s">
        <v>66</v>
      </c>
      <c r="B876" s="5" t="s">
        <v>67</v>
      </c>
      <c r="C876" s="5" t="s">
        <v>68</v>
      </c>
      <c r="D876" s="5" t="s">
        <v>62</v>
      </c>
      <c r="E876" s="5" t="s">
        <v>63</v>
      </c>
      <c r="F876" s="5" t="s">
        <v>64</v>
      </c>
      <c r="G876" s="5" t="s">
        <v>73</v>
      </c>
      <c r="H876" s="5" t="s">
        <v>65</v>
      </c>
      <c r="I876" s="6">
        <v>412.74</v>
      </c>
      <c r="J876" s="7">
        <v>1</v>
      </c>
      <c r="K876" s="6">
        <v>455.12</v>
      </c>
      <c r="L876" s="8">
        <v>0.125</v>
      </c>
      <c r="M876" s="8">
        <v>0.125</v>
      </c>
      <c r="N876" s="7">
        <v>326</v>
      </c>
      <c r="O876" s="6">
        <v>1.3960736196319019</v>
      </c>
      <c r="P876" s="6">
        <v>3640.96</v>
      </c>
      <c r="Q876" s="13" t="str">
        <f t="shared" si="26"/>
        <v>PLT00017ELK GROVE VILLAGE</v>
      </c>
      <c r="R876" s="13" t="str">
        <f t="shared" si="27"/>
        <v>PACIFICPLT0000</v>
      </c>
    </row>
    <row r="877" spans="1:18" x14ac:dyDescent="0.2">
      <c r="A877" s="5" t="s">
        <v>114</v>
      </c>
      <c r="B877" s="5" t="s">
        <v>115</v>
      </c>
      <c r="C877" s="5" t="s">
        <v>64</v>
      </c>
      <c r="D877" s="5" t="s">
        <v>133</v>
      </c>
      <c r="E877" s="5" t="s">
        <v>134</v>
      </c>
      <c r="F877" s="5" t="s">
        <v>106</v>
      </c>
      <c r="G877" s="5" t="s">
        <v>73</v>
      </c>
      <c r="H877" s="5" t="s">
        <v>135</v>
      </c>
      <c r="I877" s="6">
        <v>706.95</v>
      </c>
      <c r="J877" s="7">
        <v>1</v>
      </c>
      <c r="K877" s="6">
        <v>819</v>
      </c>
      <c r="L877" s="8">
        <v>0.1075</v>
      </c>
      <c r="M877" s="8">
        <v>0.1075</v>
      </c>
      <c r="N877" s="7">
        <v>747</v>
      </c>
      <c r="O877" s="6">
        <v>1.0963855421686748</v>
      </c>
      <c r="P877" s="6">
        <v>7618.604651162791</v>
      </c>
      <c r="Q877" s="13" t="str">
        <f t="shared" si="26"/>
        <v>PLT00008CHARLOTTE</v>
      </c>
      <c r="R877" s="13" t="str">
        <f t="shared" si="27"/>
        <v>CAROL STREAMPLT0005</v>
      </c>
    </row>
    <row r="878" spans="1:18" x14ac:dyDescent="0.2">
      <c r="A878" s="5" t="s">
        <v>218</v>
      </c>
      <c r="B878" s="5" t="s">
        <v>219</v>
      </c>
      <c r="C878" s="5" t="s">
        <v>220</v>
      </c>
      <c r="D878" s="5" t="s">
        <v>175</v>
      </c>
      <c r="E878" s="5" t="s">
        <v>151</v>
      </c>
      <c r="F878" s="5" t="s">
        <v>152</v>
      </c>
      <c r="G878" s="5" t="s">
        <v>60</v>
      </c>
      <c r="H878" s="9"/>
      <c r="I878" s="6">
        <v>385</v>
      </c>
      <c r="J878" s="7">
        <v>1</v>
      </c>
      <c r="K878" s="6">
        <v>395.4</v>
      </c>
      <c r="L878" s="8">
        <v>8.7500000000000008E-2</v>
      </c>
      <c r="M878" s="8">
        <v>8.7500000000000008E-2</v>
      </c>
      <c r="N878" s="7">
        <v>80</v>
      </c>
      <c r="O878" s="6">
        <v>4.9424999999999999</v>
      </c>
      <c r="P878" s="6">
        <v>4518.8571428571422</v>
      </c>
      <c r="Q878" s="13" t="str">
        <f t="shared" si="26"/>
        <v>PLT00047KALAMAZOO</v>
      </c>
      <c r="R878" s="13" t="str">
        <f t="shared" si="27"/>
        <v>KENDALLVILLEPLT0004</v>
      </c>
    </row>
    <row r="879" spans="1:18" x14ac:dyDescent="0.2">
      <c r="A879" s="5" t="s">
        <v>218</v>
      </c>
      <c r="B879" s="5" t="s">
        <v>219</v>
      </c>
      <c r="C879" s="5" t="s">
        <v>220</v>
      </c>
      <c r="D879" s="5" t="s">
        <v>175</v>
      </c>
      <c r="E879" s="5" t="s">
        <v>151</v>
      </c>
      <c r="F879" s="5" t="s">
        <v>152</v>
      </c>
      <c r="G879" s="5" t="s">
        <v>60</v>
      </c>
      <c r="H879" s="5" t="s">
        <v>176</v>
      </c>
      <c r="I879" s="6">
        <v>385</v>
      </c>
      <c r="J879" s="7">
        <v>1</v>
      </c>
      <c r="K879" s="6">
        <v>397</v>
      </c>
      <c r="L879" s="8">
        <v>2.5000000000000001E-2</v>
      </c>
      <c r="M879" s="8">
        <v>2.5000000000000001E-2</v>
      </c>
      <c r="N879" s="7">
        <v>80</v>
      </c>
      <c r="O879" s="6">
        <v>4.9625000000000004</v>
      </c>
      <c r="P879" s="6">
        <v>15880</v>
      </c>
      <c r="Q879" s="13" t="str">
        <f t="shared" si="26"/>
        <v>PLT00047KALAMAZOO</v>
      </c>
      <c r="R879" s="13" t="str">
        <f t="shared" si="27"/>
        <v>KENDALLVILLEPLT0004</v>
      </c>
    </row>
    <row r="880" spans="1:18" x14ac:dyDescent="0.2">
      <c r="A880" s="5" t="s">
        <v>62</v>
      </c>
      <c r="B880" s="5" t="s">
        <v>63</v>
      </c>
      <c r="C880" s="5" t="s">
        <v>64</v>
      </c>
      <c r="D880" s="5" t="s">
        <v>157</v>
      </c>
      <c r="E880" s="5" t="s">
        <v>158</v>
      </c>
      <c r="F880" s="5" t="s">
        <v>102</v>
      </c>
      <c r="G880" s="5" t="s">
        <v>73</v>
      </c>
      <c r="H880" s="5" t="s">
        <v>159</v>
      </c>
      <c r="I880" s="6">
        <v>380.64</v>
      </c>
      <c r="J880" s="7">
        <v>1</v>
      </c>
      <c r="K880" s="6">
        <v>429</v>
      </c>
      <c r="L880" s="8">
        <v>1.0500000000000001E-2</v>
      </c>
      <c r="M880" s="8">
        <v>1.0500000000000001E-2</v>
      </c>
      <c r="N880" s="7">
        <v>372</v>
      </c>
      <c r="O880" s="6">
        <v>1.153225806451613</v>
      </c>
      <c r="P880" s="6">
        <v>40857.142857142855</v>
      </c>
      <c r="Q880" s="13" t="str">
        <f t="shared" si="26"/>
        <v>PLT00009SOLON</v>
      </c>
      <c r="R880" s="13" t="str">
        <f t="shared" si="27"/>
        <v>ELK GROVE VILLAGEPLT0002</v>
      </c>
    </row>
    <row r="881" spans="1:18" x14ac:dyDescent="0.2">
      <c r="A881" s="5" t="s">
        <v>189</v>
      </c>
      <c r="B881" s="5" t="s">
        <v>190</v>
      </c>
      <c r="C881" s="5" t="s">
        <v>112</v>
      </c>
      <c r="D881" s="5" t="s">
        <v>110</v>
      </c>
      <c r="E881" s="5" t="s">
        <v>111</v>
      </c>
      <c r="F881" s="5" t="s">
        <v>112</v>
      </c>
      <c r="G881" s="5" t="s">
        <v>60</v>
      </c>
      <c r="H881" s="5" t="s">
        <v>113</v>
      </c>
      <c r="I881" s="6">
        <v>375</v>
      </c>
      <c r="J881" s="7">
        <v>1</v>
      </c>
      <c r="K881" s="6">
        <v>399.8</v>
      </c>
      <c r="L881" s="8">
        <v>0.01</v>
      </c>
      <c r="M881" s="8">
        <v>0.01</v>
      </c>
      <c r="N881" s="7">
        <v>124</v>
      </c>
      <c r="O881" s="6">
        <v>3.2241935483870967</v>
      </c>
      <c r="P881" s="6">
        <v>39980</v>
      </c>
      <c r="Q881" s="13" t="str">
        <f t="shared" si="26"/>
        <v>PLT0048ALAWRENCEBURG</v>
      </c>
      <c r="R881" s="13" t="str">
        <f t="shared" si="27"/>
        <v>GORDONSVILLEPLT0005</v>
      </c>
    </row>
    <row r="882" spans="1:18" x14ac:dyDescent="0.2">
      <c r="A882" s="5" t="s">
        <v>177</v>
      </c>
      <c r="B882" s="5" t="s">
        <v>63</v>
      </c>
      <c r="C882" s="5" t="s">
        <v>64</v>
      </c>
      <c r="D882" s="5" t="s">
        <v>140</v>
      </c>
      <c r="E882" s="5" t="s">
        <v>201</v>
      </c>
      <c r="F882" s="5" t="s">
        <v>142</v>
      </c>
      <c r="G882" s="5" t="s">
        <v>60</v>
      </c>
      <c r="H882" s="5" t="s">
        <v>202</v>
      </c>
      <c r="I882" s="6">
        <v>2065.16</v>
      </c>
      <c r="J882" s="7">
        <v>1</v>
      </c>
      <c r="K882" s="6">
        <v>2185</v>
      </c>
      <c r="L882" s="8">
        <v>5.0000000000000001E-4</v>
      </c>
      <c r="M882" s="8">
        <v>5.0000000000000001E-4</v>
      </c>
      <c r="N882" s="7">
        <v>749</v>
      </c>
      <c r="O882" s="6">
        <v>2.9172229639519358</v>
      </c>
      <c r="P882" s="6">
        <v>4370000</v>
      </c>
      <c r="Q882" s="13" t="str">
        <f t="shared" si="26"/>
        <v>PLT00010PHOENIXVILLE</v>
      </c>
      <c r="R882" s="13" t="str">
        <f t="shared" si="27"/>
        <v>ELK GROVE VILLAGEPLT0002</v>
      </c>
    </row>
    <row r="883" spans="1:18" x14ac:dyDescent="0.2">
      <c r="A883" s="5" t="s">
        <v>218</v>
      </c>
      <c r="B883" s="5" t="s">
        <v>219</v>
      </c>
      <c r="C883" s="5" t="s">
        <v>220</v>
      </c>
      <c r="D883" s="5" t="s">
        <v>212</v>
      </c>
      <c r="E883" s="5" t="s">
        <v>213</v>
      </c>
      <c r="F883" s="5" t="s">
        <v>102</v>
      </c>
      <c r="G883" s="5" t="s">
        <v>60</v>
      </c>
      <c r="H883" s="5" t="s">
        <v>77</v>
      </c>
      <c r="I883" s="6">
        <v>450</v>
      </c>
      <c r="J883" s="7">
        <v>1</v>
      </c>
      <c r="K883" s="6">
        <v>473.25</v>
      </c>
      <c r="L883" s="8">
        <v>5.0000000000000001E-4</v>
      </c>
      <c r="M883" s="8">
        <v>5.0000000000000001E-4</v>
      </c>
      <c r="N883" s="7">
        <v>155</v>
      </c>
      <c r="O883" s="6">
        <v>3.0532258064516129</v>
      </c>
      <c r="P883" s="6">
        <v>946500</v>
      </c>
      <c r="Q883" s="13" t="str">
        <f t="shared" si="26"/>
        <v>PLT00047MIDDLETOWN</v>
      </c>
      <c r="R883" s="13" t="str">
        <f t="shared" si="27"/>
        <v>KENDALLVILLEPLT0003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opLeftCell="B1" workbookViewId="0">
      <selection activeCell="I9" sqref="I9"/>
    </sheetView>
  </sheetViews>
  <sheetFormatPr defaultRowHeight="12.5" x14ac:dyDescent="0.2"/>
  <cols>
    <col min="1" max="1" width="10.125" bestFit="1" customWidth="1"/>
    <col min="3" max="3" width="13.125" bestFit="1" customWidth="1"/>
  </cols>
  <sheetData>
    <row r="1" spans="1:13" x14ac:dyDescent="0.2">
      <c r="D1" s="1" t="s">
        <v>544</v>
      </c>
      <c r="E1" s="1" t="s">
        <v>545</v>
      </c>
      <c r="F1" s="1" t="s">
        <v>546</v>
      </c>
      <c r="G1" s="1" t="s">
        <v>547</v>
      </c>
      <c r="H1" s="1" t="s">
        <v>550</v>
      </c>
      <c r="J1" s="1" t="s">
        <v>551</v>
      </c>
    </row>
    <row r="2" spans="1:13" x14ac:dyDescent="0.2">
      <c r="A2" t="s">
        <v>538</v>
      </c>
      <c r="B2" t="s">
        <v>539</v>
      </c>
      <c r="C2" s="1" t="s">
        <v>549</v>
      </c>
      <c r="D2">
        <f>90-15</f>
        <v>75</v>
      </c>
      <c r="E2">
        <f>+D2/1.102</f>
        <v>68.058076225045369</v>
      </c>
      <c r="F2">
        <v>1.23</v>
      </c>
      <c r="G2" s="39">
        <f>F2*E2</f>
        <v>83.711433756805803</v>
      </c>
      <c r="H2" s="37">
        <v>0.27</v>
      </c>
      <c r="J2" s="39">
        <f>SUMPRODUCT(G2:G3,H2:H3)</f>
        <v>128.48520871143376</v>
      </c>
    </row>
    <row r="3" spans="1:13" x14ac:dyDescent="0.2">
      <c r="B3" t="s">
        <v>540</v>
      </c>
      <c r="C3" s="24" t="s">
        <v>543</v>
      </c>
      <c r="D3">
        <v>144</v>
      </c>
      <c r="E3" s="24">
        <f>+D3/1.102</f>
        <v>130.67150635208711</v>
      </c>
      <c r="F3">
        <v>1.1100000000000001</v>
      </c>
      <c r="G3" s="39">
        <f>F3*E3</f>
        <v>145.0453720508167</v>
      </c>
      <c r="H3" s="38">
        <f>1-H2</f>
        <v>0.73</v>
      </c>
    </row>
    <row r="5" spans="1:13" x14ac:dyDescent="0.2">
      <c r="A5" t="s">
        <v>541</v>
      </c>
      <c r="B5" t="s">
        <v>542</v>
      </c>
    </row>
    <row r="10" spans="1:13" x14ac:dyDescent="0.2">
      <c r="M10" s="31"/>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0"/>
  <sheetViews>
    <sheetView workbookViewId="0">
      <selection activeCell="AJ2" sqref="AJ2"/>
    </sheetView>
  </sheetViews>
  <sheetFormatPr defaultRowHeight="12.5" x14ac:dyDescent="0.2"/>
  <cols>
    <col min="1" max="1" width="7.875" bestFit="1" customWidth="1"/>
    <col min="2" max="2" width="11.75" bestFit="1" customWidth="1"/>
    <col min="3" max="3" width="10.125" bestFit="1" customWidth="1"/>
    <col min="4" max="4" width="7.875" bestFit="1" customWidth="1"/>
    <col min="6" max="6" width="8" bestFit="1" customWidth="1"/>
    <col min="7" max="7" width="12.375" bestFit="1" customWidth="1"/>
    <col min="8" max="8" width="9.125" bestFit="1" customWidth="1"/>
    <col min="9" max="9" width="5.125" bestFit="1" customWidth="1"/>
    <col min="10" max="10" width="27.875" bestFit="1" customWidth="1"/>
    <col min="11" max="11" width="11.125" bestFit="1" customWidth="1"/>
    <col min="12" max="12" width="12.625" bestFit="1" customWidth="1"/>
    <col min="13" max="13" width="8" bestFit="1" customWidth="1"/>
    <col min="14" max="14" width="6.625" bestFit="1" customWidth="1"/>
    <col min="15" max="15" width="8.25" bestFit="1" customWidth="1"/>
    <col min="16" max="16" width="8.125" bestFit="1" customWidth="1"/>
    <col min="17" max="33" width="0" hidden="1" customWidth="1"/>
  </cols>
  <sheetData>
    <row r="1" spans="1:36" x14ac:dyDescent="0.2">
      <c r="A1" s="32" t="s">
        <v>40</v>
      </c>
      <c r="B1" s="32" t="s">
        <v>41</v>
      </c>
      <c r="C1" s="32" t="s">
        <v>42</v>
      </c>
      <c r="D1" s="32" t="s">
        <v>43</v>
      </c>
      <c r="E1" s="32" t="s">
        <v>49</v>
      </c>
      <c r="F1" s="32" t="s">
        <v>48</v>
      </c>
      <c r="G1" s="32" t="s">
        <v>44</v>
      </c>
      <c r="H1" s="32" t="s">
        <v>45</v>
      </c>
      <c r="I1" s="32" t="s">
        <v>46</v>
      </c>
      <c r="J1" s="32" t="s">
        <v>47</v>
      </c>
      <c r="K1" s="32" t="s">
        <v>50</v>
      </c>
      <c r="L1" s="32" t="s">
        <v>51</v>
      </c>
      <c r="M1" s="32" t="s">
        <v>52</v>
      </c>
      <c r="N1" s="32" t="s">
        <v>53</v>
      </c>
      <c r="O1" s="32" t="s">
        <v>54</v>
      </c>
      <c r="P1" s="32" t="s">
        <v>1</v>
      </c>
      <c r="R1" s="32" t="s">
        <v>40</v>
      </c>
      <c r="S1" s="32" t="s">
        <v>41</v>
      </c>
      <c r="T1" s="32" t="s">
        <v>42</v>
      </c>
      <c r="U1" s="32" t="s">
        <v>43</v>
      </c>
      <c r="V1" s="32" t="s">
        <v>49</v>
      </c>
      <c r="W1" s="32" t="s">
        <v>48</v>
      </c>
      <c r="X1" s="32" t="s">
        <v>44</v>
      </c>
      <c r="Y1" s="32" t="s">
        <v>45</v>
      </c>
      <c r="Z1" s="32" t="s">
        <v>46</v>
      </c>
      <c r="AA1" s="32" t="s">
        <v>47</v>
      </c>
      <c r="AB1" s="32" t="s">
        <v>50</v>
      </c>
      <c r="AC1" s="32" t="s">
        <v>51</v>
      </c>
      <c r="AD1" s="32" t="s">
        <v>52</v>
      </c>
      <c r="AE1" s="32" t="s">
        <v>53</v>
      </c>
      <c r="AF1" s="32" t="s">
        <v>54</v>
      </c>
      <c r="AG1" s="32" t="s">
        <v>1</v>
      </c>
      <c r="AI1" s="10" t="s">
        <v>616</v>
      </c>
      <c r="AJ1" s="10" t="s">
        <v>617</v>
      </c>
    </row>
    <row r="2" spans="1:36" x14ac:dyDescent="0.2">
      <c r="A2" s="33" t="s">
        <v>137</v>
      </c>
      <c r="B2" s="33" t="s">
        <v>138</v>
      </c>
      <c r="C2" s="33" t="s">
        <v>108</v>
      </c>
      <c r="D2" s="33" t="s">
        <v>267</v>
      </c>
      <c r="E2" s="34">
        <v>194</v>
      </c>
      <c r="F2" s="35">
        <v>7890.0876288659792</v>
      </c>
      <c r="G2" s="33" t="s">
        <v>268</v>
      </c>
      <c r="H2" s="33" t="s">
        <v>269</v>
      </c>
      <c r="I2" s="33" t="s">
        <v>242</v>
      </c>
      <c r="J2" s="33" t="s">
        <v>270</v>
      </c>
      <c r="K2" s="35">
        <v>1530677</v>
      </c>
      <c r="L2" s="36">
        <v>92.187551546391759</v>
      </c>
      <c r="M2" s="36">
        <v>17884.385000000002</v>
      </c>
      <c r="N2" s="34">
        <v>253946</v>
      </c>
      <c r="O2" s="35">
        <v>6.0275688532207639</v>
      </c>
      <c r="P2" s="35">
        <v>85.587343372444721</v>
      </c>
      <c r="R2" s="33" t="s">
        <v>162</v>
      </c>
      <c r="S2" s="33" t="s">
        <v>121</v>
      </c>
      <c r="T2" s="33" t="s">
        <v>122</v>
      </c>
      <c r="U2" s="33" t="s">
        <v>276</v>
      </c>
      <c r="V2" s="34">
        <v>513</v>
      </c>
      <c r="W2" s="35">
        <v>3683.8688524590166</v>
      </c>
      <c r="X2" s="33" t="s">
        <v>277</v>
      </c>
      <c r="Y2" s="33" t="s">
        <v>108</v>
      </c>
      <c r="Z2" s="33" t="s">
        <v>242</v>
      </c>
      <c r="AA2" s="33" t="s">
        <v>278</v>
      </c>
      <c r="AB2" s="35">
        <v>2039864.3399999985</v>
      </c>
      <c r="AC2" s="36">
        <v>80.432466861598442</v>
      </c>
      <c r="AD2" s="36">
        <v>41261.855499999998</v>
      </c>
      <c r="AE2" s="34">
        <v>364743</v>
      </c>
      <c r="AF2" s="35">
        <v>5.592607233038053</v>
      </c>
      <c r="AG2" s="35">
        <v>49.437048219995795</v>
      </c>
      <c r="AI2">
        <v>2032</v>
      </c>
      <c r="AJ2" s="40">
        <f t="shared" ref="AJ2:AJ7" si="0">M2/(M2+AI2)</f>
        <v>0.89797345251158778</v>
      </c>
    </row>
    <row r="3" spans="1:36" x14ac:dyDescent="0.2">
      <c r="A3" s="33" t="s">
        <v>137</v>
      </c>
      <c r="B3" s="33" t="s">
        <v>138</v>
      </c>
      <c r="C3" s="33" t="s">
        <v>108</v>
      </c>
      <c r="D3" s="33" t="s">
        <v>261</v>
      </c>
      <c r="E3" s="34">
        <v>108</v>
      </c>
      <c r="F3" s="35">
        <v>3763.8545454545456</v>
      </c>
      <c r="G3" s="33" t="s">
        <v>262</v>
      </c>
      <c r="H3" s="33" t="s">
        <v>122</v>
      </c>
      <c r="I3" s="33" t="s">
        <v>242</v>
      </c>
      <c r="J3" s="33" t="s">
        <v>263</v>
      </c>
      <c r="K3" s="35">
        <v>414024</v>
      </c>
      <c r="L3" s="36">
        <v>82.06278703703704</v>
      </c>
      <c r="M3" s="36">
        <v>8862.7810000000009</v>
      </c>
      <c r="N3" s="34">
        <v>60912</v>
      </c>
      <c r="O3" s="35">
        <v>6.7970843183609144</v>
      </c>
      <c r="P3" s="35">
        <v>46.714908108414271</v>
      </c>
      <c r="R3" s="33" t="s">
        <v>137</v>
      </c>
      <c r="S3" s="33" t="s">
        <v>138</v>
      </c>
      <c r="T3" s="33" t="s">
        <v>108</v>
      </c>
      <c r="U3" s="33" t="s">
        <v>281</v>
      </c>
      <c r="V3" s="34">
        <v>511</v>
      </c>
      <c r="W3" s="35">
        <v>2406.6291262135924</v>
      </c>
      <c r="X3" s="33" t="s">
        <v>282</v>
      </c>
      <c r="Y3" s="33" t="s">
        <v>283</v>
      </c>
      <c r="Z3" s="33" t="s">
        <v>242</v>
      </c>
      <c r="AA3" s="33" t="s">
        <v>284</v>
      </c>
      <c r="AB3" s="35">
        <v>1239414</v>
      </c>
      <c r="AC3" s="36">
        <v>80.315723091976523</v>
      </c>
      <c r="AD3" s="36">
        <v>41041.334500000004</v>
      </c>
      <c r="AE3" s="34">
        <v>281050</v>
      </c>
      <c r="AF3" s="35">
        <v>4.4099412915851275</v>
      </c>
      <c r="AG3" s="35">
        <v>30.199164210900594</v>
      </c>
      <c r="AI3" s="24">
        <v>4104</v>
      </c>
      <c r="AJ3" s="40">
        <f t="shared" si="0"/>
        <v>0.68349893470090994</v>
      </c>
    </row>
    <row r="4" spans="1:36" x14ac:dyDescent="0.2">
      <c r="A4" s="33" t="s">
        <v>137</v>
      </c>
      <c r="B4" s="33" t="s">
        <v>138</v>
      </c>
      <c r="C4" s="33" t="s">
        <v>108</v>
      </c>
      <c r="D4" s="33" t="s">
        <v>127</v>
      </c>
      <c r="E4" s="34">
        <v>10</v>
      </c>
      <c r="F4" s="35">
        <v>2918.6</v>
      </c>
      <c r="G4" s="33" t="s">
        <v>128</v>
      </c>
      <c r="H4" s="33" t="s">
        <v>64</v>
      </c>
      <c r="I4" s="33" t="s">
        <v>242</v>
      </c>
      <c r="J4" s="33" t="s">
        <v>129</v>
      </c>
      <c r="K4" s="35">
        <v>29186</v>
      </c>
      <c r="L4" s="36">
        <v>81.623750000000001</v>
      </c>
      <c r="M4" s="36">
        <v>816.23750000000007</v>
      </c>
      <c r="N4" s="34">
        <v>6450</v>
      </c>
      <c r="O4" s="35">
        <v>4.5249612403100778</v>
      </c>
      <c r="P4" s="35">
        <v>35.756749720516389</v>
      </c>
      <c r="R4" s="33" t="s">
        <v>137</v>
      </c>
      <c r="S4" s="33" t="s">
        <v>138</v>
      </c>
      <c r="T4" s="33" t="s">
        <v>108</v>
      </c>
      <c r="U4" s="33" t="s">
        <v>290</v>
      </c>
      <c r="V4" s="34">
        <v>39</v>
      </c>
      <c r="W4" s="35">
        <v>1297.8461538461538</v>
      </c>
      <c r="X4" s="33" t="s">
        <v>291</v>
      </c>
      <c r="Y4" s="33" t="s">
        <v>108</v>
      </c>
      <c r="Z4" s="33" t="s">
        <v>242</v>
      </c>
      <c r="AA4" s="33" t="s">
        <v>292</v>
      </c>
      <c r="AB4" s="35">
        <v>50616</v>
      </c>
      <c r="AC4" s="36">
        <v>72.78</v>
      </c>
      <c r="AD4" s="36">
        <v>2838.42</v>
      </c>
      <c r="AE4" s="34">
        <v>7137</v>
      </c>
      <c r="AF4" s="35">
        <v>7.0920554854981086</v>
      </c>
      <c r="AG4" s="35">
        <v>17.832456084723191</v>
      </c>
      <c r="AI4">
        <v>9313</v>
      </c>
      <c r="AJ4" s="40">
        <f t="shared" si="0"/>
        <v>8.058232418777822E-2</v>
      </c>
    </row>
    <row r="5" spans="1:36" x14ac:dyDescent="0.2">
      <c r="A5" s="33" t="s">
        <v>162</v>
      </c>
      <c r="B5" s="33" t="s">
        <v>121</v>
      </c>
      <c r="C5" s="33" t="s">
        <v>122</v>
      </c>
      <c r="D5" s="33" t="s">
        <v>181</v>
      </c>
      <c r="E5" s="34">
        <v>234</v>
      </c>
      <c r="F5" s="35">
        <v>2762.127049180328</v>
      </c>
      <c r="G5" s="33" t="s">
        <v>71</v>
      </c>
      <c r="H5" s="33" t="s">
        <v>72</v>
      </c>
      <c r="I5" s="33" t="s">
        <v>242</v>
      </c>
      <c r="J5" s="33" t="s">
        <v>182</v>
      </c>
      <c r="K5" s="35">
        <v>677331.3600000022</v>
      </c>
      <c r="L5" s="36">
        <v>78.310914529914527</v>
      </c>
      <c r="M5" s="36">
        <v>18324.754000000001</v>
      </c>
      <c r="N5" s="34">
        <v>83772</v>
      </c>
      <c r="O5" s="35">
        <v>8.0854146970348353</v>
      </c>
      <c r="P5" s="35">
        <v>36.962644082425456</v>
      </c>
      <c r="R5" s="33" t="s">
        <v>261</v>
      </c>
      <c r="S5" s="33" t="s">
        <v>262</v>
      </c>
      <c r="T5" s="33" t="s">
        <v>122</v>
      </c>
      <c r="U5" s="33" t="s">
        <v>281</v>
      </c>
      <c r="V5" s="34">
        <v>5</v>
      </c>
      <c r="W5" s="35">
        <v>3067.2</v>
      </c>
      <c r="X5" s="33" t="s">
        <v>282</v>
      </c>
      <c r="Y5" s="33" t="s">
        <v>283</v>
      </c>
      <c r="Z5" s="33" t="s">
        <v>242</v>
      </c>
      <c r="AA5" s="33" t="s">
        <v>284</v>
      </c>
      <c r="AB5" s="35">
        <v>15336</v>
      </c>
      <c r="AC5" s="36">
        <v>36.403800000000004</v>
      </c>
      <c r="AD5" s="36">
        <v>182.01900000000001</v>
      </c>
      <c r="AE5" s="34">
        <v>0</v>
      </c>
      <c r="AF5" s="35" t="s">
        <v>241</v>
      </c>
      <c r="AG5" s="35">
        <v>84.254940418307982</v>
      </c>
      <c r="AI5">
        <v>50530</v>
      </c>
      <c r="AJ5" s="40">
        <f t="shared" si="0"/>
        <v>0.26613636583466699</v>
      </c>
    </row>
    <row r="6" spans="1:36" x14ac:dyDescent="0.2">
      <c r="A6" s="33" t="s">
        <v>162</v>
      </c>
      <c r="B6" s="33" t="s">
        <v>121</v>
      </c>
      <c r="C6" s="33" t="s">
        <v>122</v>
      </c>
      <c r="D6" s="33" t="s">
        <v>267</v>
      </c>
      <c r="E6" s="34">
        <v>174</v>
      </c>
      <c r="F6" s="35">
        <v>7220.7471264367814</v>
      </c>
      <c r="G6" s="33" t="s">
        <v>268</v>
      </c>
      <c r="H6" s="33" t="s">
        <v>269</v>
      </c>
      <c r="I6" s="33" t="s">
        <v>242</v>
      </c>
      <c r="J6" s="33" t="s">
        <v>270</v>
      </c>
      <c r="K6" s="35">
        <v>1266002.849999998</v>
      </c>
      <c r="L6" s="36">
        <v>88.387862068965518</v>
      </c>
      <c r="M6" s="36">
        <v>15379.488000000001</v>
      </c>
      <c r="N6" s="34">
        <v>192966</v>
      </c>
      <c r="O6" s="35">
        <v>6.5607560399241214</v>
      </c>
      <c r="P6" s="35">
        <v>82.3176200664156</v>
      </c>
      <c r="R6" s="33" t="s">
        <v>162</v>
      </c>
      <c r="S6" s="33" t="s">
        <v>121</v>
      </c>
      <c r="T6" s="33" t="s">
        <v>122</v>
      </c>
      <c r="U6" s="33" t="s">
        <v>281</v>
      </c>
      <c r="V6" s="34">
        <v>49</v>
      </c>
      <c r="W6" s="35">
        <v>2948.9056603773583</v>
      </c>
      <c r="X6" s="33" t="s">
        <v>282</v>
      </c>
      <c r="Y6" s="33" t="s">
        <v>283</v>
      </c>
      <c r="Z6" s="33" t="s">
        <v>242</v>
      </c>
      <c r="AA6" s="33" t="s">
        <v>284</v>
      </c>
      <c r="AB6" s="35">
        <v>157517.44</v>
      </c>
      <c r="AC6" s="36">
        <v>72.607877551020408</v>
      </c>
      <c r="AD6" s="36">
        <v>3557.7860000000001</v>
      </c>
      <c r="AE6" s="34">
        <v>44541</v>
      </c>
      <c r="AF6" s="35">
        <v>3.5364594418625535</v>
      </c>
      <c r="AG6" s="35">
        <v>44.274006362383794</v>
      </c>
      <c r="AI6">
        <v>1828</v>
      </c>
      <c r="AJ6" s="40">
        <f t="shared" si="0"/>
        <v>0.89376717856784205</v>
      </c>
    </row>
    <row r="7" spans="1:36" x14ac:dyDescent="0.2">
      <c r="A7" s="33" t="s">
        <v>162</v>
      </c>
      <c r="B7" s="33" t="s">
        <v>121</v>
      </c>
      <c r="C7" s="33" t="s">
        <v>122</v>
      </c>
      <c r="D7" s="33" t="s">
        <v>187</v>
      </c>
      <c r="E7" s="34">
        <v>16</v>
      </c>
      <c r="F7" s="35">
        <v>4116</v>
      </c>
      <c r="G7" s="33" t="s">
        <v>188</v>
      </c>
      <c r="H7" s="33" t="s">
        <v>64</v>
      </c>
      <c r="I7" s="33" t="s">
        <v>242</v>
      </c>
      <c r="J7" s="33" t="s">
        <v>149</v>
      </c>
      <c r="K7" s="35">
        <v>74848.98000000001</v>
      </c>
      <c r="L7" s="36">
        <v>73.101937500000005</v>
      </c>
      <c r="M7" s="36">
        <v>1169.6310000000001</v>
      </c>
      <c r="N7" s="34">
        <v>18848</v>
      </c>
      <c r="O7" s="35">
        <v>3.9711895161290327</v>
      </c>
      <c r="P7" s="35">
        <v>63.99366979842361</v>
      </c>
      <c r="R7" s="33" t="s">
        <v>162</v>
      </c>
      <c r="S7" s="33" t="s">
        <v>121</v>
      </c>
      <c r="T7" s="33" t="s">
        <v>122</v>
      </c>
      <c r="U7" s="33" t="s">
        <v>287</v>
      </c>
      <c r="V7" s="34">
        <v>6</v>
      </c>
      <c r="W7" s="35">
        <v>5143.333333333333</v>
      </c>
      <c r="X7" s="33" t="s">
        <v>288</v>
      </c>
      <c r="Y7" s="33" t="s">
        <v>106</v>
      </c>
      <c r="Z7" s="33" t="s">
        <v>242</v>
      </c>
      <c r="AA7" s="33" t="s">
        <v>289</v>
      </c>
      <c r="AB7" s="35">
        <v>31086.32</v>
      </c>
      <c r="AC7" s="36">
        <v>75.850499999999997</v>
      </c>
      <c r="AD7" s="36">
        <v>455.10300000000001</v>
      </c>
      <c r="AE7" s="34">
        <v>6528</v>
      </c>
      <c r="AF7" s="35">
        <v>4.7619975490196076</v>
      </c>
      <c r="AG7" s="35">
        <v>68.30611971355934</v>
      </c>
      <c r="AI7">
        <v>4750</v>
      </c>
      <c r="AJ7" s="40">
        <f t="shared" si="0"/>
        <v>0.1975851197481735</v>
      </c>
    </row>
    <row r="8" spans="1:36" x14ac:dyDescent="0.2">
      <c r="R8" s="33" t="s">
        <v>162</v>
      </c>
      <c r="S8" s="33" t="s">
        <v>121</v>
      </c>
      <c r="T8" s="33" t="s">
        <v>122</v>
      </c>
      <c r="U8" s="33" t="s">
        <v>290</v>
      </c>
      <c r="V8" s="34">
        <v>2</v>
      </c>
      <c r="W8" s="35">
        <v>2845</v>
      </c>
      <c r="X8" s="33" t="s">
        <v>291</v>
      </c>
      <c r="Y8" s="33" t="s">
        <v>108</v>
      </c>
      <c r="Z8" s="33" t="s">
        <v>242</v>
      </c>
      <c r="AA8" s="33" t="s">
        <v>292</v>
      </c>
      <c r="AB8" s="35">
        <v>11380</v>
      </c>
      <c r="AC8" s="36">
        <v>113.88675000000001</v>
      </c>
      <c r="AD8" s="36">
        <v>227.77350000000001</v>
      </c>
      <c r="AE8" s="34">
        <v>0</v>
      </c>
      <c r="AF8" s="35" t="s">
        <v>241</v>
      </c>
      <c r="AG8" s="35">
        <v>49.961913918871154</v>
      </c>
    </row>
    <row r="9" spans="1:36" x14ac:dyDescent="0.2">
      <c r="A9" s="33"/>
      <c r="B9" s="33"/>
      <c r="C9" s="33"/>
      <c r="D9" s="33"/>
      <c r="E9" s="34"/>
      <c r="F9" s="35"/>
      <c r="G9" s="33"/>
      <c r="H9" s="33"/>
      <c r="I9" s="33"/>
      <c r="J9" s="33"/>
      <c r="K9" s="35"/>
      <c r="L9" s="36"/>
      <c r="M9" s="36"/>
      <c r="N9" s="34"/>
      <c r="O9" s="35"/>
      <c r="P9" s="35"/>
      <c r="R9" s="33" t="s">
        <v>137</v>
      </c>
      <c r="S9" s="33" t="s">
        <v>138</v>
      </c>
      <c r="T9" s="33" t="s">
        <v>108</v>
      </c>
      <c r="U9" s="33" t="s">
        <v>260</v>
      </c>
      <c r="V9" s="34">
        <v>2682</v>
      </c>
      <c r="W9" s="35">
        <v>0</v>
      </c>
      <c r="X9" s="33" t="s">
        <v>138</v>
      </c>
      <c r="Y9" s="33" t="s">
        <v>108</v>
      </c>
      <c r="Z9" s="33" t="s">
        <v>242</v>
      </c>
      <c r="AA9" s="33" t="s">
        <v>161</v>
      </c>
      <c r="AB9" s="35">
        <v>0</v>
      </c>
      <c r="AC9" s="36">
        <v>69.238617076808353</v>
      </c>
      <c r="AD9" s="36">
        <v>185697.97099999999</v>
      </c>
      <c r="AE9" s="34">
        <v>2682</v>
      </c>
      <c r="AF9" s="35">
        <v>0</v>
      </c>
      <c r="AG9" s="35">
        <v>0</v>
      </c>
    </row>
    <row r="10" spans="1:36" x14ac:dyDescent="0.2">
      <c r="R10" s="33" t="s">
        <v>261</v>
      </c>
      <c r="S10" s="33" t="s">
        <v>262</v>
      </c>
      <c r="T10" s="33" t="s">
        <v>122</v>
      </c>
      <c r="U10" s="33" t="s">
        <v>181</v>
      </c>
      <c r="V10" s="34">
        <v>4</v>
      </c>
      <c r="W10" s="35">
        <v>0</v>
      </c>
      <c r="X10" s="33" t="s">
        <v>71</v>
      </c>
      <c r="Y10" s="33" t="s">
        <v>72</v>
      </c>
      <c r="Z10" s="33" t="s">
        <v>242</v>
      </c>
      <c r="AA10" s="33" t="s">
        <v>182</v>
      </c>
      <c r="AB10" s="35">
        <v>0</v>
      </c>
      <c r="AC10" s="36">
        <v>75.917124999999999</v>
      </c>
      <c r="AD10" s="36">
        <v>303.66849999999999</v>
      </c>
      <c r="AE10" s="34">
        <v>0</v>
      </c>
      <c r="AF10" s="35" t="s">
        <v>241</v>
      </c>
      <c r="AG10" s="35">
        <v>0</v>
      </c>
    </row>
    <row r="11" spans="1:36" x14ac:dyDescent="0.2">
      <c r="R11" s="33" t="s">
        <v>162</v>
      </c>
      <c r="S11" s="33" t="s">
        <v>121</v>
      </c>
      <c r="T11" s="33" t="s">
        <v>122</v>
      </c>
      <c r="U11" s="33" t="s">
        <v>136</v>
      </c>
      <c r="V11" s="34">
        <v>1725</v>
      </c>
      <c r="W11" s="35">
        <v>0</v>
      </c>
      <c r="X11" s="33" t="s">
        <v>121</v>
      </c>
      <c r="Y11" s="33" t="s">
        <v>122</v>
      </c>
      <c r="Z11" s="33" t="s">
        <v>242</v>
      </c>
      <c r="AA11" s="33" t="s">
        <v>123</v>
      </c>
      <c r="AB11" s="35">
        <v>0</v>
      </c>
      <c r="AC11" s="36">
        <v>46.500527246376819</v>
      </c>
      <c r="AD11" s="36">
        <v>80213.409500000009</v>
      </c>
      <c r="AE11" s="34">
        <v>1725</v>
      </c>
      <c r="AF11" s="35">
        <v>0</v>
      </c>
      <c r="AG11" s="35">
        <v>0</v>
      </c>
    </row>
    <row r="12" spans="1:36" x14ac:dyDescent="0.2">
      <c r="R12" s="33" t="s">
        <v>162</v>
      </c>
      <c r="S12" s="33" t="s">
        <v>121</v>
      </c>
      <c r="T12" s="33" t="s">
        <v>122</v>
      </c>
      <c r="U12" s="33" t="s">
        <v>260</v>
      </c>
      <c r="V12" s="34">
        <v>334</v>
      </c>
      <c r="W12" s="35">
        <v>3436.2727272727275</v>
      </c>
      <c r="X12" s="33" t="s">
        <v>138</v>
      </c>
      <c r="Y12" s="33" t="s">
        <v>108</v>
      </c>
      <c r="Z12" s="33" t="s">
        <v>242</v>
      </c>
      <c r="AA12" s="33" t="s">
        <v>161</v>
      </c>
      <c r="AB12" s="35">
        <v>1217906.1199999987</v>
      </c>
      <c r="AC12" s="36">
        <v>76.58743862275449</v>
      </c>
      <c r="AD12" s="36">
        <v>25580.2045</v>
      </c>
      <c r="AE12" s="34">
        <v>206078</v>
      </c>
      <c r="AF12" s="35">
        <v>5.909927891380927</v>
      </c>
      <c r="AG12" s="35">
        <v>47.611273787901062</v>
      </c>
    </row>
    <row r="13" spans="1:36" x14ac:dyDescent="0.2">
      <c r="R13" s="33" t="s">
        <v>162</v>
      </c>
      <c r="S13" s="33" t="s">
        <v>121</v>
      </c>
      <c r="T13" s="33" t="s">
        <v>122</v>
      </c>
      <c r="U13" s="33" t="s">
        <v>279</v>
      </c>
      <c r="V13" s="34">
        <v>186</v>
      </c>
      <c r="W13" s="35">
        <v>3360.9953271028039</v>
      </c>
      <c r="X13" s="33" t="s">
        <v>277</v>
      </c>
      <c r="Y13" s="33" t="s">
        <v>108</v>
      </c>
      <c r="Z13" s="33" t="s">
        <v>242</v>
      </c>
      <c r="AA13" s="33" t="s">
        <v>243</v>
      </c>
      <c r="AB13" s="35">
        <v>727256.94000000064</v>
      </c>
      <c r="AC13" s="36">
        <v>89.052612903225807</v>
      </c>
      <c r="AD13" s="36">
        <v>16563.786</v>
      </c>
      <c r="AE13" s="34">
        <v>132246</v>
      </c>
      <c r="AF13" s="35">
        <v>5.4992736264234887</v>
      </c>
      <c r="AG13" s="35">
        <v>43.906443852872805</v>
      </c>
    </row>
    <row r="14" spans="1:36" x14ac:dyDescent="0.2">
      <c r="R14" s="33" t="s">
        <v>137</v>
      </c>
      <c r="S14" s="33" t="s">
        <v>138</v>
      </c>
      <c r="T14" s="33" t="s">
        <v>108</v>
      </c>
      <c r="U14" s="33" t="s">
        <v>279</v>
      </c>
      <c r="V14" s="34">
        <v>302</v>
      </c>
      <c r="W14" s="35">
        <v>1515.421052631579</v>
      </c>
      <c r="X14" s="33" t="s">
        <v>277</v>
      </c>
      <c r="Y14" s="33" t="s">
        <v>108</v>
      </c>
      <c r="Z14" s="33" t="s">
        <v>242</v>
      </c>
      <c r="AA14" s="33" t="s">
        <v>243</v>
      </c>
      <c r="AB14" s="35">
        <v>460688</v>
      </c>
      <c r="AC14" s="36">
        <v>89.268798013245032</v>
      </c>
      <c r="AD14" s="36">
        <v>26959.177</v>
      </c>
      <c r="AE14" s="34">
        <v>56776</v>
      </c>
      <c r="AF14" s="35">
        <v>8.1141327321403409</v>
      </c>
      <c r="AG14" s="35">
        <v>17.088355479100866</v>
      </c>
    </row>
    <row r="15" spans="1:36" x14ac:dyDescent="0.2">
      <c r="R15" s="33" t="s">
        <v>137</v>
      </c>
      <c r="S15" s="33" t="s">
        <v>138</v>
      </c>
      <c r="T15" s="33" t="s">
        <v>108</v>
      </c>
      <c r="U15" s="33" t="s">
        <v>276</v>
      </c>
      <c r="V15" s="34">
        <v>112</v>
      </c>
      <c r="W15" s="35">
        <v>2142.15</v>
      </c>
      <c r="X15" s="33" t="s">
        <v>277</v>
      </c>
      <c r="Y15" s="33" t="s">
        <v>108</v>
      </c>
      <c r="Z15" s="33" t="s">
        <v>242</v>
      </c>
      <c r="AA15" s="33" t="s">
        <v>278</v>
      </c>
      <c r="AB15" s="35">
        <v>257058</v>
      </c>
      <c r="AC15" s="36">
        <v>85.476258928571426</v>
      </c>
      <c r="AD15" s="36">
        <v>9573.3410000000003</v>
      </c>
      <c r="AE15" s="34">
        <v>21056</v>
      </c>
      <c r="AF15" s="35">
        <v>12.208301671732523</v>
      </c>
      <c r="AG15" s="35">
        <v>26.851440891951931</v>
      </c>
    </row>
    <row r="16" spans="1:36" x14ac:dyDescent="0.2">
      <c r="R16" s="33" t="s">
        <v>260</v>
      </c>
      <c r="S16" s="33" t="s">
        <v>138</v>
      </c>
      <c r="T16" s="33" t="s">
        <v>108</v>
      </c>
      <c r="U16" s="33" t="s">
        <v>279</v>
      </c>
      <c r="V16" s="34">
        <v>11</v>
      </c>
      <c r="W16" s="35">
        <v>2514.090909090909</v>
      </c>
      <c r="X16" s="33" t="s">
        <v>277</v>
      </c>
      <c r="Y16" s="33" t="s">
        <v>108</v>
      </c>
      <c r="Z16" s="33" t="s">
        <v>242</v>
      </c>
      <c r="AA16" s="33" t="s">
        <v>243</v>
      </c>
      <c r="AB16" s="35">
        <v>27655</v>
      </c>
      <c r="AC16" s="36">
        <v>81.526863636363643</v>
      </c>
      <c r="AD16" s="36">
        <v>896.79550000000006</v>
      </c>
      <c r="AE16" s="34">
        <v>0</v>
      </c>
      <c r="AF16" s="35" t="s">
        <v>241</v>
      </c>
      <c r="AG16" s="35">
        <v>30.837576682755429</v>
      </c>
    </row>
    <row r="17" spans="18:33" x14ac:dyDescent="0.2">
      <c r="R17" s="33" t="s">
        <v>260</v>
      </c>
      <c r="S17" s="33" t="s">
        <v>138</v>
      </c>
      <c r="T17" s="33" t="s">
        <v>108</v>
      </c>
      <c r="U17" s="33" t="s">
        <v>267</v>
      </c>
      <c r="V17" s="34">
        <v>18</v>
      </c>
      <c r="W17" s="35">
        <v>6998.7222222222226</v>
      </c>
      <c r="X17" s="33" t="s">
        <v>268</v>
      </c>
      <c r="Y17" s="33" t="s">
        <v>269</v>
      </c>
      <c r="Z17" s="33" t="s">
        <v>242</v>
      </c>
      <c r="AA17" s="33" t="s">
        <v>270</v>
      </c>
      <c r="AB17" s="35">
        <v>125977</v>
      </c>
      <c r="AC17" s="36">
        <v>88.081916666666672</v>
      </c>
      <c r="AD17" s="36">
        <v>1585.4745</v>
      </c>
      <c r="AE17" s="34">
        <v>23562</v>
      </c>
      <c r="AF17" s="35">
        <v>5.3466174348527291</v>
      </c>
      <c r="AG17" s="35">
        <v>79.456970137331126</v>
      </c>
    </row>
    <row r="18" spans="18:33" x14ac:dyDescent="0.2">
      <c r="R18" s="33" t="s">
        <v>162</v>
      </c>
      <c r="S18" s="33" t="s">
        <v>121</v>
      </c>
      <c r="T18" s="33" t="s">
        <v>122</v>
      </c>
      <c r="U18" s="33" t="s">
        <v>264</v>
      </c>
      <c r="V18" s="34">
        <v>4</v>
      </c>
      <c r="W18" s="35">
        <v>1144.5</v>
      </c>
      <c r="X18" s="33" t="s">
        <v>111</v>
      </c>
      <c r="Y18" s="33" t="s">
        <v>112</v>
      </c>
      <c r="Z18" s="33" t="s">
        <v>242</v>
      </c>
      <c r="AA18" s="33" t="s">
        <v>265</v>
      </c>
      <c r="AB18" s="35">
        <v>4640.7299999999996</v>
      </c>
      <c r="AC18" s="36">
        <v>76.865375</v>
      </c>
      <c r="AD18" s="36">
        <v>307.4615</v>
      </c>
      <c r="AE18" s="34">
        <v>2792</v>
      </c>
      <c r="AF18" s="35">
        <v>1.6621525787965614</v>
      </c>
      <c r="AG18" s="35">
        <v>15.093694657705109</v>
      </c>
    </row>
    <row r="19" spans="18:33" x14ac:dyDescent="0.2">
      <c r="R19" s="33" t="s">
        <v>137</v>
      </c>
      <c r="S19" s="33" t="s">
        <v>138</v>
      </c>
      <c r="T19" s="33" t="s">
        <v>108</v>
      </c>
      <c r="U19" s="33" t="s">
        <v>187</v>
      </c>
      <c r="V19" s="34">
        <v>4</v>
      </c>
      <c r="W19" s="35">
        <v>827.25</v>
      </c>
      <c r="X19" s="33" t="s">
        <v>188</v>
      </c>
      <c r="Y19" s="33" t="s">
        <v>64</v>
      </c>
      <c r="Z19" s="33" t="s">
        <v>242</v>
      </c>
      <c r="AA19" s="33" t="s">
        <v>149</v>
      </c>
      <c r="AB19" s="35">
        <v>3309</v>
      </c>
      <c r="AC19" s="36">
        <v>33.627499999999998</v>
      </c>
      <c r="AD19" s="36">
        <v>134.51</v>
      </c>
      <c r="AE19" s="34">
        <v>3356</v>
      </c>
      <c r="AF19" s="35">
        <v>0.98599523241954712</v>
      </c>
      <c r="AG19" s="35">
        <v>24.600401457140734</v>
      </c>
    </row>
    <row r="20" spans="18:33" x14ac:dyDescent="0.2">
      <c r="R20" s="33" t="s">
        <v>162</v>
      </c>
      <c r="S20" s="33" t="s">
        <v>121</v>
      </c>
      <c r="T20" s="33" t="s">
        <v>122</v>
      </c>
      <c r="U20" s="33" t="s">
        <v>261</v>
      </c>
      <c r="V20" s="34">
        <v>85</v>
      </c>
      <c r="W20" s="35">
        <v>816.6</v>
      </c>
      <c r="X20" s="33" t="s">
        <v>262</v>
      </c>
      <c r="Y20" s="33" t="s">
        <v>122</v>
      </c>
      <c r="Z20" s="33" t="s">
        <v>242</v>
      </c>
      <c r="AA20" s="33" t="s">
        <v>263</v>
      </c>
      <c r="AB20" s="35">
        <v>118409.41000000006</v>
      </c>
      <c r="AC20" s="36">
        <v>78.984670588235289</v>
      </c>
      <c r="AD20" s="36">
        <v>6713.6970000000001</v>
      </c>
      <c r="AE20" s="34">
        <v>85</v>
      </c>
      <c r="AF20" s="35">
        <v>1393.0518823529419</v>
      </c>
      <c r="AG20" s="35">
        <v>17.636990468887717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Sheet3</vt:lpstr>
      <vt:lpstr>QVDataUpdate</vt:lpstr>
      <vt:lpstr>Sheet2</vt:lpstr>
      <vt:lpstr>QVData</vt:lpstr>
      <vt:lpstr>EurCosts</vt:lpstr>
      <vt:lpstr>Rail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Stephens, Katheryn</dc:creator>
  <cp:lastModifiedBy>Cross, Dylan</cp:lastModifiedBy>
  <dcterms:created xsi:type="dcterms:W3CDTF">2016-07-28T18:00:54Z</dcterms:created>
  <dcterms:modified xsi:type="dcterms:W3CDTF">2017-01-08T23:23:43Z</dcterms:modified>
</cp:coreProperties>
</file>