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todd\Desktop\"/>
    </mc:Choice>
  </mc:AlternateContent>
  <xr:revisionPtr revIDLastSave="0" documentId="8_{0EE7F539-27A4-4CD5-BF7C-296557BC56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进度跟踪票" sheetId="3" r:id="rId1"/>
  </sheets>
  <externalReferences>
    <externalReference r:id="rId2"/>
  </externalReferences>
  <definedNames>
    <definedName name="_xlnm._FilterDatabase" localSheetId="0" hidden="1">进度跟踪票!$A$6:$V$55</definedName>
    <definedName name="_xlnm.Print_Area" localSheetId="0">进度跟踪票!$A$1:$V$304</definedName>
    <definedName name="_xlnm.Print_Titles" localSheetId="0">进度跟踪票!$A:$F</definedName>
  </definedNames>
  <calcPr calcId="191029"/>
  <fileRecoveryPr repairLoad="1"/>
</workbook>
</file>

<file path=xl/calcChain.xml><?xml version="1.0" encoding="utf-8"?>
<calcChain xmlns="http://schemas.openxmlformats.org/spreadsheetml/2006/main">
  <c r="D106" i="3" l="1"/>
  <c r="D103" i="3"/>
  <c r="B98" i="3"/>
  <c r="J93" i="3"/>
  <c r="G93" i="3"/>
  <c r="Q63" i="3"/>
  <c r="P63" i="3"/>
  <c r="Q62" i="3"/>
  <c r="P62" i="3"/>
  <c r="Q61" i="3"/>
  <c r="P61" i="3"/>
  <c r="Q60" i="3"/>
  <c r="P60" i="3"/>
  <c r="Q59" i="3"/>
  <c r="P59" i="3"/>
  <c r="Q55" i="3"/>
  <c r="P55" i="3"/>
  <c r="F55" i="3" s="1"/>
  <c r="O55" i="3"/>
  <c r="Q54" i="3"/>
  <c r="P54" i="3"/>
  <c r="O54" i="3"/>
  <c r="F54" i="3"/>
  <c r="Q53" i="3"/>
  <c r="P53" i="3"/>
  <c r="F53" i="3" s="1"/>
  <c r="O53" i="3"/>
  <c r="Q52" i="3"/>
  <c r="P52" i="3"/>
  <c r="F52" i="3" s="1"/>
  <c r="O52" i="3"/>
  <c r="Q51" i="3"/>
  <c r="P51" i="3"/>
  <c r="F51" i="3" s="1"/>
  <c r="O51" i="3"/>
  <c r="Q50" i="3"/>
  <c r="P50" i="3"/>
  <c r="F50" i="3" s="1"/>
  <c r="O50" i="3"/>
  <c r="S49" i="3"/>
  <c r="Q49" i="3"/>
  <c r="P49" i="3"/>
  <c r="O49" i="3"/>
  <c r="F49" i="3"/>
  <c r="S48" i="3"/>
  <c r="Q48" i="3"/>
  <c r="P48" i="3"/>
  <c r="F48" i="3" s="1"/>
  <c r="O48" i="3"/>
  <c r="S47" i="3"/>
  <c r="Q47" i="3"/>
  <c r="P47" i="3"/>
  <c r="O47" i="3"/>
  <c r="F47" i="3"/>
  <c r="S46" i="3"/>
  <c r="Q46" i="3"/>
  <c r="P46" i="3"/>
  <c r="O46" i="3"/>
  <c r="F46" i="3"/>
  <c r="S45" i="3"/>
  <c r="Q45" i="3"/>
  <c r="P45" i="3"/>
  <c r="F45" i="3" s="1"/>
  <c r="O45" i="3"/>
  <c r="S44" i="3"/>
  <c r="Q44" i="3"/>
  <c r="P44" i="3"/>
  <c r="O44" i="3"/>
  <c r="F44" i="3"/>
  <c r="S43" i="3"/>
  <c r="Q43" i="3"/>
  <c r="P43" i="3"/>
  <c r="F43" i="3" s="1"/>
  <c r="O43" i="3"/>
  <c r="S42" i="3"/>
  <c r="Q42" i="3"/>
  <c r="P42" i="3"/>
  <c r="O42" i="3"/>
  <c r="F42" i="3"/>
  <c r="S41" i="3"/>
  <c r="Q41" i="3"/>
  <c r="P41" i="3"/>
  <c r="O41" i="3"/>
  <c r="F41" i="3"/>
  <c r="S40" i="3"/>
  <c r="Q40" i="3"/>
  <c r="P40" i="3"/>
  <c r="F40" i="3" s="1"/>
  <c r="O40" i="3"/>
  <c r="S39" i="3"/>
  <c r="Q39" i="3"/>
  <c r="P39" i="3"/>
  <c r="F39" i="3" s="1"/>
  <c r="O39" i="3"/>
  <c r="S38" i="3"/>
  <c r="Q38" i="3"/>
  <c r="P38" i="3"/>
  <c r="F38" i="3" s="1"/>
  <c r="O38" i="3"/>
  <c r="S37" i="3"/>
  <c r="Q37" i="3"/>
  <c r="P37" i="3"/>
  <c r="O37" i="3"/>
  <c r="F37" i="3"/>
  <c r="S36" i="3"/>
  <c r="Q36" i="3"/>
  <c r="P36" i="3"/>
  <c r="O36" i="3"/>
  <c r="F36" i="3"/>
  <c r="S35" i="3"/>
  <c r="Q35" i="3"/>
  <c r="P35" i="3"/>
  <c r="F35" i="3" s="1"/>
  <c r="O35" i="3"/>
  <c r="S34" i="3"/>
  <c r="Q34" i="3"/>
  <c r="P34" i="3"/>
  <c r="F34" i="3" s="1"/>
  <c r="O34" i="3"/>
  <c r="S33" i="3"/>
  <c r="Q33" i="3"/>
  <c r="P33" i="3"/>
  <c r="F33" i="3" s="1"/>
  <c r="O33" i="3"/>
  <c r="S32" i="3"/>
  <c r="Q32" i="3"/>
  <c r="P32" i="3"/>
  <c r="F32" i="3" s="1"/>
  <c r="O32" i="3"/>
  <c r="S31" i="3"/>
  <c r="Q31" i="3"/>
  <c r="P31" i="3"/>
  <c r="O31" i="3"/>
  <c r="F31" i="3"/>
  <c r="S30" i="3"/>
  <c r="Q30" i="3"/>
  <c r="P30" i="3"/>
  <c r="O30" i="3"/>
  <c r="F30" i="3"/>
  <c r="S29" i="3"/>
  <c r="Q29" i="3"/>
  <c r="P29" i="3"/>
  <c r="F29" i="3" s="1"/>
  <c r="O29" i="3"/>
  <c r="S28" i="3"/>
  <c r="Q28" i="3"/>
  <c r="P28" i="3"/>
  <c r="F28" i="3" s="1"/>
  <c r="O28" i="3"/>
  <c r="S27" i="3"/>
  <c r="Q27" i="3"/>
  <c r="P27" i="3"/>
  <c r="F27" i="3" s="1"/>
  <c r="O27" i="3"/>
  <c r="S26" i="3"/>
  <c r="Q26" i="3"/>
  <c r="P26" i="3"/>
  <c r="F26" i="3" s="1"/>
  <c r="O26" i="3"/>
  <c r="S25" i="3"/>
  <c r="Q25" i="3"/>
  <c r="P25" i="3"/>
  <c r="F25" i="3" s="1"/>
  <c r="O25" i="3"/>
  <c r="S24" i="3"/>
  <c r="Q24" i="3"/>
  <c r="P24" i="3"/>
  <c r="F24" i="3" s="1"/>
  <c r="O24" i="3"/>
  <c r="S23" i="3"/>
  <c r="Q23" i="3"/>
  <c r="P23" i="3"/>
  <c r="O23" i="3"/>
  <c r="F23" i="3"/>
  <c r="S22" i="3"/>
  <c r="Q22" i="3"/>
  <c r="P22" i="3"/>
  <c r="O22" i="3"/>
  <c r="F22" i="3"/>
  <c r="S21" i="3"/>
  <c r="Q21" i="3"/>
  <c r="P21" i="3"/>
  <c r="F21" i="3" s="1"/>
  <c r="O21" i="3"/>
  <c r="S20" i="3"/>
  <c r="Q20" i="3"/>
  <c r="P20" i="3"/>
  <c r="O20" i="3"/>
  <c r="F20" i="3"/>
  <c r="S19" i="3"/>
  <c r="Q19" i="3"/>
  <c r="P19" i="3"/>
  <c r="F19" i="3" s="1"/>
  <c r="O19" i="3"/>
  <c r="S18" i="3"/>
  <c r="Q18" i="3"/>
  <c r="P18" i="3"/>
  <c r="F18" i="3" s="1"/>
  <c r="O18" i="3"/>
  <c r="S17" i="3"/>
  <c r="Q17" i="3"/>
  <c r="P17" i="3"/>
  <c r="F17" i="3" s="1"/>
  <c r="O17" i="3"/>
  <c r="S16" i="3"/>
  <c r="Q16" i="3"/>
  <c r="P16" i="3"/>
  <c r="F16" i="3" s="1"/>
  <c r="O16" i="3"/>
  <c r="S15" i="3"/>
  <c r="Q15" i="3"/>
  <c r="P15" i="3"/>
  <c r="O15" i="3"/>
  <c r="F15" i="3"/>
  <c r="S14" i="3"/>
  <c r="Q14" i="3"/>
  <c r="P14" i="3"/>
  <c r="O14" i="3"/>
  <c r="F14" i="3"/>
  <c r="S13" i="3"/>
  <c r="Q13" i="3"/>
  <c r="P13" i="3"/>
  <c r="F13" i="3" s="1"/>
  <c r="O13" i="3"/>
  <c r="S12" i="3"/>
  <c r="Q12" i="3"/>
  <c r="P12" i="3"/>
  <c r="F12" i="3" s="1"/>
  <c r="O12" i="3"/>
  <c r="S11" i="3"/>
  <c r="Q11" i="3"/>
  <c r="P11" i="3"/>
  <c r="F11" i="3" s="1"/>
  <c r="O11" i="3"/>
  <c r="S10" i="3"/>
  <c r="Q10" i="3"/>
  <c r="P10" i="3"/>
  <c r="F10" i="3" s="1"/>
  <c r="O10" i="3"/>
  <c r="S9" i="3"/>
  <c r="Q9" i="3"/>
  <c r="P9" i="3"/>
  <c r="F9" i="3" s="1"/>
  <c r="O9" i="3"/>
  <c r="S8" i="3"/>
  <c r="Q8" i="3"/>
  <c r="P8" i="3"/>
  <c r="F8" i="3" s="1"/>
  <c r="O8" i="3"/>
  <c r="S7" i="3"/>
  <c r="Q7" i="3"/>
  <c r="P7" i="3"/>
  <c r="O7" i="3"/>
  <c r="D99" i="3"/>
  <c r="D98" i="3"/>
  <c r="F7" i="3"/>
  <c r="D105" i="3" l="1"/>
  <c r="D104" i="3"/>
  <c r="D100" i="3"/>
  <c r="D101" i="3"/>
  <c r="D102" i="3"/>
  <c r="D96" i="3"/>
  <c r="D97" i="3"/>
</calcChain>
</file>

<file path=xl/sharedStrings.xml><?xml version="1.0" encoding="utf-8"?>
<sst xmlns="http://schemas.openxmlformats.org/spreadsheetml/2006/main" count="163" uniqueCount="119">
  <si>
    <t>日付</t>
  </si>
  <si>
    <t>No</t>
  </si>
  <si>
    <r>
      <rPr>
        <b/>
        <sz val="8"/>
        <rFont val="宋体"/>
        <family val="3"/>
        <charset val="134"/>
      </rPr>
      <t>模块</t>
    </r>
    <r>
      <rPr>
        <b/>
        <sz val="8"/>
        <rFont val="ＭＳ ゴシック"/>
        <charset val="134"/>
      </rPr>
      <t>a</t>
    </r>
  </si>
  <si>
    <r>
      <rPr>
        <b/>
        <sz val="8"/>
        <rFont val="宋体"/>
        <family val="3"/>
        <charset val="134"/>
      </rPr>
      <t>模块</t>
    </r>
    <r>
      <rPr>
        <b/>
        <sz val="8"/>
        <rFont val="ＭＳ ゴシック"/>
        <charset val="134"/>
      </rPr>
      <t>b</t>
    </r>
  </si>
  <si>
    <t>担当者</t>
  </si>
  <si>
    <t>预计规模</t>
  </si>
  <si>
    <t>实际规模</t>
  </si>
  <si>
    <t>累計
時間</t>
  </si>
  <si>
    <t>完成的页数</t>
  </si>
  <si>
    <t>备注</t>
  </si>
  <si>
    <t>预定开始日期</t>
  </si>
  <si>
    <t>实际开始日期</t>
  </si>
  <si>
    <t>开始状态</t>
  </si>
  <si>
    <t>延期未开始</t>
  </si>
  <si>
    <t>预定完成日期</t>
  </si>
  <si>
    <t>实际完成日期</t>
  </si>
  <si>
    <t>累计时间（h）</t>
  </si>
  <si>
    <t>累計
時間
（完成）</t>
  </si>
  <si>
    <t>完成状态</t>
  </si>
  <si>
    <t>延期未完成</t>
  </si>
  <si>
    <t>累计作业</t>
  </si>
  <si>
    <t>当日作业</t>
  </si>
  <si>
    <t>手动作业累计</t>
  </si>
  <si>
    <t>合計</t>
  </si>
  <si>
    <t>手动做成</t>
  </si>
  <si>
    <t>需求规格说明书</t>
  </si>
  <si>
    <t>文档介绍</t>
  </si>
  <si>
    <t>张合新</t>
  </si>
  <si>
    <t>产品介绍</t>
  </si>
  <si>
    <t>李子成</t>
  </si>
  <si>
    <t>产品面向的用户群体</t>
  </si>
  <si>
    <t>肖佳兴</t>
  </si>
  <si>
    <t>产品应当遵守的标准或规范</t>
  </si>
  <si>
    <t>李想</t>
  </si>
  <si>
    <t>产品范围</t>
  </si>
  <si>
    <t>许曜霖</t>
  </si>
  <si>
    <t>产品中的角色</t>
  </si>
  <si>
    <t>产品的功能性需求</t>
  </si>
  <si>
    <r>
      <rPr>
        <sz val="8"/>
        <rFont val="ＭＳ ゴシック"/>
        <charset val="134"/>
      </rPr>
      <t>全</t>
    </r>
    <r>
      <rPr>
        <sz val="8"/>
        <rFont val="宋体"/>
        <family val="3"/>
        <charset val="134"/>
      </rPr>
      <t>组人员</t>
    </r>
  </si>
  <si>
    <t>产品质量需求</t>
  </si>
  <si>
    <t>软硬件环境需求</t>
  </si>
  <si>
    <t>规范文档排版以及编号</t>
  </si>
  <si>
    <t>用例图、流程图</t>
  </si>
  <si>
    <t>个人中心业务流程图</t>
  </si>
  <si>
    <t>会议管理业务流程图</t>
  </si>
  <si>
    <t>系统管理流程图</t>
  </si>
  <si>
    <t>车辆管理业务流程图</t>
  </si>
  <si>
    <t>工作安排业务流程图</t>
  </si>
  <si>
    <t>资产管理业务流程图</t>
  </si>
  <si>
    <t>系统公告业务流程图</t>
  </si>
  <si>
    <t>功能需求部分</t>
  </si>
  <si>
    <t>系统首页</t>
  </si>
  <si>
    <t>个人中心</t>
  </si>
  <si>
    <t>车辆管理</t>
  </si>
  <si>
    <t>系统管理</t>
  </si>
  <si>
    <t>资产管理</t>
  </si>
  <si>
    <t>系统公告</t>
  </si>
  <si>
    <t>工作安排</t>
  </si>
  <si>
    <t>会议管理</t>
  </si>
  <si>
    <t>数据库设计</t>
  </si>
  <si>
    <r>
      <rPr>
        <sz val="8"/>
        <rFont val="ＭＳ ゴシック"/>
        <charset val="134"/>
      </rPr>
      <t>系</t>
    </r>
    <r>
      <rPr>
        <sz val="8"/>
        <rFont val="宋体"/>
        <family val="3"/>
        <charset val="134"/>
      </rPr>
      <t>统</t>
    </r>
    <r>
      <rPr>
        <sz val="8"/>
        <rFont val="ＭＳ ゴシック"/>
        <charset val="134"/>
      </rPr>
      <t>公告部分</t>
    </r>
  </si>
  <si>
    <t>个人中心部分</t>
  </si>
  <si>
    <r>
      <rPr>
        <sz val="8"/>
        <rFont val="宋体"/>
        <family val="3"/>
        <charset val="134"/>
      </rPr>
      <t>张</t>
    </r>
    <r>
      <rPr>
        <sz val="8"/>
        <rFont val="ＭＳ ゴシック"/>
        <charset val="134"/>
      </rPr>
      <t>合新</t>
    </r>
  </si>
  <si>
    <t>工作安排部分</t>
  </si>
  <si>
    <r>
      <rPr>
        <sz val="8"/>
        <rFont val="ＭＳ ゴシック"/>
        <charset val="134"/>
      </rPr>
      <t>会</t>
    </r>
    <r>
      <rPr>
        <sz val="8"/>
        <rFont val="宋体"/>
        <family val="3"/>
        <charset val="134"/>
      </rPr>
      <t>议</t>
    </r>
    <r>
      <rPr>
        <sz val="8"/>
        <rFont val="ＭＳ ゴシック"/>
        <charset val="134"/>
      </rPr>
      <t>管理部分</t>
    </r>
  </si>
  <si>
    <r>
      <rPr>
        <sz val="8"/>
        <rFont val="ＭＳ ゴシック"/>
        <charset val="134"/>
      </rPr>
      <t>系</t>
    </r>
    <r>
      <rPr>
        <sz val="8"/>
        <rFont val="宋体"/>
        <family val="3"/>
        <charset val="134"/>
      </rPr>
      <t>统</t>
    </r>
    <r>
      <rPr>
        <sz val="8"/>
        <rFont val="ＭＳ ゴシック"/>
        <charset val="134"/>
      </rPr>
      <t>管理部分</t>
    </r>
  </si>
  <si>
    <r>
      <rPr>
        <sz val="8"/>
        <rFont val="宋体"/>
        <family val="3"/>
        <charset val="134"/>
      </rPr>
      <t>资产</t>
    </r>
    <r>
      <rPr>
        <sz val="8"/>
        <rFont val="ＭＳ ゴシック"/>
        <charset val="134"/>
      </rPr>
      <t>管理部分</t>
    </r>
  </si>
  <si>
    <r>
      <rPr>
        <sz val="8"/>
        <rFont val="宋体"/>
        <family val="3"/>
        <charset val="134"/>
      </rPr>
      <t>车辆</t>
    </r>
    <r>
      <rPr>
        <sz val="8"/>
        <rFont val="ＭＳ ゴシック"/>
        <charset val="134"/>
      </rPr>
      <t>管理部分</t>
    </r>
  </si>
  <si>
    <r>
      <rPr>
        <sz val="8"/>
        <rFont val="ＭＳ ゴシック"/>
        <charset val="134"/>
      </rPr>
      <t>ER</t>
    </r>
    <r>
      <rPr>
        <sz val="8"/>
        <rFont val="宋体"/>
        <family val="3"/>
        <charset val="134"/>
      </rPr>
      <t>图</t>
    </r>
  </si>
  <si>
    <r>
      <rPr>
        <sz val="8"/>
        <rFont val="ＭＳ ゴシック"/>
        <charset val="134"/>
      </rPr>
      <t>全</t>
    </r>
    <r>
      <rPr>
        <sz val="8"/>
        <rFont val="宋体"/>
        <family val="3"/>
        <charset val="134"/>
      </rPr>
      <t>组</t>
    </r>
    <r>
      <rPr>
        <sz val="8"/>
        <rFont val="ＭＳ ゴシック"/>
        <charset val="134"/>
      </rPr>
      <t>人</t>
    </r>
    <r>
      <rPr>
        <sz val="8"/>
        <rFont val="宋体"/>
        <family val="3"/>
        <charset val="134"/>
      </rPr>
      <t>员</t>
    </r>
  </si>
  <si>
    <r>
      <rPr>
        <sz val="8"/>
        <rFont val="ＭＳ ゴシック"/>
        <charset val="134"/>
      </rPr>
      <t>数据</t>
    </r>
    <r>
      <rPr>
        <sz val="8"/>
        <rFont val="宋体"/>
        <family val="3"/>
        <charset val="134"/>
      </rPr>
      <t>库逻辑图</t>
    </r>
  </si>
  <si>
    <t>数据库修改</t>
  </si>
  <si>
    <r>
      <rPr>
        <sz val="8"/>
        <rFont val="ＭＳ ゴシック"/>
        <charset val="134"/>
      </rPr>
      <t>会</t>
    </r>
    <r>
      <rPr>
        <sz val="8"/>
        <rFont val="宋体"/>
        <family val="3"/>
        <charset val="134"/>
      </rPr>
      <t>议</t>
    </r>
    <r>
      <rPr>
        <sz val="8"/>
        <rFont val="ＭＳ ゴシック"/>
        <charset val="134"/>
      </rPr>
      <t>管理部分修改</t>
    </r>
  </si>
  <si>
    <r>
      <rPr>
        <sz val="8"/>
        <rFont val="宋体"/>
        <family val="3"/>
        <charset val="134"/>
      </rPr>
      <t>车辆</t>
    </r>
    <r>
      <rPr>
        <sz val="8"/>
        <rFont val="ＭＳ ゴシック"/>
        <charset val="134"/>
      </rPr>
      <t>管理部分修改</t>
    </r>
  </si>
  <si>
    <r>
      <rPr>
        <sz val="8"/>
        <rFont val="ＭＳ ゴシック"/>
        <charset val="134"/>
      </rPr>
      <t>系</t>
    </r>
    <r>
      <rPr>
        <sz val="8"/>
        <rFont val="宋体"/>
        <family val="3"/>
        <charset val="134"/>
      </rPr>
      <t>统</t>
    </r>
    <r>
      <rPr>
        <sz val="8"/>
        <rFont val="ＭＳ ゴシック"/>
        <charset val="134"/>
      </rPr>
      <t>管理部分修改</t>
    </r>
  </si>
  <si>
    <r>
      <rPr>
        <sz val="8"/>
        <rFont val="宋体"/>
        <family val="3"/>
        <charset val="134"/>
      </rPr>
      <t>许</t>
    </r>
    <r>
      <rPr>
        <sz val="8"/>
        <rFont val="ＭＳ ゴシック"/>
        <charset val="134"/>
      </rPr>
      <t>曜霖</t>
    </r>
  </si>
  <si>
    <r>
      <rPr>
        <sz val="8"/>
        <rFont val="宋体"/>
        <family val="3"/>
        <charset val="134"/>
      </rPr>
      <t>资产</t>
    </r>
    <r>
      <rPr>
        <sz val="8"/>
        <rFont val="ＭＳ ゴシック"/>
        <charset val="134"/>
      </rPr>
      <t>管理部分修改</t>
    </r>
  </si>
  <si>
    <t>个人中心部分修改</t>
  </si>
  <si>
    <t>系统公告部分修改</t>
  </si>
  <si>
    <t>下拉框内容表</t>
  </si>
  <si>
    <r>
      <rPr>
        <sz val="8"/>
        <rFont val="宋体"/>
        <family val="3"/>
        <charset val="134"/>
      </rPr>
      <t>张</t>
    </r>
    <r>
      <rPr>
        <sz val="8"/>
        <rFont val="ＭＳ ゴシック"/>
        <charset val="134"/>
      </rPr>
      <t>合新肖佳</t>
    </r>
    <r>
      <rPr>
        <sz val="8"/>
        <rFont val="宋体"/>
        <family val="3"/>
        <charset val="134"/>
      </rPr>
      <t>兴</t>
    </r>
  </si>
  <si>
    <t>关系图修改</t>
  </si>
  <si>
    <r>
      <rPr>
        <sz val="8"/>
        <rFont val="ＭＳ ゴシック"/>
        <charset val="134"/>
      </rPr>
      <t>API</t>
    </r>
    <r>
      <rPr>
        <sz val="8"/>
        <rFont val="宋体"/>
        <family val="3"/>
        <charset val="134"/>
      </rPr>
      <t>设计</t>
    </r>
  </si>
  <si>
    <r>
      <rPr>
        <sz val="8"/>
        <rFont val="宋体"/>
        <family val="3"/>
        <charset val="134"/>
      </rPr>
      <t>编码</t>
    </r>
    <r>
      <rPr>
        <sz val="8"/>
        <rFont val="ＭＳ ゴシック"/>
        <charset val="134"/>
      </rPr>
      <t>部分</t>
    </r>
  </si>
  <si>
    <r>
      <rPr>
        <sz val="8"/>
        <rFont val="宋体"/>
        <family val="3"/>
        <charset val="134"/>
      </rPr>
      <t>车辆查</t>
    </r>
    <r>
      <rPr>
        <sz val="8"/>
        <rFont val="ＭＳ ゴシック"/>
        <charset val="134"/>
      </rPr>
      <t>看</t>
    </r>
  </si>
  <si>
    <r>
      <rPr>
        <sz val="8"/>
        <rFont val="ＭＳ ゴシック"/>
        <charset val="134"/>
      </rPr>
      <t>派</t>
    </r>
    <r>
      <rPr>
        <sz val="8"/>
        <rFont val="宋体"/>
        <family val="3"/>
        <charset val="134"/>
      </rPr>
      <t>车记录</t>
    </r>
  </si>
  <si>
    <r>
      <rPr>
        <sz val="8"/>
        <rFont val="ＭＳ ゴシック"/>
        <charset val="134"/>
      </rPr>
      <t>派</t>
    </r>
    <r>
      <rPr>
        <sz val="8"/>
        <rFont val="宋体"/>
        <family val="3"/>
        <charset val="134"/>
      </rPr>
      <t>车</t>
    </r>
    <r>
      <rPr>
        <sz val="8"/>
        <rFont val="ＭＳ ゴシック"/>
        <charset val="134"/>
      </rPr>
      <t>待</t>
    </r>
    <r>
      <rPr>
        <sz val="8"/>
        <rFont val="宋体"/>
        <family val="3"/>
        <charset val="134"/>
      </rPr>
      <t>办</t>
    </r>
  </si>
  <si>
    <r>
      <rPr>
        <sz val="8"/>
        <rFont val="宋体"/>
        <family val="3"/>
        <charset val="134"/>
      </rPr>
      <t>员</t>
    </r>
    <r>
      <rPr>
        <sz val="8"/>
        <rFont val="ＭＳ ゴシック"/>
        <charset val="134"/>
      </rPr>
      <t>工管理</t>
    </r>
  </si>
  <si>
    <r>
      <rPr>
        <sz val="8"/>
        <rFont val="ＭＳ ゴシック"/>
        <charset val="134"/>
      </rPr>
      <t>部</t>
    </r>
    <r>
      <rPr>
        <sz val="8"/>
        <rFont val="宋体"/>
        <family val="3"/>
        <charset val="134"/>
      </rPr>
      <t>门管理</t>
    </r>
  </si>
  <si>
    <t>职务管理</t>
  </si>
  <si>
    <t>角色管理</t>
  </si>
  <si>
    <r>
      <rPr>
        <sz val="8"/>
        <rFont val="宋体"/>
        <family val="3"/>
        <charset val="134"/>
      </rPr>
      <t>权</t>
    </r>
    <r>
      <rPr>
        <sz val="8"/>
        <rFont val="ＭＳ ゴシック"/>
        <charset val="134"/>
      </rPr>
      <t>限管理</t>
    </r>
  </si>
  <si>
    <t>日程安排</t>
  </si>
  <si>
    <r>
      <rPr>
        <sz val="8"/>
        <rFont val="宋体"/>
        <family val="3"/>
        <charset val="134"/>
      </rPr>
      <t>综</t>
    </r>
    <r>
      <rPr>
        <sz val="8"/>
        <rFont val="ＭＳ ゴシック"/>
        <charset val="134"/>
      </rPr>
      <t>合</t>
    </r>
    <r>
      <rPr>
        <sz val="8"/>
        <rFont val="宋体"/>
        <family val="3"/>
        <charset val="134"/>
      </rPr>
      <t>查询</t>
    </r>
  </si>
  <si>
    <r>
      <rPr>
        <sz val="8"/>
        <rFont val="ＭＳ ゴシック"/>
        <charset val="134"/>
      </rPr>
      <t>代</t>
    </r>
    <r>
      <rPr>
        <sz val="8"/>
        <rFont val="宋体"/>
        <family val="3"/>
        <charset val="134"/>
      </rPr>
      <t>读设置</t>
    </r>
  </si>
  <si>
    <r>
      <rPr>
        <sz val="8"/>
        <rFont val="ＭＳ ゴシック"/>
        <charset val="134"/>
      </rPr>
      <t>代</t>
    </r>
    <r>
      <rPr>
        <sz val="8"/>
        <rFont val="宋体"/>
        <family val="3"/>
        <charset val="134"/>
      </rPr>
      <t>办审批</t>
    </r>
  </si>
  <si>
    <r>
      <rPr>
        <sz val="8"/>
        <rFont val="宋体"/>
        <family val="3"/>
        <charset val="134"/>
      </rPr>
      <t>库</t>
    </r>
    <r>
      <rPr>
        <sz val="8"/>
        <rFont val="ＭＳ ゴシック"/>
        <charset val="134"/>
      </rPr>
      <t>存管理</t>
    </r>
  </si>
  <si>
    <r>
      <rPr>
        <sz val="8"/>
        <rFont val="ＭＳ ゴシック"/>
        <charset val="134"/>
      </rPr>
      <t>消耗</t>
    </r>
    <r>
      <rPr>
        <sz val="8"/>
        <rFont val="宋体"/>
        <family val="3"/>
        <charset val="134"/>
      </rPr>
      <t>记录管理</t>
    </r>
  </si>
  <si>
    <t>员工信息维护</t>
  </si>
  <si>
    <t>检索他人信息</t>
  </si>
  <si>
    <t>个人申请中心</t>
  </si>
  <si>
    <t>会议预约与审批</t>
  </si>
  <si>
    <t>会议室管理</t>
  </si>
  <si>
    <t>个人中心-前端</t>
  </si>
  <si>
    <r>
      <rPr>
        <sz val="8"/>
        <rFont val="ＭＳ ゴシック"/>
        <charset val="134"/>
      </rPr>
      <t>数据</t>
    </r>
    <r>
      <rPr>
        <sz val="8"/>
        <rFont val="宋体"/>
        <family val="3"/>
        <charset val="134"/>
      </rPr>
      <t>库修改</t>
    </r>
  </si>
  <si>
    <t>集計</t>
  </si>
  <si>
    <t>设计做成</t>
  </si>
  <si>
    <t>开始率</t>
  </si>
  <si>
    <r>
      <rPr>
        <b/>
        <sz val="8"/>
        <rFont val="宋体"/>
        <family val="3"/>
        <charset val="134"/>
      </rPr>
      <t>生成率</t>
    </r>
    <r>
      <rPr>
        <b/>
        <sz val="8"/>
        <rFont val="ＭＳ ゴシック"/>
        <charset val="134"/>
      </rPr>
      <t>（KS/人月）</t>
    </r>
  </si>
  <si>
    <t>提前开始</t>
  </si>
  <si>
    <t>与预定匹配</t>
  </si>
  <si>
    <t>延期开始</t>
  </si>
  <si>
    <t>完成率</t>
  </si>
  <si>
    <r>
      <rPr>
        <sz val="8"/>
        <rFont val="ＭＳ ゴシック"/>
        <charset val="134"/>
      </rPr>
      <t>提前</t>
    </r>
    <r>
      <rPr>
        <sz val="8"/>
        <rFont val="宋体"/>
        <family val="3"/>
        <charset val="134"/>
      </rPr>
      <t>完成</t>
    </r>
  </si>
  <si>
    <t>预定匹配</t>
  </si>
  <si>
    <r>
      <rPr>
        <sz val="8"/>
        <rFont val="ＭＳ ゴシック"/>
        <charset val="134"/>
      </rPr>
      <t>延期未</t>
    </r>
    <r>
      <rPr>
        <sz val="8"/>
        <rFont val="宋体"/>
        <family val="3"/>
        <charset val="134"/>
      </rPr>
      <t>完成</t>
    </r>
  </si>
  <si>
    <t>延期完成</t>
  </si>
  <si>
    <t xml:space="preserve">  工数統計</t>
  </si>
  <si>
    <t>进度统计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</si>
</sst>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8" formatCode="0.000_);[Red]\(0.000\)"/>
    <numFmt numFmtId="180" formatCode="yyyy/m/d;@"/>
    <numFmt numFmtId="190" formatCode="0.00_ "/>
    <numFmt numFmtId="194" formatCode="0.000_ "/>
    <numFmt numFmtId="200" formatCode="0.0_);[Red]\(0.0\)"/>
    <numFmt numFmtId="201" formatCode="0.0000_ "/>
    <numFmt numFmtId="202" formatCode="0_ "/>
    <numFmt numFmtId="203" formatCode="0.00_);[Red]\(0.00\)"/>
    <numFmt numFmtId="205" formatCode="m/d;@"/>
    <numFmt numFmtId="209" formatCode="0_);[Red]\(0\)"/>
  </numFmts>
  <fonts count="14">
    <font>
      <sz val="12"/>
      <color theme="1"/>
      <name val="宋体"/>
      <charset val="134"/>
      <scheme val="minor"/>
    </font>
    <font>
      <b/>
      <sz val="8"/>
      <name val="MS Gothic"/>
      <family val="3"/>
      <charset val="128"/>
    </font>
    <font>
      <sz val="8"/>
      <name val="ＭＳ ゴシック"/>
      <charset val="134"/>
    </font>
    <font>
      <sz val="8"/>
      <name val="MS Gothic"/>
      <family val="3"/>
      <charset val="128"/>
    </font>
    <font>
      <b/>
      <sz val="8"/>
      <name val="宋体"/>
      <family val="3"/>
      <charset val="134"/>
    </font>
    <font>
      <sz val="8"/>
      <name val="ＭＳ Ｐ明朝"/>
      <charset val="128"/>
    </font>
    <font>
      <b/>
      <sz val="8"/>
      <name val="ＭＳ ゴシック"/>
      <charset val="134"/>
    </font>
    <font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8"/>
      <name val="MS Gothic"/>
      <family val="3"/>
      <charset val="128"/>
    </font>
    <font>
      <sz val="8"/>
      <color rgb="FF000000"/>
      <name val="ＭＳ ゴシック"/>
      <charset val="134"/>
    </font>
    <font>
      <sz val="8"/>
      <color theme="0"/>
      <name val="ＭＳ ゴシック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double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203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left" vertical="center"/>
    </xf>
    <xf numFmtId="0" fontId="2" fillId="3" borderId="13" xfId="1" applyFont="1" applyFill="1" applyBorder="1" applyAlignment="1">
      <alignment horizontal="left" vertical="center" wrapText="1"/>
    </xf>
    <xf numFmtId="0" fontId="2" fillId="0" borderId="13" xfId="1" applyFont="1" applyBorder="1" applyAlignment="1">
      <alignment horizontal="center" vertical="center" wrapText="1" shrinkToFit="1"/>
    </xf>
    <xf numFmtId="0" fontId="2" fillId="3" borderId="14" xfId="1" applyFont="1" applyFill="1" applyBorder="1" applyAlignment="1">
      <alignment horizontal="center" vertical="center"/>
    </xf>
    <xf numFmtId="0" fontId="7" fillId="0" borderId="13" xfId="1" applyFont="1" applyBorder="1" applyAlignment="1">
      <alignment horizontal="center" vertical="center" wrapText="1" shrinkToFit="1"/>
    </xf>
    <xf numFmtId="0" fontId="7" fillId="3" borderId="13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 wrapText="1"/>
    </xf>
    <xf numFmtId="190" fontId="2" fillId="3" borderId="13" xfId="2" applyNumberFormat="1" applyFont="1" applyFill="1" applyBorder="1" applyAlignment="1">
      <alignment horizontal="right" vertical="center"/>
    </xf>
    <xf numFmtId="194" fontId="2" fillId="4" borderId="13" xfId="1" applyNumberFormat="1" applyFont="1" applyFill="1" applyBorder="1" applyAlignment="1">
      <alignment horizontal="right" vertical="center"/>
    </xf>
    <xf numFmtId="0" fontId="8" fillId="0" borderId="13" xfId="0" applyFont="1" applyBorder="1" applyAlignment="1"/>
    <xf numFmtId="180" fontId="2" fillId="0" borderId="13" xfId="1" applyNumberFormat="1" applyFont="1" applyBorder="1" applyAlignment="1">
      <alignment horizontal="right" vertical="center"/>
    </xf>
    <xf numFmtId="202" fontId="3" fillId="4" borderId="13" xfId="1" applyNumberFormat="1" applyFont="1" applyFill="1" applyBorder="1" applyAlignment="1">
      <alignment horizontal="center" vertical="center"/>
    </xf>
    <xf numFmtId="202" fontId="9" fillId="4" borderId="13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201" fontId="2" fillId="4" borderId="13" xfId="1" applyNumberFormat="1" applyFont="1" applyFill="1" applyBorder="1" applyAlignment="1">
      <alignment horizontal="center" vertical="center"/>
    </xf>
    <xf numFmtId="209" fontId="2" fillId="4" borderId="13" xfId="1" applyNumberFormat="1" applyFont="1" applyFill="1" applyBorder="1" applyAlignment="1">
      <alignment horizontal="right" vertical="center"/>
    </xf>
    <xf numFmtId="200" fontId="3" fillId="4" borderId="13" xfId="1" applyNumberFormat="1" applyFont="1" applyFill="1" applyBorder="1" applyAlignment="1">
      <alignment horizontal="right" vertical="center"/>
    </xf>
    <xf numFmtId="200" fontId="9" fillId="4" borderId="13" xfId="1" applyNumberFormat="1" applyFont="1" applyFill="1" applyBorder="1" applyAlignment="1">
      <alignment horizontal="right" vertical="center"/>
    </xf>
    <xf numFmtId="200" fontId="2" fillId="0" borderId="13" xfId="1" applyNumberFormat="1" applyFont="1" applyBorder="1" applyAlignment="1">
      <alignment horizontal="right" vertical="center"/>
    </xf>
    <xf numFmtId="209" fontId="2" fillId="4" borderId="13" xfId="1" applyNumberFormat="1" applyFont="1" applyFill="1" applyBorder="1" applyAlignment="1">
      <alignment horizontal="center" vertical="center"/>
    </xf>
    <xf numFmtId="190" fontId="2" fillId="0" borderId="13" xfId="2" applyNumberFormat="1" applyFont="1" applyBorder="1" applyAlignment="1">
      <alignment horizontal="right" vertical="center"/>
    </xf>
    <xf numFmtId="178" fontId="2" fillId="4" borderId="13" xfId="1" applyNumberFormat="1" applyFont="1" applyFill="1" applyBorder="1" applyAlignment="1">
      <alignment horizontal="right" vertical="center"/>
    </xf>
    <xf numFmtId="178" fontId="2" fillId="0" borderId="13" xfId="2" applyNumberFormat="1" applyFont="1" applyBorder="1" applyAlignment="1">
      <alignment horizontal="right" vertical="center"/>
    </xf>
    <xf numFmtId="178" fontId="10" fillId="0" borderId="13" xfId="2" applyNumberFormat="1" applyFont="1" applyBorder="1" applyAlignment="1">
      <alignment horizontal="right" vertical="center"/>
    </xf>
    <xf numFmtId="190" fontId="10" fillId="0" borderId="13" xfId="2" applyNumberFormat="1" applyFont="1" applyBorder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4" fillId="4" borderId="14" xfId="1" applyFont="1" applyFill="1" applyBorder="1" applyAlignment="1">
      <alignment horizontal="center" vertical="center" wrapText="1"/>
    </xf>
    <xf numFmtId="178" fontId="11" fillId="4" borderId="0" xfId="1" applyNumberFormat="1" applyFont="1" applyFill="1" applyAlignment="1">
      <alignment horizontal="right" vertical="center"/>
    </xf>
    <xf numFmtId="1" fontId="7" fillId="0" borderId="30" xfId="1" applyNumberFormat="1" applyFont="1" applyBorder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31" xfId="1" applyNumberFormat="1" applyFont="1" applyBorder="1" applyAlignment="1">
      <alignment horizontal="center" vertical="center"/>
    </xf>
    <xf numFmtId="1" fontId="7" fillId="0" borderId="31" xfId="1" applyNumberFormat="1" applyFont="1" applyBorder="1" applyAlignment="1">
      <alignment horizontal="center" vertical="center"/>
    </xf>
    <xf numFmtId="178" fontId="11" fillId="4" borderId="26" xfId="1" applyNumberFormat="1" applyFont="1" applyFill="1" applyBorder="1" applyAlignment="1">
      <alignment horizontal="right" vertical="center"/>
    </xf>
    <xf numFmtId="1" fontId="2" fillId="0" borderId="1" xfId="1" applyNumberFormat="1" applyFont="1" applyBorder="1" applyAlignment="1">
      <alignment horizontal="center" vertical="center"/>
    </xf>
    <xf numFmtId="0" fontId="2" fillId="3" borderId="32" xfId="1" applyFont="1" applyFill="1" applyBorder="1" applyAlignment="1">
      <alignment horizontal="center" vertical="center"/>
    </xf>
    <xf numFmtId="0" fontId="2" fillId="3" borderId="33" xfId="1" applyFont="1" applyFill="1" applyBorder="1" applyAlignment="1">
      <alignment horizontal="center" vertical="center"/>
    </xf>
    <xf numFmtId="0" fontId="2" fillId="3" borderId="34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205" fontId="4" fillId="0" borderId="15" xfId="1" applyNumberFormat="1" applyFont="1" applyBorder="1" applyAlignment="1">
      <alignment horizontal="center" vertical="center"/>
    </xf>
    <xf numFmtId="0" fontId="7" fillId="5" borderId="35" xfId="1" applyFont="1" applyFill="1" applyBorder="1" applyAlignment="1">
      <alignment horizontal="left" vertical="center"/>
    </xf>
    <xf numFmtId="9" fontId="2" fillId="5" borderId="36" xfId="3" applyFont="1" applyFill="1" applyBorder="1" applyAlignment="1">
      <alignment horizontal="center" vertical="center"/>
    </xf>
    <xf numFmtId="0" fontId="7" fillId="0" borderId="26" xfId="1" applyFont="1" applyBorder="1" applyAlignment="1">
      <alignment horizontal="left" vertical="center"/>
    </xf>
    <xf numFmtId="0" fontId="2" fillId="4" borderId="37" xfId="1" applyFont="1" applyFill="1" applyBorder="1" applyAlignment="1">
      <alignment horizontal="center" vertical="center"/>
    </xf>
    <xf numFmtId="203" fontId="6" fillId="0" borderId="9" xfId="1" applyNumberFormat="1" applyFont="1" applyBorder="1" applyAlignment="1">
      <alignment horizontal="center" vertical="center"/>
    </xf>
    <xf numFmtId="0" fontId="6" fillId="0" borderId="19" xfId="1" applyFont="1" applyBorder="1" applyAlignment="1">
      <alignment horizontal="left" vertical="center"/>
    </xf>
    <xf numFmtId="0" fontId="7" fillId="5" borderId="38" xfId="1" applyFont="1" applyFill="1" applyBorder="1" applyAlignment="1">
      <alignment horizontal="left" vertical="center"/>
    </xf>
    <xf numFmtId="9" fontId="2" fillId="5" borderId="39" xfId="3" applyFont="1" applyFill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6" xfId="1" applyFont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0" xfId="1" applyFont="1" applyBorder="1" applyAlignment="1">
      <alignment horizontal="left" vertical="center"/>
    </xf>
    <xf numFmtId="200" fontId="2" fillId="4" borderId="41" xfId="1" applyNumberFormat="1" applyFont="1" applyFill="1" applyBorder="1" applyAlignment="1">
      <alignment horizontal="center" vertical="center"/>
    </xf>
    <xf numFmtId="190" fontId="2" fillId="3" borderId="26" xfId="1" applyNumberFormat="1" applyFont="1" applyFill="1" applyBorder="1" applyAlignment="1">
      <alignment horizontal="right" vertical="center"/>
    </xf>
    <xf numFmtId="194" fontId="2" fillId="4" borderId="34" xfId="1" applyNumberFormat="1" applyFont="1" applyFill="1" applyBorder="1" applyAlignment="1">
      <alignment horizontal="right" vertical="center"/>
    </xf>
    <xf numFmtId="202" fontId="3" fillId="4" borderId="42" xfId="1" applyNumberFormat="1" applyFont="1" applyFill="1" applyBorder="1" applyAlignment="1">
      <alignment horizontal="center" vertical="center"/>
    </xf>
    <xf numFmtId="205" fontId="2" fillId="0" borderId="43" xfId="1" applyNumberFormat="1" applyFont="1" applyBorder="1" applyAlignment="1">
      <alignment horizontal="right" vertical="center"/>
    </xf>
    <xf numFmtId="0" fontId="3" fillId="2" borderId="0" xfId="1" applyFont="1" applyFill="1" applyAlignment="1">
      <alignment horizontal="center" vertical="center"/>
    </xf>
    <xf numFmtId="205" fontId="2" fillId="0" borderId="34" xfId="1" applyNumberFormat="1" applyFont="1" applyBorder="1" applyAlignment="1">
      <alignment horizontal="right" vertical="center"/>
    </xf>
    <xf numFmtId="201" fontId="2" fillId="4" borderId="34" xfId="1" applyNumberFormat="1" applyFont="1" applyFill="1" applyBorder="1" applyAlignment="1">
      <alignment horizontal="center" vertical="center"/>
    </xf>
    <xf numFmtId="205" fontId="2" fillId="4" borderId="44" xfId="1" applyNumberFormat="1" applyFont="1" applyFill="1" applyBorder="1" applyAlignment="1">
      <alignment horizontal="right" vertical="center"/>
    </xf>
    <xf numFmtId="205" fontId="2" fillId="0" borderId="44" xfId="1" applyNumberFormat="1" applyFont="1" applyBorder="1" applyAlignment="1">
      <alignment horizontal="right" vertical="center"/>
    </xf>
    <xf numFmtId="200" fontId="2" fillId="4" borderId="44" xfId="1" applyNumberFormat="1" applyFont="1" applyFill="1" applyBorder="1" applyAlignment="1">
      <alignment horizontal="right" vertical="center"/>
    </xf>
    <xf numFmtId="200" fontId="3" fillId="4" borderId="44" xfId="1" applyNumberFormat="1" applyFont="1" applyFill="1" applyBorder="1" applyAlignment="1">
      <alignment horizontal="right" vertical="center"/>
    </xf>
    <xf numFmtId="201" fontId="2" fillId="4" borderId="45" xfId="1" applyNumberFormat="1" applyFont="1" applyFill="1" applyBorder="1" applyAlignment="1">
      <alignment horizontal="center" vertical="center"/>
    </xf>
    <xf numFmtId="194" fontId="2" fillId="0" borderId="45" xfId="1" applyNumberFormat="1" applyFont="1" applyBorder="1" applyAlignment="1">
      <alignment horizontal="center" vertical="center"/>
    </xf>
    <xf numFmtId="194" fontId="2" fillId="4" borderId="34" xfId="1" applyNumberFormat="1" applyFont="1" applyFill="1" applyBorder="1" applyAlignment="1">
      <alignment horizontal="center" vertical="center"/>
    </xf>
    <xf numFmtId="194" fontId="2" fillId="0" borderId="44" xfId="1" applyNumberFormat="1" applyFont="1" applyBorder="1" applyAlignment="1">
      <alignment horizontal="center" vertical="center"/>
    </xf>
    <xf numFmtId="178" fontId="11" fillId="4" borderId="46" xfId="1" applyNumberFormat="1" applyFont="1" applyFill="1" applyBorder="1" applyAlignment="1">
      <alignment horizontal="right" vertical="center"/>
    </xf>
    <xf numFmtId="1" fontId="2" fillId="0" borderId="47" xfId="1" applyNumberFormat="1" applyFont="1" applyBorder="1" applyAlignment="1">
      <alignment horizontal="center" vertical="center"/>
    </xf>
    <xf numFmtId="178" fontId="11" fillId="4" borderId="48" xfId="1" applyNumberFormat="1" applyFont="1" applyFill="1" applyBorder="1" applyAlignment="1">
      <alignment horizontal="right" vertical="center"/>
    </xf>
    <xf numFmtId="1" fontId="2" fillId="0" borderId="49" xfId="1" applyNumberFormat="1" applyFont="1" applyBorder="1" applyAlignment="1">
      <alignment horizontal="center" vertical="center"/>
    </xf>
    <xf numFmtId="1" fontId="2" fillId="0" borderId="50" xfId="1" applyNumberFormat="1" applyFont="1" applyBorder="1" applyAlignment="1">
      <alignment horizontal="center" vertical="center"/>
    </xf>
    <xf numFmtId="178" fontId="11" fillId="4" borderId="51" xfId="1" applyNumberFormat="1" applyFont="1" applyFill="1" applyBorder="1" applyAlignment="1">
      <alignment horizontal="right" vertical="center"/>
    </xf>
    <xf numFmtId="0" fontId="11" fillId="0" borderId="0" xfId="1" applyFont="1" applyAlignment="1">
      <alignment horizontal="center" vertical="center"/>
    </xf>
    <xf numFmtId="194" fontId="11" fillId="4" borderId="45" xfId="1" applyNumberFormat="1" applyFont="1" applyFill="1" applyBorder="1" applyAlignment="1">
      <alignment horizontal="center" vertical="center"/>
    </xf>
    <xf numFmtId="0" fontId="2" fillId="3" borderId="52" xfId="1" applyFont="1" applyFill="1" applyBorder="1" applyAlignment="1">
      <alignment horizontal="center" vertical="center"/>
    </xf>
    <xf numFmtId="1" fontId="2" fillId="0" borderId="56" xfId="1" applyNumberFormat="1" applyFont="1" applyBorder="1" applyAlignment="1">
      <alignment horizontal="center" vertical="center"/>
    </xf>
    <xf numFmtId="209" fontId="4" fillId="2" borderId="18" xfId="1" applyNumberFormat="1" applyFont="1" applyFill="1" applyBorder="1" applyAlignment="1">
      <alignment horizontal="center" vertical="center" wrapText="1"/>
    </xf>
    <xf numFmtId="209" fontId="4" fillId="2" borderId="24" xfId="1" applyNumberFormat="1" applyFont="1" applyFill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14" fontId="4" fillId="0" borderId="26" xfId="1" applyNumberFormat="1" applyFont="1" applyBorder="1" applyAlignment="1">
      <alignment horizontal="center" vertical="center" wrapText="1"/>
    </xf>
    <xf numFmtId="14" fontId="4" fillId="0" borderId="14" xfId="1" applyNumberFormat="1" applyFont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4" fillId="0" borderId="53" xfId="1" applyFont="1" applyBorder="1" applyAlignment="1">
      <alignment horizontal="center" vertical="top" wrapText="1"/>
    </xf>
    <xf numFmtId="0" fontId="6" fillId="0" borderId="54" xfId="1" applyFont="1" applyBorder="1" applyAlignment="1">
      <alignment horizontal="center" vertical="top" wrapText="1"/>
    </xf>
    <xf numFmtId="0" fontId="6" fillId="0" borderId="55" xfId="1" applyFont="1" applyBorder="1" applyAlignment="1">
      <alignment horizontal="center" vertical="top" wrapText="1"/>
    </xf>
    <xf numFmtId="0" fontId="4" fillId="3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1" fillId="3" borderId="19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1" fillId="4" borderId="17" xfId="1" applyFont="1" applyFill="1" applyBorder="1" applyAlignment="1">
      <alignment horizontal="center" vertical="center" wrapText="1"/>
    </xf>
    <xf numFmtId="0" fontId="1" fillId="4" borderId="21" xfId="1" applyFont="1" applyFill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25" xfId="1" applyFont="1" applyFill="1" applyBorder="1" applyAlignment="1">
      <alignment horizontal="center" vertical="center" wrapText="1"/>
    </xf>
    <xf numFmtId="0" fontId="4" fillId="4" borderId="19" xfId="1" applyFont="1" applyFill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1" fillId="4" borderId="11" xfId="1" applyFont="1" applyFill="1" applyBorder="1" applyAlignment="1">
      <alignment horizontal="center" vertical="center" wrapText="1"/>
    </xf>
    <xf numFmtId="0" fontId="1" fillId="4" borderId="8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</cellXfs>
  <cellStyles count="4">
    <cellStyle name="百分比 2" xfId="3" xr:uid="{00000000-0005-0000-0000-000003000000}"/>
    <cellStyle name="常规" xfId="0" builtinId="0"/>
    <cellStyle name="常规 2" xfId="1" xr:uid="{00000000-0005-0000-0000-000001000000}"/>
    <cellStyle name="常规 3_AlpsMIS Function Scale" xfId="2" xr:uid="{00000000-0005-0000-0000-000002000000}"/>
  </cellStyles>
  <dxfs count="9"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tencent_data/844152124/filerecv/&#36827;&#24230;&#36319;&#36394;&#31080;_&#36763;&#27589;&#32452;_06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要件分析"/>
      <sheetName val="需求设计开发"/>
      <sheetName val="需求設計書review"/>
      <sheetName val="詳細設計書作成"/>
      <sheetName val="詳細設計書レビュー"/>
      <sheetName val="プログラム設計書作成"/>
      <sheetName val="プログラム設計書レビュー"/>
      <sheetName val="代码管理"/>
      <sheetName val="PCL作成"/>
      <sheetName val="コーディングレビュー"/>
      <sheetName val="PCLレビュー"/>
      <sheetName val="单体测试"/>
    </sheetNames>
    <sheetDataSet>
      <sheetData sheetId="0"/>
      <sheetData sheetId="1"/>
      <sheetData sheetId="2">
        <row r="47">
          <cell r="L47">
            <v>0</v>
          </cell>
          <cell r="Q4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3"/>
  <sheetViews>
    <sheetView showGridLines="0" tabSelected="1" view="pageBreakPreview" zoomScale="120" zoomScaleNormal="120" zoomScaleSheetLayoutView="120" workbookViewId="0">
      <pane ySplit="6" topLeftCell="A67" activePane="bottomLeft" state="frozen"/>
      <selection pane="bottomLeft" activeCell="H7" sqref="H7:M79"/>
    </sheetView>
  </sheetViews>
  <sheetFormatPr defaultColWidth="8.09765625" defaultRowHeight="9.6"/>
  <cols>
    <col min="1" max="1" width="3.5" style="4" customWidth="1"/>
    <col min="2" max="2" width="15.09765625" style="4" customWidth="1"/>
    <col min="3" max="3" width="18.09765625" style="4" customWidth="1"/>
    <col min="4" max="4" width="5.8984375" style="2" customWidth="1"/>
    <col min="5" max="5" width="7.5" style="4" customWidth="1"/>
    <col min="6" max="6" width="10.296875" style="4" customWidth="1"/>
    <col min="7" max="7" width="3.3984375" style="4" hidden="1" customWidth="1"/>
    <col min="8" max="9" width="10.3984375" style="4"/>
    <col min="10" max="10" width="3.59765625" style="4" hidden="1" customWidth="1"/>
    <col min="11" max="11" width="4.5" style="4" hidden="1" customWidth="1"/>
    <col min="12" max="13" width="10.3984375" style="4"/>
    <col min="14" max="14" width="4.796875" style="4" customWidth="1"/>
    <col min="15" max="15" width="5.5" style="4" customWidth="1"/>
    <col min="16" max="16" width="3.3984375" style="4" customWidth="1"/>
    <col min="17" max="17" width="8.296875" style="4" customWidth="1"/>
    <col min="18" max="18" width="6.09765625" style="4" customWidth="1"/>
    <col min="19" max="19" width="8" style="4" customWidth="1"/>
    <col min="20" max="20" width="6.69921875" style="4" customWidth="1"/>
    <col min="21" max="21" width="5.296875" style="4" customWidth="1"/>
    <col min="22" max="22" width="19" style="4" customWidth="1"/>
    <col min="23" max="23" width="12.796875" style="4" customWidth="1"/>
    <col min="24" max="24" width="6.296875" style="4" customWidth="1"/>
    <col min="25" max="16384" width="8.09765625" style="4"/>
  </cols>
  <sheetData>
    <row r="1" spans="1:23" ht="1.5" customHeight="1"/>
    <row r="2" spans="1:23" ht="24.75" customHeight="1">
      <c r="A2" s="5" t="s">
        <v>0</v>
      </c>
      <c r="B2" s="6">
        <v>44379</v>
      </c>
      <c r="D2" s="7"/>
    </row>
    <row r="3" spans="1:23" ht="12.75" customHeight="1">
      <c r="A3" s="8"/>
      <c r="B3" s="9"/>
      <c r="D3" s="7"/>
    </row>
    <row r="4" spans="1:23" s="1" customFormat="1" ht="12" customHeight="1">
      <c r="A4" s="96" t="s">
        <v>1</v>
      </c>
      <c r="B4" s="102" t="s">
        <v>2</v>
      </c>
      <c r="C4" s="104" t="s">
        <v>3</v>
      </c>
      <c r="D4" s="107" t="s">
        <v>4</v>
      </c>
      <c r="E4" s="109" t="s">
        <v>5</v>
      </c>
      <c r="F4" s="111" t="s">
        <v>6</v>
      </c>
      <c r="G4" s="113" t="s">
        <v>7</v>
      </c>
      <c r="H4" s="91" t="s">
        <v>8</v>
      </c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128" t="s">
        <v>9</v>
      </c>
      <c r="W4" s="38"/>
    </row>
    <row r="5" spans="1:23" s="1" customFormat="1" ht="12" customHeight="1">
      <c r="A5" s="97"/>
      <c r="B5" s="103"/>
      <c r="C5" s="105"/>
      <c r="D5" s="108"/>
      <c r="E5" s="110"/>
      <c r="F5" s="112"/>
      <c r="G5" s="114"/>
      <c r="H5" s="115" t="s">
        <v>10</v>
      </c>
      <c r="I5" s="117" t="s">
        <v>11</v>
      </c>
      <c r="J5" s="119" t="s">
        <v>12</v>
      </c>
      <c r="K5" s="121" t="s">
        <v>13</v>
      </c>
      <c r="L5" s="123" t="s">
        <v>14</v>
      </c>
      <c r="M5" s="117" t="s">
        <v>15</v>
      </c>
      <c r="N5" s="118" t="s">
        <v>16</v>
      </c>
      <c r="O5" s="125" t="s">
        <v>17</v>
      </c>
      <c r="P5" s="127" t="s">
        <v>18</v>
      </c>
      <c r="Q5" s="121" t="s">
        <v>19</v>
      </c>
      <c r="R5" s="93" t="s">
        <v>20</v>
      </c>
      <c r="S5" s="93"/>
      <c r="T5" s="94" t="s">
        <v>21</v>
      </c>
      <c r="U5" s="95"/>
      <c r="V5" s="129"/>
      <c r="W5" s="38"/>
    </row>
    <row r="6" spans="1:23" s="1" customFormat="1" ht="19.2">
      <c r="A6" s="98"/>
      <c r="B6" s="103"/>
      <c r="C6" s="106"/>
      <c r="D6" s="108"/>
      <c r="E6" s="110"/>
      <c r="F6" s="112"/>
      <c r="G6" s="114"/>
      <c r="H6" s="116"/>
      <c r="I6" s="118"/>
      <c r="J6" s="120"/>
      <c r="K6" s="122"/>
      <c r="L6" s="124"/>
      <c r="M6" s="118"/>
      <c r="N6" s="108"/>
      <c r="O6" s="126"/>
      <c r="P6" s="125"/>
      <c r="Q6" s="122"/>
      <c r="R6" s="25" t="s">
        <v>22</v>
      </c>
      <c r="S6" s="24" t="s">
        <v>23</v>
      </c>
      <c r="T6" s="26" t="s">
        <v>24</v>
      </c>
      <c r="U6" s="39" t="s">
        <v>23</v>
      </c>
      <c r="V6" s="130"/>
      <c r="W6" s="38"/>
    </row>
    <row r="7" spans="1:23" s="2" customFormat="1" ht="14.4">
      <c r="A7" s="10">
        <v>1</v>
      </c>
      <c r="B7" s="11" t="s">
        <v>25</v>
      </c>
      <c r="C7" s="12" t="s">
        <v>26</v>
      </c>
      <c r="D7" s="13" t="s">
        <v>27</v>
      </c>
      <c r="E7" s="18">
        <v>1.5</v>
      </c>
      <c r="F7" s="19" t="str">
        <f t="shared" ref="F7:F13" si="0">IF($P7&lt;&gt;"",R7,"")</f>
        <v/>
      </c>
      <c r="G7" s="20"/>
      <c r="H7" s="21"/>
      <c r="I7" s="21"/>
      <c r="J7" s="21"/>
      <c r="K7" s="21"/>
      <c r="L7" s="21"/>
      <c r="M7" s="21"/>
      <c r="N7" s="20">
        <v>1</v>
      </c>
      <c r="O7" s="29">
        <f>IF(M7="",0,N7)</f>
        <v>0</v>
      </c>
      <c r="P7" s="29" t="str">
        <f t="shared" ref="P7:P33" si="1">IF(M7="","",IF(M7=L7,"○",IF(M7&gt;L7,"△","◎")))</f>
        <v/>
      </c>
      <c r="Q7" s="29" t="str">
        <f t="shared" ref="Q7:Q40" si="2">IF(L7="","",IF(M7="","",IF(L7&lt;M7,"true","false")))</f>
        <v/>
      </c>
      <c r="R7" s="33">
        <v>1.5</v>
      </c>
      <c r="S7" s="34">
        <f>R7</f>
        <v>1.5</v>
      </c>
      <c r="T7" s="20"/>
      <c r="U7" s="40"/>
      <c r="V7" s="41"/>
      <c r="W7" s="42"/>
    </row>
    <row r="8" spans="1:23" s="2" customFormat="1" ht="14.4">
      <c r="A8" s="10">
        <v>2</v>
      </c>
      <c r="B8" s="11"/>
      <c r="C8" s="12" t="s">
        <v>28</v>
      </c>
      <c r="D8" s="13" t="s">
        <v>29</v>
      </c>
      <c r="E8" s="18">
        <v>1</v>
      </c>
      <c r="F8" s="19" t="str">
        <f t="shared" si="0"/>
        <v/>
      </c>
      <c r="G8" s="20"/>
      <c r="H8" s="21"/>
      <c r="I8" s="21"/>
      <c r="J8" s="21"/>
      <c r="K8" s="21"/>
      <c r="L8" s="21"/>
      <c r="M8" s="21"/>
      <c r="N8" s="20">
        <v>0.5</v>
      </c>
      <c r="O8" s="29">
        <f t="shared" ref="O8:O55" si="3">IF(M8="",0,N8)</f>
        <v>0</v>
      </c>
      <c r="P8" s="29" t="str">
        <f t="shared" si="1"/>
        <v/>
      </c>
      <c r="Q8" s="29" t="str">
        <f t="shared" si="2"/>
        <v/>
      </c>
      <c r="R8" s="33">
        <v>1</v>
      </c>
      <c r="S8" s="34">
        <f t="shared" ref="S8:S40" si="4">R8</f>
        <v>1</v>
      </c>
      <c r="T8" s="20"/>
      <c r="U8" s="40"/>
      <c r="V8" s="43"/>
      <c r="W8" s="42"/>
    </row>
    <row r="9" spans="1:23" s="2" customFormat="1" ht="14.4">
      <c r="A9" s="10">
        <v>3</v>
      </c>
      <c r="B9" s="11"/>
      <c r="C9" s="12" t="s">
        <v>30</v>
      </c>
      <c r="D9" s="13" t="s">
        <v>31</v>
      </c>
      <c r="E9" s="18">
        <v>1</v>
      </c>
      <c r="F9" s="19" t="str">
        <f t="shared" si="0"/>
        <v/>
      </c>
      <c r="G9" s="20"/>
      <c r="H9" s="21"/>
      <c r="I9" s="21"/>
      <c r="J9" s="21"/>
      <c r="K9" s="21"/>
      <c r="L9" s="21"/>
      <c r="M9" s="21"/>
      <c r="N9" s="20">
        <v>0.5</v>
      </c>
      <c r="O9" s="29">
        <f t="shared" si="3"/>
        <v>0</v>
      </c>
      <c r="P9" s="29" t="str">
        <f t="shared" si="1"/>
        <v/>
      </c>
      <c r="Q9" s="29" t="str">
        <f t="shared" si="2"/>
        <v/>
      </c>
      <c r="R9" s="33">
        <v>1</v>
      </c>
      <c r="S9" s="34">
        <f t="shared" si="4"/>
        <v>1</v>
      </c>
      <c r="T9" s="20"/>
      <c r="U9" s="40"/>
      <c r="V9" s="43"/>
      <c r="W9" s="42"/>
    </row>
    <row r="10" spans="1:23" s="2" customFormat="1" ht="14.4">
      <c r="A10" s="10">
        <v>4</v>
      </c>
      <c r="B10" s="11"/>
      <c r="C10" s="12" t="s">
        <v>32</v>
      </c>
      <c r="D10" s="13" t="s">
        <v>33</v>
      </c>
      <c r="E10" s="18">
        <v>0.5</v>
      </c>
      <c r="F10" s="19" t="str">
        <f t="shared" si="0"/>
        <v/>
      </c>
      <c r="G10" s="20"/>
      <c r="H10" s="21"/>
      <c r="I10" s="21"/>
      <c r="J10" s="21"/>
      <c r="K10" s="21"/>
      <c r="L10" s="21"/>
      <c r="M10" s="21"/>
      <c r="N10" s="20">
        <v>0.5</v>
      </c>
      <c r="O10" s="29">
        <f t="shared" si="3"/>
        <v>0</v>
      </c>
      <c r="P10" s="29" t="str">
        <f t="shared" si="1"/>
        <v/>
      </c>
      <c r="Q10" s="29" t="str">
        <f t="shared" si="2"/>
        <v/>
      </c>
      <c r="R10" s="33">
        <v>0.5</v>
      </c>
      <c r="S10" s="34">
        <f t="shared" si="4"/>
        <v>0.5</v>
      </c>
      <c r="T10" s="20"/>
      <c r="U10" s="40"/>
      <c r="V10" s="43"/>
      <c r="W10" s="42"/>
    </row>
    <row r="11" spans="1:23" s="2" customFormat="1" ht="14.4">
      <c r="A11" s="10">
        <v>5</v>
      </c>
      <c r="B11" s="11"/>
      <c r="C11" s="12" t="s">
        <v>34</v>
      </c>
      <c r="D11" s="13" t="s">
        <v>35</v>
      </c>
      <c r="E11" s="18">
        <v>0.5</v>
      </c>
      <c r="F11" s="19" t="str">
        <f t="shared" si="0"/>
        <v/>
      </c>
      <c r="G11" s="20"/>
      <c r="H11" s="21"/>
      <c r="I11" s="21"/>
      <c r="J11" s="21"/>
      <c r="K11" s="21"/>
      <c r="L11" s="21"/>
      <c r="M11" s="21"/>
      <c r="N11" s="20">
        <v>0.5</v>
      </c>
      <c r="O11" s="29">
        <f t="shared" si="3"/>
        <v>0</v>
      </c>
      <c r="P11" s="29" t="str">
        <f t="shared" si="1"/>
        <v/>
      </c>
      <c r="Q11" s="29" t="str">
        <f t="shared" si="2"/>
        <v/>
      </c>
      <c r="R11" s="33">
        <v>0.5</v>
      </c>
      <c r="S11" s="34">
        <f t="shared" si="4"/>
        <v>0.5</v>
      </c>
      <c r="T11" s="20"/>
      <c r="U11" s="40"/>
      <c r="V11" s="43"/>
      <c r="W11" s="42"/>
    </row>
    <row r="12" spans="1:23" s="2" customFormat="1" ht="14.4">
      <c r="A12" s="10">
        <v>6</v>
      </c>
      <c r="B12" s="11"/>
      <c r="C12" s="12" t="s">
        <v>36</v>
      </c>
      <c r="D12" s="13" t="s">
        <v>29</v>
      </c>
      <c r="E12" s="18">
        <v>0.5</v>
      </c>
      <c r="F12" s="19" t="str">
        <f t="shared" si="0"/>
        <v/>
      </c>
      <c r="G12" s="20"/>
      <c r="H12" s="21"/>
      <c r="I12" s="21"/>
      <c r="J12" s="21"/>
      <c r="K12" s="21"/>
      <c r="L12" s="21"/>
      <c r="M12" s="21"/>
      <c r="N12" s="20">
        <v>0.5</v>
      </c>
      <c r="O12" s="29">
        <f t="shared" si="3"/>
        <v>0</v>
      </c>
      <c r="P12" s="29" t="str">
        <f t="shared" si="1"/>
        <v/>
      </c>
      <c r="Q12" s="29" t="str">
        <f t="shared" si="2"/>
        <v/>
      </c>
      <c r="R12" s="33">
        <v>0.5</v>
      </c>
      <c r="S12" s="34">
        <f t="shared" si="4"/>
        <v>0.5</v>
      </c>
      <c r="T12" s="20"/>
      <c r="U12" s="40"/>
      <c r="V12" s="43"/>
      <c r="W12" s="42"/>
    </row>
    <row r="13" spans="1:23" s="2" customFormat="1" ht="14.4">
      <c r="A13" s="10">
        <v>7</v>
      </c>
      <c r="B13" s="11"/>
      <c r="C13" s="12" t="s">
        <v>37</v>
      </c>
      <c r="D13" s="13" t="s">
        <v>38</v>
      </c>
      <c r="E13" s="18">
        <v>30</v>
      </c>
      <c r="F13" s="19" t="str">
        <f t="shared" si="0"/>
        <v/>
      </c>
      <c r="G13" s="20"/>
      <c r="H13" s="21"/>
      <c r="I13" s="21"/>
      <c r="J13" s="21"/>
      <c r="K13" s="21"/>
      <c r="L13" s="21"/>
      <c r="M13" s="21"/>
      <c r="N13" s="20">
        <v>2</v>
      </c>
      <c r="O13" s="29">
        <f t="shared" si="3"/>
        <v>0</v>
      </c>
      <c r="P13" s="29" t="str">
        <f t="shared" si="1"/>
        <v/>
      </c>
      <c r="Q13" s="29" t="str">
        <f t="shared" si="2"/>
        <v/>
      </c>
      <c r="R13" s="33">
        <v>30</v>
      </c>
      <c r="S13" s="34">
        <f t="shared" si="4"/>
        <v>30</v>
      </c>
      <c r="T13" s="20"/>
      <c r="U13" s="40"/>
      <c r="V13" s="44"/>
      <c r="W13" s="42"/>
    </row>
    <row r="14" spans="1:23" s="2" customFormat="1" ht="14.4">
      <c r="A14" s="10">
        <v>8</v>
      </c>
      <c r="B14" s="11"/>
      <c r="C14" s="12" t="s">
        <v>39</v>
      </c>
      <c r="D14" s="13" t="s">
        <v>33</v>
      </c>
      <c r="E14" s="18">
        <v>0.5</v>
      </c>
      <c r="F14" s="19" t="str">
        <f t="shared" ref="F14:F38" si="5">IF($P14&lt;&gt;"",R14,"")</f>
        <v/>
      </c>
      <c r="G14" s="20"/>
      <c r="H14" s="21"/>
      <c r="I14" s="21"/>
      <c r="J14" s="21"/>
      <c r="K14" s="21"/>
      <c r="L14" s="21"/>
      <c r="M14" s="21"/>
      <c r="N14" s="20">
        <v>0.5</v>
      </c>
      <c r="O14" s="29">
        <f t="shared" si="3"/>
        <v>0</v>
      </c>
      <c r="P14" s="29" t="str">
        <f t="shared" si="1"/>
        <v/>
      </c>
      <c r="Q14" s="29" t="str">
        <f t="shared" si="2"/>
        <v/>
      </c>
      <c r="R14" s="33">
        <v>0.5</v>
      </c>
      <c r="S14" s="34">
        <f t="shared" si="4"/>
        <v>0.5</v>
      </c>
      <c r="T14" s="20"/>
      <c r="U14" s="40"/>
      <c r="V14" s="43"/>
      <c r="W14" s="42"/>
    </row>
    <row r="15" spans="1:23" s="2" customFormat="1" ht="14.4">
      <c r="A15" s="10">
        <v>9</v>
      </c>
      <c r="B15" s="11"/>
      <c r="C15" s="12" t="s">
        <v>40</v>
      </c>
      <c r="D15" s="13" t="s">
        <v>33</v>
      </c>
      <c r="E15" s="18">
        <v>0.5</v>
      </c>
      <c r="F15" s="19" t="str">
        <f t="shared" si="5"/>
        <v/>
      </c>
      <c r="G15" s="20"/>
      <c r="H15" s="21"/>
      <c r="I15" s="21"/>
      <c r="J15" s="21"/>
      <c r="K15" s="21"/>
      <c r="L15" s="21"/>
      <c r="M15" s="21"/>
      <c r="N15" s="20">
        <v>0.5</v>
      </c>
      <c r="O15" s="29">
        <f t="shared" si="3"/>
        <v>0</v>
      </c>
      <c r="P15" s="29" t="str">
        <f t="shared" si="1"/>
        <v/>
      </c>
      <c r="Q15" s="29" t="str">
        <f t="shared" si="2"/>
        <v/>
      </c>
      <c r="R15" s="33">
        <v>0.5</v>
      </c>
      <c r="S15" s="34">
        <f t="shared" si="4"/>
        <v>0.5</v>
      </c>
      <c r="T15" s="20"/>
      <c r="U15" s="40"/>
      <c r="V15" s="43"/>
      <c r="W15" s="42"/>
    </row>
    <row r="16" spans="1:23" s="2" customFormat="1" ht="14.4">
      <c r="A16" s="10">
        <v>10</v>
      </c>
      <c r="B16" s="11"/>
      <c r="C16" s="12" t="s">
        <v>41</v>
      </c>
      <c r="D16" s="13" t="s">
        <v>29</v>
      </c>
      <c r="E16" s="18">
        <v>0.5</v>
      </c>
      <c r="F16" s="19" t="str">
        <f t="shared" si="5"/>
        <v/>
      </c>
      <c r="G16" s="20"/>
      <c r="H16" s="21"/>
      <c r="I16" s="21"/>
      <c r="J16" s="21"/>
      <c r="K16" s="21"/>
      <c r="L16" s="21"/>
      <c r="M16" s="21"/>
      <c r="N16" s="20">
        <v>1</v>
      </c>
      <c r="O16" s="29">
        <f t="shared" si="3"/>
        <v>0</v>
      </c>
      <c r="P16" s="29" t="str">
        <f t="shared" si="1"/>
        <v/>
      </c>
      <c r="Q16" s="29" t="str">
        <f t="shared" si="2"/>
        <v/>
      </c>
      <c r="R16" s="33">
        <v>0.5</v>
      </c>
      <c r="S16" s="34">
        <f t="shared" si="4"/>
        <v>0.5</v>
      </c>
      <c r="T16" s="20"/>
      <c r="U16" s="40"/>
      <c r="V16" s="43"/>
      <c r="W16" s="42"/>
    </row>
    <row r="17" spans="1:23" s="2" customFormat="1" ht="14.4">
      <c r="A17" s="10">
        <v>11</v>
      </c>
      <c r="B17" s="11" t="s">
        <v>42</v>
      </c>
      <c r="C17" s="12" t="s">
        <v>43</v>
      </c>
      <c r="D17" s="13" t="s">
        <v>27</v>
      </c>
      <c r="E17" s="18">
        <v>2</v>
      </c>
      <c r="F17" s="19" t="str">
        <f t="shared" si="5"/>
        <v/>
      </c>
      <c r="G17" s="20"/>
      <c r="H17" s="21"/>
      <c r="I17" s="21"/>
      <c r="J17" s="21"/>
      <c r="K17" s="21"/>
      <c r="L17" s="21"/>
      <c r="M17" s="21"/>
      <c r="N17" s="20">
        <v>1</v>
      </c>
      <c r="O17" s="29">
        <f t="shared" si="3"/>
        <v>0</v>
      </c>
      <c r="P17" s="29" t="str">
        <f t="shared" si="1"/>
        <v/>
      </c>
      <c r="Q17" s="29" t="str">
        <f t="shared" si="2"/>
        <v/>
      </c>
      <c r="R17" s="33">
        <v>2</v>
      </c>
      <c r="S17" s="34">
        <f t="shared" si="4"/>
        <v>2</v>
      </c>
      <c r="T17" s="20"/>
      <c r="U17" s="40"/>
      <c r="V17" s="43"/>
      <c r="W17" s="42"/>
    </row>
    <row r="18" spans="1:23" s="2" customFormat="1" ht="14.4">
      <c r="A18" s="10">
        <v>12</v>
      </c>
      <c r="B18" s="11"/>
      <c r="C18" s="12" t="s">
        <v>44</v>
      </c>
      <c r="D18" s="13" t="s">
        <v>29</v>
      </c>
      <c r="E18" s="18">
        <v>1</v>
      </c>
      <c r="F18" s="19" t="str">
        <f t="shared" si="5"/>
        <v/>
      </c>
      <c r="G18" s="20"/>
      <c r="H18" s="21"/>
      <c r="I18" s="21"/>
      <c r="J18" s="21"/>
      <c r="K18" s="21"/>
      <c r="L18" s="21"/>
      <c r="M18" s="21"/>
      <c r="N18" s="20">
        <v>1</v>
      </c>
      <c r="O18" s="29">
        <f t="shared" si="3"/>
        <v>0</v>
      </c>
      <c r="P18" s="29" t="str">
        <f t="shared" si="1"/>
        <v/>
      </c>
      <c r="Q18" s="29" t="str">
        <f t="shared" si="2"/>
        <v/>
      </c>
      <c r="R18" s="33">
        <v>1</v>
      </c>
      <c r="S18" s="34">
        <f t="shared" si="4"/>
        <v>1</v>
      </c>
      <c r="T18" s="20"/>
      <c r="U18" s="40"/>
      <c r="V18" s="43"/>
      <c r="W18" s="42"/>
    </row>
    <row r="19" spans="1:23" s="2" customFormat="1" ht="14.4">
      <c r="A19" s="10">
        <v>13</v>
      </c>
      <c r="B19" s="11"/>
      <c r="C19" s="12" t="s">
        <v>45</v>
      </c>
      <c r="D19" s="13" t="s">
        <v>35</v>
      </c>
      <c r="E19" s="18">
        <v>1</v>
      </c>
      <c r="F19" s="19" t="str">
        <f t="shared" si="5"/>
        <v/>
      </c>
      <c r="G19" s="20"/>
      <c r="H19" s="21"/>
      <c r="I19" s="21"/>
      <c r="J19" s="21"/>
      <c r="K19" s="21"/>
      <c r="L19" s="21"/>
      <c r="M19" s="21"/>
      <c r="N19" s="20">
        <v>3</v>
      </c>
      <c r="O19" s="29">
        <f t="shared" si="3"/>
        <v>0</v>
      </c>
      <c r="P19" s="29" t="str">
        <f t="shared" si="1"/>
        <v/>
      </c>
      <c r="Q19" s="29" t="str">
        <f t="shared" si="2"/>
        <v/>
      </c>
      <c r="R19" s="33">
        <v>1</v>
      </c>
      <c r="S19" s="34">
        <f t="shared" si="4"/>
        <v>1</v>
      </c>
      <c r="T19" s="20"/>
      <c r="U19" s="40"/>
      <c r="V19" s="44"/>
      <c r="W19" s="42"/>
    </row>
    <row r="20" spans="1:23" s="2" customFormat="1" ht="14.4">
      <c r="A20" s="10">
        <v>14</v>
      </c>
      <c r="B20" s="11"/>
      <c r="C20" s="12" t="s">
        <v>46</v>
      </c>
      <c r="D20" s="13" t="s">
        <v>33</v>
      </c>
      <c r="E20" s="18">
        <v>1</v>
      </c>
      <c r="F20" s="19" t="str">
        <f t="shared" si="5"/>
        <v/>
      </c>
      <c r="G20" s="20"/>
      <c r="H20" s="21"/>
      <c r="I20" s="21"/>
      <c r="J20" s="21"/>
      <c r="K20" s="21"/>
      <c r="L20" s="21"/>
      <c r="M20" s="21"/>
      <c r="N20" s="20">
        <v>1</v>
      </c>
      <c r="O20" s="29">
        <f t="shared" si="3"/>
        <v>0</v>
      </c>
      <c r="P20" s="29" t="str">
        <f t="shared" si="1"/>
        <v/>
      </c>
      <c r="Q20" s="29" t="str">
        <f t="shared" si="2"/>
        <v/>
      </c>
      <c r="R20" s="33">
        <v>1</v>
      </c>
      <c r="S20" s="34">
        <f t="shared" si="4"/>
        <v>1</v>
      </c>
      <c r="T20" s="20"/>
      <c r="U20" s="40"/>
      <c r="V20" s="43"/>
      <c r="W20" s="42"/>
    </row>
    <row r="21" spans="1:23" s="2" customFormat="1" ht="14.4">
      <c r="A21" s="10">
        <v>15</v>
      </c>
      <c r="B21" s="11"/>
      <c r="C21" s="12" t="s">
        <v>47</v>
      </c>
      <c r="D21" s="13" t="s">
        <v>31</v>
      </c>
      <c r="E21" s="18">
        <v>1</v>
      </c>
      <c r="F21" s="19" t="str">
        <f t="shared" si="5"/>
        <v/>
      </c>
      <c r="G21" s="20"/>
      <c r="H21" s="21"/>
      <c r="I21" s="21"/>
      <c r="J21" s="21"/>
      <c r="K21" s="21"/>
      <c r="L21" s="21"/>
      <c r="M21" s="21"/>
      <c r="N21" s="20">
        <v>1</v>
      </c>
      <c r="O21" s="29">
        <f t="shared" si="3"/>
        <v>0</v>
      </c>
      <c r="P21" s="29" t="str">
        <f t="shared" si="1"/>
        <v/>
      </c>
      <c r="Q21" s="29" t="str">
        <f t="shared" si="2"/>
        <v/>
      </c>
      <c r="R21" s="33">
        <v>1</v>
      </c>
      <c r="S21" s="34">
        <f t="shared" si="4"/>
        <v>1</v>
      </c>
      <c r="T21" s="20"/>
      <c r="U21" s="40"/>
      <c r="V21" s="43"/>
      <c r="W21" s="42"/>
    </row>
    <row r="22" spans="1:23" s="2" customFormat="1" ht="14.4">
      <c r="A22" s="10">
        <v>16</v>
      </c>
      <c r="B22" s="11"/>
      <c r="C22" s="12" t="s">
        <v>48</v>
      </c>
      <c r="D22" s="13" t="s">
        <v>31</v>
      </c>
      <c r="E22" s="18">
        <v>1</v>
      </c>
      <c r="F22" s="19" t="str">
        <f t="shared" si="5"/>
        <v/>
      </c>
      <c r="G22" s="20"/>
      <c r="H22" s="21"/>
      <c r="I22" s="21"/>
      <c r="J22" s="21"/>
      <c r="K22" s="21"/>
      <c r="L22" s="21"/>
      <c r="M22" s="21"/>
      <c r="N22" s="20">
        <v>1</v>
      </c>
      <c r="O22" s="29">
        <f t="shared" si="3"/>
        <v>0</v>
      </c>
      <c r="P22" s="29" t="str">
        <f t="shared" si="1"/>
        <v/>
      </c>
      <c r="Q22" s="29" t="str">
        <f t="shared" si="2"/>
        <v/>
      </c>
      <c r="R22" s="33">
        <v>1</v>
      </c>
      <c r="S22" s="34">
        <f t="shared" si="4"/>
        <v>1</v>
      </c>
      <c r="T22" s="20"/>
      <c r="U22" s="40"/>
      <c r="V22" s="43"/>
      <c r="W22" s="42"/>
    </row>
    <row r="23" spans="1:23" s="2" customFormat="1" ht="14.4">
      <c r="A23" s="10">
        <v>17</v>
      </c>
      <c r="B23" s="11"/>
      <c r="C23" s="12" t="s">
        <v>49</v>
      </c>
      <c r="D23" s="13" t="s">
        <v>31</v>
      </c>
      <c r="E23" s="18">
        <v>1</v>
      </c>
      <c r="F23" s="19" t="str">
        <f t="shared" si="5"/>
        <v/>
      </c>
      <c r="G23" s="20"/>
      <c r="H23" s="21"/>
      <c r="I23" s="21"/>
      <c r="J23" s="21"/>
      <c r="K23" s="21"/>
      <c r="L23" s="21"/>
      <c r="M23" s="21"/>
      <c r="N23" s="20">
        <v>0.5</v>
      </c>
      <c r="O23" s="29">
        <f t="shared" si="3"/>
        <v>0</v>
      </c>
      <c r="P23" s="29" t="str">
        <f t="shared" si="1"/>
        <v/>
      </c>
      <c r="Q23" s="29" t="str">
        <f t="shared" si="2"/>
        <v/>
      </c>
      <c r="R23" s="33">
        <v>1</v>
      </c>
      <c r="S23" s="34">
        <f t="shared" si="4"/>
        <v>1</v>
      </c>
      <c r="T23" s="20"/>
      <c r="U23" s="40"/>
      <c r="V23" s="43"/>
      <c r="W23" s="42"/>
    </row>
    <row r="24" spans="1:23" s="2" customFormat="1" ht="14.4">
      <c r="A24" s="10">
        <v>18</v>
      </c>
      <c r="B24" s="11" t="s">
        <v>50</v>
      </c>
      <c r="C24" s="12" t="s">
        <v>51</v>
      </c>
      <c r="D24" s="13" t="s">
        <v>27</v>
      </c>
      <c r="E24" s="18">
        <v>2</v>
      </c>
      <c r="F24" s="19" t="str">
        <f t="shared" si="5"/>
        <v/>
      </c>
      <c r="G24" s="20"/>
      <c r="H24" s="21"/>
      <c r="I24" s="21"/>
      <c r="J24" s="21"/>
      <c r="K24" s="21"/>
      <c r="L24" s="21"/>
      <c r="M24" s="21"/>
      <c r="N24" s="20">
        <v>1</v>
      </c>
      <c r="O24" s="29">
        <f t="shared" si="3"/>
        <v>0</v>
      </c>
      <c r="P24" s="29" t="str">
        <f t="shared" si="1"/>
        <v/>
      </c>
      <c r="Q24" s="29" t="str">
        <f t="shared" si="2"/>
        <v/>
      </c>
      <c r="R24" s="33">
        <v>2</v>
      </c>
      <c r="S24" s="34">
        <f t="shared" si="4"/>
        <v>2</v>
      </c>
      <c r="T24" s="20"/>
      <c r="U24" s="40"/>
      <c r="V24" s="43"/>
      <c r="W24" s="42"/>
    </row>
    <row r="25" spans="1:23" s="2" customFormat="1" ht="14.4">
      <c r="A25" s="10">
        <v>19</v>
      </c>
      <c r="B25" s="11"/>
      <c r="C25" s="12" t="s">
        <v>52</v>
      </c>
      <c r="D25" s="13" t="s">
        <v>27</v>
      </c>
      <c r="E25" s="18">
        <v>4</v>
      </c>
      <c r="F25" s="19" t="str">
        <f t="shared" si="5"/>
        <v/>
      </c>
      <c r="G25" s="20"/>
      <c r="H25" s="21"/>
      <c r="I25" s="21"/>
      <c r="J25" s="21"/>
      <c r="K25" s="21"/>
      <c r="L25" s="21"/>
      <c r="M25" s="21"/>
      <c r="N25" s="20">
        <v>1</v>
      </c>
      <c r="O25" s="29">
        <f t="shared" si="3"/>
        <v>0</v>
      </c>
      <c r="P25" s="29" t="str">
        <f t="shared" si="1"/>
        <v/>
      </c>
      <c r="Q25" s="29" t="str">
        <f t="shared" si="2"/>
        <v/>
      </c>
      <c r="R25" s="33">
        <v>7</v>
      </c>
      <c r="S25" s="34">
        <f t="shared" si="4"/>
        <v>7</v>
      </c>
      <c r="T25" s="20"/>
      <c r="U25" s="40"/>
      <c r="V25" s="43"/>
      <c r="W25" s="42"/>
    </row>
    <row r="26" spans="1:23" s="2" customFormat="1" ht="14.4">
      <c r="A26" s="10">
        <v>20</v>
      </c>
      <c r="B26" s="11"/>
      <c r="C26" s="12" t="s">
        <v>53</v>
      </c>
      <c r="D26" s="13" t="s">
        <v>33</v>
      </c>
      <c r="E26" s="18">
        <v>3</v>
      </c>
      <c r="F26" s="19" t="str">
        <f t="shared" si="5"/>
        <v/>
      </c>
      <c r="G26" s="20"/>
      <c r="H26" s="21"/>
      <c r="I26" s="21"/>
      <c r="J26" s="21"/>
      <c r="K26" s="21"/>
      <c r="L26" s="21"/>
      <c r="M26" s="21"/>
      <c r="N26" s="20">
        <v>1</v>
      </c>
      <c r="O26" s="29">
        <f t="shared" si="3"/>
        <v>0</v>
      </c>
      <c r="P26" s="29" t="str">
        <f t="shared" si="1"/>
        <v/>
      </c>
      <c r="Q26" s="29" t="str">
        <f t="shared" si="2"/>
        <v/>
      </c>
      <c r="R26" s="33">
        <v>3</v>
      </c>
      <c r="S26" s="34">
        <f t="shared" si="4"/>
        <v>3</v>
      </c>
      <c r="T26" s="20"/>
      <c r="U26" s="40"/>
      <c r="V26" s="43"/>
      <c r="W26" s="42"/>
    </row>
    <row r="27" spans="1:23" s="2" customFormat="1" ht="14.4">
      <c r="A27" s="10">
        <v>21</v>
      </c>
      <c r="B27" s="11"/>
      <c r="C27" s="12" t="s">
        <v>54</v>
      </c>
      <c r="D27" s="13" t="s">
        <v>35</v>
      </c>
      <c r="E27" s="18">
        <v>7</v>
      </c>
      <c r="F27" s="19" t="str">
        <f t="shared" si="5"/>
        <v/>
      </c>
      <c r="G27" s="20"/>
      <c r="H27" s="21"/>
      <c r="I27" s="21"/>
      <c r="J27" s="21"/>
      <c r="K27" s="21"/>
      <c r="L27" s="21"/>
      <c r="M27" s="21"/>
      <c r="N27" s="20">
        <v>1</v>
      </c>
      <c r="O27" s="29">
        <f t="shared" si="3"/>
        <v>0</v>
      </c>
      <c r="P27" s="29" t="str">
        <f t="shared" si="1"/>
        <v/>
      </c>
      <c r="Q27" s="29" t="str">
        <f t="shared" si="2"/>
        <v/>
      </c>
      <c r="R27" s="33">
        <v>7</v>
      </c>
      <c r="S27" s="34">
        <f t="shared" si="4"/>
        <v>7</v>
      </c>
      <c r="T27" s="20"/>
      <c r="U27" s="40"/>
      <c r="V27" s="43"/>
      <c r="W27" s="42"/>
    </row>
    <row r="28" spans="1:23" s="2" customFormat="1" ht="14.4">
      <c r="A28" s="10">
        <v>22</v>
      </c>
      <c r="B28" s="11"/>
      <c r="C28" s="12" t="s">
        <v>55</v>
      </c>
      <c r="D28" s="13" t="s">
        <v>31</v>
      </c>
      <c r="E28" s="18">
        <v>3</v>
      </c>
      <c r="F28" s="19" t="str">
        <f t="shared" si="5"/>
        <v/>
      </c>
      <c r="G28" s="20"/>
      <c r="H28" s="21"/>
      <c r="I28" s="21"/>
      <c r="J28" s="21"/>
      <c r="K28" s="21"/>
      <c r="L28" s="21"/>
      <c r="M28" s="21"/>
      <c r="N28" s="20">
        <v>1</v>
      </c>
      <c r="O28" s="29">
        <f t="shared" si="3"/>
        <v>0</v>
      </c>
      <c r="P28" s="29" t="str">
        <f t="shared" si="1"/>
        <v/>
      </c>
      <c r="Q28" s="29" t="str">
        <f t="shared" si="2"/>
        <v/>
      </c>
      <c r="R28" s="33">
        <v>3</v>
      </c>
      <c r="S28" s="34">
        <f t="shared" si="4"/>
        <v>3</v>
      </c>
      <c r="T28" s="20"/>
      <c r="U28" s="40"/>
      <c r="V28" s="43"/>
      <c r="W28" s="42"/>
    </row>
    <row r="29" spans="1:23" s="2" customFormat="1" ht="14.4">
      <c r="A29" s="10">
        <v>23</v>
      </c>
      <c r="B29" s="11"/>
      <c r="C29" s="12" t="s">
        <v>56</v>
      </c>
      <c r="D29" s="13" t="s">
        <v>27</v>
      </c>
      <c r="E29" s="18">
        <v>1</v>
      </c>
      <c r="F29" s="19" t="str">
        <f t="shared" si="5"/>
        <v/>
      </c>
      <c r="G29" s="20"/>
      <c r="H29" s="21"/>
      <c r="I29" s="21"/>
      <c r="J29" s="21"/>
      <c r="K29" s="21"/>
      <c r="L29" s="21"/>
      <c r="M29" s="21"/>
      <c r="N29" s="20">
        <v>1</v>
      </c>
      <c r="O29" s="29">
        <f t="shared" si="3"/>
        <v>0</v>
      </c>
      <c r="P29" s="29" t="str">
        <f t="shared" si="1"/>
        <v/>
      </c>
      <c r="Q29" s="29" t="str">
        <f t="shared" si="2"/>
        <v/>
      </c>
      <c r="R29" s="33">
        <v>1</v>
      </c>
      <c r="S29" s="34">
        <f t="shared" si="4"/>
        <v>1</v>
      </c>
      <c r="T29" s="20"/>
      <c r="U29" s="40"/>
      <c r="V29" s="43"/>
      <c r="W29" s="42"/>
    </row>
    <row r="30" spans="1:23" s="2" customFormat="1" ht="14.4">
      <c r="A30" s="10">
        <v>24</v>
      </c>
      <c r="B30" s="11"/>
      <c r="C30" s="12" t="s">
        <v>57</v>
      </c>
      <c r="D30" s="13" t="s">
        <v>31</v>
      </c>
      <c r="E30" s="18">
        <v>2.5</v>
      </c>
      <c r="F30" s="19" t="str">
        <f t="shared" si="5"/>
        <v/>
      </c>
      <c r="G30" s="20"/>
      <c r="H30" s="21"/>
      <c r="I30" s="21"/>
      <c r="J30" s="21"/>
      <c r="K30" s="21"/>
      <c r="L30" s="21"/>
      <c r="M30" s="21"/>
      <c r="N30" s="20">
        <v>1</v>
      </c>
      <c r="O30" s="29">
        <f t="shared" si="3"/>
        <v>0</v>
      </c>
      <c r="P30" s="29" t="str">
        <f t="shared" si="1"/>
        <v/>
      </c>
      <c r="Q30" s="29" t="str">
        <f t="shared" si="2"/>
        <v/>
      </c>
      <c r="R30" s="33">
        <v>2.5</v>
      </c>
      <c r="S30" s="34">
        <f t="shared" si="4"/>
        <v>2.5</v>
      </c>
      <c r="T30" s="20"/>
      <c r="U30" s="40"/>
      <c r="V30" s="43"/>
      <c r="W30" s="42"/>
    </row>
    <row r="31" spans="1:23" s="2" customFormat="1" ht="14.4">
      <c r="A31" s="10">
        <v>25</v>
      </c>
      <c r="B31" s="11"/>
      <c r="C31" s="12" t="s">
        <v>58</v>
      </c>
      <c r="D31" s="13" t="s">
        <v>29</v>
      </c>
      <c r="E31" s="18">
        <v>3.5</v>
      </c>
      <c r="F31" s="19" t="str">
        <f t="shared" si="5"/>
        <v/>
      </c>
      <c r="G31" s="20"/>
      <c r="H31" s="21"/>
      <c r="I31" s="21"/>
      <c r="J31" s="21"/>
      <c r="K31" s="21"/>
      <c r="L31" s="21"/>
      <c r="M31" s="21"/>
      <c r="N31" s="20">
        <v>1</v>
      </c>
      <c r="O31" s="29">
        <f t="shared" si="3"/>
        <v>0</v>
      </c>
      <c r="P31" s="29" t="str">
        <f t="shared" si="1"/>
        <v/>
      </c>
      <c r="Q31" s="29" t="str">
        <f t="shared" si="2"/>
        <v/>
      </c>
      <c r="R31" s="33">
        <v>3.5</v>
      </c>
      <c r="S31" s="34">
        <f t="shared" si="4"/>
        <v>3.5</v>
      </c>
      <c r="T31" s="20"/>
      <c r="U31" s="40"/>
      <c r="V31" s="43"/>
      <c r="W31" s="42"/>
    </row>
    <row r="32" spans="1:23" s="3" customFormat="1" ht="14.4">
      <c r="A32" s="14"/>
      <c r="B32" s="11" t="s">
        <v>59</v>
      </c>
      <c r="C32" s="11" t="s">
        <v>60</v>
      </c>
      <c r="D32" s="13" t="s">
        <v>27</v>
      </c>
      <c r="E32" s="18">
        <v>2</v>
      </c>
      <c r="F32" s="19" t="str">
        <f t="shared" si="5"/>
        <v/>
      </c>
      <c r="G32" s="22"/>
      <c r="H32" s="21"/>
      <c r="I32" s="21"/>
      <c r="J32" s="21"/>
      <c r="K32" s="21"/>
      <c r="L32" s="21"/>
      <c r="M32" s="21"/>
      <c r="N32" s="20">
        <v>1</v>
      </c>
      <c r="O32" s="29">
        <f t="shared" si="3"/>
        <v>0</v>
      </c>
      <c r="P32" s="29" t="str">
        <f t="shared" si="1"/>
        <v/>
      </c>
      <c r="Q32" s="29" t="str">
        <f t="shared" si="2"/>
        <v/>
      </c>
      <c r="R32" s="35">
        <v>2</v>
      </c>
      <c r="S32" s="34">
        <f t="shared" si="4"/>
        <v>2</v>
      </c>
      <c r="T32" s="35"/>
      <c r="U32" s="45"/>
      <c r="V32" s="46"/>
      <c r="W32" s="46"/>
    </row>
    <row r="33" spans="1:23" s="3" customFormat="1" ht="14.4">
      <c r="A33" s="14"/>
      <c r="B33" s="11"/>
      <c r="C33" s="11" t="s">
        <v>61</v>
      </c>
      <c r="D33" s="15" t="s">
        <v>62</v>
      </c>
      <c r="E33" s="18">
        <v>5</v>
      </c>
      <c r="F33" s="19" t="str">
        <f t="shared" si="5"/>
        <v/>
      </c>
      <c r="G33" s="22"/>
      <c r="H33" s="21"/>
      <c r="I33" s="21"/>
      <c r="J33" s="21"/>
      <c r="K33" s="21"/>
      <c r="L33" s="21"/>
      <c r="M33" s="21"/>
      <c r="N33" s="20">
        <v>1</v>
      </c>
      <c r="O33" s="29">
        <f t="shared" si="3"/>
        <v>0</v>
      </c>
      <c r="P33" s="29" t="str">
        <f t="shared" si="1"/>
        <v/>
      </c>
      <c r="Q33" s="29" t="str">
        <f t="shared" si="2"/>
        <v/>
      </c>
      <c r="R33" s="35">
        <v>5</v>
      </c>
      <c r="S33" s="34">
        <f t="shared" si="4"/>
        <v>5</v>
      </c>
      <c r="T33" s="35"/>
      <c r="U33" s="45"/>
      <c r="V33" s="46"/>
      <c r="W33" s="46"/>
    </row>
    <row r="34" spans="1:23" s="3" customFormat="1" ht="14.4">
      <c r="A34" s="14"/>
      <c r="B34" s="11"/>
      <c r="C34" s="11" t="s">
        <v>63</v>
      </c>
      <c r="D34" s="13" t="s">
        <v>31</v>
      </c>
      <c r="E34" s="18">
        <v>4</v>
      </c>
      <c r="F34" s="19" t="str">
        <f t="shared" si="5"/>
        <v/>
      </c>
      <c r="G34" s="22"/>
      <c r="H34" s="21"/>
      <c r="I34" s="21"/>
      <c r="J34" s="21"/>
      <c r="K34" s="21"/>
      <c r="L34" s="21"/>
      <c r="M34" s="21"/>
      <c r="N34" s="20">
        <v>1.5</v>
      </c>
      <c r="O34" s="29">
        <f t="shared" si="3"/>
        <v>0</v>
      </c>
      <c r="P34" s="29" t="str">
        <f t="shared" ref="P34:P55" si="6">IF(M34="","",IF(M34=L34,"○",IF(M34&gt;L34,"△","◎")))</f>
        <v/>
      </c>
      <c r="Q34" s="29" t="str">
        <f t="shared" si="2"/>
        <v/>
      </c>
      <c r="R34" s="35">
        <v>4</v>
      </c>
      <c r="S34" s="34">
        <f t="shared" si="4"/>
        <v>4</v>
      </c>
      <c r="T34" s="35"/>
      <c r="U34" s="45"/>
      <c r="V34" s="46"/>
      <c r="W34" s="46"/>
    </row>
    <row r="35" spans="1:23" s="3" customFormat="1" ht="14.4">
      <c r="A35" s="14"/>
      <c r="B35" s="11"/>
      <c r="C35" s="11" t="s">
        <v>64</v>
      </c>
      <c r="D35" s="13" t="s">
        <v>29</v>
      </c>
      <c r="E35" s="18">
        <v>2</v>
      </c>
      <c r="F35" s="19" t="str">
        <f t="shared" si="5"/>
        <v/>
      </c>
      <c r="G35" s="22"/>
      <c r="H35" s="21"/>
      <c r="I35" s="21"/>
      <c r="J35" s="21"/>
      <c r="K35" s="21"/>
      <c r="L35" s="21"/>
      <c r="M35" s="21"/>
      <c r="N35" s="20">
        <v>1</v>
      </c>
      <c r="O35" s="29">
        <f t="shared" si="3"/>
        <v>0</v>
      </c>
      <c r="P35" s="29" t="str">
        <f t="shared" si="6"/>
        <v/>
      </c>
      <c r="Q35" s="29" t="str">
        <f t="shared" si="2"/>
        <v/>
      </c>
      <c r="R35" s="35">
        <v>2</v>
      </c>
      <c r="S35" s="34">
        <f t="shared" si="4"/>
        <v>2</v>
      </c>
      <c r="T35" s="35"/>
      <c r="U35" s="45"/>
      <c r="V35" s="46"/>
      <c r="W35" s="46"/>
    </row>
    <row r="36" spans="1:23" s="3" customFormat="1" ht="14.4">
      <c r="A36" s="14"/>
      <c r="B36" s="11"/>
      <c r="C36" s="11" t="s">
        <v>65</v>
      </c>
      <c r="D36" s="13" t="s">
        <v>35</v>
      </c>
      <c r="E36" s="18">
        <v>5</v>
      </c>
      <c r="F36" s="19" t="str">
        <f t="shared" si="5"/>
        <v/>
      </c>
      <c r="G36" s="22"/>
      <c r="H36" s="21"/>
      <c r="I36" s="21"/>
      <c r="J36" s="21"/>
      <c r="K36" s="21"/>
      <c r="L36" s="21"/>
      <c r="M36" s="21"/>
      <c r="N36" s="20">
        <v>1</v>
      </c>
      <c r="O36" s="29">
        <f t="shared" si="3"/>
        <v>0</v>
      </c>
      <c r="P36" s="29" t="str">
        <f t="shared" si="6"/>
        <v/>
      </c>
      <c r="Q36" s="29" t="str">
        <f t="shared" si="2"/>
        <v/>
      </c>
      <c r="R36" s="35">
        <v>5</v>
      </c>
      <c r="S36" s="34">
        <f t="shared" si="4"/>
        <v>5</v>
      </c>
      <c r="T36" s="35"/>
      <c r="U36" s="45"/>
      <c r="V36" s="46"/>
      <c r="W36" s="46"/>
    </row>
    <row r="37" spans="1:23" s="3" customFormat="1" ht="14.4">
      <c r="A37" s="14"/>
      <c r="B37" s="11"/>
      <c r="C37" s="16" t="s">
        <v>66</v>
      </c>
      <c r="D37" s="13" t="s">
        <v>31</v>
      </c>
      <c r="E37" s="18">
        <v>2</v>
      </c>
      <c r="F37" s="19" t="str">
        <f t="shared" si="5"/>
        <v/>
      </c>
      <c r="G37" s="22"/>
      <c r="H37" s="21"/>
      <c r="I37" s="21"/>
      <c r="J37" s="21"/>
      <c r="K37" s="21"/>
      <c r="L37" s="21"/>
      <c r="M37" s="21"/>
      <c r="N37" s="20">
        <v>1</v>
      </c>
      <c r="O37" s="29">
        <f t="shared" si="3"/>
        <v>0</v>
      </c>
      <c r="P37" s="29" t="str">
        <f t="shared" si="6"/>
        <v/>
      </c>
      <c r="Q37" s="29" t="str">
        <f t="shared" si="2"/>
        <v/>
      </c>
      <c r="R37" s="35">
        <v>2</v>
      </c>
      <c r="S37" s="34">
        <f t="shared" si="4"/>
        <v>2</v>
      </c>
      <c r="T37" s="35"/>
      <c r="U37" s="45"/>
      <c r="V37" s="46"/>
      <c r="W37" s="46"/>
    </row>
    <row r="38" spans="1:23" s="3" customFormat="1" ht="12" customHeight="1">
      <c r="A38" s="14"/>
      <c r="B38" s="11"/>
      <c r="C38" s="16" t="s">
        <v>67</v>
      </c>
      <c r="D38" s="13" t="s">
        <v>33</v>
      </c>
      <c r="E38" s="18">
        <v>7</v>
      </c>
      <c r="F38" s="19" t="str">
        <f t="shared" si="5"/>
        <v/>
      </c>
      <c r="G38" s="22"/>
      <c r="H38" s="21"/>
      <c r="I38" s="21"/>
      <c r="J38" s="21"/>
      <c r="K38" s="21"/>
      <c r="L38" s="21"/>
      <c r="M38" s="21"/>
      <c r="N38" s="20">
        <v>1.5</v>
      </c>
      <c r="O38" s="29">
        <f t="shared" si="3"/>
        <v>0</v>
      </c>
      <c r="P38" s="29" t="str">
        <f t="shared" si="6"/>
        <v/>
      </c>
      <c r="Q38" s="29" t="str">
        <f t="shared" si="2"/>
        <v/>
      </c>
      <c r="R38" s="35">
        <v>7</v>
      </c>
      <c r="S38" s="34">
        <f t="shared" si="4"/>
        <v>7</v>
      </c>
      <c r="T38" s="35"/>
      <c r="U38" s="45"/>
      <c r="V38" s="46"/>
      <c r="W38" s="46"/>
    </row>
    <row r="39" spans="1:23" s="3" customFormat="1" ht="12" customHeight="1">
      <c r="A39" s="14"/>
      <c r="B39" s="11"/>
      <c r="C39" s="11" t="s">
        <v>68</v>
      </c>
      <c r="D39" s="13" t="s">
        <v>69</v>
      </c>
      <c r="E39" s="18">
        <v>20</v>
      </c>
      <c r="F39" s="19" t="str">
        <f t="shared" ref="F39:F48" si="7">IF($P39&lt;&gt;"",R39,"")</f>
        <v/>
      </c>
      <c r="G39" s="22"/>
      <c r="H39" s="21"/>
      <c r="I39" s="21"/>
      <c r="J39" s="27"/>
      <c r="K39" s="28"/>
      <c r="L39" s="21"/>
      <c r="M39" s="21"/>
      <c r="N39" s="20">
        <v>2</v>
      </c>
      <c r="O39" s="29">
        <f t="shared" si="3"/>
        <v>0</v>
      </c>
      <c r="P39" s="29" t="str">
        <f t="shared" si="6"/>
        <v/>
      </c>
      <c r="Q39" s="29" t="str">
        <f t="shared" si="2"/>
        <v/>
      </c>
      <c r="R39" s="35">
        <v>20</v>
      </c>
      <c r="S39" s="34">
        <f t="shared" si="4"/>
        <v>20</v>
      </c>
      <c r="T39" s="35"/>
      <c r="U39" s="45"/>
      <c r="V39" s="46"/>
      <c r="W39" s="46"/>
    </row>
    <row r="40" spans="1:23" s="3" customFormat="1" ht="12" customHeight="1">
      <c r="A40" s="14"/>
      <c r="B40" s="11"/>
      <c r="C40" s="11" t="s">
        <v>70</v>
      </c>
      <c r="D40" s="13" t="s">
        <v>27</v>
      </c>
      <c r="E40" s="18">
        <v>15</v>
      </c>
      <c r="F40" s="19" t="str">
        <f t="shared" si="7"/>
        <v/>
      </c>
      <c r="G40" s="22"/>
      <c r="H40" s="21"/>
      <c r="I40" s="21"/>
      <c r="J40" s="27"/>
      <c r="K40" s="28"/>
      <c r="L40" s="21"/>
      <c r="M40" s="21"/>
      <c r="N40" s="20">
        <v>1</v>
      </c>
      <c r="O40" s="29">
        <f t="shared" si="3"/>
        <v>0</v>
      </c>
      <c r="P40" s="29" t="str">
        <f t="shared" si="6"/>
        <v/>
      </c>
      <c r="Q40" s="29" t="str">
        <f t="shared" si="2"/>
        <v/>
      </c>
      <c r="R40" s="35">
        <v>15</v>
      </c>
      <c r="S40" s="34">
        <f t="shared" si="4"/>
        <v>15</v>
      </c>
      <c r="T40" s="35"/>
      <c r="U40" s="45"/>
      <c r="V40" s="46"/>
      <c r="W40" s="46"/>
    </row>
    <row r="41" spans="1:23" s="3" customFormat="1" ht="12" customHeight="1">
      <c r="A41" s="14"/>
      <c r="B41" s="16" t="s">
        <v>71</v>
      </c>
      <c r="C41" s="11" t="s">
        <v>72</v>
      </c>
      <c r="D41" s="13" t="s">
        <v>29</v>
      </c>
      <c r="E41" s="18">
        <v>2</v>
      </c>
      <c r="F41" s="19" t="str">
        <f t="shared" si="7"/>
        <v/>
      </c>
      <c r="G41" s="22"/>
      <c r="H41" s="21"/>
      <c r="I41" s="21"/>
      <c r="J41" s="21"/>
      <c r="K41" s="21"/>
      <c r="L41" s="21"/>
      <c r="M41" s="21"/>
      <c r="N41" s="20">
        <v>1.5</v>
      </c>
      <c r="O41" s="29">
        <f t="shared" si="3"/>
        <v>0</v>
      </c>
      <c r="P41" s="29" t="str">
        <f t="shared" si="6"/>
        <v/>
      </c>
      <c r="Q41" s="29" t="str">
        <f t="shared" ref="Q41:Q48" si="8">IF(L41="","",IF(M41="","",IF(L41&lt;M41,"true","false")))</f>
        <v/>
      </c>
      <c r="R41" s="35">
        <v>1</v>
      </c>
      <c r="S41" s="34">
        <f t="shared" ref="S41:S49" si="9">R41</f>
        <v>1</v>
      </c>
      <c r="T41" s="35"/>
      <c r="U41" s="45"/>
      <c r="V41" s="46"/>
      <c r="W41" s="46"/>
    </row>
    <row r="42" spans="1:23" s="3" customFormat="1" ht="12" customHeight="1">
      <c r="A42" s="14"/>
      <c r="B42" s="11"/>
      <c r="C42" s="16" t="s">
        <v>73</v>
      </c>
      <c r="D42" s="15" t="s">
        <v>33</v>
      </c>
      <c r="E42" s="18">
        <v>2</v>
      </c>
      <c r="F42" s="19" t="str">
        <f t="shared" si="7"/>
        <v/>
      </c>
      <c r="G42" s="22"/>
      <c r="H42" s="21"/>
      <c r="I42" s="21"/>
      <c r="J42" s="21"/>
      <c r="K42" s="21"/>
      <c r="L42" s="21"/>
      <c r="M42" s="21"/>
      <c r="N42" s="20">
        <v>1.5</v>
      </c>
      <c r="O42" s="29">
        <f t="shared" si="3"/>
        <v>0</v>
      </c>
      <c r="P42" s="29" t="str">
        <f t="shared" si="6"/>
        <v/>
      </c>
      <c r="Q42" s="29" t="str">
        <f t="shared" si="8"/>
        <v/>
      </c>
      <c r="R42" s="35">
        <v>2</v>
      </c>
      <c r="S42" s="34">
        <f t="shared" si="9"/>
        <v>2</v>
      </c>
      <c r="T42" s="35"/>
      <c r="U42" s="45"/>
      <c r="V42" s="46"/>
      <c r="W42" s="46"/>
    </row>
    <row r="43" spans="1:23" s="3" customFormat="1" ht="12" customHeight="1">
      <c r="A43" s="14"/>
      <c r="B43" s="11"/>
      <c r="C43" s="11" t="s">
        <v>74</v>
      </c>
      <c r="D43" s="15" t="s">
        <v>75</v>
      </c>
      <c r="E43" s="18">
        <v>2</v>
      </c>
      <c r="F43" s="19" t="str">
        <f t="shared" si="7"/>
        <v/>
      </c>
      <c r="G43" s="22"/>
      <c r="H43" s="21"/>
      <c r="I43" s="21"/>
      <c r="J43" s="21"/>
      <c r="K43" s="21"/>
      <c r="L43" s="21"/>
      <c r="M43" s="21"/>
      <c r="N43" s="20">
        <v>1.5</v>
      </c>
      <c r="O43" s="29">
        <f t="shared" si="3"/>
        <v>0</v>
      </c>
      <c r="P43" s="29" t="str">
        <f t="shared" si="6"/>
        <v/>
      </c>
      <c r="Q43" s="29" t="str">
        <f t="shared" si="8"/>
        <v/>
      </c>
      <c r="R43" s="35">
        <v>1</v>
      </c>
      <c r="S43" s="34">
        <f t="shared" si="9"/>
        <v>1</v>
      </c>
      <c r="T43" s="35"/>
      <c r="U43" s="45"/>
      <c r="V43" s="46"/>
      <c r="W43" s="46"/>
    </row>
    <row r="44" spans="1:23" s="3" customFormat="1" ht="12" customHeight="1">
      <c r="A44" s="14"/>
      <c r="B44" s="11"/>
      <c r="C44" s="16" t="s">
        <v>76</v>
      </c>
      <c r="D44" s="15" t="s">
        <v>31</v>
      </c>
      <c r="E44" s="18">
        <v>2</v>
      </c>
      <c r="F44" s="19" t="str">
        <f t="shared" si="7"/>
        <v/>
      </c>
      <c r="G44" s="22"/>
      <c r="H44" s="21"/>
      <c r="I44" s="21"/>
      <c r="J44" s="21"/>
      <c r="K44" s="21"/>
      <c r="L44" s="21"/>
      <c r="M44" s="21"/>
      <c r="N44" s="20">
        <v>1</v>
      </c>
      <c r="O44" s="29">
        <f t="shared" si="3"/>
        <v>0</v>
      </c>
      <c r="P44" s="29" t="str">
        <f t="shared" si="6"/>
        <v/>
      </c>
      <c r="Q44" s="29" t="str">
        <f t="shared" si="8"/>
        <v/>
      </c>
      <c r="R44" s="35">
        <v>2</v>
      </c>
      <c r="S44" s="34">
        <f t="shared" si="9"/>
        <v>2</v>
      </c>
      <c r="T44" s="35"/>
      <c r="U44" s="45"/>
      <c r="V44" s="46"/>
      <c r="W44" s="46"/>
    </row>
    <row r="45" spans="1:23" s="3" customFormat="1" ht="11.55" customHeight="1">
      <c r="A45" s="14"/>
      <c r="B45" s="11"/>
      <c r="C45" s="11" t="s">
        <v>77</v>
      </c>
      <c r="D45" s="15" t="s">
        <v>62</v>
      </c>
      <c r="E45" s="18">
        <v>6</v>
      </c>
      <c r="F45" s="19" t="str">
        <f t="shared" si="7"/>
        <v/>
      </c>
      <c r="G45" s="22"/>
      <c r="H45" s="21"/>
      <c r="I45" s="21"/>
      <c r="J45" s="21"/>
      <c r="K45" s="21"/>
      <c r="L45" s="21"/>
      <c r="M45" s="21"/>
      <c r="N45" s="20">
        <v>1.5</v>
      </c>
      <c r="O45" s="29">
        <f t="shared" si="3"/>
        <v>0</v>
      </c>
      <c r="P45" s="29" t="str">
        <f t="shared" si="6"/>
        <v/>
      </c>
      <c r="Q45" s="29" t="str">
        <f t="shared" si="8"/>
        <v/>
      </c>
      <c r="R45" s="35">
        <v>6</v>
      </c>
      <c r="S45" s="34">
        <f t="shared" si="9"/>
        <v>6</v>
      </c>
      <c r="T45" s="35"/>
      <c r="U45" s="45"/>
      <c r="V45" s="46"/>
      <c r="W45" s="46"/>
    </row>
    <row r="46" spans="1:23" s="3" customFormat="1" ht="12" customHeight="1">
      <c r="A46" s="14"/>
      <c r="B46" s="11"/>
      <c r="C46" s="16" t="s">
        <v>78</v>
      </c>
      <c r="D46" s="15" t="s">
        <v>62</v>
      </c>
      <c r="E46" s="18">
        <v>2</v>
      </c>
      <c r="F46" s="19" t="str">
        <f t="shared" si="7"/>
        <v/>
      </c>
      <c r="G46" s="22"/>
      <c r="H46" s="21"/>
      <c r="I46" s="21"/>
      <c r="J46" s="21"/>
      <c r="K46" s="21"/>
      <c r="L46" s="21"/>
      <c r="M46" s="21"/>
      <c r="N46" s="20">
        <v>0.5</v>
      </c>
      <c r="O46" s="29">
        <f t="shared" si="3"/>
        <v>0</v>
      </c>
      <c r="P46" s="29" t="str">
        <f t="shared" si="6"/>
        <v/>
      </c>
      <c r="Q46" s="29" t="str">
        <f t="shared" si="8"/>
        <v/>
      </c>
      <c r="R46" s="35">
        <v>2</v>
      </c>
      <c r="S46" s="34">
        <f t="shared" si="9"/>
        <v>2</v>
      </c>
      <c r="T46" s="35"/>
      <c r="U46" s="45"/>
      <c r="V46" s="46"/>
      <c r="W46" s="46"/>
    </row>
    <row r="47" spans="1:23" s="3" customFormat="1" ht="21.3" customHeight="1">
      <c r="A47" s="14"/>
      <c r="B47" s="11"/>
      <c r="C47" s="16" t="s">
        <v>79</v>
      </c>
      <c r="D47" s="15" t="s">
        <v>80</v>
      </c>
      <c r="E47" s="18">
        <v>2</v>
      </c>
      <c r="F47" s="19" t="str">
        <f t="shared" si="7"/>
        <v/>
      </c>
      <c r="G47" s="22"/>
      <c r="H47" s="21"/>
      <c r="I47" s="21"/>
      <c r="J47" s="21"/>
      <c r="K47" s="21"/>
      <c r="L47" s="21"/>
      <c r="M47" s="21"/>
      <c r="N47" s="20">
        <v>1.5</v>
      </c>
      <c r="O47" s="29">
        <f t="shared" si="3"/>
        <v>0</v>
      </c>
      <c r="P47" s="29" t="str">
        <f t="shared" si="6"/>
        <v/>
      </c>
      <c r="Q47" s="29" t="str">
        <f t="shared" si="8"/>
        <v/>
      </c>
      <c r="R47" s="35">
        <v>2</v>
      </c>
      <c r="S47" s="34">
        <f t="shared" si="9"/>
        <v>2</v>
      </c>
      <c r="T47" s="35"/>
      <c r="U47" s="45"/>
      <c r="V47" s="46"/>
      <c r="W47" s="46"/>
    </row>
    <row r="48" spans="1:23" s="3" customFormat="1" ht="12" customHeight="1">
      <c r="A48" s="14"/>
      <c r="B48" s="11"/>
      <c r="C48" s="16" t="s">
        <v>81</v>
      </c>
      <c r="D48" s="3" t="s">
        <v>27</v>
      </c>
      <c r="E48" s="18">
        <v>2</v>
      </c>
      <c r="F48" s="19" t="str">
        <f t="shared" si="7"/>
        <v/>
      </c>
      <c r="G48" s="22"/>
      <c r="H48" s="21"/>
      <c r="I48" s="21"/>
      <c r="J48" s="21"/>
      <c r="K48" s="21"/>
      <c r="L48" s="21"/>
      <c r="M48" s="21"/>
      <c r="N48" s="20">
        <v>1</v>
      </c>
      <c r="O48" s="29">
        <f t="shared" si="3"/>
        <v>0</v>
      </c>
      <c r="P48" s="29" t="str">
        <f t="shared" si="6"/>
        <v/>
      </c>
      <c r="Q48" s="29" t="str">
        <f t="shared" si="8"/>
        <v/>
      </c>
      <c r="R48" s="35">
        <v>2</v>
      </c>
      <c r="S48" s="34">
        <f t="shared" si="9"/>
        <v>2</v>
      </c>
      <c r="T48" s="35"/>
      <c r="U48" s="45"/>
      <c r="V48" s="46"/>
      <c r="W48" s="46"/>
    </row>
    <row r="49" spans="1:23" s="3" customFormat="1" ht="12" customHeight="1">
      <c r="A49" s="14"/>
      <c r="B49" s="11" t="s">
        <v>82</v>
      </c>
      <c r="C49" s="11" t="s">
        <v>60</v>
      </c>
      <c r="D49" s="13" t="s">
        <v>27</v>
      </c>
      <c r="E49" s="18">
        <v>10</v>
      </c>
      <c r="F49" s="19" t="str">
        <f t="shared" ref="F49:F55" si="10">IF($P49&lt;&gt;"",R49,"")</f>
        <v/>
      </c>
      <c r="G49" s="22"/>
      <c r="H49" s="21"/>
      <c r="I49" s="21"/>
      <c r="J49" s="21"/>
      <c r="K49" s="21"/>
      <c r="L49" s="21"/>
      <c r="M49" s="21"/>
      <c r="N49" s="20">
        <v>2</v>
      </c>
      <c r="O49" s="29">
        <f t="shared" si="3"/>
        <v>0</v>
      </c>
      <c r="P49" s="29" t="str">
        <f t="shared" si="6"/>
        <v/>
      </c>
      <c r="Q49" s="29" t="str">
        <f t="shared" ref="Q49:Q55" si="11">IF(L49="","",IF(M49="","",IF(L49&lt;M49,"true","false")))</f>
        <v/>
      </c>
      <c r="R49" s="35">
        <v>3</v>
      </c>
      <c r="S49" s="34">
        <f t="shared" si="9"/>
        <v>3</v>
      </c>
      <c r="T49" s="35"/>
      <c r="U49" s="45"/>
      <c r="V49" s="46"/>
      <c r="W49" s="46"/>
    </row>
    <row r="50" spans="1:23" s="3" customFormat="1" ht="12" customHeight="1">
      <c r="A50" s="14"/>
      <c r="B50" s="11"/>
      <c r="C50" s="11" t="s">
        <v>61</v>
      </c>
      <c r="D50" s="15" t="s">
        <v>62</v>
      </c>
      <c r="E50" s="18">
        <v>10</v>
      </c>
      <c r="F50" s="19" t="str">
        <f t="shared" si="10"/>
        <v/>
      </c>
      <c r="G50" s="22"/>
      <c r="H50" s="21"/>
      <c r="I50" s="21"/>
      <c r="J50" s="21"/>
      <c r="K50" s="21"/>
      <c r="L50" s="21"/>
      <c r="M50" s="21"/>
      <c r="N50" s="20">
        <v>15</v>
      </c>
      <c r="O50" s="29">
        <f t="shared" si="3"/>
        <v>0</v>
      </c>
      <c r="P50" s="29" t="str">
        <f t="shared" si="6"/>
        <v/>
      </c>
      <c r="Q50" s="29" t="str">
        <f t="shared" si="11"/>
        <v/>
      </c>
      <c r="R50" s="35">
        <v>16</v>
      </c>
      <c r="S50" s="34">
        <v>16</v>
      </c>
      <c r="T50" s="36"/>
      <c r="U50" s="45"/>
      <c r="V50" s="46"/>
      <c r="W50" s="46"/>
    </row>
    <row r="51" spans="1:23" s="3" customFormat="1" ht="12" customHeight="1">
      <c r="A51" s="14"/>
      <c r="B51" s="11"/>
      <c r="C51" s="11" t="s">
        <v>63</v>
      </c>
      <c r="D51" s="13"/>
      <c r="E51" s="18">
        <v>10</v>
      </c>
      <c r="F51" s="19" t="str">
        <f t="shared" si="10"/>
        <v/>
      </c>
      <c r="G51" s="22"/>
      <c r="H51" s="21"/>
      <c r="I51" s="21"/>
      <c r="J51" s="21"/>
      <c r="K51" s="21"/>
      <c r="L51" s="21"/>
      <c r="M51" s="21"/>
      <c r="N51" s="20">
        <v>9</v>
      </c>
      <c r="O51" s="29">
        <f t="shared" si="3"/>
        <v>0</v>
      </c>
      <c r="P51" s="29" t="str">
        <f t="shared" si="6"/>
        <v/>
      </c>
      <c r="Q51" s="29" t="str">
        <f t="shared" si="11"/>
        <v/>
      </c>
      <c r="R51" s="35">
        <v>11</v>
      </c>
      <c r="S51" s="34">
        <v>11</v>
      </c>
      <c r="T51" s="36"/>
      <c r="U51" s="45"/>
      <c r="V51" s="46"/>
      <c r="W51" s="46"/>
    </row>
    <row r="52" spans="1:23" s="3" customFormat="1" ht="12" customHeight="1">
      <c r="A52" s="14"/>
      <c r="B52" s="11"/>
      <c r="C52" s="11" t="s">
        <v>64</v>
      </c>
      <c r="D52" s="13"/>
      <c r="E52" s="18">
        <v>15</v>
      </c>
      <c r="F52" s="19" t="str">
        <f t="shared" si="10"/>
        <v/>
      </c>
      <c r="G52" s="22"/>
      <c r="H52" s="21"/>
      <c r="I52" s="21"/>
      <c r="J52" s="21"/>
      <c r="K52" s="21"/>
      <c r="L52" s="21"/>
      <c r="M52" s="21"/>
      <c r="N52" s="20">
        <v>18</v>
      </c>
      <c r="O52" s="29">
        <f t="shared" si="3"/>
        <v>0</v>
      </c>
      <c r="P52" s="29" t="str">
        <f t="shared" si="6"/>
        <v/>
      </c>
      <c r="Q52" s="29" t="str">
        <f t="shared" si="11"/>
        <v/>
      </c>
      <c r="R52" s="35">
        <v>12</v>
      </c>
      <c r="S52" s="34">
        <v>12</v>
      </c>
      <c r="T52" s="36"/>
      <c r="U52" s="45"/>
      <c r="V52" s="46"/>
      <c r="W52" s="46"/>
    </row>
    <row r="53" spans="1:23" s="3" customFormat="1" ht="12" customHeight="1">
      <c r="A53" s="14"/>
      <c r="B53" s="11"/>
      <c r="C53" s="11" t="s">
        <v>65</v>
      </c>
      <c r="D53" s="13"/>
      <c r="E53" s="18">
        <v>15</v>
      </c>
      <c r="F53" s="19" t="str">
        <f t="shared" si="10"/>
        <v/>
      </c>
      <c r="G53" s="22"/>
      <c r="H53" s="21"/>
      <c r="I53" s="21"/>
      <c r="J53" s="21"/>
      <c r="K53" s="21"/>
      <c r="L53" s="21"/>
      <c r="M53" s="21"/>
      <c r="N53" s="20">
        <v>20</v>
      </c>
      <c r="O53" s="29">
        <f t="shared" si="3"/>
        <v>0</v>
      </c>
      <c r="P53" s="29" t="str">
        <f t="shared" si="6"/>
        <v/>
      </c>
      <c r="Q53" s="29" t="str">
        <f t="shared" si="11"/>
        <v/>
      </c>
      <c r="R53" s="35">
        <v>12</v>
      </c>
      <c r="S53" s="34">
        <v>12</v>
      </c>
      <c r="T53" s="36"/>
      <c r="U53" s="45"/>
      <c r="V53" s="46"/>
      <c r="W53" s="46"/>
    </row>
    <row r="54" spans="1:23" s="3" customFormat="1" ht="12" customHeight="1">
      <c r="A54" s="14"/>
      <c r="B54" s="11"/>
      <c r="C54" s="16" t="s">
        <v>66</v>
      </c>
      <c r="D54" s="13"/>
      <c r="E54" s="18">
        <v>6</v>
      </c>
      <c r="F54" s="19" t="str">
        <f t="shared" si="10"/>
        <v/>
      </c>
      <c r="G54" s="22"/>
      <c r="H54" s="21"/>
      <c r="I54" s="21"/>
      <c r="J54" s="21"/>
      <c r="K54" s="21"/>
      <c r="L54" s="21"/>
      <c r="M54" s="21"/>
      <c r="N54" s="20">
        <v>4</v>
      </c>
      <c r="O54" s="29">
        <f t="shared" si="3"/>
        <v>0</v>
      </c>
      <c r="P54" s="29" t="str">
        <f t="shared" si="6"/>
        <v/>
      </c>
      <c r="Q54" s="29" t="str">
        <f t="shared" si="11"/>
        <v/>
      </c>
      <c r="R54" s="35">
        <v>7</v>
      </c>
      <c r="S54" s="34">
        <v>7</v>
      </c>
      <c r="T54" s="36"/>
      <c r="U54" s="45"/>
      <c r="V54" s="46"/>
      <c r="W54" s="46"/>
    </row>
    <row r="55" spans="1:23" s="3" customFormat="1" ht="12" customHeight="1">
      <c r="A55" s="14"/>
      <c r="B55" s="11"/>
      <c r="C55" s="16" t="s">
        <v>67</v>
      </c>
      <c r="D55" s="13"/>
      <c r="E55" s="18">
        <v>10</v>
      </c>
      <c r="F55" s="19" t="str">
        <f t="shared" si="10"/>
        <v/>
      </c>
      <c r="G55" s="22"/>
      <c r="H55" s="21"/>
      <c r="I55" s="21"/>
      <c r="J55" s="21"/>
      <c r="K55" s="21"/>
      <c r="L55" s="21"/>
      <c r="M55" s="21"/>
      <c r="N55" s="20">
        <v>24</v>
      </c>
      <c r="O55" s="29">
        <f t="shared" si="3"/>
        <v>0</v>
      </c>
      <c r="P55" s="29" t="str">
        <f t="shared" si="6"/>
        <v/>
      </c>
      <c r="Q55" s="29" t="str">
        <f t="shared" si="11"/>
        <v/>
      </c>
      <c r="R55" s="35">
        <v>17</v>
      </c>
      <c r="S55" s="34">
        <v>17</v>
      </c>
      <c r="T55" s="36"/>
      <c r="U55" s="45"/>
      <c r="V55" s="46"/>
      <c r="W55" s="46"/>
    </row>
    <row r="56" spans="1:23" s="3" customFormat="1" ht="12" customHeight="1">
      <c r="A56" s="14"/>
      <c r="B56" s="16" t="s">
        <v>83</v>
      </c>
      <c r="C56" s="11" t="s">
        <v>84</v>
      </c>
      <c r="D56" s="13"/>
      <c r="E56" s="18">
        <v>2</v>
      </c>
      <c r="F56" s="19"/>
      <c r="G56" s="23"/>
      <c r="H56" s="21"/>
      <c r="I56" s="21"/>
      <c r="J56" s="27"/>
      <c r="K56" s="28"/>
      <c r="L56" s="21"/>
      <c r="M56" s="21"/>
      <c r="N56" s="20">
        <v>23</v>
      </c>
      <c r="O56" s="29"/>
      <c r="P56" s="29"/>
      <c r="Q56" s="29"/>
      <c r="R56" s="35">
        <v>1.4</v>
      </c>
      <c r="S56" s="34"/>
      <c r="T56" s="35">
        <v>0.2</v>
      </c>
      <c r="U56" s="45"/>
      <c r="V56" s="46"/>
      <c r="W56" s="46"/>
    </row>
    <row r="57" spans="1:23" s="3" customFormat="1" ht="12" customHeight="1">
      <c r="A57" s="14"/>
      <c r="B57" s="11"/>
      <c r="C57" s="11" t="s">
        <v>85</v>
      </c>
      <c r="D57" s="13"/>
      <c r="E57" s="18">
        <v>4</v>
      </c>
      <c r="F57" s="19"/>
      <c r="G57" s="23"/>
      <c r="H57" s="21"/>
      <c r="I57" s="21"/>
      <c r="J57" s="27"/>
      <c r="K57" s="28"/>
      <c r="L57" s="21"/>
      <c r="M57" s="21"/>
      <c r="N57" s="20">
        <v>7</v>
      </c>
      <c r="O57" s="29"/>
      <c r="P57" s="29"/>
      <c r="Q57" s="29"/>
      <c r="R57" s="35">
        <v>0.4</v>
      </c>
      <c r="S57" s="34"/>
      <c r="T57" s="35">
        <v>0.2</v>
      </c>
      <c r="U57" s="45"/>
      <c r="V57" s="46"/>
      <c r="W57" s="46"/>
    </row>
    <row r="58" spans="1:23" s="3" customFormat="1" ht="12" customHeight="1">
      <c r="A58" s="14"/>
      <c r="B58" s="11"/>
      <c r="C58" s="11" t="s">
        <v>86</v>
      </c>
      <c r="D58" s="13"/>
      <c r="E58" s="18">
        <v>2</v>
      </c>
      <c r="F58" s="19"/>
      <c r="G58" s="23"/>
      <c r="H58" s="21"/>
      <c r="I58" s="21"/>
      <c r="J58" s="27"/>
      <c r="K58" s="28"/>
      <c r="L58" s="21"/>
      <c r="M58" s="21"/>
      <c r="N58" s="20"/>
      <c r="O58" s="29"/>
      <c r="P58" s="29"/>
      <c r="Q58" s="29"/>
      <c r="R58" s="35"/>
      <c r="S58" s="34"/>
      <c r="T58" s="35"/>
      <c r="U58" s="45"/>
      <c r="V58" s="46"/>
      <c r="W58" s="46"/>
    </row>
    <row r="59" spans="1:23" s="3" customFormat="1" ht="12" customHeight="1">
      <c r="A59" s="14"/>
      <c r="B59" s="11"/>
      <c r="C59" s="12" t="s">
        <v>87</v>
      </c>
      <c r="D59" s="13"/>
      <c r="E59" s="18">
        <v>1</v>
      </c>
      <c r="F59" s="19"/>
      <c r="G59" s="20"/>
      <c r="H59" s="21"/>
      <c r="I59" s="21"/>
      <c r="J59" s="21"/>
      <c r="K59" s="21"/>
      <c r="L59" s="21"/>
      <c r="M59" s="21"/>
      <c r="N59" s="20">
        <v>17</v>
      </c>
      <c r="O59" s="30"/>
      <c r="P59" s="30" t="str">
        <f t="shared" ref="P59:P63" si="12">IF(M59="","",IF(M59=L59,"○",IF(M59&gt;L59,"△","◎")))</f>
        <v/>
      </c>
      <c r="Q59" s="30" t="str">
        <f t="shared" ref="Q59:Q63" si="13">IF(L59="","",IF(M59="","",IF(L59&lt;M59,"true","false")))</f>
        <v/>
      </c>
      <c r="R59" s="33">
        <v>0.6</v>
      </c>
      <c r="S59" s="34"/>
      <c r="T59" s="35"/>
      <c r="U59" s="45"/>
      <c r="V59" s="46"/>
      <c r="W59" s="46"/>
    </row>
    <row r="60" spans="1:23" s="3" customFormat="1" ht="12" customHeight="1">
      <c r="A60" s="14"/>
      <c r="B60" s="11"/>
      <c r="C60" s="12" t="s">
        <v>88</v>
      </c>
      <c r="D60" s="13"/>
      <c r="E60" s="18">
        <v>0.5</v>
      </c>
      <c r="F60" s="19"/>
      <c r="G60" s="20"/>
      <c r="H60" s="21"/>
      <c r="I60" s="21"/>
      <c r="J60" s="21"/>
      <c r="K60" s="21"/>
      <c r="L60" s="21"/>
      <c r="M60" s="21"/>
      <c r="N60" s="20"/>
      <c r="O60" s="30"/>
      <c r="P60" s="30" t="str">
        <f t="shared" si="12"/>
        <v/>
      </c>
      <c r="Q60" s="30" t="str">
        <f t="shared" si="13"/>
        <v/>
      </c>
      <c r="R60" s="33">
        <v>0.3</v>
      </c>
      <c r="S60" s="34"/>
      <c r="T60" s="37"/>
      <c r="U60" s="45"/>
      <c r="V60" s="46"/>
      <c r="W60" s="46"/>
    </row>
    <row r="61" spans="1:23" s="3" customFormat="1" ht="12" customHeight="1">
      <c r="A61" s="14"/>
      <c r="B61" s="11"/>
      <c r="C61" s="17" t="s">
        <v>89</v>
      </c>
      <c r="D61" s="13"/>
      <c r="E61" s="18">
        <v>0.5</v>
      </c>
      <c r="F61" s="19"/>
      <c r="G61" s="20"/>
      <c r="H61" s="21"/>
      <c r="I61" s="21"/>
      <c r="J61" s="21"/>
      <c r="K61" s="21"/>
      <c r="L61" s="21"/>
      <c r="M61" s="21"/>
      <c r="N61" s="20"/>
      <c r="O61" s="30"/>
      <c r="P61" s="30" t="str">
        <f t="shared" si="12"/>
        <v/>
      </c>
      <c r="Q61" s="30" t="str">
        <f t="shared" si="13"/>
        <v/>
      </c>
      <c r="R61" s="33"/>
      <c r="S61" s="34"/>
      <c r="T61" s="37"/>
      <c r="U61" s="45"/>
      <c r="V61" s="46"/>
      <c r="W61" s="46"/>
    </row>
    <row r="62" spans="1:23" s="3" customFormat="1" ht="12" customHeight="1">
      <c r="A62" s="14"/>
      <c r="B62" s="11"/>
      <c r="C62" s="11" t="s">
        <v>90</v>
      </c>
      <c r="D62" s="13"/>
      <c r="E62" s="18">
        <v>0.8</v>
      </c>
      <c r="F62" s="19"/>
      <c r="G62" s="23"/>
      <c r="H62" s="21"/>
      <c r="I62" s="21"/>
      <c r="J62" s="27"/>
      <c r="K62" s="28"/>
      <c r="L62" s="21"/>
      <c r="M62" s="21"/>
      <c r="N62" s="31"/>
      <c r="O62" s="30"/>
      <c r="P62" s="32" t="str">
        <f t="shared" si="12"/>
        <v/>
      </c>
      <c r="Q62" s="28" t="str">
        <f t="shared" si="13"/>
        <v/>
      </c>
      <c r="R62" s="35">
        <v>0.5</v>
      </c>
      <c r="S62" s="34"/>
      <c r="T62" s="35"/>
      <c r="U62" s="45"/>
      <c r="V62" s="46"/>
      <c r="W62" s="46"/>
    </row>
    <row r="63" spans="1:23" s="3" customFormat="1" ht="12" customHeight="1">
      <c r="A63" s="14"/>
      <c r="B63" s="11"/>
      <c r="C63" s="11" t="s">
        <v>91</v>
      </c>
      <c r="D63" s="13"/>
      <c r="E63" s="18">
        <v>0.8</v>
      </c>
      <c r="F63" s="19"/>
      <c r="G63" s="23"/>
      <c r="H63" s="21"/>
      <c r="I63" s="21"/>
      <c r="J63" s="27"/>
      <c r="K63" s="28"/>
      <c r="L63" s="21"/>
      <c r="M63" s="21"/>
      <c r="N63" s="20"/>
      <c r="O63" s="30"/>
      <c r="P63" s="32" t="str">
        <f t="shared" si="12"/>
        <v/>
      </c>
      <c r="Q63" s="28" t="str">
        <f t="shared" si="13"/>
        <v/>
      </c>
      <c r="R63" s="35">
        <v>0.5</v>
      </c>
      <c r="S63" s="34"/>
      <c r="T63" s="35"/>
      <c r="U63" s="45"/>
      <c r="V63" s="46"/>
      <c r="W63" s="46"/>
    </row>
    <row r="64" spans="1:23" s="3" customFormat="1" ht="12" customHeight="1">
      <c r="A64" s="14"/>
      <c r="B64" s="11"/>
      <c r="C64" s="12" t="s">
        <v>92</v>
      </c>
      <c r="D64" s="13"/>
      <c r="E64" s="18">
        <v>1.5</v>
      </c>
      <c r="F64" s="19"/>
      <c r="G64" s="20"/>
      <c r="H64" s="21"/>
      <c r="I64" s="21"/>
      <c r="J64" s="21"/>
      <c r="K64" s="21"/>
      <c r="L64" s="21"/>
      <c r="M64" s="21"/>
      <c r="N64" s="20">
        <v>25</v>
      </c>
      <c r="O64" s="30"/>
      <c r="P64" s="32"/>
      <c r="Q64" s="28"/>
      <c r="R64" s="35">
        <v>1.3</v>
      </c>
      <c r="S64" s="34"/>
      <c r="T64" s="35">
        <v>0.3</v>
      </c>
      <c r="U64" s="45"/>
      <c r="V64" s="46"/>
      <c r="W64" s="46"/>
    </row>
    <row r="65" spans="1:23" s="3" customFormat="1" ht="12" customHeight="1">
      <c r="A65" s="14"/>
      <c r="B65" s="11"/>
      <c r="C65" s="11" t="s">
        <v>93</v>
      </c>
      <c r="D65" s="13"/>
      <c r="E65" s="18">
        <v>1</v>
      </c>
      <c r="F65" s="19"/>
      <c r="G65" s="23"/>
      <c r="H65" s="21"/>
      <c r="I65" s="21"/>
      <c r="J65" s="27"/>
      <c r="K65" s="28"/>
      <c r="L65" s="21"/>
      <c r="M65" s="21"/>
      <c r="N65" s="20"/>
      <c r="O65" s="29"/>
      <c r="P65" s="29"/>
      <c r="Q65" s="29"/>
      <c r="R65" s="35"/>
      <c r="S65" s="34"/>
      <c r="T65" s="35"/>
      <c r="U65" s="45"/>
      <c r="V65" s="46"/>
      <c r="W65" s="46"/>
    </row>
    <row r="66" spans="1:23" s="3" customFormat="1" ht="12" customHeight="1">
      <c r="A66" s="14"/>
      <c r="B66" s="11"/>
      <c r="C66" s="12" t="s">
        <v>94</v>
      </c>
      <c r="D66" s="13"/>
      <c r="E66" s="18">
        <v>0.8</v>
      </c>
      <c r="F66" s="19"/>
      <c r="G66" s="20"/>
      <c r="H66" s="21"/>
      <c r="I66" s="21"/>
      <c r="J66" s="21"/>
      <c r="K66" s="21"/>
      <c r="L66" s="21"/>
      <c r="M66" s="21"/>
      <c r="N66" s="20"/>
      <c r="O66" s="29"/>
      <c r="P66" s="29"/>
      <c r="Q66" s="29"/>
      <c r="R66" s="35"/>
      <c r="S66" s="34"/>
      <c r="T66" s="35"/>
      <c r="U66" s="45"/>
      <c r="V66" s="46"/>
      <c r="W66" s="46"/>
    </row>
    <row r="67" spans="1:23" s="3" customFormat="1" ht="12" customHeight="1">
      <c r="A67" s="14"/>
      <c r="B67" s="11"/>
      <c r="C67" s="12" t="s">
        <v>95</v>
      </c>
      <c r="D67" s="13"/>
      <c r="E67" s="18">
        <v>2</v>
      </c>
      <c r="F67" s="19"/>
      <c r="G67" s="20"/>
      <c r="H67" s="21"/>
      <c r="I67" s="21"/>
      <c r="J67" s="21"/>
      <c r="K67" s="21"/>
      <c r="L67" s="21"/>
      <c r="M67" s="21"/>
      <c r="N67" s="20"/>
      <c r="O67" s="29"/>
      <c r="P67" s="29"/>
      <c r="Q67" s="29"/>
      <c r="R67" s="35"/>
      <c r="S67" s="34"/>
      <c r="T67" s="35"/>
      <c r="U67" s="45"/>
      <c r="V67" s="46"/>
      <c r="W67" s="46"/>
    </row>
    <row r="68" spans="1:23" s="3" customFormat="1" ht="12" customHeight="1">
      <c r="A68" s="14"/>
      <c r="B68" s="11"/>
      <c r="C68" s="12" t="s">
        <v>96</v>
      </c>
      <c r="D68" s="13"/>
      <c r="E68" s="18">
        <v>1</v>
      </c>
      <c r="F68" s="19"/>
      <c r="G68" s="20"/>
      <c r="H68" s="21"/>
      <c r="I68" s="21"/>
      <c r="J68" s="21"/>
      <c r="K68" s="21"/>
      <c r="L68" s="21"/>
      <c r="M68" s="21"/>
      <c r="N68" s="20"/>
      <c r="O68" s="29"/>
      <c r="P68" s="29"/>
      <c r="Q68" s="29"/>
      <c r="R68" s="35"/>
      <c r="S68" s="34"/>
      <c r="T68" s="35"/>
      <c r="U68" s="45"/>
      <c r="V68" s="46"/>
      <c r="W68" s="46"/>
    </row>
    <row r="69" spans="1:23" s="3" customFormat="1" ht="12" customHeight="1">
      <c r="A69" s="14"/>
      <c r="B69" s="11"/>
      <c r="C69" s="12" t="s">
        <v>97</v>
      </c>
      <c r="D69" s="13"/>
      <c r="E69" s="18">
        <v>1</v>
      </c>
      <c r="F69" s="19"/>
      <c r="G69" s="20"/>
      <c r="H69" s="21"/>
      <c r="I69" s="21"/>
      <c r="J69" s="21"/>
      <c r="K69" s="21"/>
      <c r="L69" s="21"/>
      <c r="M69" s="21"/>
      <c r="N69" s="20"/>
      <c r="O69" s="29"/>
      <c r="P69" s="29"/>
      <c r="Q69" s="29"/>
      <c r="R69" s="35"/>
      <c r="S69" s="34"/>
      <c r="T69" s="35"/>
      <c r="U69" s="45"/>
      <c r="V69" s="46"/>
      <c r="W69" s="46"/>
    </row>
    <row r="70" spans="1:23" s="3" customFormat="1" ht="12" customHeight="1">
      <c r="A70" s="14"/>
      <c r="B70" s="11"/>
      <c r="C70" s="16" t="s">
        <v>98</v>
      </c>
      <c r="D70" s="13"/>
      <c r="E70" s="18">
        <v>1</v>
      </c>
      <c r="F70" s="19"/>
      <c r="G70" s="22"/>
      <c r="H70" s="21"/>
      <c r="I70" s="21"/>
      <c r="J70" s="21"/>
      <c r="K70" s="21"/>
      <c r="L70" s="21"/>
      <c r="M70" s="21"/>
      <c r="N70" s="20">
        <v>15</v>
      </c>
      <c r="O70" s="29"/>
      <c r="P70" s="29"/>
      <c r="Q70" s="29"/>
      <c r="R70" s="35">
        <v>0.9</v>
      </c>
      <c r="S70" s="34"/>
      <c r="T70" s="35"/>
      <c r="U70" s="45"/>
      <c r="V70" s="46"/>
      <c r="W70" s="46"/>
    </row>
    <row r="71" spans="1:23" s="3" customFormat="1" ht="12" customHeight="1">
      <c r="A71" s="14"/>
      <c r="B71" s="11"/>
      <c r="C71" s="16" t="s">
        <v>99</v>
      </c>
      <c r="D71" s="13"/>
      <c r="E71" s="18">
        <v>1</v>
      </c>
      <c r="F71" s="19"/>
      <c r="G71" s="22"/>
      <c r="H71" s="21"/>
      <c r="I71" s="21"/>
      <c r="J71" s="21"/>
      <c r="K71" s="21"/>
      <c r="L71" s="21"/>
      <c r="M71" s="21"/>
      <c r="N71" s="20">
        <v>5</v>
      </c>
      <c r="O71" s="29"/>
      <c r="P71" s="29"/>
      <c r="Q71" s="29"/>
      <c r="R71" s="35">
        <v>0.1</v>
      </c>
      <c r="S71" s="34"/>
      <c r="T71" s="35"/>
      <c r="U71" s="45"/>
      <c r="V71" s="46"/>
      <c r="W71" s="46"/>
    </row>
    <row r="72" spans="1:23" s="3" customFormat="1" ht="12" customHeight="1">
      <c r="A72" s="14"/>
      <c r="B72" s="11"/>
      <c r="C72" s="16" t="s">
        <v>100</v>
      </c>
      <c r="D72" s="13"/>
      <c r="E72" s="18">
        <v>2</v>
      </c>
      <c r="F72" s="19"/>
      <c r="G72" s="22"/>
      <c r="H72" s="21"/>
      <c r="I72" s="21"/>
      <c r="J72" s="21"/>
      <c r="K72" s="21"/>
      <c r="L72" s="21"/>
      <c r="M72" s="21"/>
      <c r="N72" s="20">
        <v>8</v>
      </c>
      <c r="O72" s="29"/>
      <c r="P72" s="29"/>
      <c r="Q72" s="29"/>
      <c r="R72" s="35">
        <v>0.6</v>
      </c>
      <c r="S72" s="34"/>
      <c r="T72" s="35">
        <v>0.6</v>
      </c>
      <c r="U72" s="45"/>
      <c r="V72" s="46"/>
      <c r="W72" s="46"/>
    </row>
    <row r="73" spans="1:23" s="3" customFormat="1" ht="12" customHeight="1">
      <c r="A73" s="14"/>
      <c r="B73" s="11"/>
      <c r="C73" s="16" t="s">
        <v>101</v>
      </c>
      <c r="D73" s="13"/>
      <c r="E73" s="18">
        <v>2</v>
      </c>
      <c r="F73" s="19"/>
      <c r="G73" s="22"/>
      <c r="H73" s="21"/>
      <c r="I73" s="21"/>
      <c r="J73" s="21"/>
      <c r="K73" s="21"/>
      <c r="L73" s="21"/>
      <c r="M73" s="21"/>
      <c r="N73" s="20">
        <v>5</v>
      </c>
      <c r="O73" s="29"/>
      <c r="P73" s="29"/>
      <c r="Q73" s="29"/>
      <c r="R73" s="35">
        <v>0.5</v>
      </c>
      <c r="S73" s="34"/>
      <c r="T73" s="35">
        <v>0.2</v>
      </c>
      <c r="U73" s="45"/>
      <c r="V73" s="46"/>
      <c r="W73" s="46"/>
    </row>
    <row r="74" spans="1:23" s="3" customFormat="1" ht="12" customHeight="1">
      <c r="A74" s="14"/>
      <c r="B74" s="11"/>
      <c r="C74" s="16" t="s">
        <v>58</v>
      </c>
      <c r="D74" s="13"/>
      <c r="E74" s="18">
        <v>1</v>
      </c>
      <c r="F74" s="19"/>
      <c r="G74" s="22"/>
      <c r="H74" s="21"/>
      <c r="I74" s="21"/>
      <c r="J74" s="21"/>
      <c r="K74" s="21"/>
      <c r="L74" s="21"/>
      <c r="M74" s="21"/>
      <c r="N74" s="20">
        <v>4</v>
      </c>
      <c r="O74" s="29"/>
      <c r="P74" s="29"/>
      <c r="Q74" s="29"/>
      <c r="R74" s="35">
        <v>0.4</v>
      </c>
      <c r="S74" s="34"/>
      <c r="T74" s="35">
        <v>0.2</v>
      </c>
      <c r="U74" s="45"/>
      <c r="V74" s="46"/>
      <c r="W74" s="46"/>
    </row>
    <row r="75" spans="1:23" s="3" customFormat="1" ht="12" customHeight="1">
      <c r="A75" s="14"/>
      <c r="B75" s="11"/>
      <c r="C75" s="16" t="s">
        <v>102</v>
      </c>
      <c r="D75" s="13"/>
      <c r="E75" s="18">
        <v>2</v>
      </c>
      <c r="F75" s="19"/>
      <c r="G75" s="22"/>
      <c r="H75" s="21"/>
      <c r="I75" s="21"/>
      <c r="J75" s="21"/>
      <c r="K75" s="21"/>
      <c r="L75" s="21"/>
      <c r="M75" s="21"/>
      <c r="N75" s="20">
        <v>15</v>
      </c>
      <c r="O75" s="29"/>
      <c r="P75" s="29"/>
      <c r="Q75" s="29"/>
      <c r="R75" s="35">
        <v>0.6</v>
      </c>
      <c r="S75" s="34"/>
      <c r="T75" s="35"/>
      <c r="U75" s="45"/>
      <c r="V75" s="46"/>
      <c r="W75" s="46"/>
    </row>
    <row r="76" spans="1:23" s="3" customFormat="1" ht="12" customHeight="1">
      <c r="A76" s="14"/>
      <c r="B76" s="11"/>
      <c r="C76" s="16" t="s">
        <v>103</v>
      </c>
      <c r="D76" s="13"/>
      <c r="E76" s="18">
        <v>2</v>
      </c>
      <c r="F76" s="19"/>
      <c r="G76" s="22"/>
      <c r="H76" s="21"/>
      <c r="I76" s="21"/>
      <c r="J76" s="21"/>
      <c r="K76" s="21"/>
      <c r="L76" s="21"/>
      <c r="M76" s="21"/>
      <c r="N76" s="20"/>
      <c r="O76" s="29"/>
      <c r="P76" s="29"/>
      <c r="Q76" s="29"/>
      <c r="R76" s="35"/>
      <c r="S76" s="34"/>
      <c r="T76" s="35"/>
      <c r="U76" s="45"/>
      <c r="V76" s="46"/>
      <c r="W76" s="46"/>
    </row>
    <row r="77" spans="1:23" s="3" customFormat="1" ht="12" customHeight="1">
      <c r="A77" s="14"/>
      <c r="B77" s="11"/>
      <c r="C77" s="16"/>
      <c r="D77" s="13"/>
      <c r="E77" s="18"/>
      <c r="F77" s="19"/>
      <c r="G77" s="22"/>
      <c r="H77" s="21"/>
      <c r="I77" s="21"/>
      <c r="J77" s="21"/>
      <c r="K77" s="21"/>
      <c r="L77" s="21"/>
      <c r="M77" s="21"/>
      <c r="N77" s="20"/>
      <c r="O77" s="29"/>
      <c r="P77" s="29"/>
      <c r="Q77" s="29"/>
      <c r="R77" s="35"/>
      <c r="S77" s="34"/>
      <c r="T77" s="35"/>
      <c r="U77" s="45"/>
      <c r="V77" s="46"/>
      <c r="W77" s="46"/>
    </row>
    <row r="78" spans="1:23" s="3" customFormat="1" ht="12" customHeight="1">
      <c r="A78" s="14"/>
      <c r="B78" s="11"/>
      <c r="C78" s="16"/>
      <c r="D78" s="13"/>
      <c r="E78" s="18"/>
      <c r="F78" s="19"/>
      <c r="G78" s="22"/>
      <c r="H78" s="21"/>
      <c r="I78" s="21"/>
      <c r="J78" s="21"/>
      <c r="K78" s="21"/>
      <c r="L78" s="21"/>
      <c r="M78" s="21"/>
      <c r="N78" s="20"/>
      <c r="O78" s="29"/>
      <c r="P78" s="29"/>
      <c r="Q78" s="29"/>
      <c r="R78" s="35"/>
      <c r="S78" s="34"/>
      <c r="T78" s="35"/>
      <c r="U78" s="45"/>
      <c r="V78" s="46"/>
      <c r="W78" s="46"/>
    </row>
    <row r="79" spans="1:23" s="3" customFormat="1" ht="12" customHeight="1">
      <c r="A79" s="14"/>
      <c r="B79" s="11"/>
      <c r="C79" s="16"/>
      <c r="D79" s="13"/>
      <c r="E79" s="18"/>
      <c r="F79" s="19"/>
      <c r="G79" s="22"/>
      <c r="H79" s="21"/>
      <c r="I79" s="21"/>
      <c r="J79" s="21"/>
      <c r="K79" s="21"/>
      <c r="L79" s="21"/>
      <c r="M79" s="21"/>
      <c r="N79" s="20"/>
      <c r="O79" s="29"/>
      <c r="P79" s="29"/>
      <c r="Q79" s="29"/>
      <c r="R79" s="35"/>
      <c r="S79" s="34"/>
      <c r="T79" s="35"/>
      <c r="U79" s="45"/>
      <c r="V79" s="46"/>
      <c r="W79" s="46"/>
    </row>
    <row r="80" spans="1:23" s="3" customFormat="1" ht="12" customHeight="1">
      <c r="A80" s="14"/>
      <c r="B80" s="11"/>
      <c r="C80" s="16"/>
      <c r="D80" s="13"/>
      <c r="E80" s="18"/>
      <c r="F80" s="19"/>
      <c r="G80" s="22"/>
      <c r="H80" s="21"/>
      <c r="I80" s="21"/>
      <c r="J80" s="21"/>
      <c r="K80" s="21"/>
      <c r="L80" s="21"/>
      <c r="M80" s="21"/>
      <c r="N80" s="20"/>
      <c r="O80" s="29"/>
      <c r="P80" s="29"/>
      <c r="Q80" s="29"/>
      <c r="R80" s="35"/>
      <c r="S80" s="34"/>
      <c r="T80" s="35"/>
      <c r="U80" s="45"/>
      <c r="V80" s="46"/>
      <c r="W80" s="46"/>
    </row>
    <row r="81" spans="1:23" s="3" customFormat="1" ht="12" customHeight="1">
      <c r="A81" s="14"/>
      <c r="B81" s="11"/>
      <c r="C81" s="16"/>
      <c r="D81" s="13"/>
      <c r="E81" s="18"/>
      <c r="F81" s="19"/>
      <c r="G81" s="22"/>
      <c r="H81" s="21"/>
      <c r="I81" s="21"/>
      <c r="J81" s="21"/>
      <c r="K81" s="21"/>
      <c r="L81" s="21"/>
      <c r="M81" s="21"/>
      <c r="N81" s="20"/>
      <c r="O81" s="29"/>
      <c r="P81" s="29"/>
      <c r="Q81" s="29"/>
      <c r="R81" s="35"/>
      <c r="S81" s="34"/>
      <c r="T81" s="35"/>
      <c r="U81" s="45"/>
      <c r="V81" s="46"/>
      <c r="W81" s="46"/>
    </row>
    <row r="82" spans="1:23" s="3" customFormat="1" ht="12" customHeight="1">
      <c r="A82" s="14"/>
      <c r="B82" s="11"/>
      <c r="C82" s="16"/>
      <c r="D82" s="13"/>
      <c r="E82" s="18"/>
      <c r="F82" s="19"/>
      <c r="G82" s="22"/>
      <c r="H82" s="21"/>
      <c r="I82" s="21"/>
      <c r="J82" s="21"/>
      <c r="K82" s="21"/>
      <c r="L82" s="21"/>
      <c r="M82" s="21"/>
      <c r="N82" s="20"/>
      <c r="O82" s="29"/>
      <c r="P82" s="29"/>
      <c r="Q82" s="29"/>
      <c r="R82" s="35"/>
      <c r="S82" s="34"/>
      <c r="T82" s="35"/>
      <c r="U82" s="45"/>
      <c r="V82" s="46"/>
      <c r="W82" s="46"/>
    </row>
    <row r="83" spans="1:23" s="3" customFormat="1" ht="12" customHeight="1">
      <c r="A83" s="14"/>
      <c r="B83" s="11"/>
      <c r="C83" s="16"/>
      <c r="D83" s="13"/>
      <c r="E83" s="18"/>
      <c r="F83" s="19"/>
      <c r="G83" s="22"/>
      <c r="H83" s="21"/>
      <c r="I83" s="21"/>
      <c r="J83" s="21"/>
      <c r="K83" s="21"/>
      <c r="L83" s="21"/>
      <c r="M83" s="21"/>
      <c r="N83" s="20"/>
      <c r="O83" s="29"/>
      <c r="P83" s="29"/>
      <c r="Q83" s="29"/>
      <c r="R83" s="35"/>
      <c r="S83" s="34"/>
      <c r="T83" s="35"/>
      <c r="U83" s="45"/>
      <c r="V83" s="46"/>
      <c r="W83" s="46"/>
    </row>
    <row r="84" spans="1:23" s="3" customFormat="1" ht="12" customHeight="1">
      <c r="A84" s="14"/>
      <c r="B84" s="11"/>
      <c r="C84" s="16"/>
      <c r="D84" s="13"/>
      <c r="E84" s="18"/>
      <c r="F84" s="19"/>
      <c r="G84" s="22"/>
      <c r="H84" s="21"/>
      <c r="I84" s="21"/>
      <c r="J84" s="21"/>
      <c r="K84" s="21"/>
      <c r="L84" s="21"/>
      <c r="M84" s="21"/>
      <c r="N84" s="20"/>
      <c r="O84" s="29"/>
      <c r="P84" s="29"/>
      <c r="Q84" s="29"/>
      <c r="R84" s="35"/>
      <c r="S84" s="34"/>
      <c r="T84" s="35"/>
      <c r="U84" s="45"/>
      <c r="V84" s="46"/>
      <c r="W84" s="46"/>
    </row>
    <row r="85" spans="1:23" s="3" customFormat="1" ht="12" customHeight="1">
      <c r="A85" s="14"/>
      <c r="B85" s="11"/>
      <c r="C85" s="16"/>
      <c r="D85" s="13"/>
      <c r="E85" s="18"/>
      <c r="F85" s="19"/>
      <c r="G85" s="22"/>
      <c r="H85" s="21"/>
      <c r="I85" s="21"/>
      <c r="J85" s="21"/>
      <c r="K85" s="21"/>
      <c r="L85" s="21"/>
      <c r="M85" s="21"/>
      <c r="N85" s="20"/>
      <c r="O85" s="29"/>
      <c r="P85" s="29"/>
      <c r="Q85" s="29"/>
      <c r="R85" s="35"/>
      <c r="S85" s="34"/>
      <c r="T85" s="35"/>
      <c r="U85" s="45"/>
      <c r="V85" s="46"/>
      <c r="W85" s="46"/>
    </row>
    <row r="86" spans="1:23" s="3" customFormat="1" ht="12" customHeight="1">
      <c r="A86" s="14"/>
      <c r="B86" s="11"/>
      <c r="C86" s="16"/>
      <c r="D86" s="13"/>
      <c r="E86" s="18"/>
      <c r="F86" s="19"/>
      <c r="G86" s="22"/>
      <c r="H86" s="21"/>
      <c r="I86" s="21"/>
      <c r="J86" s="21"/>
      <c r="K86" s="21"/>
      <c r="L86" s="21"/>
      <c r="M86" s="21"/>
      <c r="N86" s="20"/>
      <c r="O86" s="29"/>
      <c r="P86" s="29"/>
      <c r="Q86" s="29"/>
      <c r="R86" s="35"/>
      <c r="S86" s="34"/>
      <c r="T86" s="35"/>
      <c r="U86" s="45"/>
      <c r="V86" s="46"/>
      <c r="W86" s="46"/>
    </row>
    <row r="87" spans="1:23" s="3" customFormat="1" ht="12" customHeight="1">
      <c r="A87" s="14"/>
      <c r="B87" s="11"/>
      <c r="C87" s="16"/>
      <c r="D87" s="13"/>
      <c r="E87" s="18"/>
      <c r="F87" s="19"/>
      <c r="G87" s="22"/>
      <c r="H87" s="21"/>
      <c r="I87" s="21"/>
      <c r="J87" s="21"/>
      <c r="K87" s="21"/>
      <c r="L87" s="21"/>
      <c r="M87" s="21"/>
      <c r="N87" s="20"/>
      <c r="O87" s="29"/>
      <c r="P87" s="29"/>
      <c r="Q87" s="29"/>
      <c r="R87" s="35"/>
      <c r="S87" s="34"/>
      <c r="T87" s="35"/>
      <c r="U87" s="45"/>
      <c r="V87" s="46"/>
      <c r="W87" s="46"/>
    </row>
    <row r="88" spans="1:23" s="3" customFormat="1" ht="12" customHeight="1">
      <c r="A88" s="14"/>
      <c r="B88" s="11"/>
      <c r="C88" s="16"/>
      <c r="D88" s="13"/>
      <c r="E88" s="18"/>
      <c r="F88" s="19"/>
      <c r="G88" s="22"/>
      <c r="H88" s="21"/>
      <c r="I88" s="21"/>
      <c r="J88" s="21"/>
      <c r="K88" s="21"/>
      <c r="L88" s="21"/>
      <c r="M88" s="21"/>
      <c r="N88" s="20"/>
      <c r="O88" s="29"/>
      <c r="P88" s="29"/>
      <c r="Q88" s="29"/>
      <c r="R88" s="35"/>
      <c r="S88" s="34"/>
      <c r="T88" s="35"/>
      <c r="U88" s="45"/>
      <c r="V88" s="46"/>
      <c r="W88" s="46"/>
    </row>
    <row r="89" spans="1:23" s="3" customFormat="1" ht="21.45" customHeight="1">
      <c r="A89" s="14"/>
      <c r="U89" s="45"/>
      <c r="V89" s="46"/>
      <c r="W89" s="46"/>
    </row>
    <row r="90" spans="1:23" s="3" customFormat="1">
      <c r="A90" s="14"/>
      <c r="U90" s="45"/>
      <c r="V90" s="46"/>
      <c r="W90" s="46"/>
    </row>
    <row r="91" spans="1:23" s="3" customFormat="1">
      <c r="A91" s="14"/>
      <c r="B91" s="11" t="s">
        <v>104</v>
      </c>
      <c r="C91" s="11"/>
      <c r="D91" s="13"/>
      <c r="E91" s="18"/>
      <c r="F91" s="19"/>
      <c r="G91" s="22"/>
      <c r="H91" s="21"/>
      <c r="I91" s="21"/>
      <c r="J91" s="27"/>
      <c r="K91" s="28"/>
      <c r="L91" s="21"/>
      <c r="M91" s="21"/>
      <c r="N91" s="31"/>
      <c r="O91" s="29"/>
      <c r="P91" s="32"/>
      <c r="Q91" s="28"/>
      <c r="R91" s="35"/>
      <c r="S91" s="34"/>
      <c r="T91" s="35"/>
      <c r="U91" s="45"/>
      <c r="V91" s="46"/>
      <c r="W91" s="46"/>
    </row>
    <row r="92" spans="1:23" s="2" customFormat="1">
      <c r="A92" s="47">
        <v>27</v>
      </c>
      <c r="U92" s="81"/>
      <c r="V92" s="82"/>
      <c r="W92" s="42"/>
    </row>
    <row r="93" spans="1:23" s="2" customFormat="1">
      <c r="A93" s="48">
        <v>28</v>
      </c>
      <c r="B93" s="49" t="s">
        <v>105</v>
      </c>
      <c r="C93" s="14"/>
      <c r="D93" s="50"/>
      <c r="E93" s="66"/>
      <c r="F93" s="67"/>
      <c r="G93" s="68">
        <f>SUM(G7:G31)</f>
        <v>0</v>
      </c>
      <c r="H93" s="69"/>
      <c r="I93" s="71"/>
      <c r="J93" s="72" t="str">
        <f t="shared" ref="J93" si="14">IF(I93="","",IF(I93=H93,"○",IF(I93&gt;H93,"△","◎")))</f>
        <v/>
      </c>
      <c r="K93" s="73"/>
      <c r="L93" s="74"/>
      <c r="M93" s="74"/>
      <c r="N93" s="75"/>
      <c r="O93" s="76"/>
      <c r="P93" s="72"/>
      <c r="Q93" s="77"/>
      <c r="R93" s="78"/>
      <c r="S93" s="79"/>
      <c r="T93" s="80"/>
      <c r="U93" s="83"/>
      <c r="V93" s="84"/>
      <c r="W93" s="42"/>
    </row>
    <row r="94" spans="1:23" s="2" customFormat="1">
      <c r="A94" s="48">
        <v>29</v>
      </c>
      <c r="B94" s="4"/>
      <c r="C94" s="4"/>
      <c r="E94" s="7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83"/>
      <c r="V94" s="84"/>
      <c r="W94" s="42"/>
    </row>
    <row r="95" spans="1:23" s="2" customFormat="1">
      <c r="A95" s="48">
        <v>30</v>
      </c>
      <c r="B95" s="4"/>
      <c r="C95" s="4"/>
      <c r="E95" s="7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83"/>
      <c r="V95" s="84"/>
      <c r="W95" s="42"/>
    </row>
    <row r="96" spans="1:23" s="2" customFormat="1">
      <c r="A96" s="48">
        <v>31</v>
      </c>
      <c r="B96" s="51" t="s">
        <v>106</v>
      </c>
      <c r="C96" s="52" t="s">
        <v>107</v>
      </c>
      <c r="D96" s="53">
        <f>1-COUNTIF(J7:J31,"")/A18</f>
        <v>-1.0833333333333335</v>
      </c>
      <c r="E96" s="7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83"/>
      <c r="V96" s="85"/>
      <c r="W96" s="42"/>
    </row>
    <row r="97" spans="1:23" s="2" customFormat="1">
      <c r="A97" s="48">
        <v>32</v>
      </c>
      <c r="B97" s="25" t="s">
        <v>108</v>
      </c>
      <c r="C97" s="54" t="s">
        <v>109</v>
      </c>
      <c r="D97" s="55">
        <f>COUNTIF($J$7:$J$31,"◎")</f>
        <v>0</v>
      </c>
      <c r="E97" s="7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83"/>
      <c r="V97" s="84"/>
      <c r="W97" s="42"/>
    </row>
    <row r="98" spans="1:23" s="2" customFormat="1">
      <c r="A98" s="48">
        <v>33</v>
      </c>
      <c r="B98" s="56" t="str">
        <f>IF(O93=0,"",S93*160/((N93+[1]需求設計書review!L47+[1]需求設計書review!Q47)*1.1))</f>
        <v/>
      </c>
      <c r="C98" s="54" t="s">
        <v>110</v>
      </c>
      <c r="D98" s="55">
        <f>COUNTIF($J$7:$J$31,"○")</f>
        <v>0</v>
      </c>
      <c r="E98" s="7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83"/>
      <c r="V98" s="84"/>
      <c r="W98" s="42"/>
    </row>
    <row r="99" spans="1:23" s="2" customFormat="1">
      <c r="A99" s="48">
        <v>34</v>
      </c>
      <c r="B99" s="57"/>
      <c r="C99" s="54" t="s">
        <v>13</v>
      </c>
      <c r="D99" s="55">
        <f>COUNTIF(K7:K31,1)</f>
        <v>0</v>
      </c>
      <c r="E99" s="7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83"/>
      <c r="V99" s="84"/>
      <c r="W99" s="42"/>
    </row>
    <row r="100" spans="1:23" s="2" customFormat="1">
      <c r="A100" s="48">
        <v>35</v>
      </c>
      <c r="B100" s="57"/>
      <c r="C100" s="54" t="s">
        <v>111</v>
      </c>
      <c r="D100" s="55">
        <f>COUNTIF($J$7:$J$31,"△")</f>
        <v>0</v>
      </c>
      <c r="E100" s="7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83"/>
      <c r="V100" s="84"/>
      <c r="W100" s="42"/>
    </row>
    <row r="101" spans="1:23" s="2" customFormat="1">
      <c r="A101" s="48">
        <v>36</v>
      </c>
      <c r="B101" s="57"/>
      <c r="C101" s="58" t="s">
        <v>112</v>
      </c>
      <c r="D101" s="59">
        <f>1-COUNTIF(P7:P31,"")/A18</f>
        <v>-1.0833333333333335</v>
      </c>
      <c r="E101" s="7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83"/>
      <c r="V101" s="84"/>
      <c r="W101" s="42"/>
    </row>
    <row r="102" spans="1:23" s="2" customFormat="1">
      <c r="A102" s="48">
        <v>37</v>
      </c>
      <c r="B102" s="60"/>
      <c r="C102" s="61" t="s">
        <v>113</v>
      </c>
      <c r="D102" s="55">
        <f>COUNTIF($P$7:$P$93,"◎")</f>
        <v>0</v>
      </c>
      <c r="E102" s="7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83"/>
      <c r="V102" s="84"/>
      <c r="W102" s="42"/>
    </row>
    <row r="103" spans="1:23" s="2" customFormat="1">
      <c r="A103" s="48">
        <v>38</v>
      </c>
      <c r="B103" s="60"/>
      <c r="C103" s="54" t="s">
        <v>114</v>
      </c>
      <c r="D103" s="55">
        <f>COUNTIF($P$7:$P$93,"○")</f>
        <v>0</v>
      </c>
      <c r="E103" s="7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83"/>
      <c r="V103" s="84"/>
      <c r="W103" s="42"/>
    </row>
    <row r="104" spans="1:23" s="2" customFormat="1">
      <c r="A104" s="48">
        <v>39</v>
      </c>
      <c r="B104" s="62"/>
      <c r="C104" s="61" t="s">
        <v>115</v>
      </c>
      <c r="D104" s="55">
        <f>COUNTIF(Q7:Q31,1)</f>
        <v>0</v>
      </c>
      <c r="E104" s="7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83"/>
      <c r="V104" s="84"/>
      <c r="W104" s="42"/>
    </row>
    <row r="105" spans="1:23" s="2" customFormat="1">
      <c r="A105" s="48">
        <v>40</v>
      </c>
      <c r="B105" s="62"/>
      <c r="C105" s="54" t="s">
        <v>116</v>
      </c>
      <c r="D105" s="55">
        <f>COUNTIF($P$7:$P$93,"△")</f>
        <v>0</v>
      </c>
      <c r="E105" s="7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83"/>
      <c r="V105" s="84"/>
      <c r="W105" s="42"/>
    </row>
    <row r="106" spans="1:23" s="2" customFormat="1">
      <c r="A106" s="48">
        <v>41</v>
      </c>
      <c r="B106" s="63"/>
      <c r="C106" s="64" t="s">
        <v>117</v>
      </c>
      <c r="D106" s="65">
        <f>N93</f>
        <v>0</v>
      </c>
      <c r="E106" s="7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83"/>
      <c r="V106" s="84"/>
      <c r="W106" s="42"/>
    </row>
    <row r="107" spans="1:23" s="2" customFormat="1">
      <c r="A107" s="48">
        <v>42</v>
      </c>
      <c r="B107" s="4"/>
      <c r="C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83"/>
      <c r="V107" s="84"/>
      <c r="W107" s="42"/>
    </row>
    <row r="108" spans="1:23" s="2" customFormat="1">
      <c r="A108" s="48">
        <v>43</v>
      </c>
      <c r="B108" s="4"/>
      <c r="C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83"/>
      <c r="V108" s="84"/>
      <c r="W108" s="42"/>
    </row>
    <row r="109" spans="1:23" s="2" customFormat="1">
      <c r="A109" s="48">
        <v>44</v>
      </c>
      <c r="B109" s="4"/>
      <c r="C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86"/>
      <c r="V109" s="84"/>
      <c r="W109" s="42"/>
    </row>
    <row r="110" spans="1:23" s="2" customFormat="1">
      <c r="A110" s="48">
        <v>45</v>
      </c>
      <c r="B110" s="4"/>
      <c r="C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83"/>
      <c r="V110" s="84"/>
      <c r="W110" s="42"/>
    </row>
    <row r="111" spans="1:23" s="2" customFormat="1">
      <c r="A111" s="48">
        <v>46</v>
      </c>
      <c r="B111" s="4"/>
      <c r="C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83"/>
      <c r="V111" s="84"/>
      <c r="W111" s="42"/>
    </row>
    <row r="112" spans="1:23" s="2" customFormat="1">
      <c r="A112" s="48">
        <v>47</v>
      </c>
      <c r="B112" s="4"/>
      <c r="C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83"/>
      <c r="V112" s="84"/>
      <c r="W112" s="42"/>
    </row>
    <row r="113" spans="1:23" s="2" customFormat="1">
      <c r="A113" s="48">
        <v>48</v>
      </c>
      <c r="B113" s="4"/>
      <c r="C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83"/>
      <c r="V113" s="84"/>
      <c r="W113" s="42"/>
    </row>
    <row r="114" spans="1:23" s="2" customFormat="1">
      <c r="A114" s="48">
        <v>49</v>
      </c>
      <c r="B114" s="4"/>
      <c r="C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83"/>
      <c r="V114" s="84"/>
      <c r="W114" s="42"/>
    </row>
    <row r="115" spans="1:23" s="2" customFormat="1">
      <c r="A115" s="48">
        <v>50</v>
      </c>
      <c r="B115" s="4"/>
      <c r="C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83"/>
      <c r="V115" s="84"/>
      <c r="W115" s="42"/>
    </row>
    <row r="116" spans="1:23" s="2" customFormat="1">
      <c r="A116" s="48">
        <v>51</v>
      </c>
      <c r="B116" s="4"/>
      <c r="C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83"/>
      <c r="V116" s="84"/>
      <c r="W116" s="42"/>
    </row>
    <row r="117" spans="1:23" s="2" customFormat="1">
      <c r="A117" s="48">
        <v>52</v>
      </c>
      <c r="B117" s="4"/>
      <c r="C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83"/>
      <c r="V117" s="84"/>
      <c r="W117" s="42"/>
    </row>
    <row r="118" spans="1:23" s="2" customFormat="1">
      <c r="A118" s="48">
        <v>53</v>
      </c>
      <c r="B118" s="4"/>
      <c r="C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83"/>
      <c r="V118" s="84"/>
      <c r="W118" s="42"/>
    </row>
    <row r="119" spans="1:23" s="2" customFormat="1">
      <c r="A119" s="48">
        <v>54</v>
      </c>
      <c r="B119" s="4"/>
      <c r="C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83"/>
      <c r="V119" s="84"/>
      <c r="W119" s="42"/>
    </row>
    <row r="120" spans="1:23" s="2" customFormat="1">
      <c r="A120" s="48">
        <v>55</v>
      </c>
      <c r="B120" s="4"/>
      <c r="C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83"/>
      <c r="V120" s="84"/>
      <c r="W120" s="42"/>
    </row>
    <row r="121" spans="1:23" s="2" customFormat="1">
      <c r="A121" s="48">
        <v>56</v>
      </c>
      <c r="B121" s="4"/>
      <c r="C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83"/>
      <c r="V121" s="84"/>
      <c r="W121" s="42"/>
    </row>
    <row r="122" spans="1:23" s="2" customFormat="1">
      <c r="A122" s="48">
        <v>57</v>
      </c>
      <c r="B122" s="4"/>
      <c r="C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83"/>
      <c r="V122" s="84"/>
      <c r="W122" s="42"/>
    </row>
    <row r="123" spans="1:23" s="2" customFormat="1">
      <c r="A123" s="48">
        <v>58</v>
      </c>
      <c r="B123" s="4"/>
      <c r="C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83"/>
      <c r="V123" s="84"/>
      <c r="W123" s="42"/>
    </row>
    <row r="124" spans="1:23" s="2" customFormat="1">
      <c r="A124" s="48">
        <v>59</v>
      </c>
      <c r="B124" s="4"/>
      <c r="C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86"/>
      <c r="V124" s="84"/>
      <c r="W124" s="42"/>
    </row>
    <row r="125" spans="1:23" s="2" customFormat="1">
      <c r="A125" s="48">
        <v>60</v>
      </c>
      <c r="B125" s="4"/>
      <c r="C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83"/>
      <c r="V125" s="84"/>
      <c r="W125" s="42"/>
    </row>
    <row r="126" spans="1:23" s="2" customFormat="1">
      <c r="A126" s="48">
        <v>61</v>
      </c>
      <c r="B126" s="4"/>
      <c r="C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83"/>
      <c r="V126" s="84"/>
      <c r="W126" s="42"/>
    </row>
    <row r="127" spans="1:23" s="2" customFormat="1">
      <c r="A127" s="48">
        <v>62</v>
      </c>
      <c r="B127" s="4"/>
      <c r="C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83"/>
      <c r="V127" s="84"/>
      <c r="W127" s="42"/>
    </row>
    <row r="128" spans="1:23" s="2" customFormat="1">
      <c r="A128" s="48">
        <v>63</v>
      </c>
      <c r="B128" s="4"/>
      <c r="C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83"/>
      <c r="V128" s="84"/>
      <c r="W128" s="42"/>
    </row>
    <row r="129" spans="1:23" s="2" customFormat="1">
      <c r="A129" s="48">
        <v>64</v>
      </c>
      <c r="B129" s="4"/>
      <c r="C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83"/>
      <c r="V129" s="84"/>
      <c r="W129" s="42"/>
    </row>
    <row r="130" spans="1:23" s="2" customFormat="1">
      <c r="A130" s="48">
        <v>65</v>
      </c>
      <c r="B130" s="4"/>
      <c r="C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83"/>
      <c r="V130" s="84"/>
      <c r="W130" s="42"/>
    </row>
    <row r="131" spans="1:23" s="2" customFormat="1">
      <c r="A131" s="48">
        <v>66</v>
      </c>
      <c r="B131" s="4"/>
      <c r="C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83"/>
      <c r="V131" s="84"/>
      <c r="W131" s="42"/>
    </row>
    <row r="132" spans="1:23" s="2" customFormat="1">
      <c r="A132" s="48">
        <v>67</v>
      </c>
      <c r="B132" s="4"/>
      <c r="C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83"/>
      <c r="V132" s="84"/>
      <c r="W132" s="42"/>
    </row>
    <row r="133" spans="1:23" s="2" customFormat="1">
      <c r="A133" s="48">
        <v>68</v>
      </c>
      <c r="B133" s="4"/>
      <c r="C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83"/>
      <c r="V133" s="84"/>
      <c r="W133" s="42"/>
    </row>
    <row r="134" spans="1:23" s="2" customFormat="1">
      <c r="A134" s="48">
        <v>69</v>
      </c>
      <c r="B134" s="4"/>
      <c r="C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83"/>
      <c r="V134" s="84"/>
      <c r="W134" s="42"/>
    </row>
    <row r="135" spans="1:23" s="2" customFormat="1">
      <c r="A135" s="48">
        <v>70</v>
      </c>
      <c r="B135" s="4"/>
      <c r="C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83"/>
      <c r="V135" s="84"/>
      <c r="W135" s="42"/>
    </row>
    <row r="136" spans="1:23" s="2" customFormat="1">
      <c r="A136" s="48">
        <v>71</v>
      </c>
      <c r="B136" s="4"/>
      <c r="C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83"/>
      <c r="V136" s="84"/>
      <c r="W136" s="42"/>
    </row>
    <row r="137" spans="1:23" s="2" customFormat="1">
      <c r="A137" s="48">
        <v>72</v>
      </c>
      <c r="B137" s="4"/>
      <c r="C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83"/>
      <c r="V137" s="84"/>
      <c r="W137" s="42"/>
    </row>
    <row r="138" spans="1:23" s="2" customFormat="1">
      <c r="A138" s="48">
        <v>73</v>
      </c>
      <c r="B138" s="4"/>
      <c r="C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83"/>
      <c r="V138" s="84"/>
      <c r="W138" s="42"/>
    </row>
    <row r="139" spans="1:23" s="2" customFormat="1">
      <c r="A139" s="48">
        <v>74</v>
      </c>
      <c r="B139" s="4"/>
      <c r="C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83"/>
      <c r="V139" s="84"/>
      <c r="W139" s="42"/>
    </row>
    <row r="140" spans="1:23" s="2" customFormat="1">
      <c r="A140" s="48">
        <v>75</v>
      </c>
      <c r="B140" s="4"/>
      <c r="C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83"/>
      <c r="V140" s="84"/>
      <c r="W140" s="42"/>
    </row>
    <row r="141" spans="1:23" s="2" customFormat="1">
      <c r="A141" s="48">
        <v>76</v>
      </c>
      <c r="B141" s="4"/>
      <c r="C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83"/>
      <c r="V141" s="84"/>
      <c r="W141" s="42"/>
    </row>
    <row r="142" spans="1:23" s="2" customFormat="1">
      <c r="A142" s="48">
        <v>77</v>
      </c>
      <c r="B142" s="4"/>
      <c r="C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83"/>
      <c r="V142" s="84"/>
      <c r="W142" s="42"/>
    </row>
    <row r="143" spans="1:23" s="2" customFormat="1">
      <c r="A143" s="48">
        <v>78</v>
      </c>
      <c r="B143" s="4"/>
      <c r="C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83"/>
      <c r="V143" s="84"/>
      <c r="W143" s="42"/>
    </row>
    <row r="144" spans="1:23" s="2" customFormat="1">
      <c r="A144" s="48">
        <v>79</v>
      </c>
      <c r="B144" s="4"/>
      <c r="C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83"/>
      <c r="V144" s="84"/>
      <c r="W144" s="42"/>
    </row>
    <row r="145" spans="1:23" s="2" customFormat="1">
      <c r="A145" s="48">
        <v>80</v>
      </c>
      <c r="B145" s="4"/>
      <c r="C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83"/>
      <c r="V145" s="84"/>
      <c r="W145" s="42"/>
    </row>
    <row r="146" spans="1:23" s="2" customFormat="1">
      <c r="A146" s="48">
        <v>81</v>
      </c>
      <c r="B146" s="4"/>
      <c r="C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83"/>
      <c r="V146" s="84"/>
      <c r="W146" s="42"/>
    </row>
    <row r="147" spans="1:23" s="2" customFormat="1">
      <c r="A147" s="48">
        <v>82</v>
      </c>
      <c r="B147" s="4"/>
      <c r="C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83"/>
      <c r="V147" s="84"/>
      <c r="W147" s="42"/>
    </row>
    <row r="148" spans="1:23" s="2" customFormat="1">
      <c r="A148" s="48">
        <v>83</v>
      </c>
      <c r="B148" s="4"/>
      <c r="C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86"/>
      <c r="V148" s="84"/>
      <c r="W148" s="42"/>
    </row>
    <row r="149" spans="1:23" s="2" customFormat="1">
      <c r="A149" s="48">
        <v>84</v>
      </c>
      <c r="B149" s="4"/>
      <c r="C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83"/>
      <c r="V149" s="84"/>
      <c r="W149" s="42"/>
    </row>
    <row r="150" spans="1:23" s="2" customFormat="1">
      <c r="A150" s="48">
        <v>85</v>
      </c>
      <c r="B150" s="4"/>
      <c r="C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83"/>
      <c r="V150" s="84"/>
      <c r="W150" s="42"/>
    </row>
    <row r="151" spans="1:23" s="2" customFormat="1">
      <c r="A151" s="48">
        <v>86</v>
      </c>
      <c r="B151" s="4"/>
      <c r="C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83"/>
      <c r="V151" s="84"/>
      <c r="W151" s="42"/>
    </row>
    <row r="152" spans="1:23" s="2" customFormat="1">
      <c r="A152" s="48">
        <v>87</v>
      </c>
      <c r="B152" s="4"/>
      <c r="C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83"/>
      <c r="V152" s="84"/>
      <c r="W152" s="42"/>
    </row>
    <row r="153" spans="1:23" s="2" customFormat="1">
      <c r="A153" s="48">
        <v>88</v>
      </c>
      <c r="B153" s="4"/>
      <c r="C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83"/>
      <c r="V153" s="84"/>
      <c r="W153" s="42"/>
    </row>
    <row r="154" spans="1:23" s="2" customFormat="1">
      <c r="A154" s="48">
        <v>89</v>
      </c>
      <c r="B154" s="4"/>
      <c r="C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83"/>
      <c r="V154" s="84"/>
      <c r="W154" s="42"/>
    </row>
    <row r="155" spans="1:23" s="2" customFormat="1">
      <c r="A155" s="48">
        <v>90</v>
      </c>
      <c r="B155" s="4"/>
      <c r="C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83"/>
      <c r="V155" s="84"/>
      <c r="W155" s="42"/>
    </row>
    <row r="156" spans="1:23" s="2" customFormat="1">
      <c r="A156" s="48">
        <v>91</v>
      </c>
      <c r="B156" s="4"/>
      <c r="C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83"/>
      <c r="V156" s="84"/>
      <c r="W156" s="42"/>
    </row>
    <row r="157" spans="1:23" s="2" customFormat="1">
      <c r="A157" s="48">
        <v>92</v>
      </c>
      <c r="B157" s="4"/>
      <c r="C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83"/>
      <c r="V157" s="84"/>
      <c r="W157" s="42"/>
    </row>
    <row r="158" spans="1:23" s="2" customFormat="1">
      <c r="A158" s="48">
        <v>93</v>
      </c>
      <c r="B158" s="4"/>
      <c r="C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83"/>
      <c r="V158" s="84"/>
      <c r="W158" s="42"/>
    </row>
    <row r="159" spans="1:23" s="2" customFormat="1">
      <c r="A159" s="48">
        <v>94</v>
      </c>
      <c r="B159" s="4"/>
      <c r="C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83"/>
      <c r="V159" s="84"/>
      <c r="W159" s="42"/>
    </row>
    <row r="160" spans="1:23" s="2" customFormat="1">
      <c r="A160" s="48">
        <v>95</v>
      </c>
      <c r="B160" s="4"/>
      <c r="C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83"/>
      <c r="V160" s="84"/>
      <c r="W160" s="42"/>
    </row>
    <row r="161" spans="1:23" s="2" customFormat="1">
      <c r="A161" s="48">
        <v>96</v>
      </c>
      <c r="B161" s="4"/>
      <c r="C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83"/>
      <c r="V161" s="84"/>
      <c r="W161" s="42"/>
    </row>
    <row r="162" spans="1:23" s="2" customFormat="1">
      <c r="A162" s="48">
        <v>97</v>
      </c>
      <c r="B162" s="4"/>
      <c r="C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83"/>
      <c r="V162" s="84"/>
      <c r="W162" s="42"/>
    </row>
    <row r="163" spans="1:23" s="2" customFormat="1">
      <c r="A163" s="48">
        <v>98</v>
      </c>
      <c r="B163" s="4"/>
      <c r="C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83"/>
      <c r="V163" s="84"/>
      <c r="W163" s="42"/>
    </row>
    <row r="164" spans="1:23" s="2" customFormat="1">
      <c r="A164" s="48">
        <v>99</v>
      </c>
      <c r="B164" s="4"/>
      <c r="C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83"/>
      <c r="V164" s="84"/>
      <c r="W164" s="42"/>
    </row>
    <row r="165" spans="1:23" s="2" customFormat="1">
      <c r="A165" s="48">
        <v>100</v>
      </c>
      <c r="B165" s="4"/>
      <c r="C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83"/>
      <c r="V165" s="84"/>
      <c r="W165" s="42"/>
    </row>
    <row r="166" spans="1:23" s="2" customFormat="1">
      <c r="A166" s="48">
        <v>101</v>
      </c>
      <c r="B166" s="4"/>
      <c r="C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83"/>
      <c r="V166" s="84"/>
      <c r="W166" s="42"/>
    </row>
    <row r="167" spans="1:23" s="2" customFormat="1">
      <c r="A167" s="48">
        <v>102</v>
      </c>
      <c r="B167" s="4"/>
      <c r="C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83"/>
      <c r="V167" s="84"/>
      <c r="W167" s="42"/>
    </row>
    <row r="168" spans="1:23" s="2" customFormat="1">
      <c r="A168" s="48">
        <v>103</v>
      </c>
      <c r="B168" s="4"/>
      <c r="C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83"/>
      <c r="V168" s="84"/>
      <c r="W168" s="42"/>
    </row>
    <row r="169" spans="1:23" s="2" customFormat="1">
      <c r="A169" s="48">
        <v>104</v>
      </c>
      <c r="B169" s="4"/>
      <c r="C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83"/>
      <c r="V169" s="84"/>
      <c r="W169" s="42"/>
    </row>
    <row r="170" spans="1:23" s="2" customFormat="1">
      <c r="A170" s="48">
        <v>105</v>
      </c>
      <c r="B170" s="4"/>
      <c r="C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83"/>
      <c r="V170" s="84"/>
      <c r="W170" s="42"/>
    </row>
    <row r="171" spans="1:23" s="2" customFormat="1">
      <c r="A171" s="48">
        <v>106</v>
      </c>
      <c r="B171" s="4"/>
      <c r="C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87"/>
      <c r="V171" s="84"/>
      <c r="W171" s="42"/>
    </row>
    <row r="172" spans="1:23" s="2" customFormat="1">
      <c r="A172" s="48">
        <v>107</v>
      </c>
      <c r="B172" s="4"/>
      <c r="C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88"/>
      <c r="V172" s="84"/>
      <c r="W172" s="42"/>
    </row>
    <row r="173" spans="1:23" s="2" customFormat="1">
      <c r="A173" s="48">
        <v>108</v>
      </c>
      <c r="B173" s="4"/>
      <c r="C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84"/>
      <c r="W173" s="42"/>
    </row>
    <row r="174" spans="1:23" s="2" customFormat="1">
      <c r="A174" s="48">
        <v>109</v>
      </c>
      <c r="B174" s="4"/>
      <c r="C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84"/>
      <c r="W174" s="42"/>
    </row>
    <row r="175" spans="1:23" s="2" customFormat="1">
      <c r="A175" s="48">
        <v>110</v>
      </c>
      <c r="B175" s="4"/>
      <c r="C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84"/>
      <c r="W175" s="42"/>
    </row>
    <row r="176" spans="1:23" s="2" customFormat="1">
      <c r="A176" s="48">
        <v>111</v>
      </c>
      <c r="B176" s="4"/>
      <c r="C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84"/>
      <c r="W176" s="42"/>
    </row>
    <row r="177" spans="1:23" s="2" customFormat="1">
      <c r="A177" s="48">
        <v>112</v>
      </c>
      <c r="B177" s="4"/>
      <c r="C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84"/>
      <c r="W177" s="42"/>
    </row>
    <row r="178" spans="1:23" s="2" customFormat="1">
      <c r="A178" s="48">
        <v>113</v>
      </c>
      <c r="B178" s="4"/>
      <c r="C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84"/>
      <c r="W178" s="42"/>
    </row>
    <row r="179" spans="1:23" s="2" customFormat="1">
      <c r="A179" s="48">
        <v>114</v>
      </c>
      <c r="B179" s="4"/>
      <c r="C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84"/>
      <c r="W179" s="42"/>
    </row>
    <row r="180" spans="1:23" s="2" customFormat="1">
      <c r="A180" s="48">
        <v>115</v>
      </c>
      <c r="B180" s="4"/>
      <c r="C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84"/>
      <c r="W180" s="42"/>
    </row>
    <row r="181" spans="1:23" s="2" customFormat="1">
      <c r="A181" s="48">
        <v>116</v>
      </c>
      <c r="B181" s="4"/>
      <c r="C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84"/>
      <c r="W181" s="42"/>
    </row>
    <row r="182" spans="1:23" s="2" customFormat="1">
      <c r="A182" s="48">
        <v>117</v>
      </c>
      <c r="B182" s="4"/>
      <c r="C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84"/>
      <c r="W182" s="42"/>
    </row>
    <row r="183" spans="1:23" s="2" customFormat="1">
      <c r="A183" s="48">
        <v>118</v>
      </c>
      <c r="B183" s="4"/>
      <c r="C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84"/>
      <c r="W183" s="42"/>
    </row>
    <row r="184" spans="1:23" s="2" customFormat="1">
      <c r="A184" s="48">
        <v>119</v>
      </c>
      <c r="B184" s="4"/>
      <c r="C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84"/>
      <c r="W184" s="42"/>
    </row>
    <row r="185" spans="1:23" s="2" customFormat="1">
      <c r="A185" s="48">
        <v>120</v>
      </c>
      <c r="B185" s="4"/>
      <c r="C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84"/>
      <c r="W185" s="42"/>
    </row>
    <row r="186" spans="1:23" s="2" customFormat="1">
      <c r="A186" s="48">
        <v>121</v>
      </c>
      <c r="B186" s="4"/>
      <c r="C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84"/>
      <c r="W186" s="42"/>
    </row>
    <row r="187" spans="1:23" s="2" customFormat="1">
      <c r="A187" s="48">
        <v>122</v>
      </c>
      <c r="B187" s="4"/>
      <c r="C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84"/>
      <c r="W187" s="42"/>
    </row>
    <row r="188" spans="1:23" s="2" customFormat="1">
      <c r="A188" s="48">
        <v>123</v>
      </c>
      <c r="B188" s="4"/>
      <c r="C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84"/>
      <c r="W188" s="42"/>
    </row>
    <row r="189" spans="1:23" s="2" customFormat="1">
      <c r="A189" s="48">
        <v>124</v>
      </c>
      <c r="B189" s="4"/>
      <c r="C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84"/>
      <c r="W189" s="42"/>
    </row>
    <row r="190" spans="1:23" s="2" customFormat="1">
      <c r="A190" s="48">
        <v>125</v>
      </c>
      <c r="B190" s="4"/>
      <c r="C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84"/>
      <c r="W190" s="42"/>
    </row>
    <row r="191" spans="1:23" s="2" customFormat="1">
      <c r="A191" s="48">
        <v>126</v>
      </c>
      <c r="B191" s="4"/>
      <c r="C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84"/>
      <c r="W191" s="42"/>
    </row>
    <row r="192" spans="1:23" s="2" customFormat="1">
      <c r="A192" s="48">
        <v>127</v>
      </c>
      <c r="B192" s="4"/>
      <c r="C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84"/>
      <c r="W192" s="42"/>
    </row>
    <row r="193" spans="1:23" s="2" customFormat="1">
      <c r="A193" s="48">
        <v>128</v>
      </c>
      <c r="B193" s="4"/>
      <c r="C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84"/>
      <c r="W193" s="42"/>
    </row>
    <row r="194" spans="1:23" s="2" customFormat="1">
      <c r="A194" s="48">
        <v>129</v>
      </c>
      <c r="B194" s="4"/>
      <c r="C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84"/>
      <c r="W194" s="42"/>
    </row>
    <row r="195" spans="1:23" s="2" customFormat="1">
      <c r="A195" s="48">
        <v>130</v>
      </c>
      <c r="B195" s="4"/>
      <c r="C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84"/>
      <c r="W195" s="42"/>
    </row>
    <row r="196" spans="1:23" s="2" customFormat="1">
      <c r="A196" s="48">
        <v>131</v>
      </c>
      <c r="B196" s="4"/>
      <c r="C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84"/>
      <c r="W196" s="42"/>
    </row>
    <row r="197" spans="1:23" s="2" customFormat="1">
      <c r="A197" s="48">
        <v>132</v>
      </c>
      <c r="B197" s="4"/>
      <c r="C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84"/>
      <c r="W197" s="42"/>
    </row>
    <row r="198" spans="1:23" s="2" customFormat="1">
      <c r="A198" s="48">
        <v>133</v>
      </c>
      <c r="B198" s="4"/>
      <c r="C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84"/>
      <c r="W198" s="42"/>
    </row>
    <row r="199" spans="1:23" s="2" customFormat="1">
      <c r="A199" s="48">
        <v>134</v>
      </c>
      <c r="B199" s="4"/>
      <c r="C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84"/>
      <c r="W199" s="42"/>
    </row>
    <row r="200" spans="1:23" s="2" customFormat="1">
      <c r="A200" s="48">
        <v>135</v>
      </c>
      <c r="B200" s="4"/>
      <c r="C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84"/>
      <c r="W200" s="42"/>
    </row>
    <row r="201" spans="1:23" s="2" customFormat="1">
      <c r="A201" s="48">
        <v>136</v>
      </c>
      <c r="B201" s="4"/>
      <c r="C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84"/>
      <c r="W201" s="42"/>
    </row>
    <row r="202" spans="1:23" s="2" customFormat="1">
      <c r="A202" s="48">
        <v>137</v>
      </c>
      <c r="B202" s="4"/>
      <c r="C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84"/>
      <c r="W202" s="42"/>
    </row>
    <row r="203" spans="1:23" s="2" customFormat="1">
      <c r="A203" s="48">
        <v>138</v>
      </c>
      <c r="B203" s="4"/>
      <c r="C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84"/>
      <c r="W203" s="42"/>
    </row>
    <row r="204" spans="1:23" s="2" customFormat="1">
      <c r="A204" s="48">
        <v>139</v>
      </c>
      <c r="B204" s="4"/>
      <c r="C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84"/>
      <c r="W204" s="42"/>
    </row>
    <row r="205" spans="1:23" s="2" customFormat="1">
      <c r="A205" s="48">
        <v>140</v>
      </c>
      <c r="B205" s="4"/>
      <c r="C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84"/>
      <c r="W205" s="42"/>
    </row>
    <row r="206" spans="1:23" s="2" customFormat="1">
      <c r="A206" s="48">
        <v>141</v>
      </c>
      <c r="B206" s="4"/>
      <c r="C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84"/>
      <c r="W206" s="42"/>
    </row>
    <row r="207" spans="1:23" s="2" customFormat="1">
      <c r="A207" s="48">
        <v>142</v>
      </c>
      <c r="B207" s="4"/>
      <c r="C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84"/>
      <c r="W207" s="42"/>
    </row>
    <row r="208" spans="1:23" s="2" customFormat="1">
      <c r="A208" s="48">
        <v>143</v>
      </c>
      <c r="B208" s="4"/>
      <c r="C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84"/>
      <c r="W208" s="42"/>
    </row>
    <row r="209" spans="1:23" s="2" customFormat="1">
      <c r="A209" s="48">
        <v>144</v>
      </c>
      <c r="B209" s="4"/>
      <c r="C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84"/>
      <c r="W209" s="42"/>
    </row>
    <row r="210" spans="1:23" s="2" customFormat="1">
      <c r="A210" s="48">
        <v>145</v>
      </c>
      <c r="B210" s="4"/>
      <c r="C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84"/>
      <c r="W210" s="42"/>
    </row>
    <row r="211" spans="1:23" s="2" customFormat="1">
      <c r="A211" s="48">
        <v>146</v>
      </c>
      <c r="B211" s="4"/>
      <c r="C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84"/>
      <c r="W211" s="42"/>
    </row>
    <row r="212" spans="1:23" s="2" customFormat="1">
      <c r="A212" s="48">
        <v>147</v>
      </c>
      <c r="B212" s="4"/>
      <c r="C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84"/>
      <c r="W212" s="42"/>
    </row>
    <row r="213" spans="1:23" s="2" customFormat="1">
      <c r="A213" s="48">
        <v>148</v>
      </c>
      <c r="B213" s="4"/>
      <c r="C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84"/>
      <c r="W213" s="42"/>
    </row>
    <row r="214" spans="1:23" s="2" customFormat="1">
      <c r="A214" s="48">
        <v>149</v>
      </c>
      <c r="B214" s="4"/>
      <c r="C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84"/>
      <c r="W214" s="42"/>
    </row>
    <row r="215" spans="1:23" s="2" customFormat="1">
      <c r="A215" s="48">
        <v>150</v>
      </c>
      <c r="B215" s="4"/>
      <c r="C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84"/>
      <c r="W215" s="42"/>
    </row>
    <row r="216" spans="1:23" s="2" customFormat="1">
      <c r="A216" s="48">
        <v>151</v>
      </c>
      <c r="B216" s="4"/>
      <c r="C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84"/>
      <c r="W216" s="42"/>
    </row>
    <row r="217" spans="1:23" s="2" customFormat="1">
      <c r="A217" s="48">
        <v>152</v>
      </c>
      <c r="B217" s="4"/>
      <c r="C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84"/>
      <c r="W217" s="42"/>
    </row>
    <row r="218" spans="1:23" s="2" customFormat="1">
      <c r="A218" s="48">
        <v>153</v>
      </c>
      <c r="B218" s="4"/>
      <c r="C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84"/>
      <c r="W218" s="42"/>
    </row>
    <row r="219" spans="1:23" s="2" customFormat="1">
      <c r="A219" s="48">
        <v>154</v>
      </c>
      <c r="B219" s="4"/>
      <c r="C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84"/>
      <c r="W219" s="42"/>
    </row>
    <row r="220" spans="1:23" s="2" customFormat="1">
      <c r="A220" s="48">
        <v>155</v>
      </c>
      <c r="B220" s="4"/>
      <c r="C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84"/>
      <c r="W220" s="42"/>
    </row>
    <row r="221" spans="1:23" s="2" customFormat="1">
      <c r="A221" s="48">
        <v>156</v>
      </c>
      <c r="B221" s="4"/>
      <c r="C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84"/>
      <c r="W221" s="42"/>
    </row>
    <row r="222" spans="1:23" s="2" customFormat="1">
      <c r="A222" s="48">
        <v>157</v>
      </c>
      <c r="B222" s="4"/>
      <c r="C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84"/>
      <c r="W222" s="42"/>
    </row>
    <row r="223" spans="1:23" s="2" customFormat="1">
      <c r="A223" s="48">
        <v>158</v>
      </c>
      <c r="B223" s="4"/>
      <c r="C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84"/>
      <c r="W223" s="42"/>
    </row>
    <row r="224" spans="1:23" s="2" customFormat="1">
      <c r="A224" s="48">
        <v>159</v>
      </c>
      <c r="B224" s="4"/>
      <c r="C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84"/>
      <c r="W224" s="42"/>
    </row>
    <row r="225" spans="1:23" s="2" customFormat="1">
      <c r="A225" s="48">
        <v>160</v>
      </c>
      <c r="B225" s="4"/>
      <c r="C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84"/>
      <c r="W225" s="42"/>
    </row>
    <row r="226" spans="1:23" s="2" customFormat="1">
      <c r="A226" s="48">
        <v>161</v>
      </c>
      <c r="B226" s="4"/>
      <c r="C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84"/>
      <c r="W226" s="42"/>
    </row>
    <row r="227" spans="1:23" s="2" customFormat="1">
      <c r="A227" s="48">
        <v>162</v>
      </c>
      <c r="B227" s="4"/>
      <c r="C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84"/>
      <c r="W227" s="42"/>
    </row>
    <row r="228" spans="1:23" s="2" customFormat="1">
      <c r="A228" s="48">
        <v>163</v>
      </c>
      <c r="B228" s="4"/>
      <c r="C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84"/>
      <c r="W228" s="42"/>
    </row>
    <row r="229" spans="1:23" s="2" customFormat="1">
      <c r="A229" s="48">
        <v>164</v>
      </c>
      <c r="B229" s="4"/>
      <c r="C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84"/>
      <c r="W229" s="42"/>
    </row>
    <row r="230" spans="1:23" s="2" customFormat="1">
      <c r="A230" s="48">
        <v>165</v>
      </c>
      <c r="B230" s="4"/>
      <c r="C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84"/>
      <c r="W230" s="42"/>
    </row>
    <row r="231" spans="1:23" s="2" customFormat="1">
      <c r="A231" s="48">
        <v>166</v>
      </c>
      <c r="B231" s="4"/>
      <c r="C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84"/>
      <c r="W231" s="42"/>
    </row>
    <row r="232" spans="1:23" s="2" customFormat="1">
      <c r="A232" s="48">
        <v>167</v>
      </c>
      <c r="B232" s="4"/>
      <c r="C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84"/>
      <c r="W232" s="42"/>
    </row>
    <row r="233" spans="1:23" s="2" customFormat="1">
      <c r="A233" s="48">
        <v>168</v>
      </c>
      <c r="B233" s="4"/>
      <c r="C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84"/>
      <c r="W233" s="42"/>
    </row>
    <row r="234" spans="1:23" s="2" customFormat="1">
      <c r="A234" s="48">
        <v>169</v>
      </c>
      <c r="B234" s="4"/>
      <c r="C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84"/>
      <c r="W234" s="42"/>
    </row>
    <row r="235" spans="1:23" s="2" customFormat="1">
      <c r="A235" s="48">
        <v>170</v>
      </c>
      <c r="B235" s="4"/>
      <c r="C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84"/>
      <c r="W235" s="42"/>
    </row>
    <row r="236" spans="1:23" s="2" customFormat="1">
      <c r="A236" s="48">
        <v>171</v>
      </c>
      <c r="B236" s="4"/>
      <c r="C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84"/>
      <c r="W236" s="42"/>
    </row>
    <row r="237" spans="1:23" s="2" customFormat="1">
      <c r="A237" s="48">
        <v>172</v>
      </c>
      <c r="B237" s="4"/>
      <c r="C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84"/>
      <c r="W237" s="42"/>
    </row>
    <row r="238" spans="1:23" s="2" customFormat="1">
      <c r="A238" s="48">
        <v>173</v>
      </c>
      <c r="B238" s="4"/>
      <c r="C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84"/>
      <c r="W238" s="42"/>
    </row>
    <row r="239" spans="1:23" s="2" customFormat="1">
      <c r="A239" s="48">
        <v>174</v>
      </c>
      <c r="B239" s="4"/>
      <c r="C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84"/>
      <c r="W239" s="42"/>
    </row>
    <row r="240" spans="1:23" s="2" customFormat="1">
      <c r="A240" s="48">
        <v>175</v>
      </c>
      <c r="B240" s="4"/>
      <c r="C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84"/>
      <c r="W240" s="42"/>
    </row>
    <row r="241" spans="1:23" s="2" customFormat="1">
      <c r="A241" s="48">
        <v>176</v>
      </c>
      <c r="B241" s="4"/>
      <c r="C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84"/>
      <c r="W241" s="42"/>
    </row>
    <row r="242" spans="1:23" s="2" customFormat="1">
      <c r="A242" s="48">
        <v>177</v>
      </c>
      <c r="B242" s="4"/>
      <c r="C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84"/>
      <c r="W242" s="42"/>
    </row>
    <row r="243" spans="1:23" s="2" customFormat="1">
      <c r="A243" s="48">
        <v>178</v>
      </c>
      <c r="B243" s="4"/>
      <c r="C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84"/>
      <c r="W243" s="42"/>
    </row>
    <row r="244" spans="1:23" s="2" customFormat="1">
      <c r="A244" s="48">
        <v>179</v>
      </c>
      <c r="B244" s="4"/>
      <c r="C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84"/>
      <c r="W244" s="42"/>
    </row>
    <row r="245" spans="1:23" s="2" customFormat="1">
      <c r="A245" s="48">
        <v>180</v>
      </c>
      <c r="B245" s="4"/>
      <c r="C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84"/>
      <c r="W245" s="42"/>
    </row>
    <row r="246" spans="1:23" s="2" customFormat="1">
      <c r="A246" s="48">
        <v>181</v>
      </c>
      <c r="B246" s="4"/>
      <c r="C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84"/>
      <c r="W246" s="42"/>
    </row>
    <row r="247" spans="1:23" s="2" customFormat="1">
      <c r="A247" s="48">
        <v>182</v>
      </c>
      <c r="B247" s="4"/>
      <c r="C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84"/>
      <c r="W247" s="42"/>
    </row>
    <row r="248" spans="1:23" s="2" customFormat="1">
      <c r="A248" s="48">
        <v>183</v>
      </c>
      <c r="B248" s="4"/>
      <c r="C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84"/>
      <c r="W248" s="42"/>
    </row>
    <row r="249" spans="1:23" s="2" customFormat="1">
      <c r="A249" s="48">
        <v>184</v>
      </c>
      <c r="B249" s="4"/>
      <c r="C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84"/>
      <c r="W249" s="42"/>
    </row>
    <row r="250" spans="1:23" s="2" customFormat="1">
      <c r="A250" s="48">
        <v>185</v>
      </c>
      <c r="B250" s="4"/>
      <c r="C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84"/>
      <c r="W250" s="42"/>
    </row>
    <row r="251" spans="1:23" s="2" customFormat="1">
      <c r="A251" s="48">
        <v>186</v>
      </c>
      <c r="B251" s="4"/>
      <c r="C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84"/>
      <c r="W251" s="42"/>
    </row>
    <row r="252" spans="1:23" s="2" customFormat="1">
      <c r="A252" s="48">
        <v>187</v>
      </c>
      <c r="B252" s="4"/>
      <c r="C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84"/>
      <c r="W252" s="42"/>
    </row>
    <row r="253" spans="1:23" s="2" customFormat="1">
      <c r="A253" s="48">
        <v>188</v>
      </c>
      <c r="B253" s="4"/>
      <c r="C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84"/>
      <c r="W253" s="42"/>
    </row>
    <row r="254" spans="1:23" s="2" customFormat="1">
      <c r="A254" s="48">
        <v>189</v>
      </c>
      <c r="B254" s="4"/>
      <c r="C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84"/>
      <c r="W254" s="42"/>
    </row>
    <row r="255" spans="1:23" s="2" customFormat="1">
      <c r="A255" s="48">
        <v>190</v>
      </c>
      <c r="B255" s="4"/>
      <c r="C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84"/>
      <c r="W255" s="42"/>
    </row>
    <row r="256" spans="1:23" s="2" customFormat="1">
      <c r="A256" s="48">
        <v>191</v>
      </c>
      <c r="B256" s="4"/>
      <c r="C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84"/>
      <c r="W256" s="42"/>
    </row>
    <row r="257" spans="1:23" s="2" customFormat="1">
      <c r="A257" s="48">
        <v>192</v>
      </c>
      <c r="B257" s="4"/>
      <c r="C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84"/>
      <c r="W257" s="42"/>
    </row>
    <row r="258" spans="1:23" s="2" customFormat="1">
      <c r="A258" s="48">
        <v>193</v>
      </c>
      <c r="B258" s="4"/>
      <c r="C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84"/>
      <c r="W258" s="42"/>
    </row>
    <row r="259" spans="1:23" s="2" customFormat="1">
      <c r="A259" s="48">
        <v>194</v>
      </c>
      <c r="B259" s="4"/>
      <c r="C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84"/>
      <c r="W259" s="42"/>
    </row>
    <row r="260" spans="1:23" s="2" customFormat="1">
      <c r="A260" s="48">
        <v>195</v>
      </c>
      <c r="B260" s="4"/>
      <c r="C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84"/>
      <c r="W260" s="42"/>
    </row>
    <row r="261" spans="1:23" s="2" customFormat="1">
      <c r="A261" s="48">
        <v>196</v>
      </c>
      <c r="B261" s="4"/>
      <c r="C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84"/>
      <c r="W261" s="42"/>
    </row>
    <row r="262" spans="1:23" s="2" customFormat="1">
      <c r="A262" s="48">
        <v>197</v>
      </c>
      <c r="B262" s="4"/>
      <c r="C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84"/>
      <c r="W262" s="42"/>
    </row>
    <row r="263" spans="1:23" s="2" customFormat="1">
      <c r="A263" s="48">
        <v>198</v>
      </c>
      <c r="B263" s="4"/>
      <c r="C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84"/>
      <c r="W263" s="42"/>
    </row>
    <row r="264" spans="1:23" s="2" customFormat="1">
      <c r="A264" s="48">
        <v>199</v>
      </c>
      <c r="B264" s="4"/>
      <c r="C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84"/>
      <c r="W264" s="42"/>
    </row>
    <row r="265" spans="1:23" s="2" customFormat="1">
      <c r="A265" s="48"/>
      <c r="B265" s="4"/>
      <c r="C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84"/>
      <c r="W265" s="42"/>
    </row>
    <row r="266" spans="1:23" s="2" customFormat="1">
      <c r="A266" s="48"/>
      <c r="B266" s="4"/>
      <c r="C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84"/>
      <c r="W266" s="42"/>
    </row>
    <row r="267" spans="1:23" s="2" customFormat="1">
      <c r="A267" s="48"/>
      <c r="B267" s="4"/>
      <c r="C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84"/>
      <c r="W267" s="42"/>
    </row>
    <row r="268" spans="1:23" s="2" customFormat="1">
      <c r="A268" s="48"/>
      <c r="B268" s="4"/>
      <c r="C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84"/>
      <c r="W268" s="42"/>
    </row>
    <row r="269" spans="1:23" s="2" customFormat="1">
      <c r="A269" s="48"/>
      <c r="B269" s="4"/>
      <c r="C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84"/>
      <c r="W269" s="42"/>
    </row>
    <row r="270" spans="1:23" s="2" customFormat="1">
      <c r="A270" s="48"/>
      <c r="B270" s="4"/>
      <c r="C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84"/>
      <c r="W270" s="42"/>
    </row>
    <row r="271" spans="1:23" s="2" customFormat="1">
      <c r="A271" s="48"/>
      <c r="B271" s="4"/>
      <c r="C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84"/>
      <c r="W271" s="42"/>
    </row>
    <row r="272" spans="1:23" s="2" customFormat="1">
      <c r="A272" s="48"/>
      <c r="B272" s="4"/>
      <c r="C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84"/>
      <c r="W272" s="42"/>
    </row>
    <row r="273" spans="1:23" s="2" customFormat="1">
      <c r="A273" s="48"/>
      <c r="B273" s="4"/>
      <c r="C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84"/>
      <c r="W273" s="42"/>
    </row>
    <row r="274" spans="1:23" s="2" customFormat="1">
      <c r="A274" s="48"/>
      <c r="B274" s="4"/>
      <c r="C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84"/>
      <c r="W274" s="42"/>
    </row>
    <row r="275" spans="1:23" s="2" customFormat="1">
      <c r="A275" s="48"/>
      <c r="B275" s="4"/>
      <c r="C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84"/>
      <c r="W275" s="42"/>
    </row>
    <row r="276" spans="1:23" s="2" customFormat="1">
      <c r="A276" s="48"/>
      <c r="B276" s="4"/>
      <c r="C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84"/>
      <c r="W276" s="42"/>
    </row>
    <row r="277" spans="1:23" s="2" customFormat="1">
      <c r="A277" s="48"/>
      <c r="B277" s="4"/>
      <c r="C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84"/>
      <c r="W277" s="42"/>
    </row>
    <row r="278" spans="1:23" s="2" customFormat="1">
      <c r="A278" s="48"/>
      <c r="B278" s="4"/>
      <c r="C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84"/>
      <c r="W278" s="42"/>
    </row>
    <row r="279" spans="1:23" s="2" customFormat="1">
      <c r="A279" s="48"/>
      <c r="B279" s="4"/>
      <c r="C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84"/>
      <c r="W279" s="42"/>
    </row>
    <row r="280" spans="1:23" s="2" customFormat="1">
      <c r="A280" s="48"/>
      <c r="B280" s="4"/>
      <c r="C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84"/>
      <c r="W280" s="42"/>
    </row>
    <row r="281" spans="1:23" s="2" customFormat="1">
      <c r="A281" s="48"/>
      <c r="B281" s="4"/>
      <c r="C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84"/>
      <c r="W281" s="42"/>
    </row>
    <row r="282" spans="1:23" s="2" customFormat="1">
      <c r="A282" s="48"/>
      <c r="B282" s="4"/>
      <c r="C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W282" s="42"/>
    </row>
    <row r="283" spans="1:23" s="2" customFormat="1">
      <c r="A283" s="48"/>
      <c r="B283" s="4"/>
      <c r="C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90"/>
      <c r="W283" s="42"/>
    </row>
    <row r="284" spans="1:23" s="2" customFormat="1">
      <c r="A284" s="48"/>
      <c r="B284" s="4"/>
      <c r="C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2"/>
    </row>
    <row r="285" spans="1:23" s="2" customFormat="1">
      <c r="A285" s="48"/>
      <c r="B285" s="4"/>
      <c r="C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2"/>
    </row>
    <row r="286" spans="1:23" s="2" customFormat="1">
      <c r="A286" s="48"/>
      <c r="B286" s="4"/>
      <c r="C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2"/>
    </row>
    <row r="287" spans="1:23" s="2" customFormat="1">
      <c r="A287" s="48"/>
      <c r="B287" s="4"/>
      <c r="C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2"/>
    </row>
    <row r="288" spans="1:23" s="2" customFormat="1">
      <c r="A288" s="48"/>
      <c r="B288" s="4"/>
      <c r="C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2"/>
    </row>
    <row r="289" spans="1:23" s="2" customFormat="1" ht="12.75" customHeight="1">
      <c r="B289" s="4"/>
      <c r="C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2"/>
    </row>
    <row r="290" spans="1:23" s="2" customFormat="1" ht="31.35" customHeight="1">
      <c r="A290" s="89"/>
      <c r="B290" s="4"/>
      <c r="C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2"/>
    </row>
    <row r="293" spans="1:23" ht="18" customHeight="1">
      <c r="A293" s="99" t="s">
        <v>118</v>
      </c>
    </row>
    <row r="294" spans="1:23" ht="18" customHeight="1">
      <c r="A294" s="100"/>
    </row>
    <row r="295" spans="1:23" ht="18" customHeight="1">
      <c r="A295" s="100"/>
    </row>
    <row r="296" spans="1:23" ht="18" customHeight="1">
      <c r="A296" s="100"/>
    </row>
    <row r="297" spans="1:23" ht="18" customHeight="1">
      <c r="A297" s="100"/>
    </row>
    <row r="298" spans="1:23" ht="18" customHeight="1">
      <c r="A298" s="100"/>
    </row>
    <row r="299" spans="1:23" ht="18" customHeight="1">
      <c r="A299" s="100"/>
    </row>
    <row r="300" spans="1:23" ht="18" customHeight="1">
      <c r="A300" s="100"/>
    </row>
    <row r="301" spans="1:23" ht="18" customHeight="1">
      <c r="A301" s="100"/>
    </row>
    <row r="302" spans="1:23" ht="18" customHeight="1">
      <c r="A302" s="100"/>
    </row>
    <row r="303" spans="1:23" ht="18" customHeight="1">
      <c r="A303" s="101"/>
    </row>
  </sheetData>
  <sheetProtection formatCells="0" insertHyperlinks="0" autoFilter="0"/>
  <mergeCells count="22">
    <mergeCell ref="V4:V6"/>
    <mergeCell ref="M5:M6"/>
    <mergeCell ref="N5:N6"/>
    <mergeCell ref="O5:O6"/>
    <mergeCell ref="P5:P6"/>
    <mergeCell ref="Q5:Q6"/>
    <mergeCell ref="H4:U4"/>
    <mergeCell ref="R5:S5"/>
    <mergeCell ref="T5:U5"/>
    <mergeCell ref="A4:A6"/>
    <mergeCell ref="A293:A303"/>
    <mergeCell ref="B4:B6"/>
    <mergeCell ref="C4:C6"/>
    <mergeCell ref="D4:D6"/>
    <mergeCell ref="E4:E6"/>
    <mergeCell ref="F4:F6"/>
    <mergeCell ref="G4:G6"/>
    <mergeCell ref="H5:H6"/>
    <mergeCell ref="I5:I6"/>
    <mergeCell ref="J5:J6"/>
    <mergeCell ref="K5:K6"/>
    <mergeCell ref="L5:L6"/>
  </mergeCells>
  <phoneticPr fontId="13" type="noConversion"/>
  <conditionalFormatting sqref="C7:C31">
    <cfRule type="expression" dxfId="8" priority="5" stopIfTrue="1">
      <formula>IF(#REF!="△",1,IF(#REF!=1,1,IF(#REF!="△",1,IF(#REF!=1,1,0))))</formula>
    </cfRule>
    <cfRule type="expression" dxfId="7" priority="6" stopIfTrue="1">
      <formula>IF(J7="△",1,IF(K7=1,1,IF(P7="△",1,IF(Q7=1,1,0))))</formula>
    </cfRule>
  </conditionalFormatting>
  <conditionalFormatting sqref="C59:C61">
    <cfRule type="expression" dxfId="6" priority="3" stopIfTrue="1">
      <formula>IF(#REF!="△",1,IF(#REF!=1,1,IF(#REF!="△",1,IF(#REF!=1,1,0))))</formula>
    </cfRule>
    <cfRule type="expression" dxfId="5" priority="4" stopIfTrue="1">
      <formula>IF(J59="△",1,IF(K59=1,1,IF(P59="△",1,IF(Q59=1,1,0))))</formula>
    </cfRule>
  </conditionalFormatting>
  <conditionalFormatting sqref="C64 C66:C69">
    <cfRule type="expression" dxfId="4" priority="1" stopIfTrue="1">
      <formula>IF(#REF!="△",1,IF(#REF!=1,1,IF(#REF!="△",1,IF(#REF!=1,1,0))))</formula>
    </cfRule>
    <cfRule type="expression" dxfId="3" priority="2" stopIfTrue="1">
      <formula>IF(J64="△",1,IF(K64=1,1,IF(P64="△",1,IF(Q64=1,1,0))))</formula>
    </cfRule>
  </conditionalFormatting>
  <conditionalFormatting sqref="C93">
    <cfRule type="expression" dxfId="2" priority="55" stopIfTrue="1">
      <formula>IF(#REF!="△",1,IF(#REF!=1,1,IF(#REF!="△",1,IF(#REF!=1,1,0))))</formula>
    </cfRule>
    <cfRule type="expression" dxfId="1" priority="56" stopIfTrue="1">
      <formula>IF(#REF!="△",1,IF(#REF!=1,1,IF(#REF!="△",1,IF(#REF!=1,1,0))))</formula>
    </cfRule>
    <cfRule type="expression" dxfId="0" priority="57" stopIfTrue="1">
      <formula>IF(J93="△",1,IF(#REF!=1,1,IF(P93="△",1,IF(#REF!=1,1,0))))</formula>
    </cfRule>
  </conditionalFormatting>
  <pageMargins left="0.21" right="0.23622047244094499" top="0.74803149606299202" bottom="0.196850393700787" header="0.31496062992126" footer="0.31496062992126"/>
  <pageSetup paperSize="9" scale="90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290" max="16383" man="1"/>
  </row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3"/>
  <pixelatorList sheetStid="4"/>
</pixelators>
</file>

<file path=customXml/item3.xml><?xml version="1.0" encoding="utf-8"?>
<allowEditUser xmlns="https://web.wps.cn/et/2018/main" xmlns:s="http://schemas.openxmlformats.org/spreadsheetml/2006/main" hasInvisiblePropRange="0">
  <rangeList sheetStid="3" master=""/>
</allowEditUser>
</file>

<file path=customXml/item4.xml><?xml version="1.0" encoding="utf-8"?>
<woProps xmlns="https://web.wps.cn/et/2018/main" xmlns:s="http://schemas.openxmlformats.org/spreadsheetml/2006/main">
  <woSheetsProps>
    <woSheetProps sheetStid="3" interlineOnOff="0" interlineColor="0" isDbSheet="0"/>
  </woSheetsProps>
  <woBookProps>
    <bookSettings isFilterShared="0" isAutoUpdatePaused="0" filterType="user"/>
  </woBookProps>
</woProps>
</file>

<file path=customXml/item5.xml><?xml version="1.0" encoding="utf-8"?>
<autofilters xmlns="https://web.wps.cn/et/2018/main">
  <sheetItem sheetStid="3">
    <filterData filterID="597870975"/>
    <filterData filterID="490535888"/>
    <filterData filterID="712697259"/>
  </sheetItem>
</autofilte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进度跟踪票</vt:lpstr>
      <vt:lpstr>进度跟踪票!Print_Area</vt:lpstr>
      <vt:lpstr>进度跟踪票!Print_Titles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todd qu</cp:lastModifiedBy>
  <dcterms:created xsi:type="dcterms:W3CDTF">2006-09-23T11:21:00Z</dcterms:created>
  <dcterms:modified xsi:type="dcterms:W3CDTF">2024-06-14T07:50:53Z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0DC7C94D4DF547289DB7D839B26A935F</vt:lpwstr>
  </property>
</Properties>
</file>