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updateLinks="never"/>
  <mc:AlternateContent xmlns:mc="http://schemas.openxmlformats.org/markup-compatibility/2006">
    <mc:Choice Requires="x15">
      <x15ac:absPath xmlns:x15ac="http://schemas.microsoft.com/office/spreadsheetml/2010/11/ac" url="D:\材料提交\2024东大\2023\提交物模板\项目提交\11. 小组进度日报\"/>
    </mc:Choice>
  </mc:AlternateContent>
  <xr:revisionPtr revIDLastSave="0" documentId="13_ncr:1_{7870D1FE-C1E2-4C53-958B-E869234ED861}" xr6:coauthVersionLast="47" xr6:coauthVersionMax="47" xr10:uidLastSave="{00000000-0000-0000-0000-000000000000}"/>
  <bookViews>
    <workbookView xWindow="-108" yWindow="-108" windowWidth="23256" windowHeight="12576" tabRatio="767" firstSheet="1" activeTab="7" xr2:uid="{00000000-000D-0000-FFFF-FFFF00000000}"/>
  </bookViews>
  <sheets>
    <sheet name="要件分析" sheetId="26" state="hidden" r:id="rId1"/>
    <sheet name="需求设计开发" sheetId="16" r:id="rId2"/>
    <sheet name="需求設計書review" sheetId="17" state="hidden" r:id="rId3"/>
    <sheet name="詳細設計書作成" sheetId="12" state="hidden" r:id="rId4"/>
    <sheet name="詳細設計書レビュー" sheetId="9" state="hidden" r:id="rId5"/>
    <sheet name="プログラム設計書作成" sheetId="18" state="hidden" r:id="rId6"/>
    <sheet name="プログラム設計書レビュー" sheetId="19" state="hidden" r:id="rId7"/>
    <sheet name="代码管理" sheetId="10" r:id="rId8"/>
    <sheet name="PCL作成" sheetId="14" r:id="rId9"/>
    <sheet name="コーディングレビュー" sheetId="13" state="hidden" r:id="rId10"/>
    <sheet name="PCLレビュー" sheetId="15" state="hidden" r:id="rId11"/>
    <sheet name="单体测试" sheetId="5" r:id="rId12"/>
  </sheets>
  <externalReferences>
    <externalReference r:id="rId13"/>
    <externalReference r:id="rId14"/>
  </externalReferences>
  <definedNames>
    <definedName name="_xlnm._FilterDatabase" localSheetId="10" hidden="1">PCLレビュー!$A$6:$C$47</definedName>
    <definedName name="_xlnm._FilterDatabase" localSheetId="8" hidden="1">PCL作成!$A$6:$AB$48</definedName>
    <definedName name="_xlnm._FilterDatabase" localSheetId="9" hidden="1">コーディングレビュー!$A$6:$C$47</definedName>
    <definedName name="_xlnm._FilterDatabase" localSheetId="6" hidden="1">プログラム設計書レビュー!$A$6:$C$47</definedName>
    <definedName name="_xlnm._FilterDatabase" localSheetId="5" hidden="1">プログラム設計書作成!$A$6:$U$48</definedName>
    <definedName name="_xlnm._FilterDatabase" localSheetId="7" hidden="1">代码管理!$A$6:$AB$53</definedName>
    <definedName name="_xlnm._FilterDatabase" localSheetId="11" hidden="1">单体测试!$A$7:$AH$54</definedName>
    <definedName name="_xlnm._FilterDatabase" localSheetId="4" hidden="1">詳細設計書レビュー!$A$6:$C$47</definedName>
    <definedName name="_xlnm._FilterDatabase" localSheetId="3" hidden="1">詳細設計書作成!$A$6:$U$48</definedName>
    <definedName name="_xlnm._FilterDatabase" localSheetId="1" hidden="1">需求设计开发!$A$6:$V$76</definedName>
    <definedName name="_xlnm._FilterDatabase" localSheetId="2" hidden="1">需求設計書review!$A$6:$C$47</definedName>
    <definedName name="_xlnm._FilterDatabase" localSheetId="0" hidden="1">要件分析!$A$6:$O$48</definedName>
    <definedName name="_xlnm.Print_Area" localSheetId="10">PCLレビュー!$A$1:$U$58</definedName>
    <definedName name="_xlnm.Print_Area" localSheetId="8">PCL作成!$A$1:$Y$62</definedName>
    <definedName name="_xlnm.Print_Area" localSheetId="9">コーディングレビュー!$A$1:$U$58</definedName>
    <definedName name="_xlnm.Print_Area" localSheetId="6">プログラム設計書レビュー!$A$1:$U$58</definedName>
    <definedName name="_xlnm.Print_Area" localSheetId="5">プログラム設計書作成!$A$1:$V$62</definedName>
    <definedName name="_xlnm.Print_Area" localSheetId="7">代码管理!$A$1:$Z$66</definedName>
    <definedName name="_xlnm.Print_Area" localSheetId="11">单体测试!$A$1:$AI$75</definedName>
    <definedName name="_xlnm.Print_Area" localSheetId="4">詳細設計書レビュー!$A$1:$U$58</definedName>
    <definedName name="_xlnm.Print_Area" localSheetId="3">詳細設計書作成!$A$1:$V$62</definedName>
    <definedName name="_xlnm.Print_Area" localSheetId="1">需求设计开发!$A$1:$V$90</definedName>
    <definedName name="_xlnm.Print_Area" localSheetId="2">需求設計書review!$A$1:$U$58</definedName>
    <definedName name="_xlnm.Print_Area" localSheetId="0">要件分析!$A$1:$P$62</definedName>
    <definedName name="_xlnm.Print_Titles" localSheetId="10">PCLレビュー!$A:$E</definedName>
    <definedName name="_xlnm.Print_Titles" localSheetId="8">PCL作成!$A:$F</definedName>
    <definedName name="_xlnm.Print_Titles" localSheetId="9">コーディングレビュー!$A:$E</definedName>
    <definedName name="_xlnm.Print_Titles" localSheetId="6">プログラム設計書レビュー!$A:$E</definedName>
    <definedName name="_xlnm.Print_Titles" localSheetId="5">プログラム設計書作成!$A:$F</definedName>
    <definedName name="_xlnm.Print_Titles" localSheetId="7">代码管理!$A:$H</definedName>
    <definedName name="_xlnm.Print_Titles" localSheetId="11">单体测试!$A:$G</definedName>
    <definedName name="_xlnm.Print_Titles" localSheetId="4">詳細設計書レビュー!$A:$E</definedName>
    <definedName name="_xlnm.Print_Titles" localSheetId="3">詳細設計書作成!$A:$F</definedName>
    <definedName name="_xlnm.Print_Titles" localSheetId="1">需求设计开发!$A:$F</definedName>
    <definedName name="_xlnm.Print_Titles" localSheetId="2">需求設計書review!$A:$E</definedName>
    <definedName name="_xlnm.Print_Titles" localSheetId="0">要件分析!$A:$D</definedName>
  </definedNames>
  <calcPr calcId="191029"/>
</workbook>
</file>

<file path=xl/calcChain.xml><?xml version="1.0" encoding="utf-8"?>
<calcChain xmlns="http://schemas.openxmlformats.org/spreadsheetml/2006/main">
  <c r="Q47" i="15" l="1"/>
  <c r="O47" i="15"/>
  <c r="N47" i="15"/>
  <c r="L47" i="15"/>
  <c r="D57" i="15" s="1"/>
  <c r="T27" i="15"/>
  <c r="S27" i="15"/>
  <c r="R27" i="15"/>
  <c r="M27" i="15"/>
  <c r="I27" i="15"/>
  <c r="H27" i="15"/>
  <c r="T26" i="15"/>
  <c r="S26" i="15"/>
  <c r="R26" i="15"/>
  <c r="M26" i="15"/>
  <c r="I26" i="15"/>
  <c r="H26" i="15"/>
  <c r="T25" i="15"/>
  <c r="S25" i="15"/>
  <c r="R25" i="15"/>
  <c r="M25" i="15"/>
  <c r="I25" i="15"/>
  <c r="H25" i="15"/>
  <c r="T24" i="15"/>
  <c r="S24" i="15"/>
  <c r="R24" i="15"/>
  <c r="M24" i="15"/>
  <c r="I24" i="15"/>
  <c r="H24" i="15"/>
  <c r="T23" i="15"/>
  <c r="S23" i="15"/>
  <c r="R23" i="15"/>
  <c r="M23" i="15"/>
  <c r="I23" i="15"/>
  <c r="H23" i="15"/>
  <c r="T22" i="15"/>
  <c r="S22" i="15"/>
  <c r="R22" i="15"/>
  <c r="M22" i="15"/>
  <c r="I22" i="15"/>
  <c r="H22" i="15"/>
  <c r="T21" i="15"/>
  <c r="S21" i="15"/>
  <c r="R21" i="15"/>
  <c r="M21" i="15"/>
  <c r="I21" i="15"/>
  <c r="H21" i="15"/>
  <c r="T20" i="15"/>
  <c r="S20" i="15"/>
  <c r="R20" i="15"/>
  <c r="M20" i="15"/>
  <c r="I20" i="15"/>
  <c r="H20" i="15"/>
  <c r="T19" i="15"/>
  <c r="S19" i="15"/>
  <c r="R19" i="15"/>
  <c r="M19" i="15"/>
  <c r="I19" i="15"/>
  <c r="H19" i="15"/>
  <c r="T18" i="15"/>
  <c r="S18" i="15"/>
  <c r="R18" i="15"/>
  <c r="M18" i="15"/>
  <c r="I18" i="15"/>
  <c r="H18" i="15"/>
  <c r="T17" i="15"/>
  <c r="S17" i="15"/>
  <c r="R17" i="15"/>
  <c r="M17" i="15"/>
  <c r="I17" i="15"/>
  <c r="H17" i="15"/>
  <c r="T16" i="15"/>
  <c r="S16" i="15"/>
  <c r="R16" i="15"/>
  <c r="M16" i="15"/>
  <c r="I16" i="15"/>
  <c r="H16" i="15"/>
  <c r="T15" i="15"/>
  <c r="S15" i="15"/>
  <c r="R15" i="15"/>
  <c r="M15" i="15"/>
  <c r="I15" i="15"/>
  <c r="H15" i="15"/>
  <c r="T14" i="15"/>
  <c r="S14" i="15"/>
  <c r="R14" i="15"/>
  <c r="M14" i="15"/>
  <c r="I14" i="15"/>
  <c r="H14" i="15"/>
  <c r="T13" i="15"/>
  <c r="S13" i="15"/>
  <c r="R13" i="15"/>
  <c r="M13" i="15"/>
  <c r="I13" i="15"/>
  <c r="H13" i="15"/>
  <c r="T12" i="15"/>
  <c r="S12" i="15"/>
  <c r="R12" i="15"/>
  <c r="M12" i="15"/>
  <c r="M47" i="15" s="1"/>
  <c r="I12" i="15"/>
  <c r="H12" i="15"/>
  <c r="T11" i="15"/>
  <c r="S11" i="15"/>
  <c r="R11" i="15"/>
  <c r="M11" i="15"/>
  <c r="I11" i="15"/>
  <c r="H11" i="15"/>
  <c r="T10" i="15"/>
  <c r="S10" i="15"/>
  <c r="R10" i="15"/>
  <c r="M10" i="15"/>
  <c r="I10" i="15"/>
  <c r="H10" i="15"/>
  <c r="T9" i="15"/>
  <c r="S9" i="15"/>
  <c r="R9" i="15"/>
  <c r="M9" i="15"/>
  <c r="I9" i="15"/>
  <c r="H9" i="15"/>
  <c r="T8" i="15"/>
  <c r="S8" i="15"/>
  <c r="D55" i="15" s="1"/>
  <c r="R8" i="15"/>
  <c r="D56" i="15" s="1"/>
  <c r="M8" i="15"/>
  <c r="I8" i="15"/>
  <c r="D51" i="15" s="1"/>
  <c r="H8" i="15"/>
  <c r="D50" i="15" s="1"/>
  <c r="D57" i="13"/>
  <c r="Q47" i="13"/>
  <c r="O47" i="13"/>
  <c r="L47" i="13"/>
  <c r="T46" i="13"/>
  <c r="S46" i="13"/>
  <c r="R46" i="13"/>
  <c r="N46" i="13"/>
  <c r="M46" i="13"/>
  <c r="I46" i="13"/>
  <c r="H46" i="13"/>
  <c r="D46" i="13"/>
  <c r="T45" i="13"/>
  <c r="S45" i="13"/>
  <c r="R45" i="13"/>
  <c r="M45" i="13"/>
  <c r="I45" i="13"/>
  <c r="H45" i="13"/>
  <c r="T44" i="13"/>
  <c r="S44" i="13"/>
  <c r="R44" i="13"/>
  <c r="M44" i="13"/>
  <c r="I44" i="13"/>
  <c r="H44" i="13"/>
  <c r="T43" i="13"/>
  <c r="S43" i="13"/>
  <c r="R43" i="13"/>
  <c r="M43" i="13"/>
  <c r="I43" i="13"/>
  <c r="H43" i="13"/>
  <c r="T42" i="13"/>
  <c r="S42" i="13"/>
  <c r="R42" i="13"/>
  <c r="M42" i="13"/>
  <c r="I42" i="13"/>
  <c r="H42" i="13"/>
  <c r="T41" i="13"/>
  <c r="S41" i="13"/>
  <c r="R41" i="13"/>
  <c r="M41" i="13"/>
  <c r="I41" i="13"/>
  <c r="H41" i="13"/>
  <c r="T40" i="13"/>
  <c r="S40" i="13"/>
  <c r="R40" i="13"/>
  <c r="M40" i="13"/>
  <c r="I40" i="13"/>
  <c r="H40" i="13"/>
  <c r="T39" i="13"/>
  <c r="S39" i="13"/>
  <c r="R39" i="13"/>
  <c r="M39" i="13"/>
  <c r="I39" i="13"/>
  <c r="H39" i="13"/>
  <c r="T38" i="13"/>
  <c r="S38" i="13"/>
  <c r="R38" i="13"/>
  <c r="M38" i="13"/>
  <c r="I38" i="13"/>
  <c r="H38" i="13"/>
  <c r="T37" i="13"/>
  <c r="S37" i="13"/>
  <c r="R37" i="13"/>
  <c r="M37" i="13"/>
  <c r="I37" i="13"/>
  <c r="H37" i="13"/>
  <c r="T36" i="13"/>
  <c r="S36" i="13"/>
  <c r="R36" i="13"/>
  <c r="N36" i="13"/>
  <c r="M36" i="13"/>
  <c r="I36" i="13"/>
  <c r="H36" i="13"/>
  <c r="D36" i="13"/>
  <c r="T35" i="13"/>
  <c r="S35" i="13"/>
  <c r="R35" i="13"/>
  <c r="N35" i="13"/>
  <c r="M35" i="13"/>
  <c r="I35" i="13"/>
  <c r="H35" i="13"/>
  <c r="D35" i="13"/>
  <c r="T34" i="13"/>
  <c r="S34" i="13"/>
  <c r="R34" i="13"/>
  <c r="N34" i="13"/>
  <c r="M34" i="13"/>
  <c r="I34" i="13"/>
  <c r="H34" i="13"/>
  <c r="D34" i="13"/>
  <c r="T33" i="13"/>
  <c r="S33" i="13"/>
  <c r="R33" i="13"/>
  <c r="M33" i="13"/>
  <c r="I33" i="13"/>
  <c r="H33" i="13"/>
  <c r="T32" i="13"/>
  <c r="S32" i="13"/>
  <c r="R32" i="13"/>
  <c r="M32" i="13"/>
  <c r="I32" i="13"/>
  <c r="H32" i="13"/>
  <c r="T31" i="13"/>
  <c r="S31" i="13"/>
  <c r="R31" i="13"/>
  <c r="N31" i="13"/>
  <c r="M31" i="13"/>
  <c r="I31" i="13"/>
  <c r="H31" i="13"/>
  <c r="T30" i="13"/>
  <c r="S30" i="13"/>
  <c r="R30" i="13"/>
  <c r="N30" i="13"/>
  <c r="M30" i="13"/>
  <c r="I30" i="13"/>
  <c r="H30" i="13"/>
  <c r="T29" i="13"/>
  <c r="S29" i="13"/>
  <c r="R29" i="13"/>
  <c r="N29" i="13"/>
  <c r="M29" i="13"/>
  <c r="I29" i="13"/>
  <c r="H29" i="13"/>
  <c r="T28" i="13"/>
  <c r="S28" i="13"/>
  <c r="R28" i="13"/>
  <c r="N28" i="13"/>
  <c r="M28" i="13"/>
  <c r="I28" i="13"/>
  <c r="H28" i="13"/>
  <c r="T27" i="13"/>
  <c r="S27" i="13"/>
  <c r="R27" i="13"/>
  <c r="N27" i="13"/>
  <c r="M27" i="13"/>
  <c r="I27" i="13"/>
  <c r="H27" i="13"/>
  <c r="T26" i="13"/>
  <c r="S26" i="13"/>
  <c r="R26" i="13"/>
  <c r="N26" i="13"/>
  <c r="M26" i="13"/>
  <c r="I26" i="13"/>
  <c r="H26" i="13"/>
  <c r="T25" i="13"/>
  <c r="S25" i="13"/>
  <c r="R25" i="13"/>
  <c r="N25" i="13"/>
  <c r="M25" i="13"/>
  <c r="I25" i="13"/>
  <c r="H25" i="13"/>
  <c r="T24" i="13"/>
  <c r="S24" i="13"/>
  <c r="R24" i="13"/>
  <c r="N24" i="13"/>
  <c r="M24" i="13"/>
  <c r="I24" i="13"/>
  <c r="H24" i="13"/>
  <c r="T23" i="13"/>
  <c r="S23" i="13"/>
  <c r="R23" i="13"/>
  <c r="N23" i="13"/>
  <c r="M23" i="13"/>
  <c r="I23" i="13"/>
  <c r="H23" i="13"/>
  <c r="T22" i="13"/>
  <c r="S22" i="13"/>
  <c r="R22" i="13"/>
  <c r="N22" i="13"/>
  <c r="M22" i="13"/>
  <c r="I22" i="13"/>
  <c r="H22" i="13"/>
  <c r="T21" i="13"/>
  <c r="S21" i="13"/>
  <c r="R21" i="13"/>
  <c r="N21" i="13"/>
  <c r="M21" i="13"/>
  <c r="I21" i="13"/>
  <c r="H21" i="13"/>
  <c r="T20" i="13"/>
  <c r="S20" i="13"/>
  <c r="R20" i="13"/>
  <c r="N20" i="13"/>
  <c r="M20" i="13"/>
  <c r="I20" i="13"/>
  <c r="H20" i="13"/>
  <c r="T19" i="13"/>
  <c r="S19" i="13"/>
  <c r="R19" i="13"/>
  <c r="N19" i="13"/>
  <c r="M19" i="13"/>
  <c r="I19" i="13"/>
  <c r="H19" i="13"/>
  <c r="T18" i="13"/>
  <c r="S18" i="13"/>
  <c r="R18" i="13"/>
  <c r="N18" i="13"/>
  <c r="M18" i="13"/>
  <c r="I18" i="13"/>
  <c r="H18" i="13"/>
  <c r="T17" i="13"/>
  <c r="S17" i="13"/>
  <c r="R17" i="13"/>
  <c r="N17" i="13"/>
  <c r="M17" i="13"/>
  <c r="I17" i="13"/>
  <c r="H17" i="13"/>
  <c r="T16" i="13"/>
  <c r="S16" i="13"/>
  <c r="R16" i="13"/>
  <c r="N16" i="13"/>
  <c r="M16" i="13"/>
  <c r="I16" i="13"/>
  <c r="H16" i="13"/>
  <c r="T15" i="13"/>
  <c r="S15" i="13"/>
  <c r="R15" i="13"/>
  <c r="N15" i="13"/>
  <c r="M15" i="13"/>
  <c r="I15" i="13"/>
  <c r="H15" i="13"/>
  <c r="T14" i="13"/>
  <c r="S14" i="13"/>
  <c r="R14" i="13"/>
  <c r="N14" i="13"/>
  <c r="M14" i="13"/>
  <c r="I14" i="13"/>
  <c r="H14" i="13"/>
  <c r="T13" i="13"/>
  <c r="S13" i="13"/>
  <c r="R13" i="13"/>
  <c r="N13" i="13"/>
  <c r="M13" i="13"/>
  <c r="I13" i="13"/>
  <c r="H13" i="13"/>
  <c r="T12" i="13"/>
  <c r="S12" i="13"/>
  <c r="R12" i="13"/>
  <c r="N12" i="13"/>
  <c r="M12" i="13"/>
  <c r="I12" i="13"/>
  <c r="H12" i="13"/>
  <c r="T11" i="13"/>
  <c r="S11" i="13"/>
  <c r="R11" i="13"/>
  <c r="D54" i="13" s="1"/>
  <c r="N11" i="13"/>
  <c r="M11" i="13"/>
  <c r="I11" i="13"/>
  <c r="H11" i="13"/>
  <c r="T10" i="13"/>
  <c r="S10" i="13"/>
  <c r="R10" i="13"/>
  <c r="N10" i="13"/>
  <c r="M10" i="13"/>
  <c r="I10" i="13"/>
  <c r="H10" i="13"/>
  <c r="T9" i="13"/>
  <c r="S9" i="13"/>
  <c r="D55" i="13" s="1"/>
  <c r="R9" i="13"/>
  <c r="N9" i="13"/>
  <c r="M9" i="13"/>
  <c r="M47" i="13" s="1"/>
  <c r="I9" i="13"/>
  <c r="H9" i="13"/>
  <c r="T8" i="13"/>
  <c r="S8" i="13"/>
  <c r="R8" i="13"/>
  <c r="D56" i="13" s="1"/>
  <c r="N8" i="13"/>
  <c r="M8" i="13"/>
  <c r="I8" i="13"/>
  <c r="D51" i="13" s="1"/>
  <c r="H8" i="13"/>
  <c r="D50" i="13" s="1"/>
  <c r="D61" i="14"/>
  <c r="V48" i="14"/>
  <c r="U48" i="14"/>
  <c r="T48" i="14"/>
  <c r="W48" i="14" s="1"/>
  <c r="S48" i="14"/>
  <c r="O48" i="14"/>
  <c r="N48" i="14"/>
  <c r="E48" i="14"/>
  <c r="W26" i="14"/>
  <c r="R26" i="14"/>
  <c r="Q26" i="14"/>
  <c r="P26" i="14"/>
  <c r="O26" i="14"/>
  <c r="K26" i="14"/>
  <c r="J26" i="14"/>
  <c r="G26" i="14"/>
  <c r="W25" i="14"/>
  <c r="R25" i="14"/>
  <c r="Q25" i="14"/>
  <c r="P25" i="14"/>
  <c r="O25" i="14"/>
  <c r="K25" i="14"/>
  <c r="J25" i="14"/>
  <c r="G25" i="14"/>
  <c r="W24" i="14"/>
  <c r="R24" i="14"/>
  <c r="Q24" i="14"/>
  <c r="P24" i="14"/>
  <c r="O24" i="14"/>
  <c r="K24" i="14"/>
  <c r="J24" i="14"/>
  <c r="G24" i="14"/>
  <c r="W23" i="14"/>
  <c r="R23" i="14"/>
  <c r="Q23" i="14"/>
  <c r="P23" i="14"/>
  <c r="O23" i="14"/>
  <c r="K23" i="14"/>
  <c r="J23" i="14"/>
  <c r="G23" i="14"/>
  <c r="W22" i="14"/>
  <c r="R22" i="14"/>
  <c r="Q22" i="14"/>
  <c r="P22" i="14"/>
  <c r="O22" i="14"/>
  <c r="K22" i="14"/>
  <c r="J22" i="14"/>
  <c r="G22" i="14"/>
  <c r="W21" i="14"/>
  <c r="R21" i="14"/>
  <c r="Q21" i="14"/>
  <c r="P21" i="14"/>
  <c r="O21" i="14"/>
  <c r="K21" i="14"/>
  <c r="J21" i="14"/>
  <c r="G21" i="14"/>
  <c r="W20" i="14"/>
  <c r="R20" i="14"/>
  <c r="Q20" i="14"/>
  <c r="P20" i="14"/>
  <c r="O20" i="14"/>
  <c r="K20" i="14"/>
  <c r="J20" i="14"/>
  <c r="G20" i="14"/>
  <c r="W19" i="14"/>
  <c r="R19" i="14"/>
  <c r="Q19" i="14"/>
  <c r="P19" i="14"/>
  <c r="O19" i="14"/>
  <c r="K19" i="14"/>
  <c r="J19" i="14"/>
  <c r="G19" i="14"/>
  <c r="W18" i="14"/>
  <c r="R18" i="14"/>
  <c r="Q18" i="14"/>
  <c r="P18" i="14"/>
  <c r="O18" i="14"/>
  <c r="K18" i="14"/>
  <c r="J18" i="14"/>
  <c r="G18" i="14"/>
  <c r="W17" i="14"/>
  <c r="R17" i="14"/>
  <c r="Q17" i="14"/>
  <c r="P17" i="14"/>
  <c r="O17" i="14"/>
  <c r="K17" i="14"/>
  <c r="J17" i="14"/>
  <c r="G17" i="14"/>
  <c r="W16" i="14"/>
  <c r="R16" i="14"/>
  <c r="Q16" i="14"/>
  <c r="P16" i="14"/>
  <c r="O16" i="14"/>
  <c r="K16" i="14"/>
  <c r="J16" i="14"/>
  <c r="G16" i="14"/>
  <c r="W15" i="14"/>
  <c r="R15" i="14"/>
  <c r="Q15" i="14"/>
  <c r="P15" i="14"/>
  <c r="O15" i="14"/>
  <c r="K15" i="14"/>
  <c r="J15" i="14"/>
  <c r="G15" i="14"/>
  <c r="W14" i="14"/>
  <c r="R14" i="14"/>
  <c r="Q14" i="14"/>
  <c r="P14" i="14"/>
  <c r="D60" i="14" s="1"/>
  <c r="O14" i="14"/>
  <c r="K14" i="14"/>
  <c r="J14" i="14"/>
  <c r="G14" i="14"/>
  <c r="W13" i="14"/>
  <c r="R13" i="14"/>
  <c r="Q13" i="14"/>
  <c r="P13" i="14"/>
  <c r="O13" i="14"/>
  <c r="K13" i="14"/>
  <c r="J13" i="14"/>
  <c r="G13" i="14"/>
  <c r="W12" i="14"/>
  <c r="R12" i="14"/>
  <c r="Q12" i="14"/>
  <c r="P12" i="14"/>
  <c r="O12" i="14"/>
  <c r="K12" i="14"/>
  <c r="J12" i="14"/>
  <c r="G12" i="14"/>
  <c r="W11" i="14"/>
  <c r="R11" i="14"/>
  <c r="Q11" i="14"/>
  <c r="P11" i="14"/>
  <c r="O11" i="14"/>
  <c r="K11" i="14"/>
  <c r="J11" i="14"/>
  <c r="G11" i="14"/>
  <c r="F11" i="14"/>
  <c r="W10" i="14"/>
  <c r="R10" i="14"/>
  <c r="Q10" i="14"/>
  <c r="P10" i="14"/>
  <c r="O10" i="14"/>
  <c r="K10" i="14"/>
  <c r="J10" i="14"/>
  <c r="G10" i="14"/>
  <c r="W9" i="14"/>
  <c r="R9" i="14"/>
  <c r="Q9" i="14"/>
  <c r="P9" i="14"/>
  <c r="O9" i="14"/>
  <c r="J9" i="14"/>
  <c r="G9" i="14"/>
  <c r="W8" i="14"/>
  <c r="R8" i="14"/>
  <c r="Q8" i="14"/>
  <c r="P8" i="14"/>
  <c r="D58" i="14" s="1"/>
  <c r="O8" i="14"/>
  <c r="K8" i="14"/>
  <c r="J8" i="14"/>
  <c r="G8" i="14"/>
  <c r="W7" i="14"/>
  <c r="R7" i="14"/>
  <c r="Q7" i="14"/>
  <c r="P7" i="14"/>
  <c r="O7" i="14"/>
  <c r="K7" i="14"/>
  <c r="J7" i="14"/>
  <c r="D51" i="14" s="1"/>
  <c r="G7" i="14"/>
  <c r="G48" i="14" s="1"/>
  <c r="D65" i="10"/>
  <c r="B57" i="10"/>
  <c r="P53" i="10"/>
  <c r="E53" i="10"/>
  <c r="Y52" i="10"/>
  <c r="V52" i="10"/>
  <c r="S52" i="10"/>
  <c r="R52" i="10"/>
  <c r="Q52" i="10"/>
  <c r="I52" i="10"/>
  <c r="H52" i="10"/>
  <c r="Y51" i="10"/>
  <c r="V51" i="10"/>
  <c r="S51" i="10"/>
  <c r="R51" i="10"/>
  <c r="Q51" i="10"/>
  <c r="I51" i="10"/>
  <c r="H51" i="10"/>
  <c r="Y50" i="10"/>
  <c r="V50" i="10"/>
  <c r="S50" i="10"/>
  <c r="R50" i="10"/>
  <c r="Q50" i="10"/>
  <c r="I50" i="10"/>
  <c r="H50" i="10"/>
  <c r="D44" i="13" s="1"/>
  <c r="N44" i="13" s="1"/>
  <c r="Y49" i="10"/>
  <c r="V49" i="10"/>
  <c r="S49" i="10"/>
  <c r="R49" i="10"/>
  <c r="Q49" i="10"/>
  <c r="I49" i="10"/>
  <c r="H49" i="10"/>
  <c r="D43" i="13" s="1"/>
  <c r="N43" i="13" s="1"/>
  <c r="Y48" i="10"/>
  <c r="V48" i="10"/>
  <c r="S48" i="10"/>
  <c r="R48" i="10"/>
  <c r="G48" i="10" s="1"/>
  <c r="Q48" i="10"/>
  <c r="I48" i="10"/>
  <c r="Y47" i="10"/>
  <c r="V47" i="10"/>
  <c r="S47" i="10"/>
  <c r="R47" i="10"/>
  <c r="Q47" i="10"/>
  <c r="I47" i="10"/>
  <c r="H47" i="10"/>
  <c r="D41" i="13" s="1"/>
  <c r="N41" i="13" s="1"/>
  <c r="Y46" i="10"/>
  <c r="V46" i="10"/>
  <c r="S46" i="10"/>
  <c r="R46" i="10"/>
  <c r="Q46" i="10"/>
  <c r="I46" i="10"/>
  <c r="H46" i="10"/>
  <c r="D40" i="13" s="1"/>
  <c r="N40" i="13" s="1"/>
  <c r="Y45" i="10"/>
  <c r="V45" i="10"/>
  <c r="S45" i="10"/>
  <c r="R45" i="10"/>
  <c r="Q45" i="10"/>
  <c r="I45" i="10"/>
  <c r="H45" i="10"/>
  <c r="D39" i="13" s="1"/>
  <c r="N39" i="13" s="1"/>
  <c r="Y44" i="10"/>
  <c r="V44" i="10"/>
  <c r="S44" i="10"/>
  <c r="R44" i="10"/>
  <c r="Q44" i="10"/>
  <c r="I44" i="10"/>
  <c r="H44" i="10"/>
  <c r="V43" i="10"/>
  <c r="S43" i="10"/>
  <c r="R43" i="10"/>
  <c r="F43" i="10" s="1"/>
  <c r="H43" i="10" s="1"/>
  <c r="D37" i="9" s="1"/>
  <c r="N37" i="9" s="1"/>
  <c r="Q43" i="10"/>
  <c r="I43" i="10"/>
  <c r="Y42" i="10"/>
  <c r="V42" i="10"/>
  <c r="S42" i="10"/>
  <c r="R42" i="10"/>
  <c r="Q42" i="10"/>
  <c r="I42" i="10"/>
  <c r="H42" i="10"/>
  <c r="Y41" i="10"/>
  <c r="V41" i="10"/>
  <c r="S41" i="10"/>
  <c r="R41" i="10"/>
  <c r="Q41" i="10"/>
  <c r="I41" i="10"/>
  <c r="H41" i="10"/>
  <c r="Y40" i="10"/>
  <c r="V40" i="10"/>
  <c r="S40" i="10"/>
  <c r="R40" i="10"/>
  <c r="Q40" i="10"/>
  <c r="I40" i="10"/>
  <c r="H40" i="10"/>
  <c r="Y39" i="10"/>
  <c r="V39" i="10"/>
  <c r="S39" i="10"/>
  <c r="R39" i="10"/>
  <c r="G39" i="10" s="1"/>
  <c r="Q39" i="10"/>
  <c r="I39" i="10"/>
  <c r="Y38" i="10"/>
  <c r="V38" i="10"/>
  <c r="S38" i="10"/>
  <c r="R38" i="10"/>
  <c r="H38" i="10"/>
  <c r="Y37" i="10"/>
  <c r="V37" i="10"/>
  <c r="S37" i="10"/>
  <c r="R37" i="10"/>
  <c r="Q37" i="10"/>
  <c r="I37" i="10"/>
  <c r="H37" i="10"/>
  <c r="Y36" i="10"/>
  <c r="V36" i="10"/>
  <c r="S36" i="10"/>
  <c r="R36" i="10"/>
  <c r="H36" i="10"/>
  <c r="Y35" i="10"/>
  <c r="V35" i="10"/>
  <c r="S35" i="10"/>
  <c r="R35" i="10"/>
  <c r="Q35" i="10"/>
  <c r="I35" i="10"/>
  <c r="H35" i="10"/>
  <c r="D33" i="13" s="1"/>
  <c r="N33" i="13" s="1"/>
  <c r="Y34" i="10"/>
  <c r="V34" i="10"/>
  <c r="S34" i="10"/>
  <c r="R34" i="10"/>
  <c r="H34" i="10"/>
  <c r="D32" i="13" s="1"/>
  <c r="N32" i="13" s="1"/>
  <c r="Y33" i="10"/>
  <c r="V33" i="10"/>
  <c r="S33" i="10"/>
  <c r="R33" i="10"/>
  <c r="H33" i="10"/>
  <c r="Y32" i="10"/>
  <c r="V32" i="10"/>
  <c r="S32" i="10"/>
  <c r="R32" i="10"/>
  <c r="H32" i="10"/>
  <c r="Y31" i="10"/>
  <c r="V31" i="10"/>
  <c r="S31" i="10"/>
  <c r="R31" i="10"/>
  <c r="H31" i="10"/>
  <c r="Y30" i="10"/>
  <c r="V30" i="10"/>
  <c r="S30" i="10"/>
  <c r="R30" i="10"/>
  <c r="H30" i="10"/>
  <c r="Y29" i="10"/>
  <c r="V29" i="10"/>
  <c r="S29" i="10"/>
  <c r="R29" i="10"/>
  <c r="H29" i="10"/>
  <c r="Y28" i="10"/>
  <c r="V28" i="10"/>
  <c r="S28" i="10"/>
  <c r="R28" i="10"/>
  <c r="H28" i="10"/>
  <c r="Y27" i="10"/>
  <c r="V27" i="10"/>
  <c r="S27" i="10"/>
  <c r="R27" i="10"/>
  <c r="H27" i="10"/>
  <c r="Y26" i="10"/>
  <c r="V26" i="10"/>
  <c r="S26" i="10"/>
  <c r="R26" i="10"/>
  <c r="H26" i="10"/>
  <c r="Y25" i="10"/>
  <c r="V25" i="10"/>
  <c r="S25" i="10"/>
  <c r="R25" i="10"/>
  <c r="H25" i="10"/>
  <c r="Y24" i="10"/>
  <c r="V24" i="10"/>
  <c r="S24" i="10"/>
  <c r="R24" i="10"/>
  <c r="H24" i="10"/>
  <c r="Y23" i="10"/>
  <c r="V23" i="10"/>
  <c r="S23" i="10"/>
  <c r="R23" i="10"/>
  <c r="H23" i="10"/>
  <c r="Y22" i="10"/>
  <c r="V22" i="10"/>
  <c r="S22" i="10"/>
  <c r="R22" i="10"/>
  <c r="H22" i="10"/>
  <c r="Y21" i="10"/>
  <c r="V21" i="10"/>
  <c r="S21" i="10"/>
  <c r="R21" i="10"/>
  <c r="H21" i="10"/>
  <c r="Y20" i="10"/>
  <c r="V20" i="10"/>
  <c r="S20" i="10"/>
  <c r="R20" i="10"/>
  <c r="H20" i="10"/>
  <c r="Y19" i="10"/>
  <c r="V19" i="10"/>
  <c r="S19" i="10"/>
  <c r="R19" i="10"/>
  <c r="H19" i="10"/>
  <c r="Y18" i="10"/>
  <c r="V18" i="10"/>
  <c r="S18" i="10"/>
  <c r="R18" i="10"/>
  <c r="H18" i="10"/>
  <c r="Y17" i="10"/>
  <c r="V17" i="10"/>
  <c r="S17" i="10"/>
  <c r="R17" i="10"/>
  <c r="H17" i="10"/>
  <c r="Y16" i="10"/>
  <c r="V16" i="10"/>
  <c r="S16" i="10"/>
  <c r="R16" i="10"/>
  <c r="H16" i="10"/>
  <c r="Y15" i="10"/>
  <c r="V15" i="10"/>
  <c r="S15" i="10"/>
  <c r="R15" i="10"/>
  <c r="Y14" i="10"/>
  <c r="V14" i="10"/>
  <c r="S14" i="10"/>
  <c r="R14" i="10"/>
  <c r="H14" i="10"/>
  <c r="D16" i="19" s="1"/>
  <c r="N16" i="19" s="1"/>
  <c r="Y13" i="10"/>
  <c r="V13" i="10"/>
  <c r="S13" i="10"/>
  <c r="R13" i="10"/>
  <c r="H13" i="10"/>
  <c r="Y12" i="10"/>
  <c r="V12" i="10"/>
  <c r="S12" i="10"/>
  <c r="R12" i="10"/>
  <c r="Q12" i="10"/>
  <c r="I12" i="10"/>
  <c r="H12" i="10"/>
  <c r="Y11" i="10"/>
  <c r="V11" i="10"/>
  <c r="S11" i="10"/>
  <c r="R11" i="10"/>
  <c r="Q11" i="10"/>
  <c r="I11" i="10"/>
  <c r="H11" i="10"/>
  <c r="Y10" i="10"/>
  <c r="Y53" i="10" s="1"/>
  <c r="V10" i="10"/>
  <c r="S10" i="10"/>
  <c r="R10" i="10"/>
  <c r="Q10" i="10"/>
  <c r="I10" i="10"/>
  <c r="I53" i="10" s="1"/>
  <c r="H10" i="10"/>
  <c r="Y9" i="10"/>
  <c r="V9" i="10"/>
  <c r="S9" i="10"/>
  <c r="R9" i="10"/>
  <c r="Q9" i="10"/>
  <c r="I9" i="10"/>
  <c r="Y8" i="10"/>
  <c r="V8" i="10"/>
  <c r="S8" i="10"/>
  <c r="R8" i="10"/>
  <c r="Q8" i="10"/>
  <c r="I8" i="10"/>
  <c r="Y7" i="10"/>
  <c r="V7" i="10"/>
  <c r="S7" i="10"/>
  <c r="R7" i="10"/>
  <c r="D61" i="10" s="1"/>
  <c r="Q7" i="10"/>
  <c r="D59" i="10"/>
  <c r="I7" i="10"/>
  <c r="D50" i="19"/>
  <c r="Q47" i="19"/>
  <c r="O47" i="19"/>
  <c r="M47" i="19"/>
  <c r="L47" i="19"/>
  <c r="D57" i="19" s="1"/>
  <c r="T46" i="19"/>
  <c r="S46" i="19"/>
  <c r="R46" i="19"/>
  <c r="M46" i="19"/>
  <c r="I46" i="19"/>
  <c r="H46" i="19"/>
  <c r="D46" i="19"/>
  <c r="N46" i="19" s="1"/>
  <c r="T45" i="19"/>
  <c r="S45" i="19"/>
  <c r="R45" i="19"/>
  <c r="M45" i="19"/>
  <c r="I45" i="19"/>
  <c r="H45" i="19"/>
  <c r="T44" i="19"/>
  <c r="S44" i="19"/>
  <c r="R44" i="19"/>
  <c r="M44" i="19"/>
  <c r="I44" i="19"/>
  <c r="H44" i="19"/>
  <c r="D44" i="19"/>
  <c r="N44" i="19" s="1"/>
  <c r="T43" i="19"/>
  <c r="S43" i="19"/>
  <c r="R43" i="19"/>
  <c r="M43" i="19"/>
  <c r="I43" i="19"/>
  <c r="H43" i="19"/>
  <c r="D43" i="19"/>
  <c r="N43" i="19" s="1"/>
  <c r="T42" i="19"/>
  <c r="S42" i="19"/>
  <c r="R42" i="19"/>
  <c r="M42" i="19"/>
  <c r="I42" i="19"/>
  <c r="H42" i="19"/>
  <c r="T41" i="19"/>
  <c r="S41" i="19"/>
  <c r="R41" i="19"/>
  <c r="M41" i="19"/>
  <c r="I41" i="19"/>
  <c r="H41" i="19"/>
  <c r="D41" i="19"/>
  <c r="N41" i="19" s="1"/>
  <c r="T40" i="19"/>
  <c r="S40" i="19"/>
  <c r="R40" i="19"/>
  <c r="M40" i="19"/>
  <c r="I40" i="19"/>
  <c r="H40" i="19"/>
  <c r="D40" i="19"/>
  <c r="N40" i="19" s="1"/>
  <c r="T39" i="19"/>
  <c r="S39" i="19"/>
  <c r="R39" i="19"/>
  <c r="M39" i="19"/>
  <c r="I39" i="19"/>
  <c r="H39" i="19"/>
  <c r="D39" i="19"/>
  <c r="N39" i="19" s="1"/>
  <c r="T38" i="19"/>
  <c r="S38" i="19"/>
  <c r="R38" i="19"/>
  <c r="M38" i="19"/>
  <c r="I38" i="19"/>
  <c r="H38" i="19"/>
  <c r="T37" i="19"/>
  <c r="S37" i="19"/>
  <c r="R37" i="19"/>
  <c r="M37" i="19"/>
  <c r="I37" i="19"/>
  <c r="H37" i="19"/>
  <c r="T36" i="19"/>
  <c r="S36" i="19"/>
  <c r="R36" i="19"/>
  <c r="M36" i="19"/>
  <c r="I36" i="19"/>
  <c r="H36" i="19"/>
  <c r="D36" i="19"/>
  <c r="N36" i="19" s="1"/>
  <c r="T35" i="19"/>
  <c r="S35" i="19"/>
  <c r="R35" i="19"/>
  <c r="M35" i="19"/>
  <c r="I35" i="19"/>
  <c r="H35" i="19"/>
  <c r="D35" i="19"/>
  <c r="N35" i="19" s="1"/>
  <c r="T34" i="19"/>
  <c r="S34" i="19"/>
  <c r="R34" i="19"/>
  <c r="M34" i="19"/>
  <c r="I34" i="19"/>
  <c r="H34" i="19"/>
  <c r="D34" i="19"/>
  <c r="N34" i="19" s="1"/>
  <c r="T33" i="19"/>
  <c r="S33" i="19"/>
  <c r="R33" i="19"/>
  <c r="M33" i="19"/>
  <c r="I33" i="19"/>
  <c r="H33" i="19"/>
  <c r="D33" i="19"/>
  <c r="N33" i="19" s="1"/>
  <c r="T32" i="19"/>
  <c r="S32" i="19"/>
  <c r="R32" i="19"/>
  <c r="M32" i="19"/>
  <c r="I32" i="19"/>
  <c r="H32" i="19"/>
  <c r="D32" i="19"/>
  <c r="N32" i="19" s="1"/>
  <c r="T31" i="19"/>
  <c r="S31" i="19"/>
  <c r="R31" i="19"/>
  <c r="M31" i="19"/>
  <c r="I31" i="19"/>
  <c r="H31" i="19"/>
  <c r="D31" i="19"/>
  <c r="N31" i="19" s="1"/>
  <c r="T30" i="19"/>
  <c r="S30" i="19"/>
  <c r="R30" i="19"/>
  <c r="M30" i="19"/>
  <c r="I30" i="19"/>
  <c r="H30" i="19"/>
  <c r="D30" i="19"/>
  <c r="N30" i="19" s="1"/>
  <c r="T29" i="19"/>
  <c r="S29" i="19"/>
  <c r="R29" i="19"/>
  <c r="M29" i="19"/>
  <c r="I29" i="19"/>
  <c r="H29" i="19"/>
  <c r="D29" i="19"/>
  <c r="N29" i="19" s="1"/>
  <c r="T28" i="19"/>
  <c r="S28" i="19"/>
  <c r="R28" i="19"/>
  <c r="M28" i="19"/>
  <c r="I28" i="19"/>
  <c r="H28" i="19"/>
  <c r="D28" i="19"/>
  <c r="N28" i="19" s="1"/>
  <c r="T27" i="19"/>
  <c r="S27" i="19"/>
  <c r="R27" i="19"/>
  <c r="M27" i="19"/>
  <c r="I27" i="19"/>
  <c r="H27" i="19"/>
  <c r="D27" i="19"/>
  <c r="N27" i="19" s="1"/>
  <c r="T26" i="19"/>
  <c r="S26" i="19"/>
  <c r="R26" i="19"/>
  <c r="M26" i="19"/>
  <c r="I26" i="19"/>
  <c r="H26" i="19"/>
  <c r="D26" i="19"/>
  <c r="N26" i="19" s="1"/>
  <c r="T25" i="19"/>
  <c r="S25" i="19"/>
  <c r="R25" i="19"/>
  <c r="M25" i="19"/>
  <c r="I25" i="19"/>
  <c r="H25" i="19"/>
  <c r="D25" i="19"/>
  <c r="N25" i="19" s="1"/>
  <c r="T24" i="19"/>
  <c r="S24" i="19"/>
  <c r="R24" i="19"/>
  <c r="M24" i="19"/>
  <c r="I24" i="19"/>
  <c r="H24" i="19"/>
  <c r="D24" i="19"/>
  <c r="N24" i="19" s="1"/>
  <c r="T23" i="19"/>
  <c r="S23" i="19"/>
  <c r="R23" i="19"/>
  <c r="M23" i="19"/>
  <c r="I23" i="19"/>
  <c r="H23" i="19"/>
  <c r="D23" i="19"/>
  <c r="N23" i="19" s="1"/>
  <c r="T22" i="19"/>
  <c r="S22" i="19"/>
  <c r="R22" i="19"/>
  <c r="M22" i="19"/>
  <c r="I22" i="19"/>
  <c r="H22" i="19"/>
  <c r="D22" i="19"/>
  <c r="N22" i="19" s="1"/>
  <c r="T21" i="19"/>
  <c r="S21" i="19"/>
  <c r="R21" i="19"/>
  <c r="M21" i="19"/>
  <c r="I21" i="19"/>
  <c r="H21" i="19"/>
  <c r="D21" i="19"/>
  <c r="N21" i="19" s="1"/>
  <c r="T20" i="19"/>
  <c r="S20" i="19"/>
  <c r="R20" i="19"/>
  <c r="M20" i="19"/>
  <c r="I20" i="19"/>
  <c r="H20" i="19"/>
  <c r="D20" i="19"/>
  <c r="N20" i="19" s="1"/>
  <c r="T19" i="19"/>
  <c r="S19" i="19"/>
  <c r="R19" i="19"/>
  <c r="M19" i="19"/>
  <c r="I19" i="19"/>
  <c r="H19" i="19"/>
  <c r="D19" i="19"/>
  <c r="N19" i="19" s="1"/>
  <c r="T18" i="19"/>
  <c r="S18" i="19"/>
  <c r="R18" i="19"/>
  <c r="M18" i="19"/>
  <c r="I18" i="19"/>
  <c r="H18" i="19"/>
  <c r="D18" i="19"/>
  <c r="N18" i="19" s="1"/>
  <c r="T17" i="19"/>
  <c r="S17" i="19"/>
  <c r="R17" i="19"/>
  <c r="M17" i="19"/>
  <c r="I17" i="19"/>
  <c r="H17" i="19"/>
  <c r="T16" i="19"/>
  <c r="S16" i="19"/>
  <c r="R16" i="19"/>
  <c r="M16" i="19"/>
  <c r="I16" i="19"/>
  <c r="H16" i="19"/>
  <c r="T15" i="19"/>
  <c r="S15" i="19"/>
  <c r="R15" i="19"/>
  <c r="M15" i="19"/>
  <c r="I15" i="19"/>
  <c r="H15" i="19"/>
  <c r="D15" i="19"/>
  <c r="N15" i="19" s="1"/>
  <c r="T14" i="19"/>
  <c r="S14" i="19"/>
  <c r="R14" i="19"/>
  <c r="M14" i="19"/>
  <c r="I14" i="19"/>
  <c r="H14" i="19"/>
  <c r="D14" i="19"/>
  <c r="N14" i="19" s="1"/>
  <c r="T13" i="19"/>
  <c r="S13" i="19"/>
  <c r="R13" i="19"/>
  <c r="M13" i="19"/>
  <c r="I13" i="19"/>
  <c r="H13" i="19"/>
  <c r="T12" i="19"/>
  <c r="S12" i="19"/>
  <c r="R12" i="19"/>
  <c r="M12" i="19"/>
  <c r="I12" i="19"/>
  <c r="H12" i="19"/>
  <c r="D12" i="19"/>
  <c r="N12" i="19" s="1"/>
  <c r="T11" i="19"/>
  <c r="S11" i="19"/>
  <c r="R11" i="19"/>
  <c r="M11" i="19"/>
  <c r="I11" i="19"/>
  <c r="H11" i="19"/>
  <c r="D11" i="19"/>
  <c r="N11" i="19" s="1"/>
  <c r="T10" i="19"/>
  <c r="S10" i="19"/>
  <c r="R10" i="19"/>
  <c r="M10" i="19"/>
  <c r="I10" i="19"/>
  <c r="H10" i="19"/>
  <c r="D10" i="19"/>
  <c r="N10" i="19" s="1"/>
  <c r="T9" i="19"/>
  <c r="S9" i="19"/>
  <c r="R9" i="19"/>
  <c r="M9" i="19"/>
  <c r="I9" i="19"/>
  <c r="H9" i="19"/>
  <c r="D9" i="19"/>
  <c r="N9" i="19" s="1"/>
  <c r="T8" i="19"/>
  <c r="S8" i="19"/>
  <c r="D55" i="19" s="1"/>
  <c r="R8" i="19"/>
  <c r="M8" i="19"/>
  <c r="I8" i="19"/>
  <c r="D51" i="19" s="1"/>
  <c r="H8" i="19"/>
  <c r="D8" i="19"/>
  <c r="N8" i="19" s="1"/>
  <c r="N47" i="19" s="1"/>
  <c r="N48" i="18"/>
  <c r="D61" i="18" s="1"/>
  <c r="J48" i="18"/>
  <c r="E48" i="18"/>
  <c r="U47" i="18"/>
  <c r="S47" i="18"/>
  <c r="Q47" i="18"/>
  <c r="P47" i="18"/>
  <c r="F47" i="18" s="1"/>
  <c r="O47" i="18"/>
  <c r="K47" i="18"/>
  <c r="J47" i="18"/>
  <c r="G47" i="18"/>
  <c r="U46" i="18"/>
  <c r="S46" i="18"/>
  <c r="Q46" i="18"/>
  <c r="P46" i="18"/>
  <c r="F46" i="18" s="1"/>
  <c r="O46" i="18"/>
  <c r="K46" i="18"/>
  <c r="J46" i="18"/>
  <c r="G46" i="18"/>
  <c r="U45" i="18"/>
  <c r="S45" i="18"/>
  <c r="Q45" i="18"/>
  <c r="P45" i="18"/>
  <c r="O45" i="18"/>
  <c r="K45" i="18"/>
  <c r="J45" i="18"/>
  <c r="G45" i="18"/>
  <c r="F45" i="18"/>
  <c r="U44" i="18"/>
  <c r="S44" i="18"/>
  <c r="Q44" i="18"/>
  <c r="P44" i="18"/>
  <c r="O44" i="18"/>
  <c r="J44" i="18"/>
  <c r="G44" i="18"/>
  <c r="F44" i="18"/>
  <c r="U43" i="18"/>
  <c r="S43" i="18"/>
  <c r="Q43" i="18"/>
  <c r="P43" i="18"/>
  <c r="O43" i="18"/>
  <c r="J43" i="18"/>
  <c r="G43" i="18"/>
  <c r="F43" i="18"/>
  <c r="U42" i="18"/>
  <c r="Q42" i="18"/>
  <c r="P42" i="18"/>
  <c r="O42" i="18"/>
  <c r="K42" i="18"/>
  <c r="J42" i="18"/>
  <c r="G42" i="18"/>
  <c r="F42" i="18"/>
  <c r="U41" i="18"/>
  <c r="S41" i="18"/>
  <c r="Q41" i="18"/>
  <c r="P41" i="18"/>
  <c r="O41" i="18"/>
  <c r="K41" i="18"/>
  <c r="J41" i="18"/>
  <c r="G41" i="18"/>
  <c r="F41" i="18"/>
  <c r="U40" i="18"/>
  <c r="S40" i="18"/>
  <c r="Q40" i="18"/>
  <c r="P40" i="18"/>
  <c r="F40" i="18" s="1"/>
  <c r="O40" i="18"/>
  <c r="J40" i="18"/>
  <c r="G40" i="18"/>
  <c r="U39" i="18"/>
  <c r="S39" i="18"/>
  <c r="Q39" i="18"/>
  <c r="P39" i="18"/>
  <c r="F39" i="18" s="1"/>
  <c r="O39" i="18"/>
  <c r="J39" i="18"/>
  <c r="G39" i="18"/>
  <c r="U38" i="18"/>
  <c r="S38" i="18"/>
  <c r="Q38" i="18"/>
  <c r="P38" i="18"/>
  <c r="F38" i="18" s="1"/>
  <c r="O38" i="18"/>
  <c r="J38" i="18"/>
  <c r="G38" i="18"/>
  <c r="U37" i="18"/>
  <c r="S37" i="18"/>
  <c r="Q37" i="18"/>
  <c r="P37" i="18"/>
  <c r="F37" i="18" s="1"/>
  <c r="O37" i="18"/>
  <c r="J37" i="18"/>
  <c r="G37" i="18"/>
  <c r="U36" i="18"/>
  <c r="S36" i="18"/>
  <c r="Q36" i="18"/>
  <c r="P36" i="18"/>
  <c r="F36" i="18" s="1"/>
  <c r="O36" i="18"/>
  <c r="J36" i="18"/>
  <c r="G36" i="18"/>
  <c r="U35" i="18"/>
  <c r="S35" i="18"/>
  <c r="Q35" i="18"/>
  <c r="P35" i="18"/>
  <c r="F35" i="18" s="1"/>
  <c r="O35" i="18"/>
  <c r="J35" i="18"/>
  <c r="G35" i="18"/>
  <c r="U34" i="18"/>
  <c r="S34" i="18"/>
  <c r="Q34" i="18"/>
  <c r="P34" i="18"/>
  <c r="F34" i="18" s="1"/>
  <c r="O34" i="18"/>
  <c r="J34" i="18"/>
  <c r="G34" i="18"/>
  <c r="U33" i="18"/>
  <c r="S33" i="18"/>
  <c r="Q33" i="18"/>
  <c r="P33" i="18"/>
  <c r="F33" i="18" s="1"/>
  <c r="O33" i="18"/>
  <c r="J33" i="18"/>
  <c r="G33" i="18"/>
  <c r="U32" i="18"/>
  <c r="S32" i="18"/>
  <c r="Q32" i="18"/>
  <c r="P32" i="18"/>
  <c r="F32" i="18" s="1"/>
  <c r="O32" i="18"/>
  <c r="J32" i="18"/>
  <c r="G32" i="18"/>
  <c r="U31" i="18"/>
  <c r="S31" i="18"/>
  <c r="Q31" i="18"/>
  <c r="P31" i="18"/>
  <c r="F31" i="18" s="1"/>
  <c r="O31" i="18"/>
  <c r="J31" i="18"/>
  <c r="G31" i="18"/>
  <c r="U30" i="18"/>
  <c r="Q30" i="18"/>
  <c r="P30" i="18"/>
  <c r="O30" i="18"/>
  <c r="J30" i="18"/>
  <c r="G30" i="18"/>
  <c r="F30" i="18"/>
  <c r="U29" i="18"/>
  <c r="S29" i="18"/>
  <c r="Q29" i="18"/>
  <c r="P29" i="18"/>
  <c r="O29" i="18"/>
  <c r="J29" i="18"/>
  <c r="G29" i="18"/>
  <c r="F29" i="18"/>
  <c r="U28" i="18"/>
  <c r="S28" i="18"/>
  <c r="Q28" i="18"/>
  <c r="P28" i="18"/>
  <c r="O28" i="18"/>
  <c r="J28" i="18"/>
  <c r="G28" i="18"/>
  <c r="F28" i="18"/>
  <c r="U27" i="18"/>
  <c r="Q27" i="18"/>
  <c r="P27" i="18"/>
  <c r="O27" i="18"/>
  <c r="K27" i="18"/>
  <c r="J27" i="18"/>
  <c r="G27" i="18"/>
  <c r="F27" i="18"/>
  <c r="U26" i="18"/>
  <c r="S26" i="18"/>
  <c r="Q26" i="18"/>
  <c r="P26" i="18"/>
  <c r="O26" i="18"/>
  <c r="K26" i="18"/>
  <c r="J26" i="18"/>
  <c r="G26" i="18"/>
  <c r="F26" i="18"/>
  <c r="U25" i="18"/>
  <c r="S25" i="18"/>
  <c r="Q25" i="18"/>
  <c r="P25" i="18"/>
  <c r="F25" i="18" s="1"/>
  <c r="O25" i="18"/>
  <c r="K25" i="18"/>
  <c r="J25" i="18"/>
  <c r="G25" i="18"/>
  <c r="U24" i="18"/>
  <c r="S24" i="18"/>
  <c r="Q24" i="18"/>
  <c r="P24" i="18"/>
  <c r="O24" i="18"/>
  <c r="K24" i="18"/>
  <c r="J24" i="18"/>
  <c r="G24" i="18"/>
  <c r="F24" i="18"/>
  <c r="U23" i="18"/>
  <c r="S23" i="18"/>
  <c r="Q23" i="18"/>
  <c r="P23" i="18"/>
  <c r="F23" i="18" s="1"/>
  <c r="O23" i="18"/>
  <c r="K23" i="18"/>
  <c r="J23" i="18"/>
  <c r="G23" i="18"/>
  <c r="U22" i="18"/>
  <c r="S22" i="18"/>
  <c r="Q22" i="18"/>
  <c r="P22" i="18"/>
  <c r="O22" i="18"/>
  <c r="K22" i="18"/>
  <c r="J22" i="18"/>
  <c r="G22" i="18"/>
  <c r="F22" i="18"/>
  <c r="U21" i="18"/>
  <c r="S21" i="18"/>
  <c r="Q21" i="18"/>
  <c r="P21" i="18"/>
  <c r="F21" i="18" s="1"/>
  <c r="O21" i="18"/>
  <c r="K21" i="18"/>
  <c r="J21" i="18"/>
  <c r="G21" i="18"/>
  <c r="U20" i="18"/>
  <c r="S20" i="18"/>
  <c r="Q20" i="18"/>
  <c r="P20" i="18"/>
  <c r="F20" i="18" s="1"/>
  <c r="O20" i="18"/>
  <c r="K20" i="18"/>
  <c r="J20" i="18"/>
  <c r="G20" i="18"/>
  <c r="U19" i="18"/>
  <c r="S19" i="18"/>
  <c r="Q19" i="18"/>
  <c r="P19" i="18"/>
  <c r="O19" i="18"/>
  <c r="K19" i="18"/>
  <c r="J19" i="18"/>
  <c r="G19" i="18"/>
  <c r="F19" i="18"/>
  <c r="U18" i="18"/>
  <c r="S18" i="18"/>
  <c r="Q18" i="18"/>
  <c r="P18" i="18"/>
  <c r="O18" i="18"/>
  <c r="K18" i="18"/>
  <c r="J18" i="18"/>
  <c r="G18" i="18"/>
  <c r="F18" i="18"/>
  <c r="U17" i="18"/>
  <c r="S17" i="18"/>
  <c r="Q17" i="18"/>
  <c r="P17" i="18"/>
  <c r="F17" i="18" s="1"/>
  <c r="O17" i="18"/>
  <c r="K17" i="18"/>
  <c r="J17" i="18"/>
  <c r="G17" i="18"/>
  <c r="U16" i="18"/>
  <c r="S16" i="18"/>
  <c r="Q16" i="18"/>
  <c r="P16" i="18"/>
  <c r="O16" i="18"/>
  <c r="K16" i="18"/>
  <c r="J16" i="18"/>
  <c r="G16" i="18"/>
  <c r="F16" i="18"/>
  <c r="U15" i="18"/>
  <c r="S15" i="18"/>
  <c r="Q15" i="18"/>
  <c r="P15" i="18"/>
  <c r="F15" i="18" s="1"/>
  <c r="O15" i="18"/>
  <c r="K15" i="18"/>
  <c r="J15" i="18"/>
  <c r="G15" i="18"/>
  <c r="U14" i="18"/>
  <c r="S14" i="18"/>
  <c r="Q14" i="18"/>
  <c r="P14" i="18"/>
  <c r="O14" i="18"/>
  <c r="K14" i="18"/>
  <c r="J14" i="18"/>
  <c r="G14" i="18"/>
  <c r="F14" i="18"/>
  <c r="U13" i="18"/>
  <c r="S13" i="18"/>
  <c r="Q13" i="18"/>
  <c r="P13" i="18"/>
  <c r="F13" i="18" s="1"/>
  <c r="O13" i="18"/>
  <c r="K13" i="18"/>
  <c r="J13" i="18"/>
  <c r="G13" i="18"/>
  <c r="U12" i="18"/>
  <c r="S12" i="18"/>
  <c r="Q12" i="18"/>
  <c r="P12" i="18"/>
  <c r="F12" i="18" s="1"/>
  <c r="O12" i="18"/>
  <c r="K12" i="18"/>
  <c r="J12" i="18"/>
  <c r="D52" i="18" s="1"/>
  <c r="G12" i="18"/>
  <c r="U11" i="18"/>
  <c r="S11" i="18"/>
  <c r="Q11" i="18"/>
  <c r="P11" i="18"/>
  <c r="O11" i="18"/>
  <c r="K11" i="18"/>
  <c r="J11" i="18"/>
  <c r="G11" i="18"/>
  <c r="F11" i="18"/>
  <c r="U10" i="18"/>
  <c r="S10" i="18"/>
  <c r="Q10" i="18"/>
  <c r="P10" i="18"/>
  <c r="O10" i="18"/>
  <c r="O48" i="18" s="1"/>
  <c r="B53" i="18" s="1"/>
  <c r="K10" i="18"/>
  <c r="J10" i="18"/>
  <c r="G10" i="18"/>
  <c r="F10" i="18"/>
  <c r="U9" i="18"/>
  <c r="S9" i="18"/>
  <c r="Q9" i="18"/>
  <c r="P9" i="18"/>
  <c r="F9" i="18" s="1"/>
  <c r="O9" i="18"/>
  <c r="K9" i="18"/>
  <c r="J9" i="18"/>
  <c r="G9" i="18"/>
  <c r="U8" i="18"/>
  <c r="S8" i="18"/>
  <c r="Q8" i="18"/>
  <c r="D59" i="18" s="1"/>
  <c r="P8" i="18"/>
  <c r="O8" i="18"/>
  <c r="K8" i="18"/>
  <c r="J8" i="18"/>
  <c r="G8" i="18"/>
  <c r="F8" i="18"/>
  <c r="U7" i="18"/>
  <c r="U48" i="18" s="1"/>
  <c r="S7" i="18"/>
  <c r="S48" i="18" s="1"/>
  <c r="Q7" i="18"/>
  <c r="P7" i="18"/>
  <c r="O7" i="18"/>
  <c r="K7" i="18"/>
  <c r="J7" i="18"/>
  <c r="G7" i="18"/>
  <c r="D57" i="9"/>
  <c r="D54" i="9"/>
  <c r="D53" i="9"/>
  <c r="D52" i="9"/>
  <c r="Q47" i="9"/>
  <c r="O47" i="9"/>
  <c r="M47" i="9"/>
  <c r="L47" i="9"/>
  <c r="T46" i="9"/>
  <c r="S46" i="9"/>
  <c r="R46" i="9"/>
  <c r="N46" i="9"/>
  <c r="M46" i="9"/>
  <c r="I46" i="9"/>
  <c r="H46" i="9"/>
  <c r="D46" i="9"/>
  <c r="T45" i="9"/>
  <c r="S45" i="9"/>
  <c r="R45" i="9"/>
  <c r="M45" i="9"/>
  <c r="I45" i="9"/>
  <c r="H45" i="9"/>
  <c r="T44" i="9"/>
  <c r="S44" i="9"/>
  <c r="R44" i="9"/>
  <c r="N44" i="9"/>
  <c r="M44" i="9"/>
  <c r="I44" i="9"/>
  <c r="H44" i="9"/>
  <c r="D44" i="9"/>
  <c r="T43" i="9"/>
  <c r="S43" i="9"/>
  <c r="R43" i="9"/>
  <c r="N43" i="9"/>
  <c r="M43" i="9"/>
  <c r="I43" i="9"/>
  <c r="H43" i="9"/>
  <c r="D43" i="9"/>
  <c r="T42" i="9"/>
  <c r="S42" i="9"/>
  <c r="R42" i="9"/>
  <c r="M42" i="9"/>
  <c r="I42" i="9"/>
  <c r="H42" i="9"/>
  <c r="T41" i="9"/>
  <c r="S41" i="9"/>
  <c r="R41" i="9"/>
  <c r="N41" i="9"/>
  <c r="M41" i="9"/>
  <c r="I41" i="9"/>
  <c r="H41" i="9"/>
  <c r="D41" i="9"/>
  <c r="T40" i="9"/>
  <c r="S40" i="9"/>
  <c r="R40" i="9"/>
  <c r="N40" i="9"/>
  <c r="M40" i="9"/>
  <c r="I40" i="9"/>
  <c r="H40" i="9"/>
  <c r="D40" i="9"/>
  <c r="T39" i="9"/>
  <c r="S39" i="9"/>
  <c r="R39" i="9"/>
  <c r="N39" i="9"/>
  <c r="M39" i="9"/>
  <c r="I39" i="9"/>
  <c r="H39" i="9"/>
  <c r="D39" i="9"/>
  <c r="T38" i="9"/>
  <c r="S38" i="9"/>
  <c r="R38" i="9"/>
  <c r="M38" i="9"/>
  <c r="I38" i="9"/>
  <c r="H38" i="9"/>
  <c r="T37" i="9"/>
  <c r="S37" i="9"/>
  <c r="R37" i="9"/>
  <c r="M37" i="9"/>
  <c r="I37" i="9"/>
  <c r="H37" i="9"/>
  <c r="T36" i="9"/>
  <c r="S36" i="9"/>
  <c r="R36" i="9"/>
  <c r="N36" i="9"/>
  <c r="M36" i="9"/>
  <c r="I36" i="9"/>
  <c r="H36" i="9"/>
  <c r="D36" i="9"/>
  <c r="T35" i="9"/>
  <c r="S35" i="9"/>
  <c r="R35" i="9"/>
  <c r="N35" i="9"/>
  <c r="M35" i="9"/>
  <c r="I35" i="9"/>
  <c r="H35" i="9"/>
  <c r="D35" i="9"/>
  <c r="T34" i="9"/>
  <c r="S34" i="9"/>
  <c r="R34" i="9"/>
  <c r="N34" i="9"/>
  <c r="M34" i="9"/>
  <c r="I34" i="9"/>
  <c r="H34" i="9"/>
  <c r="D34" i="9"/>
  <c r="T33" i="9"/>
  <c r="S33" i="9"/>
  <c r="R33" i="9"/>
  <c r="N33" i="9"/>
  <c r="M33" i="9"/>
  <c r="I33" i="9"/>
  <c r="H33" i="9"/>
  <c r="D33" i="9"/>
  <c r="T32" i="9"/>
  <c r="S32" i="9"/>
  <c r="R32" i="9"/>
  <c r="N32" i="9"/>
  <c r="M32" i="9"/>
  <c r="I32" i="9"/>
  <c r="H32" i="9"/>
  <c r="D32" i="9"/>
  <c r="T31" i="9"/>
  <c r="S31" i="9"/>
  <c r="R31" i="9"/>
  <c r="N31" i="9"/>
  <c r="M31" i="9"/>
  <c r="I31" i="9"/>
  <c r="H31" i="9"/>
  <c r="D31" i="9"/>
  <c r="T30" i="9"/>
  <c r="S30" i="9"/>
  <c r="R30" i="9"/>
  <c r="N30" i="9"/>
  <c r="M30" i="9"/>
  <c r="I30" i="9"/>
  <c r="H30" i="9"/>
  <c r="D30" i="9"/>
  <c r="T29" i="9"/>
  <c r="S29" i="9"/>
  <c r="R29" i="9"/>
  <c r="N29" i="9"/>
  <c r="M29" i="9"/>
  <c r="I29" i="9"/>
  <c r="H29" i="9"/>
  <c r="D29" i="9"/>
  <c r="T28" i="9"/>
  <c r="S28" i="9"/>
  <c r="R28" i="9"/>
  <c r="N28" i="9"/>
  <c r="M28" i="9"/>
  <c r="I28" i="9"/>
  <c r="H28" i="9"/>
  <c r="D28" i="9"/>
  <c r="T27" i="9"/>
  <c r="S27" i="9"/>
  <c r="R27" i="9"/>
  <c r="N27" i="9"/>
  <c r="M27" i="9"/>
  <c r="I27" i="9"/>
  <c r="H27" i="9"/>
  <c r="D27" i="9"/>
  <c r="T26" i="9"/>
  <c r="S26" i="9"/>
  <c r="R26" i="9"/>
  <c r="N26" i="9"/>
  <c r="M26" i="9"/>
  <c r="I26" i="9"/>
  <c r="H26" i="9"/>
  <c r="D26" i="9"/>
  <c r="T25" i="9"/>
  <c r="S25" i="9"/>
  <c r="R25" i="9"/>
  <c r="N25" i="9"/>
  <c r="M25" i="9"/>
  <c r="I25" i="9"/>
  <c r="H25" i="9"/>
  <c r="D25" i="9"/>
  <c r="T24" i="9"/>
  <c r="S24" i="9"/>
  <c r="R24" i="9"/>
  <c r="N24" i="9"/>
  <c r="M24" i="9"/>
  <c r="I24" i="9"/>
  <c r="H24" i="9"/>
  <c r="D24" i="9"/>
  <c r="T23" i="9"/>
  <c r="S23" i="9"/>
  <c r="R23" i="9"/>
  <c r="N23" i="9"/>
  <c r="M23" i="9"/>
  <c r="I23" i="9"/>
  <c r="H23" i="9"/>
  <c r="D23" i="9"/>
  <c r="T22" i="9"/>
  <c r="S22" i="9"/>
  <c r="R22" i="9"/>
  <c r="N22" i="9"/>
  <c r="M22" i="9"/>
  <c r="I22" i="9"/>
  <c r="H22" i="9"/>
  <c r="D22" i="9"/>
  <c r="T21" i="9"/>
  <c r="S21" i="9"/>
  <c r="R21" i="9"/>
  <c r="N21" i="9"/>
  <c r="M21" i="9"/>
  <c r="I21" i="9"/>
  <c r="H21" i="9"/>
  <c r="D21" i="9"/>
  <c r="T20" i="9"/>
  <c r="S20" i="9"/>
  <c r="R20" i="9"/>
  <c r="N20" i="9"/>
  <c r="M20" i="9"/>
  <c r="I20" i="9"/>
  <c r="H20" i="9"/>
  <c r="D20" i="9"/>
  <c r="T19" i="9"/>
  <c r="S19" i="9"/>
  <c r="R19" i="9"/>
  <c r="N19" i="9"/>
  <c r="M19" i="9"/>
  <c r="I19" i="9"/>
  <c r="H19" i="9"/>
  <c r="D19" i="9"/>
  <c r="T18" i="9"/>
  <c r="S18" i="9"/>
  <c r="R18" i="9"/>
  <c r="N18" i="9"/>
  <c r="M18" i="9"/>
  <c r="I18" i="9"/>
  <c r="H18" i="9"/>
  <c r="D18" i="9"/>
  <c r="T17" i="9"/>
  <c r="S17" i="9"/>
  <c r="R17" i="9"/>
  <c r="M17" i="9"/>
  <c r="I17" i="9"/>
  <c r="H17" i="9"/>
  <c r="T16" i="9"/>
  <c r="S16" i="9"/>
  <c r="R16" i="9"/>
  <c r="M16" i="9"/>
  <c r="I16" i="9"/>
  <c r="H16" i="9"/>
  <c r="T15" i="9"/>
  <c r="S15" i="9"/>
  <c r="R15" i="9"/>
  <c r="N15" i="9"/>
  <c r="M15" i="9"/>
  <c r="I15" i="9"/>
  <c r="H15" i="9"/>
  <c r="D15" i="9"/>
  <c r="T14" i="9"/>
  <c r="S14" i="9"/>
  <c r="R14" i="9"/>
  <c r="N14" i="9"/>
  <c r="M14" i="9"/>
  <c r="I14" i="9"/>
  <c r="H14" i="9"/>
  <c r="D14" i="9"/>
  <c r="T13" i="9"/>
  <c r="S13" i="9"/>
  <c r="R13" i="9"/>
  <c r="M13" i="9"/>
  <c r="I13" i="9"/>
  <c r="H13" i="9"/>
  <c r="T12" i="9"/>
  <c r="S12" i="9"/>
  <c r="R12" i="9"/>
  <c r="N12" i="9"/>
  <c r="M12" i="9"/>
  <c r="I12" i="9"/>
  <c r="H12" i="9"/>
  <c r="D12" i="9"/>
  <c r="T11" i="9"/>
  <c r="S11" i="9"/>
  <c r="R11" i="9"/>
  <c r="N11" i="9"/>
  <c r="M11" i="9"/>
  <c r="I11" i="9"/>
  <c r="H11" i="9"/>
  <c r="D11" i="9"/>
  <c r="T10" i="9"/>
  <c r="S10" i="9"/>
  <c r="R10" i="9"/>
  <c r="N10" i="9"/>
  <c r="M10" i="9"/>
  <c r="I10" i="9"/>
  <c r="H10" i="9"/>
  <c r="D10" i="9"/>
  <c r="T9" i="9"/>
  <c r="S9" i="9"/>
  <c r="R9" i="9"/>
  <c r="N9" i="9"/>
  <c r="M9" i="9"/>
  <c r="I9" i="9"/>
  <c r="H9" i="9"/>
  <c r="D9" i="9"/>
  <c r="T8" i="9"/>
  <c r="S8" i="9"/>
  <c r="D55" i="9" s="1"/>
  <c r="R8" i="9"/>
  <c r="D56" i="9" s="1"/>
  <c r="N8" i="9"/>
  <c r="N47" i="9" s="1"/>
  <c r="M8" i="9"/>
  <c r="I8" i="9"/>
  <c r="D51" i="9" s="1"/>
  <c r="H8" i="9"/>
  <c r="D50" i="9" s="1"/>
  <c r="D8" i="9"/>
  <c r="N48" i="12"/>
  <c r="D61" i="12" s="1"/>
  <c r="J48" i="12"/>
  <c r="E48" i="12"/>
  <c r="U47" i="12"/>
  <c r="S47" i="12"/>
  <c r="Q47" i="12"/>
  <c r="P47" i="12"/>
  <c r="F47" i="12" s="1"/>
  <c r="F47" i="14" s="1"/>
  <c r="O47" i="12"/>
  <c r="K47" i="12"/>
  <c r="J47" i="12"/>
  <c r="G47" i="12"/>
  <c r="U46" i="12"/>
  <c r="S46" i="12"/>
  <c r="Q46" i="12"/>
  <c r="P46" i="12"/>
  <c r="F46" i="12" s="1"/>
  <c r="F46" i="14" s="1"/>
  <c r="O46" i="12"/>
  <c r="K46" i="12"/>
  <c r="J46" i="12"/>
  <c r="G46" i="12"/>
  <c r="U45" i="12"/>
  <c r="S45" i="12"/>
  <c r="Q45" i="12"/>
  <c r="P45" i="12"/>
  <c r="F45" i="12" s="1"/>
  <c r="F45" i="14" s="1"/>
  <c r="O45" i="12"/>
  <c r="K45" i="12"/>
  <c r="J45" i="12"/>
  <c r="G45" i="12"/>
  <c r="U44" i="12"/>
  <c r="S44" i="12"/>
  <c r="Q44" i="12"/>
  <c r="P44" i="12"/>
  <c r="F44" i="12" s="1"/>
  <c r="F44" i="14" s="1"/>
  <c r="O44" i="12"/>
  <c r="J44" i="12"/>
  <c r="G44" i="12"/>
  <c r="U43" i="12"/>
  <c r="S43" i="12"/>
  <c r="Q43" i="12"/>
  <c r="P43" i="12"/>
  <c r="F43" i="12" s="1"/>
  <c r="F43" i="14" s="1"/>
  <c r="O43" i="12"/>
  <c r="J43" i="12"/>
  <c r="G43" i="12"/>
  <c r="U42" i="12"/>
  <c r="Q42" i="12"/>
  <c r="P42" i="12"/>
  <c r="F42" i="12" s="1"/>
  <c r="F42" i="14" s="1"/>
  <c r="O42" i="12"/>
  <c r="K42" i="12"/>
  <c r="J42" i="12"/>
  <c r="G42" i="12"/>
  <c r="U41" i="12"/>
  <c r="S41" i="12"/>
  <c r="Q41" i="12"/>
  <c r="P41" i="12"/>
  <c r="O41" i="12"/>
  <c r="K41" i="12"/>
  <c r="J41" i="12"/>
  <c r="G41" i="12"/>
  <c r="F41" i="12"/>
  <c r="F41" i="14" s="1"/>
  <c r="U40" i="12"/>
  <c r="S40" i="12"/>
  <c r="Q40" i="12"/>
  <c r="P40" i="12"/>
  <c r="O40" i="12"/>
  <c r="J40" i="12"/>
  <c r="G40" i="12"/>
  <c r="F40" i="12"/>
  <c r="F40" i="14" s="1"/>
  <c r="U39" i="12"/>
  <c r="S39" i="12"/>
  <c r="Q39" i="12"/>
  <c r="P39" i="12"/>
  <c r="O39" i="12"/>
  <c r="J39" i="12"/>
  <c r="G39" i="12"/>
  <c r="F39" i="12"/>
  <c r="F39" i="14" s="1"/>
  <c r="U38" i="12"/>
  <c r="S38" i="12"/>
  <c r="Q38" i="12"/>
  <c r="P38" i="12"/>
  <c r="O38" i="12"/>
  <c r="J38" i="12"/>
  <c r="G38" i="12"/>
  <c r="F38" i="12"/>
  <c r="F38" i="14" s="1"/>
  <c r="U37" i="12"/>
  <c r="S37" i="12"/>
  <c r="Q37" i="12"/>
  <c r="P37" i="12"/>
  <c r="O37" i="12"/>
  <c r="J37" i="12"/>
  <c r="G37" i="12"/>
  <c r="F37" i="12"/>
  <c r="F37" i="14" s="1"/>
  <c r="U36" i="12"/>
  <c r="S36" i="12"/>
  <c r="Q36" i="12"/>
  <c r="P36" i="12"/>
  <c r="O36" i="12"/>
  <c r="J36" i="12"/>
  <c r="G36" i="12"/>
  <c r="F36" i="12"/>
  <c r="F36" i="14" s="1"/>
  <c r="U35" i="12"/>
  <c r="S35" i="12"/>
  <c r="Q35" i="12"/>
  <c r="P35" i="12"/>
  <c r="O35" i="12"/>
  <c r="J35" i="12"/>
  <c r="G35" i="12"/>
  <c r="F35" i="12"/>
  <c r="F35" i="14" s="1"/>
  <c r="U34" i="12"/>
  <c r="S34" i="12"/>
  <c r="Q34" i="12"/>
  <c r="P34" i="12"/>
  <c r="O34" i="12"/>
  <c r="J34" i="12"/>
  <c r="G34" i="12"/>
  <c r="F34" i="12"/>
  <c r="F34" i="14" s="1"/>
  <c r="U33" i="12"/>
  <c r="S33" i="12"/>
  <c r="Q33" i="12"/>
  <c r="P33" i="12"/>
  <c r="O33" i="12"/>
  <c r="J33" i="12"/>
  <c r="G33" i="12"/>
  <c r="F33" i="12"/>
  <c r="F33" i="14" s="1"/>
  <c r="U32" i="12"/>
  <c r="S32" i="12"/>
  <c r="Q32" i="12"/>
  <c r="P32" i="12"/>
  <c r="O32" i="12"/>
  <c r="J32" i="12"/>
  <c r="G32" i="12"/>
  <c r="F32" i="12"/>
  <c r="F32" i="14" s="1"/>
  <c r="U31" i="12"/>
  <c r="S31" i="12"/>
  <c r="Q31" i="12"/>
  <c r="P31" i="12"/>
  <c r="O31" i="12"/>
  <c r="J31" i="12"/>
  <c r="G31" i="12"/>
  <c r="F31" i="12"/>
  <c r="F31" i="14" s="1"/>
  <c r="U30" i="12"/>
  <c r="Q30" i="12"/>
  <c r="P30" i="12"/>
  <c r="F30" i="12" s="1"/>
  <c r="F30" i="14" s="1"/>
  <c r="O30" i="12"/>
  <c r="J30" i="12"/>
  <c r="G30" i="12"/>
  <c r="U29" i="12"/>
  <c r="S29" i="12"/>
  <c r="Q29" i="12"/>
  <c r="P29" i="12"/>
  <c r="F29" i="12" s="1"/>
  <c r="F29" i="14" s="1"/>
  <c r="O29" i="12"/>
  <c r="J29" i="12"/>
  <c r="G29" i="12"/>
  <c r="U28" i="12"/>
  <c r="S28" i="12"/>
  <c r="Q28" i="12"/>
  <c r="P28" i="12"/>
  <c r="F28" i="12" s="1"/>
  <c r="F28" i="14" s="1"/>
  <c r="O28" i="12"/>
  <c r="J28" i="12"/>
  <c r="G28" i="12"/>
  <c r="U27" i="12"/>
  <c r="Q27" i="12"/>
  <c r="P27" i="12"/>
  <c r="F27" i="12" s="1"/>
  <c r="F27" i="14" s="1"/>
  <c r="O27" i="12"/>
  <c r="K27" i="12"/>
  <c r="J27" i="12"/>
  <c r="G27" i="12"/>
  <c r="U26" i="12"/>
  <c r="S26" i="12"/>
  <c r="Q26" i="12"/>
  <c r="P26" i="12"/>
  <c r="O26" i="12"/>
  <c r="K26" i="12"/>
  <c r="J26" i="12"/>
  <c r="G26" i="12"/>
  <c r="F26" i="12"/>
  <c r="U25" i="12"/>
  <c r="S25" i="12"/>
  <c r="Q25" i="12"/>
  <c r="P25" i="12"/>
  <c r="O25" i="12"/>
  <c r="K25" i="12"/>
  <c r="J25" i="12"/>
  <c r="G25" i="12"/>
  <c r="F25" i="12"/>
  <c r="U24" i="12"/>
  <c r="S24" i="12"/>
  <c r="Q24" i="12"/>
  <c r="P24" i="12"/>
  <c r="F24" i="12" s="1"/>
  <c r="O24" i="12"/>
  <c r="K24" i="12"/>
  <c r="J24" i="12"/>
  <c r="G24" i="12"/>
  <c r="U23" i="12"/>
  <c r="S23" i="12"/>
  <c r="Q23" i="12"/>
  <c r="P23" i="12"/>
  <c r="O23" i="12"/>
  <c r="K23" i="12"/>
  <c r="J23" i="12"/>
  <c r="G23" i="12"/>
  <c r="F23" i="12"/>
  <c r="D24" i="15" s="1"/>
  <c r="U22" i="12"/>
  <c r="S22" i="12"/>
  <c r="Q22" i="12"/>
  <c r="P22" i="12"/>
  <c r="O22" i="12"/>
  <c r="K22" i="12"/>
  <c r="J22" i="12"/>
  <c r="G22" i="12"/>
  <c r="F22" i="12"/>
  <c r="F22" i="14" s="1"/>
  <c r="U21" i="12"/>
  <c r="S21" i="12"/>
  <c r="Q21" i="12"/>
  <c r="P21" i="12"/>
  <c r="O21" i="12"/>
  <c r="K21" i="12"/>
  <c r="J21" i="12"/>
  <c r="G21" i="12"/>
  <c r="F21" i="12"/>
  <c r="U20" i="12"/>
  <c r="S20" i="12"/>
  <c r="Q20" i="12"/>
  <c r="P20" i="12"/>
  <c r="F20" i="12" s="1"/>
  <c r="O20" i="12"/>
  <c r="K20" i="12"/>
  <c r="J20" i="12"/>
  <c r="G20" i="12"/>
  <c r="U19" i="12"/>
  <c r="S19" i="12"/>
  <c r="Q19" i="12"/>
  <c r="P19" i="12"/>
  <c r="F19" i="12" s="1"/>
  <c r="D20" i="15" s="1"/>
  <c r="O19" i="12"/>
  <c r="K19" i="12"/>
  <c r="J19" i="12"/>
  <c r="G19" i="12"/>
  <c r="U18" i="12"/>
  <c r="S18" i="12"/>
  <c r="Q18" i="12"/>
  <c r="P18" i="12"/>
  <c r="O18" i="12"/>
  <c r="K18" i="12"/>
  <c r="J18" i="12"/>
  <c r="G18" i="12"/>
  <c r="F18" i="12"/>
  <c r="U17" i="12"/>
  <c r="S17" i="12"/>
  <c r="Q17" i="12"/>
  <c r="P17" i="12"/>
  <c r="F17" i="12" s="1"/>
  <c r="O17" i="12"/>
  <c r="K17" i="12"/>
  <c r="J17" i="12"/>
  <c r="G17" i="12"/>
  <c r="U16" i="12"/>
  <c r="S16" i="12"/>
  <c r="Q16" i="12"/>
  <c r="P16" i="12"/>
  <c r="F16" i="12" s="1"/>
  <c r="O16" i="12"/>
  <c r="K16" i="12"/>
  <c r="J16" i="12"/>
  <c r="G16" i="12"/>
  <c r="U15" i="12"/>
  <c r="S15" i="12"/>
  <c r="Q15" i="12"/>
  <c r="P15" i="12"/>
  <c r="O15" i="12"/>
  <c r="K15" i="12"/>
  <c r="J15" i="12"/>
  <c r="G15" i="12"/>
  <c r="F15" i="12"/>
  <c r="D16" i="15" s="1"/>
  <c r="U14" i="12"/>
  <c r="S14" i="12"/>
  <c r="Q14" i="12"/>
  <c r="P14" i="12"/>
  <c r="O14" i="12"/>
  <c r="K14" i="12"/>
  <c r="J14" i="12"/>
  <c r="G14" i="12"/>
  <c r="F14" i="12"/>
  <c r="U13" i="12"/>
  <c r="S13" i="12"/>
  <c r="Q13" i="12"/>
  <c r="P13" i="12"/>
  <c r="O13" i="12"/>
  <c r="K13" i="12"/>
  <c r="J13" i="12"/>
  <c r="G13" i="12"/>
  <c r="F13" i="12"/>
  <c r="U12" i="12"/>
  <c r="S12" i="12"/>
  <c r="Q12" i="12"/>
  <c r="P12" i="12"/>
  <c r="F12" i="12" s="1"/>
  <c r="O12" i="12"/>
  <c r="K12" i="12"/>
  <c r="J12" i="12"/>
  <c r="G12" i="12"/>
  <c r="U11" i="12"/>
  <c r="S11" i="12"/>
  <c r="Q11" i="12"/>
  <c r="P11" i="12"/>
  <c r="F11" i="12" s="1"/>
  <c r="D12" i="15" s="1"/>
  <c r="O11" i="12"/>
  <c r="K11" i="12"/>
  <c r="J11" i="12"/>
  <c r="D51" i="12" s="1"/>
  <c r="G11" i="12"/>
  <c r="U10" i="12"/>
  <c r="S10" i="12"/>
  <c r="Q10" i="12"/>
  <c r="P10" i="12"/>
  <c r="O10" i="12"/>
  <c r="K10" i="12"/>
  <c r="D54" i="12" s="1"/>
  <c r="J10" i="12"/>
  <c r="G10" i="12"/>
  <c r="F10" i="12"/>
  <c r="U9" i="12"/>
  <c r="S9" i="12"/>
  <c r="Q9" i="12"/>
  <c r="P9" i="12"/>
  <c r="O9" i="12"/>
  <c r="O48" i="12" s="1"/>
  <c r="B53" i="12" s="1"/>
  <c r="K9" i="12"/>
  <c r="J9" i="12"/>
  <c r="G9" i="12"/>
  <c r="F9" i="12"/>
  <c r="U8" i="12"/>
  <c r="S8" i="12"/>
  <c r="Q8" i="12"/>
  <c r="P8" i="12"/>
  <c r="O8" i="12"/>
  <c r="K8" i="12"/>
  <c r="J8" i="12"/>
  <c r="G8" i="12"/>
  <c r="U7" i="12"/>
  <c r="S7" i="12"/>
  <c r="Q7" i="12"/>
  <c r="D59" i="12" s="1"/>
  <c r="P7" i="12"/>
  <c r="D57" i="12" s="1"/>
  <c r="O7" i="12"/>
  <c r="K7" i="12"/>
  <c r="J7" i="12"/>
  <c r="G7" i="12"/>
  <c r="F7" i="12"/>
  <c r="D56" i="17"/>
  <c r="D53" i="17"/>
  <c r="D52" i="17"/>
  <c r="D51" i="17"/>
  <c r="Q47" i="17"/>
  <c r="O47" i="17"/>
  <c r="L47" i="17"/>
  <c r="D57" i="17" s="1"/>
  <c r="T46" i="17"/>
  <c r="S46" i="17"/>
  <c r="R46" i="17"/>
  <c r="M46" i="17"/>
  <c r="I46" i="17"/>
  <c r="H46" i="17"/>
  <c r="D46" i="17"/>
  <c r="N46" i="17" s="1"/>
  <c r="T45" i="17"/>
  <c r="S45" i="17"/>
  <c r="R45" i="17"/>
  <c r="M45" i="17"/>
  <c r="I45" i="17"/>
  <c r="H45" i="17"/>
  <c r="D45" i="17"/>
  <c r="N45" i="17" s="1"/>
  <c r="T44" i="17"/>
  <c r="S44" i="17"/>
  <c r="R44" i="17"/>
  <c r="M44" i="17"/>
  <c r="I44" i="17"/>
  <c r="H44" i="17"/>
  <c r="D44" i="17"/>
  <c r="N44" i="17" s="1"/>
  <c r="T43" i="17"/>
  <c r="S43" i="17"/>
  <c r="R43" i="17"/>
  <c r="M43" i="17"/>
  <c r="I43" i="17"/>
  <c r="H43" i="17"/>
  <c r="D43" i="17"/>
  <c r="N43" i="17" s="1"/>
  <c r="T42" i="17"/>
  <c r="S42" i="17"/>
  <c r="R42" i="17"/>
  <c r="M42" i="17"/>
  <c r="I42" i="17"/>
  <c r="H42" i="17"/>
  <c r="D42" i="17"/>
  <c r="N42" i="17" s="1"/>
  <c r="T41" i="17"/>
  <c r="S41" i="17"/>
  <c r="R41" i="17"/>
  <c r="M41" i="17"/>
  <c r="I41" i="17"/>
  <c r="H41" i="17"/>
  <c r="D41" i="17"/>
  <c r="N41" i="17" s="1"/>
  <c r="T40" i="17"/>
  <c r="S40" i="17"/>
  <c r="R40" i="17"/>
  <c r="M40" i="17"/>
  <c r="I40" i="17"/>
  <c r="H40" i="17"/>
  <c r="D40" i="17"/>
  <c r="N40" i="17" s="1"/>
  <c r="T39" i="17"/>
  <c r="S39" i="17"/>
  <c r="R39" i="17"/>
  <c r="M39" i="17"/>
  <c r="I39" i="17"/>
  <c r="H39" i="17"/>
  <c r="D39" i="17"/>
  <c r="N39" i="17" s="1"/>
  <c r="T38" i="17"/>
  <c r="S38" i="17"/>
  <c r="R38" i="17"/>
  <c r="M38" i="17"/>
  <c r="I38" i="17"/>
  <c r="H38" i="17"/>
  <c r="D38" i="17"/>
  <c r="N38" i="17" s="1"/>
  <c r="T37" i="17"/>
  <c r="S37" i="17"/>
  <c r="R37" i="17"/>
  <c r="M37" i="17"/>
  <c r="I37" i="17"/>
  <c r="H37" i="17"/>
  <c r="D37" i="17"/>
  <c r="N37" i="17" s="1"/>
  <c r="T36" i="17"/>
  <c r="S36" i="17"/>
  <c r="R36" i="17"/>
  <c r="M36" i="17"/>
  <c r="I36" i="17"/>
  <c r="H36" i="17"/>
  <c r="D36" i="17"/>
  <c r="N36" i="17" s="1"/>
  <c r="T35" i="17"/>
  <c r="S35" i="17"/>
  <c r="R35" i="17"/>
  <c r="M35" i="17"/>
  <c r="I35" i="17"/>
  <c r="H35" i="17"/>
  <c r="D35" i="17"/>
  <c r="N35" i="17" s="1"/>
  <c r="T34" i="17"/>
  <c r="S34" i="17"/>
  <c r="R34" i="17"/>
  <c r="M34" i="17"/>
  <c r="I34" i="17"/>
  <c r="H34" i="17"/>
  <c r="D34" i="17"/>
  <c r="N34" i="17" s="1"/>
  <c r="T33" i="17"/>
  <c r="S33" i="17"/>
  <c r="R33" i="17"/>
  <c r="M33" i="17"/>
  <c r="I33" i="17"/>
  <c r="H33" i="17"/>
  <c r="D33" i="17"/>
  <c r="N33" i="17" s="1"/>
  <c r="T32" i="17"/>
  <c r="S32" i="17"/>
  <c r="R32" i="17"/>
  <c r="M32" i="17"/>
  <c r="I32" i="17"/>
  <c r="H32" i="17"/>
  <c r="D32" i="17"/>
  <c r="N32" i="17" s="1"/>
  <c r="T31" i="17"/>
  <c r="S31" i="17"/>
  <c r="R31" i="17"/>
  <c r="M31" i="17"/>
  <c r="I31" i="17"/>
  <c r="H31" i="17"/>
  <c r="D31" i="17"/>
  <c r="N31" i="17" s="1"/>
  <c r="T30" i="17"/>
  <c r="S30" i="17"/>
  <c r="R30" i="17"/>
  <c r="M30" i="17"/>
  <c r="I30" i="17"/>
  <c r="H30" i="17"/>
  <c r="D30" i="17"/>
  <c r="N30" i="17" s="1"/>
  <c r="T29" i="17"/>
  <c r="S29" i="17"/>
  <c r="R29" i="17"/>
  <c r="M29" i="17"/>
  <c r="I29" i="17"/>
  <c r="H29" i="17"/>
  <c r="D29" i="17"/>
  <c r="N29" i="17" s="1"/>
  <c r="T28" i="17"/>
  <c r="S28" i="17"/>
  <c r="R28" i="17"/>
  <c r="M28" i="17"/>
  <c r="I28" i="17"/>
  <c r="H28" i="17"/>
  <c r="D28" i="17"/>
  <c r="N28" i="17" s="1"/>
  <c r="T27" i="17"/>
  <c r="S27" i="17"/>
  <c r="R27" i="17"/>
  <c r="M27" i="17"/>
  <c r="I27" i="17"/>
  <c r="H27" i="17"/>
  <c r="D27" i="17"/>
  <c r="N27" i="17" s="1"/>
  <c r="T26" i="17"/>
  <c r="S26" i="17"/>
  <c r="R26" i="17"/>
  <c r="M26" i="17"/>
  <c r="I26" i="17"/>
  <c r="H26" i="17"/>
  <c r="D26" i="17"/>
  <c r="N26" i="17" s="1"/>
  <c r="T25" i="17"/>
  <c r="S25" i="17"/>
  <c r="R25" i="17"/>
  <c r="M25" i="17"/>
  <c r="I25" i="17"/>
  <c r="H25" i="17"/>
  <c r="D25" i="17"/>
  <c r="N25" i="17" s="1"/>
  <c r="T24" i="17"/>
  <c r="S24" i="17"/>
  <c r="R24" i="17"/>
  <c r="M24" i="17"/>
  <c r="I24" i="17"/>
  <c r="H24" i="17"/>
  <c r="D24" i="17"/>
  <c r="N24" i="17" s="1"/>
  <c r="T23" i="17"/>
  <c r="S23" i="17"/>
  <c r="R23" i="17"/>
  <c r="M23" i="17"/>
  <c r="I23" i="17"/>
  <c r="H23" i="17"/>
  <c r="D23" i="17"/>
  <c r="N23" i="17" s="1"/>
  <c r="T22" i="17"/>
  <c r="S22" i="17"/>
  <c r="R22" i="17"/>
  <c r="M22" i="17"/>
  <c r="I22" i="17"/>
  <c r="H22" i="17"/>
  <c r="D22" i="17"/>
  <c r="N22" i="17" s="1"/>
  <c r="T21" i="17"/>
  <c r="S21" i="17"/>
  <c r="R21" i="17"/>
  <c r="M21" i="17"/>
  <c r="I21" i="17"/>
  <c r="H21" i="17"/>
  <c r="D21" i="17"/>
  <c r="N21" i="17" s="1"/>
  <c r="T20" i="17"/>
  <c r="S20" i="17"/>
  <c r="R20" i="17"/>
  <c r="M20" i="17"/>
  <c r="I20" i="17"/>
  <c r="H20" i="17"/>
  <c r="D20" i="17"/>
  <c r="N20" i="17" s="1"/>
  <c r="T19" i="17"/>
  <c r="S19" i="17"/>
  <c r="R19" i="17"/>
  <c r="M19" i="17"/>
  <c r="I19" i="17"/>
  <c r="H19" i="17"/>
  <c r="D19" i="17"/>
  <c r="N19" i="17" s="1"/>
  <c r="T18" i="17"/>
  <c r="S18" i="17"/>
  <c r="R18" i="17"/>
  <c r="M18" i="17"/>
  <c r="I18" i="17"/>
  <c r="H18" i="17"/>
  <c r="D18" i="17"/>
  <c r="N18" i="17" s="1"/>
  <c r="T17" i="17"/>
  <c r="S17" i="17"/>
  <c r="R17" i="17"/>
  <c r="M17" i="17"/>
  <c r="I17" i="17"/>
  <c r="H17" i="17"/>
  <c r="D17" i="17"/>
  <c r="N17" i="17" s="1"/>
  <c r="T16" i="17"/>
  <c r="S16" i="17"/>
  <c r="R16" i="17"/>
  <c r="M16" i="17"/>
  <c r="I16" i="17"/>
  <c r="H16" i="17"/>
  <c r="D16" i="17"/>
  <c r="N16" i="17" s="1"/>
  <c r="T15" i="17"/>
  <c r="S15" i="17"/>
  <c r="R15" i="17"/>
  <c r="M15" i="17"/>
  <c r="I15" i="17"/>
  <c r="H15" i="17"/>
  <c r="D15" i="17"/>
  <c r="N15" i="17" s="1"/>
  <c r="T14" i="17"/>
  <c r="S14" i="17"/>
  <c r="R14" i="17"/>
  <c r="M14" i="17"/>
  <c r="I14" i="17"/>
  <c r="H14" i="17"/>
  <c r="D14" i="17"/>
  <c r="N14" i="17" s="1"/>
  <c r="T13" i="17"/>
  <c r="S13" i="17"/>
  <c r="R13" i="17"/>
  <c r="M13" i="17"/>
  <c r="I13" i="17"/>
  <c r="H13" i="17"/>
  <c r="D13" i="17"/>
  <c r="N13" i="17" s="1"/>
  <c r="T12" i="17"/>
  <c r="S12" i="17"/>
  <c r="R12" i="17"/>
  <c r="M12" i="17"/>
  <c r="I12" i="17"/>
  <c r="H12" i="17"/>
  <c r="D12" i="17"/>
  <c r="N12" i="17" s="1"/>
  <c r="T11" i="17"/>
  <c r="S11" i="17"/>
  <c r="R11" i="17"/>
  <c r="M11" i="17"/>
  <c r="I11" i="17"/>
  <c r="H11" i="17"/>
  <c r="D11" i="17"/>
  <c r="N11" i="17" s="1"/>
  <c r="T10" i="17"/>
  <c r="S10" i="17"/>
  <c r="R10" i="17"/>
  <c r="M10" i="17"/>
  <c r="I10" i="17"/>
  <c r="H10" i="17"/>
  <c r="D10" i="17"/>
  <c r="N10" i="17" s="1"/>
  <c r="T9" i="17"/>
  <c r="S9" i="17"/>
  <c r="R9" i="17"/>
  <c r="M9" i="17"/>
  <c r="I9" i="17"/>
  <c r="H9" i="17"/>
  <c r="D9" i="17"/>
  <c r="N9" i="17" s="1"/>
  <c r="T8" i="17"/>
  <c r="S8" i="17"/>
  <c r="D55" i="17" s="1"/>
  <c r="R8" i="17"/>
  <c r="D54" i="17" s="1"/>
  <c r="M8" i="17"/>
  <c r="M47" i="17" s="1"/>
  <c r="I8" i="17"/>
  <c r="H8" i="17"/>
  <c r="D50" i="17" s="1"/>
  <c r="D8" i="17"/>
  <c r="N8" i="17" s="1"/>
  <c r="D89" i="16"/>
  <c r="N76" i="16"/>
  <c r="J76" i="16"/>
  <c r="E76" i="16"/>
  <c r="U75" i="16"/>
  <c r="S75" i="16"/>
  <c r="Q75" i="16"/>
  <c r="P75" i="16"/>
  <c r="O75" i="16"/>
  <c r="K75" i="16"/>
  <c r="J75" i="16"/>
  <c r="G75" i="16"/>
  <c r="F75" i="16"/>
  <c r="U74" i="16"/>
  <c r="S74" i="16"/>
  <c r="Q74" i="16"/>
  <c r="P74" i="16"/>
  <c r="O74" i="16"/>
  <c r="K74" i="16"/>
  <c r="J74" i="16"/>
  <c r="G74" i="16"/>
  <c r="F74" i="16"/>
  <c r="U73" i="16"/>
  <c r="S73" i="16"/>
  <c r="Q73" i="16"/>
  <c r="P73" i="16"/>
  <c r="F73" i="16" s="1"/>
  <c r="O73" i="16"/>
  <c r="K73" i="16"/>
  <c r="J73" i="16"/>
  <c r="G73" i="16"/>
  <c r="U72" i="16"/>
  <c r="S72" i="16"/>
  <c r="Q72" i="16"/>
  <c r="P72" i="16"/>
  <c r="F72" i="16" s="1"/>
  <c r="O72" i="16"/>
  <c r="J72" i="16"/>
  <c r="G72" i="16"/>
  <c r="U71" i="16"/>
  <c r="S71" i="16"/>
  <c r="Q71" i="16"/>
  <c r="P71" i="16"/>
  <c r="F71" i="16" s="1"/>
  <c r="O71" i="16"/>
  <c r="J71" i="16"/>
  <c r="G71" i="16"/>
  <c r="U70" i="16"/>
  <c r="Q70" i="16"/>
  <c r="P70" i="16"/>
  <c r="F70" i="16" s="1"/>
  <c r="O70" i="16"/>
  <c r="K70" i="16"/>
  <c r="J70" i="16"/>
  <c r="G70" i="16"/>
  <c r="U69" i="16"/>
  <c r="S69" i="16"/>
  <c r="Q69" i="16"/>
  <c r="P69" i="16"/>
  <c r="O69" i="16"/>
  <c r="K69" i="16"/>
  <c r="J69" i="16"/>
  <c r="G69" i="16"/>
  <c r="F69" i="16"/>
  <c r="U68" i="16"/>
  <c r="S68" i="16"/>
  <c r="Q68" i="16"/>
  <c r="P68" i="16"/>
  <c r="O68" i="16"/>
  <c r="J68" i="16"/>
  <c r="G68" i="16"/>
  <c r="F68" i="16"/>
  <c r="U67" i="16"/>
  <c r="S67" i="16"/>
  <c r="Q67" i="16"/>
  <c r="P67" i="16"/>
  <c r="O67" i="16"/>
  <c r="J67" i="16"/>
  <c r="G67" i="16"/>
  <c r="F67" i="16"/>
  <c r="U66" i="16"/>
  <c r="S66" i="16"/>
  <c r="Q66" i="16"/>
  <c r="P66" i="16"/>
  <c r="O66" i="16"/>
  <c r="J66" i="16"/>
  <c r="G66" i="16"/>
  <c r="F66" i="16"/>
  <c r="U65" i="16"/>
  <c r="S65" i="16"/>
  <c r="Q65" i="16"/>
  <c r="P65" i="16"/>
  <c r="O65" i="16"/>
  <c r="J65" i="16"/>
  <c r="G65" i="16"/>
  <c r="F65" i="16"/>
  <c r="U64" i="16"/>
  <c r="S64" i="16"/>
  <c r="Q64" i="16"/>
  <c r="P64" i="16"/>
  <c r="O64" i="16"/>
  <c r="J64" i="16"/>
  <c r="G64" i="16"/>
  <c r="F64" i="16"/>
  <c r="U63" i="16"/>
  <c r="S63" i="16"/>
  <c r="Q63" i="16"/>
  <c r="P63" i="16"/>
  <c r="O63" i="16"/>
  <c r="J63" i="16"/>
  <c r="G63" i="16"/>
  <c r="F63" i="16"/>
  <c r="U62" i="16"/>
  <c r="S62" i="16"/>
  <c r="Q62" i="16"/>
  <c r="P62" i="16"/>
  <c r="O62" i="16"/>
  <c r="J62" i="16"/>
  <c r="G62" i="16"/>
  <c r="F62" i="16"/>
  <c r="U61" i="16"/>
  <c r="S61" i="16"/>
  <c r="Q61" i="16"/>
  <c r="P61" i="16"/>
  <c r="O61" i="16"/>
  <c r="J61" i="16"/>
  <c r="G61" i="16"/>
  <c r="F61" i="16"/>
  <c r="U60" i="16"/>
  <c r="S60" i="16"/>
  <c r="Q60" i="16"/>
  <c r="P60" i="16"/>
  <c r="O60" i="16"/>
  <c r="J60" i="16"/>
  <c r="G60" i="16"/>
  <c r="F60" i="16"/>
  <c r="U59" i="16"/>
  <c r="S59" i="16"/>
  <c r="Q59" i="16"/>
  <c r="P59" i="16"/>
  <c r="O59" i="16"/>
  <c r="J59" i="16"/>
  <c r="G59" i="16"/>
  <c r="F59" i="16"/>
  <c r="U58" i="16"/>
  <c r="Q58" i="16"/>
  <c r="P58" i="16"/>
  <c r="F58" i="16" s="1"/>
  <c r="O58" i="16"/>
  <c r="J58" i="16"/>
  <c r="G58" i="16"/>
  <c r="U57" i="16"/>
  <c r="S57" i="16"/>
  <c r="Q57" i="16"/>
  <c r="P57" i="16"/>
  <c r="F57" i="16" s="1"/>
  <c r="O57" i="16"/>
  <c r="J57" i="16"/>
  <c r="G57" i="16"/>
  <c r="U56" i="16"/>
  <c r="S56" i="16"/>
  <c r="Q56" i="16"/>
  <c r="P56" i="16"/>
  <c r="F56" i="16" s="1"/>
  <c r="O56" i="16"/>
  <c r="J56" i="16"/>
  <c r="G56" i="16"/>
  <c r="U55" i="16"/>
  <c r="Q55" i="16"/>
  <c r="P55" i="16"/>
  <c r="F55" i="16" s="1"/>
  <c r="O55" i="16"/>
  <c r="K55" i="16"/>
  <c r="J55" i="16"/>
  <c r="G55" i="16"/>
  <c r="U54" i="16"/>
  <c r="S54" i="16"/>
  <c r="Q54" i="16"/>
  <c r="P54" i="16"/>
  <c r="F54" i="16" s="1"/>
  <c r="O54" i="16"/>
  <c r="K54" i="16"/>
  <c r="J54" i="16"/>
  <c r="G54" i="16"/>
  <c r="U53" i="16"/>
  <c r="S53" i="16"/>
  <c r="Q53" i="16"/>
  <c r="P53" i="16"/>
  <c r="F53" i="16" s="1"/>
  <c r="O53" i="16"/>
  <c r="K53" i="16"/>
  <c r="J53" i="16"/>
  <c r="G53" i="16"/>
  <c r="U52" i="16"/>
  <c r="S52" i="16"/>
  <c r="Q52" i="16"/>
  <c r="P52" i="16"/>
  <c r="F52" i="16" s="1"/>
  <c r="O52" i="16"/>
  <c r="K52" i="16"/>
  <c r="J52" i="16"/>
  <c r="G52" i="16"/>
  <c r="U51" i="16"/>
  <c r="S51" i="16"/>
  <c r="Q51" i="16"/>
  <c r="P51" i="16"/>
  <c r="O51" i="16"/>
  <c r="K51" i="16"/>
  <c r="J51" i="16"/>
  <c r="G51" i="16"/>
  <c r="F51" i="16"/>
  <c r="U50" i="16"/>
  <c r="S50" i="16"/>
  <c r="Q50" i="16"/>
  <c r="P50" i="16"/>
  <c r="O50" i="16"/>
  <c r="K50" i="16"/>
  <c r="J50" i="16"/>
  <c r="G50" i="16"/>
  <c r="F50" i="16"/>
  <c r="U49" i="16"/>
  <c r="S49" i="16"/>
  <c r="Q49" i="16"/>
  <c r="P49" i="16"/>
  <c r="O49" i="16"/>
  <c r="K49" i="16"/>
  <c r="J49" i="16"/>
  <c r="G49" i="16"/>
  <c r="F49" i="16"/>
  <c r="U48" i="16"/>
  <c r="S48" i="16"/>
  <c r="Q48" i="16"/>
  <c r="P48" i="16"/>
  <c r="O48" i="16"/>
  <c r="K48" i="16"/>
  <c r="J48" i="16"/>
  <c r="G48" i="16"/>
  <c r="F48" i="16"/>
  <c r="U47" i="16"/>
  <c r="S47" i="16"/>
  <c r="Q47" i="16"/>
  <c r="P47" i="16"/>
  <c r="F47" i="16" s="1"/>
  <c r="O47" i="16"/>
  <c r="K47" i="16"/>
  <c r="J47" i="16"/>
  <c r="G47" i="16"/>
  <c r="U46" i="16"/>
  <c r="S46" i="16"/>
  <c r="Q46" i="16"/>
  <c r="P46" i="16"/>
  <c r="F46" i="16" s="1"/>
  <c r="O46" i="16"/>
  <c r="K46" i="16"/>
  <c r="J46" i="16"/>
  <c r="G46" i="16"/>
  <c r="U45" i="16"/>
  <c r="S45" i="16"/>
  <c r="Q45" i="16"/>
  <c r="P45" i="16"/>
  <c r="F45" i="16" s="1"/>
  <c r="O45" i="16"/>
  <c r="K45" i="16"/>
  <c r="J45" i="16"/>
  <c r="G45" i="16"/>
  <c r="U40" i="16"/>
  <c r="S40" i="16"/>
  <c r="P40" i="16"/>
  <c r="J40" i="16"/>
  <c r="U39" i="16"/>
  <c r="S39" i="16"/>
  <c r="P39" i="16"/>
  <c r="J39" i="16"/>
  <c r="U38" i="16"/>
  <c r="S38" i="16"/>
  <c r="P38" i="16"/>
  <c r="J38" i="16"/>
  <c r="U37" i="16"/>
  <c r="S37" i="16"/>
  <c r="P37" i="16"/>
  <c r="J37" i="16"/>
  <c r="U36" i="16"/>
  <c r="S36" i="16"/>
  <c r="P36" i="16"/>
  <c r="J36" i="16"/>
  <c r="U35" i="16"/>
  <c r="S35" i="16"/>
  <c r="P35" i="16"/>
  <c r="J35" i="16"/>
  <c r="U34" i="16"/>
  <c r="S34" i="16"/>
  <c r="P34" i="16"/>
  <c r="J34" i="16"/>
  <c r="U33" i="16"/>
  <c r="S33" i="16"/>
  <c r="P33" i="16"/>
  <c r="J33" i="16"/>
  <c r="U32" i="16"/>
  <c r="S32" i="16"/>
  <c r="P32" i="16"/>
  <c r="J32" i="16"/>
  <c r="U31" i="16"/>
  <c r="S31" i="16"/>
  <c r="P31" i="16"/>
  <c r="J31" i="16"/>
  <c r="U30" i="16"/>
  <c r="S30" i="16"/>
  <c r="P30" i="16"/>
  <c r="J30" i="16"/>
  <c r="U29" i="16"/>
  <c r="S29" i="16"/>
  <c r="P29" i="16"/>
  <c r="J29" i="16"/>
  <c r="U28" i="16"/>
  <c r="S28" i="16"/>
  <c r="Q28" i="16"/>
  <c r="P28" i="16"/>
  <c r="O28" i="16"/>
  <c r="K28" i="16"/>
  <c r="J28" i="16"/>
  <c r="G28" i="16"/>
  <c r="U27" i="16"/>
  <c r="S27" i="16"/>
  <c r="Q27" i="16"/>
  <c r="P27" i="16"/>
  <c r="O27" i="16"/>
  <c r="K27" i="16"/>
  <c r="J27" i="16"/>
  <c r="G27" i="16"/>
  <c r="U26" i="16"/>
  <c r="S26" i="16"/>
  <c r="Q26" i="16"/>
  <c r="P26" i="16"/>
  <c r="F26" i="16" s="1"/>
  <c r="O26" i="16"/>
  <c r="K26" i="16"/>
  <c r="J26" i="16"/>
  <c r="G26" i="16"/>
  <c r="U25" i="16"/>
  <c r="S25" i="16"/>
  <c r="Q25" i="16"/>
  <c r="P25" i="16"/>
  <c r="O25" i="16"/>
  <c r="K25" i="16"/>
  <c r="J25" i="16"/>
  <c r="G25" i="16"/>
  <c r="U24" i="16"/>
  <c r="S24" i="16"/>
  <c r="P24" i="16"/>
  <c r="F24" i="16" s="1"/>
  <c r="J24" i="16"/>
  <c r="U23" i="16"/>
  <c r="S23" i="16"/>
  <c r="Q23" i="16"/>
  <c r="D87" i="16" s="1"/>
  <c r="P23" i="16"/>
  <c r="O23" i="16"/>
  <c r="K23" i="16"/>
  <c r="D82" i="16" s="1"/>
  <c r="J23" i="16"/>
  <c r="G23" i="16"/>
  <c r="F23" i="16"/>
  <c r="P22" i="16"/>
  <c r="J22" i="16"/>
  <c r="U21" i="16"/>
  <c r="S21" i="16"/>
  <c r="P21" i="16"/>
  <c r="J21" i="16"/>
  <c r="U20" i="16"/>
  <c r="S20" i="16"/>
  <c r="P20" i="16"/>
  <c r="J20" i="16"/>
  <c r="U19" i="16"/>
  <c r="S19" i="16"/>
  <c r="P19" i="16"/>
  <c r="J19" i="16"/>
  <c r="U18" i="16"/>
  <c r="S18" i="16"/>
  <c r="P18" i="16"/>
  <c r="J18" i="16"/>
  <c r="U17" i="16"/>
  <c r="S17" i="16"/>
  <c r="P17" i="16"/>
  <c r="J17" i="16"/>
  <c r="U16" i="16"/>
  <c r="S16" i="16"/>
  <c r="P16" i="16"/>
  <c r="J16" i="16"/>
  <c r="U15" i="16"/>
  <c r="S15" i="16"/>
  <c r="P15" i="16"/>
  <c r="F15" i="16" s="1"/>
  <c r="J15" i="16"/>
  <c r="U14" i="16"/>
  <c r="S14" i="16"/>
  <c r="P14" i="16"/>
  <c r="J14" i="16"/>
  <c r="U13" i="16"/>
  <c r="S13" i="16"/>
  <c r="P13" i="16"/>
  <c r="J13" i="16"/>
  <c r="U12" i="16"/>
  <c r="S12" i="16"/>
  <c r="P12" i="16"/>
  <c r="J12" i="16"/>
  <c r="S11" i="16"/>
  <c r="J11" i="16"/>
  <c r="U10" i="16"/>
  <c r="S10" i="16"/>
  <c r="P10" i="16"/>
  <c r="J10" i="16"/>
  <c r="U9" i="16"/>
  <c r="S9" i="16"/>
  <c r="P9" i="16"/>
  <c r="J9" i="16"/>
  <c r="U8" i="16"/>
  <c r="S8" i="16"/>
  <c r="P8" i="16"/>
  <c r="D88" i="16" s="1"/>
  <c r="J8" i="16"/>
  <c r="U7" i="16"/>
  <c r="U76" i="16" s="1"/>
  <c r="S7" i="16"/>
  <c r="S76" i="16" s="1"/>
  <c r="Q7" i="16"/>
  <c r="P7" i="16"/>
  <c r="O7" i="16"/>
  <c r="O76" i="16" s="1"/>
  <c r="B81" i="16" s="1"/>
  <c r="K7" i="16"/>
  <c r="J7" i="16"/>
  <c r="D80" i="16" s="1"/>
  <c r="G7" i="16"/>
  <c r="G76" i="16" s="1"/>
  <c r="F7" i="16"/>
  <c r="E7" i="16"/>
  <c r="D55" i="26"/>
  <c r="L48" i="26"/>
  <c r="D61" i="26" s="1"/>
  <c r="H48" i="26"/>
  <c r="O47" i="26"/>
  <c r="N47" i="26"/>
  <c r="M47" i="26"/>
  <c r="I47" i="26"/>
  <c r="H47" i="26"/>
  <c r="E47" i="26"/>
  <c r="O46" i="26"/>
  <c r="N46" i="26"/>
  <c r="M46" i="26"/>
  <c r="I46" i="26"/>
  <c r="H46" i="26"/>
  <c r="E46" i="26"/>
  <c r="O45" i="26"/>
  <c r="N45" i="26"/>
  <c r="M45" i="26"/>
  <c r="I45" i="26"/>
  <c r="H45" i="26"/>
  <c r="E45" i="26"/>
  <c r="O44" i="26"/>
  <c r="N44" i="26"/>
  <c r="M44" i="26"/>
  <c r="H44" i="26"/>
  <c r="E44" i="26"/>
  <c r="O43" i="26"/>
  <c r="N43" i="26"/>
  <c r="M43" i="26"/>
  <c r="H43" i="26"/>
  <c r="E43" i="26"/>
  <c r="O42" i="26"/>
  <c r="N42" i="26"/>
  <c r="M42" i="26"/>
  <c r="I42" i="26"/>
  <c r="H42" i="26"/>
  <c r="E42" i="26"/>
  <c r="O41" i="26"/>
  <c r="N41" i="26"/>
  <c r="M41" i="26"/>
  <c r="I41" i="26"/>
  <c r="H41" i="26"/>
  <c r="E41" i="26"/>
  <c r="O40" i="26"/>
  <c r="N40" i="26"/>
  <c r="M40" i="26"/>
  <c r="H40" i="26"/>
  <c r="E40" i="26"/>
  <c r="O39" i="26"/>
  <c r="N39" i="26"/>
  <c r="M39" i="26"/>
  <c r="H39" i="26"/>
  <c r="E39" i="26"/>
  <c r="O38" i="26"/>
  <c r="N38" i="26"/>
  <c r="M38" i="26"/>
  <c r="H38" i="26"/>
  <c r="E38" i="26"/>
  <c r="O37" i="26"/>
  <c r="N37" i="26"/>
  <c r="M37" i="26"/>
  <c r="H37" i="26"/>
  <c r="E37" i="26"/>
  <c r="O36" i="26"/>
  <c r="N36" i="26"/>
  <c r="M36" i="26"/>
  <c r="H36" i="26"/>
  <c r="E36" i="26"/>
  <c r="O35" i="26"/>
  <c r="N35" i="26"/>
  <c r="M35" i="26"/>
  <c r="H35" i="26"/>
  <c r="E35" i="26"/>
  <c r="O34" i="26"/>
  <c r="N34" i="26"/>
  <c r="M34" i="26"/>
  <c r="H34" i="26"/>
  <c r="E34" i="26"/>
  <c r="O33" i="26"/>
  <c r="N33" i="26"/>
  <c r="M33" i="26"/>
  <c r="H33" i="26"/>
  <c r="E33" i="26"/>
  <c r="O32" i="26"/>
  <c r="N32" i="26"/>
  <c r="M32" i="26"/>
  <c r="H32" i="26"/>
  <c r="E32" i="26"/>
  <c r="O31" i="26"/>
  <c r="N31" i="26"/>
  <c r="M31" i="26"/>
  <c r="H31" i="26"/>
  <c r="E31" i="26"/>
  <c r="O30" i="26"/>
  <c r="N30" i="26"/>
  <c r="M30" i="26"/>
  <c r="H30" i="26"/>
  <c r="E30" i="26"/>
  <c r="O29" i="26"/>
  <c r="N29" i="26"/>
  <c r="M29" i="26"/>
  <c r="H29" i="26"/>
  <c r="E29" i="26"/>
  <c r="O28" i="26"/>
  <c r="N28" i="26"/>
  <c r="M28" i="26"/>
  <c r="H28" i="26"/>
  <c r="E28" i="26"/>
  <c r="O27" i="26"/>
  <c r="N27" i="26"/>
  <c r="M27" i="26"/>
  <c r="I27" i="26"/>
  <c r="H27" i="26"/>
  <c r="E27" i="26"/>
  <c r="O26" i="26"/>
  <c r="N26" i="26"/>
  <c r="M26" i="26"/>
  <c r="I26" i="26"/>
  <c r="H26" i="26"/>
  <c r="E26" i="26"/>
  <c r="O25" i="26"/>
  <c r="N25" i="26"/>
  <c r="M25" i="26"/>
  <c r="I25" i="26"/>
  <c r="H25" i="26"/>
  <c r="E25" i="26"/>
  <c r="O24" i="26"/>
  <c r="N24" i="26"/>
  <c r="M24" i="26"/>
  <c r="I24" i="26"/>
  <c r="H24" i="26"/>
  <c r="E24" i="26"/>
  <c r="O23" i="26"/>
  <c r="N23" i="26"/>
  <c r="M23" i="26"/>
  <c r="I23" i="26"/>
  <c r="H23" i="26"/>
  <c r="E23" i="26"/>
  <c r="O22" i="26"/>
  <c r="N22" i="26"/>
  <c r="M22" i="26"/>
  <c r="I22" i="26"/>
  <c r="H22" i="26"/>
  <c r="E22" i="26"/>
  <c r="O21" i="26"/>
  <c r="N21" i="26"/>
  <c r="M21" i="26"/>
  <c r="I21" i="26"/>
  <c r="H21" i="26"/>
  <c r="E21" i="26"/>
  <c r="O20" i="26"/>
  <c r="N20" i="26"/>
  <c r="M20" i="26"/>
  <c r="I20" i="26"/>
  <c r="H20" i="26"/>
  <c r="E20" i="26"/>
  <c r="O19" i="26"/>
  <c r="N19" i="26"/>
  <c r="M19" i="26"/>
  <c r="I19" i="26"/>
  <c r="H19" i="26"/>
  <c r="E19" i="26"/>
  <c r="O18" i="26"/>
  <c r="N18" i="26"/>
  <c r="M18" i="26"/>
  <c r="I18" i="26"/>
  <c r="H18" i="26"/>
  <c r="E18" i="26"/>
  <c r="O17" i="26"/>
  <c r="N17" i="26"/>
  <c r="M17" i="26"/>
  <c r="I17" i="26"/>
  <c r="H17" i="26"/>
  <c r="E17" i="26"/>
  <c r="O16" i="26"/>
  <c r="N16" i="26"/>
  <c r="M16" i="26"/>
  <c r="I16" i="26"/>
  <c r="H16" i="26"/>
  <c r="E16" i="26"/>
  <c r="O15" i="26"/>
  <c r="N15" i="26"/>
  <c r="M15" i="26"/>
  <c r="I15" i="26"/>
  <c r="H15" i="26"/>
  <c r="E15" i="26"/>
  <c r="O14" i="26"/>
  <c r="N14" i="26"/>
  <c r="M14" i="26"/>
  <c r="I14" i="26"/>
  <c r="H14" i="26"/>
  <c r="E14" i="26"/>
  <c r="O13" i="26"/>
  <c r="N13" i="26"/>
  <c r="M13" i="26"/>
  <c r="I13" i="26"/>
  <c r="H13" i="26"/>
  <c r="E13" i="26"/>
  <c r="O12" i="26"/>
  <c r="N12" i="26"/>
  <c r="M12" i="26"/>
  <c r="I12" i="26"/>
  <c r="H12" i="26"/>
  <c r="E12" i="26"/>
  <c r="O11" i="26"/>
  <c r="N11" i="26"/>
  <c r="M11" i="26"/>
  <c r="I11" i="26"/>
  <c r="H11" i="26"/>
  <c r="E11" i="26"/>
  <c r="O10" i="26"/>
  <c r="N10" i="26"/>
  <c r="M10" i="26"/>
  <c r="I10" i="26"/>
  <c r="H10" i="26"/>
  <c r="E10" i="26"/>
  <c r="O9" i="26"/>
  <c r="N9" i="26"/>
  <c r="D56" i="26" s="1"/>
  <c r="M9" i="26"/>
  <c r="I9" i="26"/>
  <c r="H9" i="26"/>
  <c r="E9" i="26"/>
  <c r="O8" i="26"/>
  <c r="D59" i="26" s="1"/>
  <c r="N8" i="26"/>
  <c r="D57" i="26" s="1"/>
  <c r="M8" i="26"/>
  <c r="M48" i="26" s="1"/>
  <c r="B53" i="26" s="1"/>
  <c r="I8" i="26"/>
  <c r="H8" i="26"/>
  <c r="E8" i="26"/>
  <c r="O7" i="26"/>
  <c r="N7" i="26"/>
  <c r="M7" i="26"/>
  <c r="I7" i="26"/>
  <c r="D54" i="26" s="1"/>
  <c r="H7" i="26"/>
  <c r="D51" i="26" s="1"/>
  <c r="E7" i="26"/>
  <c r="E48" i="26" s="1"/>
  <c r="G43" i="10" l="1"/>
  <c r="F48" i="10"/>
  <c r="H48" i="10" s="1"/>
  <c r="N47" i="17"/>
  <c r="D17" i="15"/>
  <c r="F16" i="14"/>
  <c r="F17" i="14"/>
  <c r="D18" i="15"/>
  <c r="F14" i="14"/>
  <c r="D15" i="15"/>
  <c r="F25" i="14"/>
  <c r="D26" i="15"/>
  <c r="D13" i="19"/>
  <c r="N13" i="19" s="1"/>
  <c r="D38" i="19"/>
  <c r="N38" i="19" s="1"/>
  <c r="D38" i="13"/>
  <c r="N38" i="13" s="1"/>
  <c r="D45" i="9"/>
  <c r="N45" i="9" s="1"/>
  <c r="D45" i="19"/>
  <c r="N45" i="19" s="1"/>
  <c r="D45" i="13"/>
  <c r="N45" i="13" s="1"/>
  <c r="D56" i="12"/>
  <c r="D60" i="12"/>
  <c r="D21" i="15"/>
  <c r="F20" i="14"/>
  <c r="F26" i="14"/>
  <c r="D27" i="15"/>
  <c r="F19" i="14"/>
  <c r="D58" i="26"/>
  <c r="D60" i="26"/>
  <c r="D84" i="16"/>
  <c r="S48" i="12"/>
  <c r="D58" i="12"/>
  <c r="G48" i="18"/>
  <c r="D58" i="10"/>
  <c r="D55" i="14"/>
  <c r="D53" i="14"/>
  <c r="D52" i="26"/>
  <c r="D83" i="16"/>
  <c r="D8" i="15"/>
  <c r="F7" i="14"/>
  <c r="U48" i="12"/>
  <c r="D13" i="15"/>
  <c r="F12" i="14"/>
  <c r="D13" i="9"/>
  <c r="N13" i="9" s="1"/>
  <c r="D16" i="9"/>
  <c r="N16" i="9" s="1"/>
  <c r="D38" i="9"/>
  <c r="N38" i="9" s="1"/>
  <c r="D51" i="18"/>
  <c r="D57" i="10"/>
  <c r="D54" i="14"/>
  <c r="D81" i="16"/>
  <c r="D53" i="26"/>
  <c r="D85" i="16"/>
  <c r="G48" i="12"/>
  <c r="F8" i="12"/>
  <c r="F18" i="14"/>
  <c r="D19" i="15"/>
  <c r="D25" i="15"/>
  <c r="F24" i="14"/>
  <c r="D54" i="18"/>
  <c r="D55" i="18"/>
  <c r="D56" i="19"/>
  <c r="D54" i="19"/>
  <c r="D53" i="19"/>
  <c r="D52" i="19"/>
  <c r="D60" i="10"/>
  <c r="Q53" i="10"/>
  <c r="D52" i="14"/>
  <c r="D86" i="16"/>
  <c r="D55" i="12"/>
  <c r="D53" i="12"/>
  <c r="D52" i="12"/>
  <c r="F9" i="14"/>
  <c r="D10" i="15"/>
  <c r="F21" i="14"/>
  <c r="D22" i="15"/>
  <c r="D63" i="10"/>
  <c r="G15" i="10"/>
  <c r="F15" i="10"/>
  <c r="H15" i="10" s="1"/>
  <c r="D37" i="19"/>
  <c r="N37" i="19" s="1"/>
  <c r="D37" i="13"/>
  <c r="N37" i="13" s="1"/>
  <c r="D79" i="16"/>
  <c r="F10" i="14"/>
  <c r="D11" i="15"/>
  <c r="D58" i="18"/>
  <c r="V53" i="10"/>
  <c r="D59" i="14"/>
  <c r="F13" i="14"/>
  <c r="D14" i="15"/>
  <c r="R48" i="14"/>
  <c r="D23" i="15"/>
  <c r="F7" i="18"/>
  <c r="D60" i="18"/>
  <c r="D55" i="10"/>
  <c r="D62" i="10"/>
  <c r="D52" i="13"/>
  <c r="D53" i="18"/>
  <c r="D56" i="10"/>
  <c r="D53" i="13"/>
  <c r="D52" i="15"/>
  <c r="D64" i="10"/>
  <c r="D53" i="15"/>
  <c r="F15" i="14"/>
  <c r="F23" i="14"/>
  <c r="D56" i="14"/>
  <c r="D54" i="15"/>
  <c r="D56" i="18"/>
  <c r="F39" i="10"/>
  <c r="H39" i="10" s="1"/>
  <c r="D57" i="14"/>
  <c r="D57" i="18"/>
  <c r="D42" i="13" l="1"/>
  <c r="N42" i="13" s="1"/>
  <c r="N47" i="13" s="1"/>
  <c r="D42" i="9"/>
  <c r="N42" i="9" s="1"/>
  <c r="D42" i="19"/>
  <c r="N42" i="19" s="1"/>
  <c r="D17" i="19"/>
  <c r="N17" i="19" s="1"/>
  <c r="D17" i="9"/>
  <c r="N17" i="9" s="1"/>
  <c r="D9" i="15"/>
  <c r="F8" i="14"/>
  <c r="H53" i="10"/>
</calcChain>
</file>

<file path=xl/sharedStrings.xml><?xml version="1.0" encoding="utf-8"?>
<sst xmlns="http://schemas.openxmlformats.org/spreadsheetml/2006/main" count="1315" uniqueCount="341">
  <si>
    <t>日付</t>
  </si>
  <si>
    <t>No</t>
  </si>
  <si>
    <t>ユーザの要望</t>
  </si>
  <si>
    <t>タスク名</t>
  </si>
  <si>
    <t>担当者</t>
  </si>
  <si>
    <t>累計
時間</t>
  </si>
  <si>
    <t>要件分析</t>
  </si>
  <si>
    <t>分析及び対策</t>
  </si>
  <si>
    <t>予定開始
日付</t>
  </si>
  <si>
    <t>実績開始
日付</t>
  </si>
  <si>
    <t>作業
開始
状態</t>
  </si>
  <si>
    <t>延期未开始</t>
  </si>
  <si>
    <t>予定完成
日付</t>
  </si>
  <si>
    <t>実績完成
日付</t>
  </si>
  <si>
    <t>累計
時間
（h）</t>
  </si>
  <si>
    <t>累計
時間
（完成）</t>
  </si>
  <si>
    <t>作業
完成
状態</t>
  </si>
  <si>
    <t>延期未完成</t>
  </si>
  <si>
    <t>集計</t>
  </si>
  <si>
    <t>進捗
統計</t>
  </si>
  <si>
    <t>基本設計書作成</t>
  </si>
  <si>
    <t>開始率</t>
  </si>
  <si>
    <t>生産率（KS/人月）</t>
  </si>
  <si>
    <t xml:space="preserve">  事前に開始</t>
  </si>
  <si>
    <t xml:space="preserve">  予定とおり開始</t>
  </si>
  <si>
    <t>　延期で開始してない</t>
  </si>
  <si>
    <t>　延期で開始</t>
  </si>
  <si>
    <t>完成率</t>
  </si>
  <si>
    <t xml:space="preserve">  事前に完成</t>
  </si>
  <si>
    <t xml:space="preserve">  予定とおり完成</t>
  </si>
  <si>
    <t>　延期で完成してない</t>
  </si>
  <si>
    <t>　延期で完成</t>
  </si>
  <si>
    <t xml:space="preserve">  工数統計</t>
  </si>
  <si>
    <t>模块a</t>
  </si>
  <si>
    <t>模块b</t>
  </si>
  <si>
    <t>预计规模</t>
  </si>
  <si>
    <t>实际规模</t>
  </si>
  <si>
    <t>完成的页数</t>
  </si>
  <si>
    <t>备注</t>
  </si>
  <si>
    <t>预定开始日期</t>
  </si>
  <si>
    <t>实际开始日期</t>
  </si>
  <si>
    <t>开始状态</t>
  </si>
  <si>
    <t>预定完成日期</t>
  </si>
  <si>
    <t>实际完成日期</t>
  </si>
  <si>
    <t>累计时间（h）</t>
  </si>
  <si>
    <t>完成状态</t>
  </si>
  <si>
    <t>累计作业</t>
  </si>
  <si>
    <t>当日作业</t>
  </si>
  <si>
    <t>手动作业累计</t>
  </si>
  <si>
    <t>合計</t>
  </si>
  <si>
    <t>手动做成</t>
  </si>
  <si>
    <t>数据库设计</t>
  </si>
  <si>
    <t>所有人</t>
  </si>
  <si>
    <t>用户数据库</t>
  </si>
  <si>
    <t>王安伟</t>
  </si>
  <si>
    <t>博客数据库、积分数据库</t>
  </si>
  <si>
    <t>黄逸航、姜永春</t>
  </si>
  <si>
    <t>资源工具、测验、公告数据库</t>
  </si>
  <si>
    <t>邱俊翔</t>
  </si>
  <si>
    <t>用户管理、数据字典数据库</t>
  </si>
  <si>
    <t>梁梓锋</t>
  </si>
  <si>
    <t>广告商数据库</t>
  </si>
  <si>
    <t>朱怡达</t>
  </si>
  <si>
    <t>管理员数据库</t>
  </si>
  <si>
    <t>孙伟峰</t>
  </si>
  <si>
    <t>社交关系数据库</t>
  </si>
  <si>
    <t>汤文</t>
  </si>
  <si>
    <t>API说明文档</t>
  </si>
  <si>
    <t>用户中心模块API</t>
  </si>
  <si>
    <t>博客管理模块API</t>
  </si>
  <si>
    <t>问卷模块API</t>
  </si>
  <si>
    <t>黄毅航</t>
  </si>
  <si>
    <t>广告模块API</t>
  </si>
  <si>
    <t>积分模块API</t>
  </si>
  <si>
    <t>孙伟峰、朱怡达</t>
  </si>
  <si>
    <t>管理员模块API</t>
  </si>
  <si>
    <t>公告模块API</t>
  </si>
  <si>
    <t>姜永春</t>
  </si>
  <si>
    <t>需求规格说明书</t>
  </si>
  <si>
    <t>功能性需求</t>
  </si>
  <si>
    <t>其他</t>
  </si>
  <si>
    <t>朱怡达、孙伟峰</t>
  </si>
  <si>
    <t>SNS前端系统</t>
  </si>
  <si>
    <t>管理员-账号管理、管理员-测验管理</t>
  </si>
  <si>
    <t>用户-账号相关、用户-个人中心</t>
  </si>
  <si>
    <t>用户-资源工具、用户-能力测验、用户-查看公告</t>
  </si>
  <si>
    <t>用户-博客管理</t>
  </si>
  <si>
    <t>黄逸航</t>
  </si>
  <si>
    <t>管理员-博客管理、管理员-积分管理、管理员-公告管理</t>
  </si>
  <si>
    <t>管理员-用户管理、数据字典</t>
  </si>
  <si>
    <t>广告商-广告管理</t>
  </si>
  <si>
    <t>用户-社交关系管理</t>
  </si>
  <si>
    <t>后台管理系统</t>
  </si>
  <si>
    <t>首页</t>
  </si>
  <si>
    <t>博客管理</t>
  </si>
  <si>
    <t>王安伟、姜永春</t>
  </si>
  <si>
    <t>用户管理</t>
  </si>
  <si>
    <t>汤文、邱俊翔</t>
  </si>
  <si>
    <t>积分管理</t>
  </si>
  <si>
    <t>广告管理</t>
  </si>
  <si>
    <t>进度统计</t>
  </si>
  <si>
    <t>设计做成</t>
  </si>
  <si>
    <t>开始率</t>
  </si>
  <si>
    <r>
      <rPr>
        <b/>
        <sz val="8"/>
        <rFont val="宋体"/>
        <family val="3"/>
        <charset val="134"/>
      </rPr>
      <t>生成率</t>
    </r>
    <r>
      <rPr>
        <b/>
        <sz val="8"/>
        <rFont val="ＭＳ ゴシック"/>
        <family val="3"/>
      </rPr>
      <t>（KS/人月）</t>
    </r>
  </si>
  <si>
    <t>提前开始</t>
  </si>
  <si>
    <t>与预定匹配</t>
  </si>
  <si>
    <t>延期开始</t>
  </si>
  <si>
    <r>
      <rPr>
        <sz val="8"/>
        <rFont val="ＭＳ ゴシック"/>
        <family val="3"/>
      </rPr>
      <t>提前</t>
    </r>
    <r>
      <rPr>
        <sz val="8"/>
        <rFont val="宋体"/>
        <family val="3"/>
        <charset val="134"/>
      </rPr>
      <t>完成</t>
    </r>
  </si>
  <si>
    <t>预定匹配</t>
  </si>
  <si>
    <r>
      <rPr>
        <sz val="8"/>
        <rFont val="ＭＳ ゴシック"/>
        <family val="3"/>
      </rPr>
      <t>延期未</t>
    </r>
    <r>
      <rPr>
        <sz val="8"/>
        <rFont val="宋体"/>
        <family val="3"/>
        <charset val="134"/>
      </rPr>
      <t>完成</t>
    </r>
  </si>
  <si>
    <t>延期完成</t>
  </si>
  <si>
    <t>サブシステム名</t>
  </si>
  <si>
    <t>実績
規模</t>
  </si>
  <si>
    <t>レビュー
担当者</t>
  </si>
  <si>
    <t>HLD</t>
  </si>
  <si>
    <t>問題点数</t>
  </si>
  <si>
    <t>問題点消化完成日付</t>
  </si>
  <si>
    <t>消化累計
時間</t>
  </si>
  <si>
    <t>延期未
完成</t>
  </si>
  <si>
    <t>予定</t>
  </si>
  <si>
    <t>実績</t>
  </si>
  <si>
    <t>HLD Review</t>
  </si>
  <si>
    <t>機能名</t>
  </si>
  <si>
    <t>規模見積</t>
  </si>
  <si>
    <t>実績規模</t>
  </si>
  <si>
    <t>詳細設計書完成ページ数</t>
  </si>
  <si>
    <t>累計作業</t>
  </si>
  <si>
    <t>当日作成</t>
  </si>
  <si>
    <t>手動
作業累計</t>
  </si>
  <si>
    <t>手動
作成</t>
  </si>
  <si>
    <t>詳細設計書作成</t>
  </si>
  <si>
    <t>LLD</t>
  </si>
  <si>
    <t>LDD Review</t>
  </si>
  <si>
    <t>プログラム設計書完成ページ数</t>
  </si>
  <si>
    <t>プログラム設計書作成</t>
  </si>
  <si>
    <t>PD</t>
  </si>
  <si>
    <t>PD Review</t>
  </si>
  <si>
    <t>日期</t>
  </si>
  <si>
    <t>编号</t>
  </si>
  <si>
    <t>功能</t>
  </si>
  <si>
    <t>担当则</t>
  </si>
  <si>
    <r>
      <rPr>
        <b/>
        <sz val="8"/>
        <rFont val="宋体"/>
        <family val="3"/>
        <charset val="134"/>
      </rPr>
      <t>预计规</t>
    </r>
    <r>
      <rPr>
        <b/>
        <sz val="8"/>
        <rFont val="MS Gothic"/>
        <family val="3"/>
        <charset val="128"/>
      </rPr>
      <t>模（KS）</t>
    </r>
  </si>
  <si>
    <r>
      <rPr>
        <b/>
        <sz val="8"/>
        <rFont val="宋体"/>
        <family val="3"/>
        <charset val="134"/>
      </rPr>
      <t>实际规模</t>
    </r>
    <r>
      <rPr>
        <b/>
        <sz val="8"/>
        <rFont val="MS Gothic"/>
        <family val="3"/>
        <charset val="128"/>
      </rPr>
      <t>（KS）</t>
    </r>
  </si>
  <si>
    <t>代码完成行数 (KS)</t>
  </si>
  <si>
    <t>C</t>
  </si>
  <si>
    <t>手动作业</t>
  </si>
  <si>
    <t>自动zuoye</t>
  </si>
  <si>
    <t>自動
作業累計</t>
  </si>
  <si>
    <t>自動
作成</t>
  </si>
  <si>
    <t>frame</t>
  </si>
  <si>
    <t>框架搭建</t>
  </si>
  <si>
    <t>page01</t>
  </si>
  <si>
    <t>用户界面</t>
  </si>
  <si>
    <t>page02</t>
  </si>
  <si>
    <t>管理员界面</t>
  </si>
  <si>
    <t>administrators01</t>
  </si>
  <si>
    <t>创建并发布竞赛</t>
  </si>
  <si>
    <t>administrators02</t>
  </si>
  <si>
    <t>预览竞赛内容</t>
  </si>
  <si>
    <t>administrators03</t>
  </si>
  <si>
    <t>修改竞赛内容</t>
  </si>
  <si>
    <t>administrators04</t>
  </si>
  <si>
    <t>删除竞赛</t>
  </si>
  <si>
    <t>administrators05</t>
  </si>
  <si>
    <t>发布广告</t>
  </si>
  <si>
    <t>administrators06</t>
  </si>
  <si>
    <t>撤销广告</t>
  </si>
  <si>
    <t>administrators07</t>
  </si>
  <si>
    <t>制定积分规则</t>
  </si>
  <si>
    <t>administrators08</t>
  </si>
  <si>
    <t>管理用户积分</t>
  </si>
  <si>
    <t>administrators09</t>
  </si>
  <si>
    <t>创建并发布公告</t>
  </si>
  <si>
    <t>administrators10</t>
  </si>
  <si>
    <t>删除公告</t>
  </si>
  <si>
    <t>administrators11</t>
  </si>
  <si>
    <t>查看用户列表</t>
  </si>
  <si>
    <t>administrators12</t>
  </si>
  <si>
    <t>搜索用户</t>
  </si>
  <si>
    <t>administrators13</t>
  </si>
  <si>
    <t>封禁用户</t>
  </si>
  <si>
    <t>administrators14</t>
  </si>
  <si>
    <t>审核博客</t>
  </si>
  <si>
    <t>administrators15</t>
  </si>
  <si>
    <t>创建测验</t>
  </si>
  <si>
    <t>administrators16</t>
  </si>
  <si>
    <t>发布测验</t>
  </si>
  <si>
    <t>administrators17</t>
  </si>
  <si>
    <t>登录</t>
  </si>
  <si>
    <t>administrators18</t>
  </si>
  <si>
    <t>修改管理员账号密码</t>
  </si>
  <si>
    <t>administrators19</t>
  </si>
  <si>
    <t>验证码</t>
  </si>
  <si>
    <t>administrators20</t>
  </si>
  <si>
    <t>查看平台数据</t>
  </si>
  <si>
    <t>administrators21</t>
  </si>
  <si>
    <t>管理平台数据</t>
  </si>
  <si>
    <t>administrators22</t>
  </si>
  <si>
    <t>能力测验-问卷系统</t>
  </si>
  <si>
    <t>administrators23</t>
  </si>
  <si>
    <t>设置用户角色</t>
  </si>
  <si>
    <t>user01</t>
  </si>
  <si>
    <t>user02</t>
  </si>
  <si>
    <t>注册</t>
  </si>
  <si>
    <t>user03</t>
  </si>
  <si>
    <t>user04</t>
  </si>
  <si>
    <t>查看个人资料</t>
  </si>
  <si>
    <t>user05</t>
  </si>
  <si>
    <t>修改个人资料</t>
  </si>
  <si>
    <t>user06</t>
  </si>
  <si>
    <t>修改绑定手机号</t>
  </si>
  <si>
    <t>user07</t>
  </si>
  <si>
    <t>签到</t>
  </si>
  <si>
    <t>关注用户</t>
  </si>
  <si>
    <t>取消关注用户</t>
  </si>
  <si>
    <t>私信其他用户</t>
  </si>
  <si>
    <t>user08</t>
  </si>
  <si>
    <t>开始测验</t>
  </si>
  <si>
    <t>user09</t>
  </si>
  <si>
    <t>查看测验结果</t>
  </si>
  <si>
    <t>user10</t>
  </si>
  <si>
    <t>资源列表</t>
  </si>
  <si>
    <t>user11</t>
  </si>
  <si>
    <t>资源标签</t>
  </si>
  <si>
    <t>user12</t>
  </si>
  <si>
    <t>分享资源</t>
  </si>
  <si>
    <t>user13</t>
  </si>
  <si>
    <t>查看公告</t>
  </si>
  <si>
    <t>user14</t>
  </si>
  <si>
    <t>参与竞赛</t>
  </si>
  <si>
    <t>user15</t>
  </si>
  <si>
    <t>查看竞赛</t>
  </si>
  <si>
    <t>コーディング</t>
  </si>
  <si>
    <t>チェックリスト作成（件）</t>
  </si>
  <si>
    <t>累計</t>
  </si>
  <si>
    <t>当日
作成</t>
  </si>
  <si>
    <t>正常項目</t>
  </si>
  <si>
    <t>異常項目</t>
  </si>
  <si>
    <t>限界
境界</t>
  </si>
  <si>
    <t>ｲﾝﾀｰﾌｪｰｽ</t>
  </si>
  <si>
    <t>RCCPU001</t>
  </si>
  <si>
    <r>
      <rPr>
        <sz val="8"/>
        <rFont val="ＭＳ ゴシック"/>
        <family val="3"/>
      </rPr>
      <t>登</t>
    </r>
    <r>
      <rPr>
        <sz val="8"/>
        <rFont val="宋体"/>
        <family val="3"/>
        <charset val="134"/>
      </rPr>
      <t>录功能</t>
    </r>
  </si>
  <si>
    <t>RCCPU002</t>
  </si>
  <si>
    <r>
      <rPr>
        <sz val="8"/>
        <rFont val="ＭＳ ゴシック"/>
        <family val="3"/>
      </rPr>
      <t>首</t>
    </r>
    <r>
      <rPr>
        <sz val="8"/>
        <rFont val="宋体"/>
        <family val="3"/>
        <charset val="134"/>
      </rPr>
      <t>页</t>
    </r>
  </si>
  <si>
    <t>RCCPU003</t>
  </si>
  <si>
    <r>
      <rPr>
        <sz val="8"/>
        <rFont val="ＭＳ ゴシック"/>
        <family val="3"/>
      </rPr>
      <t>企</t>
    </r>
    <r>
      <rPr>
        <sz val="8"/>
        <rFont val="宋体"/>
        <family val="3"/>
        <charset val="134"/>
      </rPr>
      <t>业</t>
    </r>
  </si>
  <si>
    <t>RCCPU004</t>
  </si>
  <si>
    <t>个人</t>
  </si>
  <si>
    <t>RCCPU005</t>
  </si>
  <si>
    <r>
      <rPr>
        <sz val="8"/>
        <rFont val="宋体"/>
        <family val="3"/>
        <charset val="134"/>
      </rPr>
      <t>产</t>
    </r>
    <r>
      <rPr>
        <sz val="8"/>
        <rFont val="ＭＳ ゴシック"/>
        <family val="3"/>
      </rPr>
      <t>品目</t>
    </r>
    <r>
      <rPr>
        <sz val="8"/>
        <rFont val="宋体"/>
        <family val="3"/>
        <charset val="134"/>
      </rPr>
      <t>录</t>
    </r>
  </si>
  <si>
    <t>RCCPU006</t>
  </si>
  <si>
    <r>
      <rPr>
        <sz val="8"/>
        <rFont val="宋体"/>
        <family val="3"/>
        <charset val="134"/>
      </rPr>
      <t>产</t>
    </r>
    <r>
      <rPr>
        <sz val="8"/>
        <rFont val="ＭＳ ゴシック"/>
        <family val="3"/>
      </rPr>
      <t>品</t>
    </r>
    <r>
      <rPr>
        <sz val="8"/>
        <rFont val="宋体"/>
        <family val="3"/>
        <charset val="134"/>
      </rPr>
      <t>预约</t>
    </r>
  </si>
  <si>
    <t>RCCPA001</t>
  </si>
  <si>
    <r>
      <rPr>
        <sz val="8"/>
        <rFont val="ＭＳ ゴシック"/>
        <family val="3"/>
      </rPr>
      <t>登</t>
    </r>
    <r>
      <rPr>
        <sz val="8"/>
        <rFont val="宋体"/>
        <family val="3"/>
        <charset val="134"/>
      </rPr>
      <t>录</t>
    </r>
    <r>
      <rPr>
        <sz val="8"/>
        <rFont val="ＭＳ ゴシック"/>
        <family val="3"/>
      </rPr>
      <t>功能</t>
    </r>
  </si>
  <si>
    <t>RCCPA002</t>
  </si>
  <si>
    <r>
      <rPr>
        <sz val="8"/>
        <rFont val="ＭＳ ゴシック"/>
        <family val="3"/>
      </rPr>
      <t>banner</t>
    </r>
    <r>
      <rPr>
        <sz val="8"/>
        <rFont val="宋体"/>
        <family val="3"/>
        <charset val="134"/>
      </rPr>
      <t>设置</t>
    </r>
  </si>
  <si>
    <t>RCCPA003</t>
  </si>
  <si>
    <t>banner添加</t>
  </si>
  <si>
    <t>RCCPA004</t>
  </si>
  <si>
    <r>
      <rPr>
        <sz val="8"/>
        <rFont val="ＭＳ ゴシック"/>
        <family val="3"/>
      </rPr>
      <t>企</t>
    </r>
    <r>
      <rPr>
        <sz val="8"/>
        <rFont val="宋体"/>
        <family val="3"/>
        <charset val="134"/>
      </rPr>
      <t>业</t>
    </r>
    <r>
      <rPr>
        <sz val="8"/>
        <rFont val="ＭＳ ゴシック"/>
        <family val="3"/>
      </rPr>
      <t>咨</t>
    </r>
    <r>
      <rPr>
        <sz val="8"/>
        <rFont val="宋体"/>
        <family val="3"/>
        <charset val="134"/>
      </rPr>
      <t>询</t>
    </r>
  </si>
  <si>
    <t>PCL作成</t>
  </si>
  <si>
    <t/>
  </si>
  <si>
    <t>KADO0001</t>
  </si>
  <si>
    <t>ログイン画面</t>
  </si>
  <si>
    <t>KADO0002</t>
  </si>
  <si>
    <t>プロジェクト進捗状態一覧（会社別）</t>
  </si>
  <si>
    <t>KADO0003</t>
  </si>
  <si>
    <t>プロジェクト進捗状態一覧（部門別）</t>
  </si>
  <si>
    <t>KADO0004</t>
  </si>
  <si>
    <t>プロジェクト進捗状態一覧（課別）</t>
  </si>
  <si>
    <t>KADO0005</t>
  </si>
  <si>
    <t>プロジェクト詳細情報画面</t>
  </si>
  <si>
    <t>KADO0006</t>
  </si>
  <si>
    <t>プロジェクト支払一覧（会社別）画面</t>
  </si>
  <si>
    <t>KADO0007</t>
  </si>
  <si>
    <t>プロジェクト支払一覧（部門別）画面</t>
  </si>
  <si>
    <t>KADO0008</t>
  </si>
  <si>
    <t>プロジェクト支払一覧（課別）画面</t>
  </si>
  <si>
    <t>KADO0009</t>
  </si>
  <si>
    <t>プロジェクト支払明細画面</t>
  </si>
  <si>
    <t>KADO0010</t>
  </si>
  <si>
    <t>稼働率統計（会社別）画面</t>
  </si>
  <si>
    <t>KADO0011</t>
  </si>
  <si>
    <t>稼働率統計（部門別）画面</t>
  </si>
  <si>
    <t>KADO0012</t>
  </si>
  <si>
    <t>稼働率統計（課別）画面</t>
  </si>
  <si>
    <t>KADO0013</t>
  </si>
  <si>
    <t>稼働率統計（個人別）画面</t>
  </si>
  <si>
    <t>KADO0014</t>
  </si>
  <si>
    <t>プロジェクト新規画面</t>
  </si>
  <si>
    <t>KADO0015</t>
  </si>
  <si>
    <t>プロジェクト一覧画面</t>
  </si>
  <si>
    <t>KADO0016</t>
  </si>
  <si>
    <t>プロジェクト修正画面</t>
  </si>
  <si>
    <t>KADO0017</t>
  </si>
  <si>
    <t>プロジェクト削除画面</t>
  </si>
  <si>
    <t>KADO0018</t>
  </si>
  <si>
    <t>個人別稼働率計算バッチ</t>
  </si>
  <si>
    <t>KADO0019</t>
  </si>
  <si>
    <t>集計稼働率計算バッチ</t>
  </si>
  <si>
    <t>KADO0020</t>
  </si>
  <si>
    <t>社員新規画面</t>
  </si>
  <si>
    <t>KADO0021</t>
  </si>
  <si>
    <t>社員一覧画面</t>
  </si>
  <si>
    <t>KADO0022</t>
  </si>
  <si>
    <t>社員修正画面</t>
  </si>
  <si>
    <t>KADO0023</t>
  </si>
  <si>
    <t>社員削除画面</t>
  </si>
  <si>
    <t>KADO0024</t>
  </si>
  <si>
    <t>社員情報画面</t>
  </si>
  <si>
    <t>DD</t>
  </si>
  <si>
    <t>PCL</t>
  </si>
  <si>
    <t>PCLレビュー</t>
  </si>
  <si>
    <r>
      <rPr>
        <b/>
        <sz val="8"/>
        <rFont val="宋体"/>
        <family val="3"/>
        <charset val="134"/>
      </rPr>
      <t>模块</t>
    </r>
    <r>
      <rPr>
        <b/>
        <sz val="8"/>
        <rFont val="ＭＳ ゴシック"/>
        <family val="3"/>
      </rPr>
      <t>a</t>
    </r>
  </si>
  <si>
    <r>
      <rPr>
        <b/>
        <sz val="8"/>
        <rFont val="宋体"/>
        <family val="3"/>
        <charset val="134"/>
      </rPr>
      <t>模块</t>
    </r>
    <r>
      <rPr>
        <b/>
        <sz val="8"/>
        <rFont val="ＭＳ ゴシック"/>
        <family val="3"/>
      </rPr>
      <t>b</t>
    </r>
  </si>
  <si>
    <r>
      <rPr>
        <b/>
        <sz val="8"/>
        <rFont val="宋体"/>
        <family val="3"/>
        <charset val="134"/>
      </rPr>
      <t xml:space="preserve">実績
規模
</t>
    </r>
    <r>
      <rPr>
        <b/>
        <sz val="8"/>
        <rFont val="MS Gothic"/>
        <family val="3"/>
        <charset val="128"/>
      </rPr>
      <t>(生産率)</t>
    </r>
  </si>
  <si>
    <t>checklist消化和bug（件）</t>
  </si>
  <si>
    <t>不良消化（件）</t>
  </si>
  <si>
    <t xml:space="preserve">预定开始日期
</t>
  </si>
  <si>
    <t>checklist</t>
  </si>
  <si>
    <t>Bug</t>
  </si>
  <si>
    <t>时间开始日期</t>
  </si>
  <si>
    <t>累計
消化</t>
  </si>
  <si>
    <t>当日
消化</t>
  </si>
  <si>
    <t>用例</t>
  </si>
  <si>
    <t>报告</t>
  </si>
  <si>
    <t>未
消化</t>
  </si>
  <si>
    <t>当日消化</t>
  </si>
  <si>
    <t xml:space="preserve">予定
</t>
  </si>
  <si>
    <t>累计</t>
  </si>
  <si>
    <t xml:space="preserve">当日
</t>
  </si>
  <si>
    <t>前台</t>
  </si>
  <si>
    <r>
      <rPr>
        <sz val="8"/>
        <rFont val="ＭＳ ゴシック"/>
        <family val="3"/>
      </rPr>
      <t>前台流程</t>
    </r>
    <r>
      <rPr>
        <sz val="8"/>
        <rFont val="宋体"/>
        <family val="3"/>
        <charset val="134"/>
      </rPr>
      <t>测试</t>
    </r>
  </si>
  <si>
    <t>后台</t>
  </si>
  <si>
    <r>
      <rPr>
        <sz val="8"/>
        <rFont val="MS Gothic"/>
        <family val="3"/>
        <charset val="128"/>
      </rPr>
      <t>后台流程</t>
    </r>
    <r>
      <rPr>
        <sz val="8"/>
        <rFont val="宋体"/>
        <family val="3"/>
        <charset val="134"/>
      </rPr>
      <t>测试</t>
    </r>
  </si>
  <si>
    <t>综合</t>
  </si>
  <si>
    <r>
      <rPr>
        <sz val="8"/>
        <rFont val="MS Gothic"/>
        <family val="3"/>
        <charset val="128"/>
      </rPr>
      <t>前后</t>
    </r>
    <r>
      <rPr>
        <sz val="8"/>
        <rFont val="宋体"/>
        <family val="3"/>
        <charset val="134"/>
      </rPr>
      <t>综合测试</t>
    </r>
  </si>
  <si>
    <t>SCL消化</t>
  </si>
  <si>
    <t>不良消化</t>
  </si>
  <si>
    <t>　工数統計</t>
  </si>
  <si>
    <t>システムテスト生産率
（KS/人月）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</si>
</sst>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 * #,##0.00_ ;_ * \-#,##0.00_ ;_ * &quot;-&quot;??_ ;_ @_ "/>
    <numFmt numFmtId="178" formatCode="_ [$€-2]* #,##0.00_ ;_ [$€-2]* \-#,##0.00_ ;_ [$€-2]* &quot;-&quot;??_ "/>
    <numFmt numFmtId="179" formatCode="_(&quot;$&quot;* #,##0.00_);_(&quot;$&quot;* \(#,##0.00\);_(&quot;$&quot;* &quot;-&quot;??_);_(@_)"/>
    <numFmt numFmtId="180" formatCode="0.000_);[Red]\(0.000\)"/>
    <numFmt numFmtId="181" formatCode="yyyy/m/d;@"/>
    <numFmt numFmtId="182" formatCode="&quot;\&quot;#,##0;[Red]&quot;\&quot;\-#,##0"/>
    <numFmt numFmtId="183" formatCode="_(&quot;$&quot;* #,##0_);_(&quot;$&quot;* \(#,##0\);_(&quot;$&quot;* &quot;-&quot;_);_(@_)"/>
    <numFmt numFmtId="184" formatCode="&quot;\&quot;#,##0.00;[Red]&quot;\&quot;\-#,##0.00"/>
    <numFmt numFmtId="185" formatCode="\¥#,##0;[Red]\¥\-#,##0"/>
    <numFmt numFmtId="186" formatCode="0_);[Red]\(0\)"/>
    <numFmt numFmtId="187" formatCode="0.000_ "/>
    <numFmt numFmtId="188" formatCode="0.0000_ "/>
    <numFmt numFmtId="189" formatCode="0.0_);[Red]\(0.0\)"/>
    <numFmt numFmtId="190" formatCode="m/d;@"/>
    <numFmt numFmtId="191" formatCode="0.00_ "/>
    <numFmt numFmtId="192" formatCode="#,##0.0_ ;[Red]\-#,##0.0\ "/>
    <numFmt numFmtId="193" formatCode="0_ "/>
    <numFmt numFmtId="194" formatCode="0.00_);[Red]\(0.00\)"/>
    <numFmt numFmtId="195" formatCode="0.0_ "/>
  </numFmts>
  <fonts count="32">
    <font>
      <sz val="11"/>
      <color theme="1"/>
      <name val="宋体"/>
      <charset val="134"/>
      <scheme val="minor"/>
    </font>
    <font>
      <b/>
      <sz val="8"/>
      <name val="MS Gothic"/>
      <family val="3"/>
    </font>
    <font>
      <sz val="8"/>
      <name val="MS Gothic"/>
      <family val="3"/>
    </font>
    <font>
      <sz val="8"/>
      <name val="ＭＳ ゴシック"/>
      <family val="3"/>
    </font>
    <font>
      <sz val="11"/>
      <color indexed="8"/>
      <name val="宋体"/>
      <charset val="134"/>
    </font>
    <font>
      <b/>
      <sz val="8"/>
      <name val="宋体"/>
      <charset val="134"/>
    </font>
    <font>
      <sz val="8"/>
      <name val="ＭＳ Ｐ明朝"/>
      <charset val="128"/>
    </font>
    <font>
      <sz val="8"/>
      <name val="宋体"/>
      <family val="3"/>
      <charset val="134"/>
    </font>
    <font>
      <b/>
      <sz val="8"/>
      <name val="ＭＳ ゴシック"/>
      <family val="3"/>
    </font>
    <font>
      <sz val="8"/>
      <name val="Arial"/>
      <family val="2"/>
    </font>
    <font>
      <sz val="8"/>
      <name val="MS Mincho"/>
      <family val="3"/>
      <charset val="128"/>
    </font>
    <font>
      <b/>
      <sz val="8"/>
      <name val="Arial"/>
      <family val="2"/>
    </font>
    <font>
      <sz val="8"/>
      <name val="宋体"/>
      <family val="3"/>
      <charset val="134"/>
      <scheme val="major"/>
    </font>
    <font>
      <sz val="8"/>
      <color rgb="FFFF6600"/>
      <name val="宋体"/>
      <family val="3"/>
      <charset val="134"/>
      <scheme val="major"/>
    </font>
    <font>
      <b/>
      <sz val="8"/>
      <color rgb="FFFF6600"/>
      <name val="宋体"/>
      <family val="3"/>
      <charset val="134"/>
      <scheme val="major"/>
    </font>
    <font>
      <sz val="11"/>
      <name val="ＭＳ Ｐゴシック"/>
      <charset val="134"/>
    </font>
    <font>
      <sz val="10"/>
      <name val="Arial"/>
      <family val="2"/>
    </font>
    <font>
      <sz val="11"/>
      <name val="明朝"/>
      <charset val="128"/>
    </font>
    <font>
      <sz val="11"/>
      <color indexed="8"/>
      <name val="Calibri"/>
      <family val="2"/>
    </font>
    <font>
      <u/>
      <sz val="8.25"/>
      <color indexed="36"/>
      <name val="?l?r ?o?S?V?b?N"/>
      <family val="1"/>
    </font>
    <font>
      <sz val="12"/>
      <name val="Times New Roman"/>
      <family val="1"/>
    </font>
    <font>
      <u/>
      <sz val="8.25"/>
      <color indexed="12"/>
      <name val="?l?r ?o?S?V?b?N"/>
      <family val="1"/>
    </font>
    <font>
      <sz val="14"/>
      <name val="?l?r ??’c"/>
      <charset val="128"/>
    </font>
    <font>
      <sz val="12"/>
      <name val="바탕체"/>
      <charset val="129"/>
    </font>
    <font>
      <sz val="14"/>
      <name val="Terminal"/>
      <charset val="134"/>
    </font>
    <font>
      <sz val="11"/>
      <color indexed="9"/>
      <name val="Calibri"/>
      <family val="2"/>
    </font>
    <font>
      <sz val="11"/>
      <color indexed="9"/>
      <name val="宋体"/>
      <family val="3"/>
      <charset val="134"/>
    </font>
    <font>
      <b/>
      <sz val="8"/>
      <name val="MS Gothic"/>
      <family val="3"/>
      <charset val="128"/>
    </font>
    <font>
      <sz val="8"/>
      <name val="MS Gothic"/>
      <family val="3"/>
      <charset val="128"/>
    </font>
    <font>
      <sz val="11"/>
      <color theme="1"/>
      <name val="宋体"/>
      <family val="3"/>
      <charset val="134"/>
      <scheme val="minor"/>
    </font>
    <font>
      <b/>
      <sz val="8"/>
      <name val="宋体"/>
      <family val="3"/>
      <charset val="134"/>
    </font>
    <font>
      <sz val="9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medium">
        <color auto="1"/>
      </right>
      <top/>
      <bottom style="hair">
        <color auto="1"/>
      </bottom>
      <diagonal/>
    </border>
  </borders>
  <cellStyleXfs count="6049">
    <xf numFmtId="0" fontId="0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9" fontId="4" fillId="0" borderId="0" applyFont="0" applyFill="0" applyBorder="0" applyAlignment="0" applyProtection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9" fontId="16" fillId="0" borderId="0" applyFont="0" applyFill="0" applyBorder="0" applyAlignment="0" applyProtection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82" fontId="15" fillId="0" borderId="0" applyFont="0" applyFill="0" applyBorder="0" applyAlignment="0" applyProtection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4" fillId="8" borderId="0" applyNumberFormat="0" applyBorder="0" applyAlignment="0" applyProtection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6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84" fontId="17" fillId="0" borderId="0" applyFont="0" applyFill="0" applyBorder="0" applyAlignment="0" applyProtection="0"/>
    <xf numFmtId="178" fontId="15" fillId="0" borderId="0"/>
    <xf numFmtId="178" fontId="15" fillId="0" borderId="0"/>
    <xf numFmtId="0" fontId="4" fillId="0" borderId="0">
      <alignment vertical="center"/>
    </xf>
    <xf numFmtId="178" fontId="18" fillId="7" borderId="0" applyNumberFormat="0" applyBorder="0" applyAlignment="0" applyProtection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9" fillId="0" borderId="0" applyNumberFormat="0" applyFill="0" applyBorder="0" applyAlignment="0" applyProtection="0">
      <alignment vertical="top"/>
      <protection locked="0"/>
    </xf>
    <xf numFmtId="178" fontId="15" fillId="0" borderId="0"/>
    <xf numFmtId="178" fontId="15" fillId="0" borderId="0"/>
    <xf numFmtId="178" fontId="15" fillId="0" borderId="0"/>
    <xf numFmtId="178" fontId="20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9" fillId="0" borderId="0" applyNumberFormat="0" applyFill="0" applyBorder="0" applyAlignment="0" applyProtection="0">
      <alignment vertical="top"/>
      <protection locked="0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43" fontId="16" fillId="0" borderId="0" applyFont="0" applyFill="0" applyBorder="0" applyAlignment="0" applyProtection="0"/>
    <xf numFmtId="178" fontId="15" fillId="0" borderId="0"/>
    <xf numFmtId="178" fontId="21" fillId="0" borderId="0" applyNumberFormat="0" applyFill="0" applyBorder="0" applyAlignment="0" applyProtection="0">
      <alignment vertical="top"/>
      <protection locked="0"/>
    </xf>
    <xf numFmtId="178" fontId="15" fillId="0" borderId="0"/>
    <xf numFmtId="178" fontId="15" fillId="0" borderId="0"/>
    <xf numFmtId="178" fontId="15" fillId="0" borderId="0"/>
    <xf numFmtId="178" fontId="15" fillId="0" borderId="0"/>
    <xf numFmtId="183" fontId="16" fillId="0" borderId="0" applyFont="0" applyFill="0" applyBorder="0" applyAlignment="0" applyProtection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6" fillId="0" borderId="0" applyFont="0" applyFill="0" applyBorder="0" applyAlignment="0" applyProtection="0"/>
    <xf numFmtId="178" fontId="15" fillId="0" borderId="0"/>
    <xf numFmtId="178" fontId="15" fillId="0" borderId="0"/>
    <xf numFmtId="178" fontId="16" fillId="0" borderId="0" applyFont="0" applyFill="0" applyBorder="0" applyAlignment="0" applyProtection="0"/>
    <xf numFmtId="178" fontId="15" fillId="0" borderId="0"/>
    <xf numFmtId="178" fontId="18" fillId="11" borderId="0" applyNumberFormat="0" applyBorder="0" applyAlignment="0" applyProtection="0"/>
    <xf numFmtId="0" fontId="4" fillId="0" borderId="0">
      <alignment vertical="center"/>
    </xf>
    <xf numFmtId="178" fontId="21" fillId="0" borderId="0" applyNumberFormat="0" applyFill="0" applyBorder="0" applyAlignment="0" applyProtection="0">
      <alignment vertical="top"/>
      <protection locked="0"/>
    </xf>
    <xf numFmtId="178" fontId="15" fillId="0" borderId="0"/>
    <xf numFmtId="178" fontId="22" fillId="0" borderId="0"/>
    <xf numFmtId="178" fontId="15" fillId="0" borderId="0"/>
    <xf numFmtId="178" fontId="15" fillId="0" borderId="0"/>
    <xf numFmtId="178" fontId="20" fillId="0" borderId="0"/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23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23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20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20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9" fontId="16" fillId="7" borderId="0"/>
    <xf numFmtId="178" fontId="15" fillId="0" borderId="0"/>
    <xf numFmtId="0" fontId="4" fillId="0" borderId="0">
      <alignment vertical="center"/>
    </xf>
    <xf numFmtId="178" fontId="24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20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20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85" fontId="15" fillId="0" borderId="0" applyFont="0" applyFill="0" applyBorder="0" applyAlignment="0" applyProtection="0"/>
    <xf numFmtId="178" fontId="15" fillId="0" borderId="0"/>
    <xf numFmtId="178" fontId="18" fillId="12" borderId="0" applyNumberFormat="0" applyBorder="0" applyAlignment="0" applyProtection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8" fillId="12" borderId="0" applyNumberFormat="0" applyBorder="0" applyAlignment="0" applyProtection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8" fillId="10" borderId="0" applyNumberFormat="0" applyBorder="0" applyAlignment="0" applyProtection="0"/>
    <xf numFmtId="178" fontId="15" fillId="0" borderId="0"/>
    <xf numFmtId="178" fontId="15" fillId="0" borderId="0"/>
    <xf numFmtId="178" fontId="18" fillId="10" borderId="0" applyNumberFormat="0" applyBorder="0" applyAlignment="0" applyProtection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8" fillId="7" borderId="0" applyNumberFormat="0" applyBorder="0" applyAlignment="0" applyProtection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8" fillId="8" borderId="0" applyNumberFormat="0" applyBorder="0" applyAlignment="0" applyProtection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8" fillId="8" borderId="0" applyNumberFormat="0" applyBorder="0" applyAlignment="0" applyProtection="0"/>
    <xf numFmtId="178" fontId="15" fillId="0" borderId="0"/>
    <xf numFmtId="178" fontId="15" fillId="0" borderId="0"/>
    <xf numFmtId="178" fontId="18" fillId="13" borderId="0" applyNumberFormat="0" applyBorder="0" applyAlignment="0" applyProtection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8" fillId="13" borderId="0" applyNumberFormat="0" applyBorder="0" applyAlignment="0" applyProtection="0"/>
    <xf numFmtId="178" fontId="18" fillId="4" borderId="0" applyNumberFormat="0" applyBorder="0" applyAlignment="0" applyProtection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8" fillId="4" borderId="0" applyNumberFormat="0" applyBorder="0" applyAlignment="0" applyProtection="0"/>
    <xf numFmtId="0" fontId="4" fillId="0" borderId="0">
      <alignment vertical="center"/>
    </xf>
    <xf numFmtId="178" fontId="15" fillId="0" borderId="0"/>
    <xf numFmtId="178" fontId="4" fillId="12" borderId="0" applyNumberFormat="0" applyBorder="0" applyAlignment="0" applyProtection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4" fillId="10" borderId="0" applyNumberFormat="0" applyBorder="0" applyAlignment="0" applyProtection="0">
      <alignment vertical="center"/>
    </xf>
    <xf numFmtId="178" fontId="15" fillId="0" borderId="0"/>
    <xf numFmtId="178" fontId="15" fillId="0" borderId="0"/>
    <xf numFmtId="178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4" fillId="8" borderId="0" applyNumberFormat="0" applyBorder="0" applyAlignment="0" applyProtection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4" fillId="13" borderId="0" applyNumberFormat="0" applyBorder="0" applyAlignment="0" applyProtection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4" fillId="4" borderId="0" applyNumberFormat="0" applyBorder="0" applyAlignment="0" applyProtection="0">
      <alignment vertical="center"/>
    </xf>
    <xf numFmtId="178" fontId="18" fillId="6" borderId="0" applyNumberFormat="0" applyBorder="0" applyAlignment="0" applyProtection="0"/>
    <xf numFmtId="178" fontId="15" fillId="0" borderId="0"/>
    <xf numFmtId="178" fontId="18" fillId="6" borderId="0" applyNumberFormat="0" applyBorder="0" applyAlignment="0" applyProtection="0"/>
    <xf numFmtId="178" fontId="15" fillId="0" borderId="0"/>
    <xf numFmtId="178" fontId="15" fillId="0" borderId="0"/>
    <xf numFmtId="0" fontId="4" fillId="0" borderId="0">
      <alignment vertical="center"/>
    </xf>
    <xf numFmtId="178" fontId="18" fillId="14" borderId="0" applyNumberFormat="0" applyBorder="0" applyAlignment="0" applyProtection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8" fillId="14" borderId="0" applyNumberFormat="0" applyBorder="0" applyAlignment="0" applyProtection="0"/>
    <xf numFmtId="178" fontId="18" fillId="11" borderId="0" applyNumberFormat="0" applyBorder="0" applyAlignment="0" applyProtection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8" fillId="8" borderId="0" applyNumberFormat="0" applyBorder="0" applyAlignment="0" applyProtection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8" fillId="8" borderId="0" applyNumberFormat="0" applyBorder="0" applyAlignment="0" applyProtection="0"/>
    <xf numFmtId="0" fontId="4" fillId="0" borderId="0">
      <alignment vertical="center"/>
    </xf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8" fillId="6" borderId="0" applyNumberFormat="0" applyBorder="0" applyAlignment="0" applyProtection="0"/>
    <xf numFmtId="178" fontId="15" fillId="0" borderId="0"/>
    <xf numFmtId="0" fontId="29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8" fillId="6" borderId="0" applyNumberFormat="0" applyBorder="0" applyAlignment="0" applyProtection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8" fillId="15" borderId="0" applyNumberFormat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8" fillId="15" borderId="0" applyNumberFormat="0" applyBorder="0" applyAlignment="0" applyProtection="0"/>
    <xf numFmtId="178" fontId="15" fillId="0" borderId="0"/>
    <xf numFmtId="178" fontId="15" fillId="0" borderId="0"/>
    <xf numFmtId="178" fontId="4" fillId="6" borderId="0" applyNumberFormat="0" applyBorder="0" applyAlignment="0" applyProtection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4" fillId="14" borderId="0" applyNumberFormat="0" applyBorder="0" applyAlignment="0" applyProtection="0">
      <alignment vertical="center"/>
    </xf>
    <xf numFmtId="178" fontId="15" fillId="0" borderId="0"/>
    <xf numFmtId="178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4" fillId="6" borderId="0" applyNumberFormat="0" applyBorder="0" applyAlignment="0" applyProtection="0">
      <alignment vertical="center"/>
    </xf>
    <xf numFmtId="178" fontId="15" fillId="0" borderId="0"/>
    <xf numFmtId="178" fontId="4" fillId="15" borderId="0" applyNumberFormat="0" applyBorder="0" applyAlignment="0" applyProtection="0">
      <alignment vertical="center"/>
    </xf>
    <xf numFmtId="178" fontId="15" fillId="0" borderId="0"/>
    <xf numFmtId="178" fontId="25" fillId="16" borderId="0" applyNumberFormat="0" applyBorder="0" applyAlignment="0" applyProtection="0"/>
    <xf numFmtId="178" fontId="25" fillId="16" borderId="0" applyNumberFormat="0" applyBorder="0" applyAlignment="0" applyProtection="0"/>
    <xf numFmtId="178" fontId="15" fillId="0" borderId="0"/>
    <xf numFmtId="178" fontId="25" fillId="14" borderId="0" applyNumberFormat="0" applyBorder="0" applyAlignment="0" applyProtection="0"/>
    <xf numFmtId="178" fontId="15" fillId="0" borderId="0"/>
    <xf numFmtId="178" fontId="15" fillId="0" borderId="0"/>
    <xf numFmtId="178" fontId="25" fillId="14" borderId="0" applyNumberFormat="0" applyBorder="0" applyAlignment="0" applyProtection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25" fillId="11" borderId="0" applyNumberFormat="0" applyBorder="0" applyAlignment="0" applyProtection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25" fillId="11" borderId="0" applyNumberFormat="0" applyBorder="0" applyAlignment="0" applyProtection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25" fillId="17" borderId="0" applyNumberFormat="0" applyBorder="0" applyAlignment="0" applyProtection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25" fillId="17" borderId="0" applyNumberFormat="0" applyBorder="0" applyAlignment="0" applyProtection="0"/>
    <xf numFmtId="178" fontId="15" fillId="0" borderId="0"/>
    <xf numFmtId="178" fontId="15" fillId="0" borderId="0"/>
    <xf numFmtId="178" fontId="15" fillId="0" borderId="0"/>
    <xf numFmtId="178" fontId="25" fillId="18" borderId="0" applyNumberFormat="0" applyBorder="0" applyAlignment="0" applyProtection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25" fillId="18" borderId="0" applyNumberFormat="0" applyBorder="0" applyAlignment="0" applyProtection="0"/>
    <xf numFmtId="178" fontId="15" fillId="0" borderId="0"/>
    <xf numFmtId="178" fontId="15" fillId="0" borderId="0"/>
    <xf numFmtId="178" fontId="25" fillId="19" borderId="0" applyNumberFormat="0" applyBorder="0" applyAlignment="0" applyProtection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25" fillId="19" borderId="0" applyNumberFormat="0" applyBorder="0" applyAlignment="0" applyProtection="0"/>
    <xf numFmtId="178" fontId="15" fillId="0" borderId="0"/>
    <xf numFmtId="178" fontId="15" fillId="0" borderId="0"/>
    <xf numFmtId="178" fontId="26" fillId="16" borderId="0" applyNumberFormat="0" applyBorder="0" applyAlignment="0" applyProtection="0">
      <alignment vertical="center"/>
    </xf>
    <xf numFmtId="0" fontId="4" fillId="0" borderId="0">
      <alignment vertical="center"/>
    </xf>
    <xf numFmtId="178" fontId="15" fillId="0" borderId="0"/>
    <xf numFmtId="178" fontId="26" fillId="14" borderId="0" applyNumberFormat="0" applyBorder="0" applyAlignment="0" applyProtection="0">
      <alignment vertical="center"/>
    </xf>
    <xf numFmtId="178" fontId="26" fillId="11" borderId="0" applyNumberFormat="0" applyBorder="0" applyAlignment="0" applyProtection="0">
      <alignment vertical="center"/>
    </xf>
    <xf numFmtId="178" fontId="26" fillId="17" borderId="0" applyNumberFormat="0" applyBorder="0" applyAlignment="0" applyProtection="0">
      <alignment vertical="center"/>
    </xf>
    <xf numFmtId="178" fontId="26" fillId="18" borderId="0" applyNumberFormat="0" applyBorder="0" applyAlignment="0" applyProtection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26" fillId="19" borderId="0" applyNumberFormat="0" applyBorder="0" applyAlignment="0" applyProtection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9" fontId="4" fillId="0" borderId="0" applyFont="0" applyFill="0" applyBorder="0" applyAlignment="0" applyProtection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40" fontId="17" fillId="0" borderId="0" applyFont="0" applyFill="0" applyBorder="0" applyAlignment="0" applyProtection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9" fontId="17" fillId="0" borderId="0" applyFont="0" applyFill="0" applyBorder="0" applyAlignment="0" applyProtection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82" fontId="17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38" fontId="17" fillId="0" borderId="0" applyFont="0" applyFill="0" applyBorder="0" applyAlignment="0" applyProtection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29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178" fontId="15" fillId="0" borderId="0"/>
    <xf numFmtId="0" fontId="4" fillId="0" borderId="0">
      <alignment vertical="center"/>
    </xf>
    <xf numFmtId="178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</cellStyleXfs>
  <cellXfs count="4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6" fontId="3" fillId="0" borderId="0" xfId="0" applyNumberFormat="1" applyFont="1" applyAlignment="1">
      <alignment horizontal="center" vertical="center"/>
    </xf>
    <xf numFmtId="0" fontId="4" fillId="0" borderId="0" xfId="2583">
      <alignment vertical="center"/>
    </xf>
    <xf numFmtId="0" fontId="5" fillId="2" borderId="1" xfId="2583" applyFont="1" applyFill="1" applyBorder="1" applyAlignment="1">
      <alignment horizontal="center" vertical="center"/>
    </xf>
    <xf numFmtId="14" fontId="6" fillId="2" borderId="2" xfId="2583" applyNumberFormat="1" applyFont="1" applyFill="1" applyBorder="1" applyAlignment="1">
      <alignment horizontal="center" vertical="center" wrapText="1"/>
    </xf>
    <xf numFmtId="0" fontId="2" fillId="0" borderId="0" xfId="2583" applyFont="1" applyAlignment="1">
      <alignment horizontal="center" vertical="center"/>
    </xf>
    <xf numFmtId="0" fontId="7" fillId="0" borderId="0" xfId="2583" applyFont="1" applyAlignment="1">
      <alignment horizontal="center" vertical="center"/>
    </xf>
    <xf numFmtId="14" fontId="6" fillId="0" borderId="0" xfId="2583" applyNumberFormat="1" applyFont="1" applyAlignment="1">
      <alignment horizontal="center" vertical="center" wrapText="1"/>
    </xf>
    <xf numFmtId="0" fontId="5" fillId="2" borderId="3" xfId="2583" applyFont="1" applyFill="1" applyBorder="1" applyAlignment="1">
      <alignment horizontal="center" vertical="center" wrapText="1"/>
    </xf>
    <xf numFmtId="0" fontId="2" fillId="3" borderId="3" xfId="2583" applyFont="1" applyFill="1" applyBorder="1" applyAlignment="1">
      <alignment horizontal="center" vertical="center"/>
    </xf>
    <xf numFmtId="0" fontId="7" fillId="3" borderId="3" xfId="2583" applyFont="1" applyFill="1" applyBorder="1" applyAlignment="1">
      <alignment horizontal="left" vertical="center"/>
    </xf>
    <xf numFmtId="0" fontId="3" fillId="3" borderId="3" xfId="2583" applyFont="1" applyFill="1" applyBorder="1" applyAlignment="1">
      <alignment horizontal="left" vertical="center"/>
    </xf>
    <xf numFmtId="187" fontId="2" fillId="3" borderId="3" xfId="2583" applyNumberFormat="1" applyFont="1" applyFill="1" applyBorder="1" applyAlignment="1">
      <alignment horizontal="right" vertical="center"/>
    </xf>
    <xf numFmtId="0" fontId="3" fillId="0" borderId="3" xfId="2583" applyFont="1" applyBorder="1" applyAlignment="1">
      <alignment horizontal="center" vertical="center" wrapText="1" shrinkToFit="1"/>
    </xf>
    <xf numFmtId="181" fontId="2" fillId="0" borderId="3" xfId="2583" applyNumberFormat="1" applyFont="1" applyBorder="1" applyAlignment="1">
      <alignment horizontal="right" vertical="center"/>
    </xf>
    <xf numFmtId="0" fontId="2" fillId="3" borderId="3" xfId="2583" applyFont="1" applyFill="1" applyBorder="1" applyAlignment="1">
      <alignment horizontal="left" vertical="center" wrapText="1"/>
    </xf>
    <xf numFmtId="0" fontId="2" fillId="3" borderId="3" xfId="2583" applyFont="1" applyFill="1" applyBorder="1" applyAlignment="1">
      <alignment horizontal="left" vertical="center"/>
    </xf>
    <xf numFmtId="0" fontId="7" fillId="3" borderId="3" xfId="2583" applyFont="1" applyFill="1" applyBorder="1" applyAlignment="1">
      <alignment horizontal="center" vertical="center"/>
    </xf>
    <xf numFmtId="0" fontId="3" fillId="0" borderId="3" xfId="2583" applyFont="1" applyBorder="1" applyAlignment="1">
      <alignment horizontal="center" vertical="center"/>
    </xf>
    <xf numFmtId="181" fontId="2" fillId="0" borderId="3" xfId="2583" applyNumberFormat="1" applyFont="1" applyBorder="1" applyAlignment="1">
      <alignment horizontal="center" vertical="center"/>
    </xf>
    <xf numFmtId="0" fontId="8" fillId="0" borderId="5" xfId="2583" applyFont="1" applyBorder="1" applyAlignment="1">
      <alignment horizontal="center" vertical="center"/>
    </xf>
    <xf numFmtId="0" fontId="3" fillId="4" borderId="6" xfId="2583" applyFont="1" applyFill="1" applyBorder="1" applyAlignment="1">
      <alignment horizontal="left" vertical="center"/>
    </xf>
    <xf numFmtId="9" fontId="3" fillId="4" borderId="7" xfId="930" applyFont="1" applyFill="1" applyBorder="1" applyAlignment="1">
      <alignment horizontal="center" vertical="center"/>
    </xf>
    <xf numFmtId="9" fontId="2" fillId="0" borderId="0" xfId="930" applyFont="1" applyFill="1" applyBorder="1" applyAlignment="1">
      <alignment horizontal="center" vertical="center"/>
    </xf>
    <xf numFmtId="0" fontId="3" fillId="0" borderId="9" xfId="2583" applyFont="1" applyBorder="1" applyAlignment="1">
      <alignment horizontal="center" vertical="center"/>
    </xf>
    <xf numFmtId="0" fontId="3" fillId="0" borderId="10" xfId="2583" applyFont="1" applyBorder="1" applyAlignment="1">
      <alignment horizontal="left" vertical="center"/>
    </xf>
    <xf numFmtId="0" fontId="3" fillId="5" borderId="11" xfId="2583" applyFont="1" applyFill="1" applyBorder="1" applyAlignment="1">
      <alignment horizontal="center" vertical="center"/>
    </xf>
    <xf numFmtId="0" fontId="3" fillId="4" borderId="12" xfId="2583" applyFont="1" applyFill="1" applyBorder="1" applyAlignment="1">
      <alignment horizontal="left" vertical="center"/>
    </xf>
    <xf numFmtId="9" fontId="3" fillId="4" borderId="13" xfId="930" applyFont="1" applyFill="1" applyBorder="1" applyAlignment="1">
      <alignment horizontal="center" vertical="center"/>
    </xf>
    <xf numFmtId="188" fontId="2" fillId="5" borderId="3" xfId="2583" applyNumberFormat="1" applyFont="1" applyFill="1" applyBorder="1" applyAlignment="1">
      <alignment horizontal="center" vertical="center"/>
    </xf>
    <xf numFmtId="186" fontId="9" fillId="5" borderId="3" xfId="2583" applyNumberFormat="1" applyFont="1" applyFill="1" applyBorder="1" applyAlignment="1">
      <alignment horizontal="right" vertical="center"/>
    </xf>
    <xf numFmtId="189" fontId="2" fillId="0" borderId="3" xfId="2583" applyNumberFormat="1" applyFont="1" applyBorder="1" applyAlignment="1">
      <alignment horizontal="right" vertical="center"/>
    </xf>
    <xf numFmtId="189" fontId="2" fillId="5" borderId="3" xfId="2583" applyNumberFormat="1" applyFont="1" applyFill="1" applyBorder="1" applyAlignment="1">
      <alignment horizontal="right" vertical="center"/>
    </xf>
    <xf numFmtId="190" fontId="2" fillId="0" borderId="3" xfId="2583" applyNumberFormat="1" applyFont="1" applyBorder="1" applyAlignment="1">
      <alignment horizontal="right" vertical="center"/>
    </xf>
    <xf numFmtId="190" fontId="2" fillId="5" borderId="3" xfId="2583" applyNumberFormat="1" applyFont="1" applyFill="1" applyBorder="1" applyAlignment="1">
      <alignment horizontal="center" vertical="center"/>
    </xf>
    <xf numFmtId="190" fontId="2" fillId="5" borderId="3" xfId="2583" applyNumberFormat="1" applyFont="1" applyFill="1" applyBorder="1" applyAlignment="1">
      <alignment horizontal="right" vertical="center"/>
    </xf>
    <xf numFmtId="191" fontId="2" fillId="5" borderId="3" xfId="2583" applyNumberFormat="1" applyFont="1" applyFill="1" applyBorder="1" applyAlignment="1">
      <alignment horizontal="center" vertical="center"/>
    </xf>
    <xf numFmtId="192" fontId="5" fillId="2" borderId="3" xfId="2583" applyNumberFormat="1" applyFont="1" applyFill="1" applyBorder="1" applyAlignment="1">
      <alignment horizontal="center" vertical="center" wrapText="1"/>
    </xf>
    <xf numFmtId="186" fontId="5" fillId="2" borderId="3" xfId="2583" applyNumberFormat="1" applyFont="1" applyFill="1" applyBorder="1" applyAlignment="1">
      <alignment horizontal="center" vertical="center" wrapText="1"/>
    </xf>
    <xf numFmtId="192" fontId="5" fillId="5" borderId="3" xfId="2583" applyNumberFormat="1" applyFont="1" applyFill="1" applyBorder="1" applyAlignment="1">
      <alignment horizontal="center" vertical="center" wrapText="1"/>
    </xf>
    <xf numFmtId="193" fontId="2" fillId="5" borderId="3" xfId="2583" applyNumberFormat="1" applyFont="1" applyFill="1" applyBorder="1" applyAlignment="1">
      <alignment horizontal="right" vertical="center"/>
    </xf>
    <xf numFmtId="186" fontId="10" fillId="0" borderId="3" xfId="2583" applyNumberFormat="1" applyFont="1" applyBorder="1" applyAlignment="1">
      <alignment horizontal="right" vertical="center"/>
    </xf>
    <xf numFmtId="186" fontId="10" fillId="5" borderId="3" xfId="2583" applyNumberFormat="1" applyFont="1" applyFill="1" applyBorder="1" applyAlignment="1">
      <alignment horizontal="center" vertical="center"/>
    </xf>
    <xf numFmtId="181" fontId="10" fillId="2" borderId="3" xfId="2583" applyNumberFormat="1" applyFont="1" applyFill="1" applyBorder="1" applyAlignment="1">
      <alignment horizontal="right" vertical="center"/>
    </xf>
    <xf numFmtId="181" fontId="3" fillId="0" borderId="3" xfId="2583" applyNumberFormat="1" applyFont="1" applyBorder="1" applyAlignment="1">
      <alignment horizontal="right" vertical="center"/>
    </xf>
    <xf numFmtId="186" fontId="3" fillId="5" borderId="3" xfId="2583" applyNumberFormat="1" applyFont="1" applyFill="1" applyBorder="1" applyAlignment="1">
      <alignment horizontal="center" vertical="center"/>
    </xf>
    <xf numFmtId="186" fontId="3" fillId="2" borderId="3" xfId="2583" applyNumberFormat="1" applyFont="1" applyFill="1" applyBorder="1" applyAlignment="1">
      <alignment horizontal="center" vertical="center"/>
    </xf>
    <xf numFmtId="181" fontId="10" fillId="0" borderId="3" xfId="2583" applyNumberFormat="1" applyFont="1" applyBorder="1" applyAlignment="1">
      <alignment horizontal="right" vertical="center"/>
    </xf>
    <xf numFmtId="189" fontId="3" fillId="5" borderId="3" xfId="2583" applyNumberFormat="1" applyFont="1" applyFill="1" applyBorder="1" applyAlignment="1">
      <alignment horizontal="center" vertical="center"/>
    </xf>
    <xf numFmtId="0" fontId="5" fillId="0" borderId="0" xfId="2583" applyFont="1" applyAlignment="1">
      <alignment horizontal="center" vertical="center"/>
    </xf>
    <xf numFmtId="1" fontId="2" fillId="0" borderId="3" xfId="2583" applyNumberFormat="1" applyFont="1" applyBorder="1" applyAlignment="1">
      <alignment horizontal="center" vertical="center"/>
    </xf>
    <xf numFmtId="1" fontId="2" fillId="0" borderId="0" xfId="2583" applyNumberFormat="1" applyFont="1" applyAlignment="1">
      <alignment horizontal="center" vertical="center"/>
    </xf>
    <xf numFmtId="186" fontId="10" fillId="0" borderId="3" xfId="2583" applyNumberFormat="1" applyFont="1" applyBorder="1" applyAlignment="1">
      <alignment horizontal="center" vertical="center"/>
    </xf>
    <xf numFmtId="1" fontId="2" fillId="5" borderId="3" xfId="2583" applyNumberFormat="1" applyFont="1" applyFill="1" applyBorder="1" applyAlignment="1">
      <alignment horizontal="center" vertical="center"/>
    </xf>
    <xf numFmtId="0" fontId="3" fillId="5" borderId="14" xfId="2583" applyFont="1" applyFill="1" applyBorder="1" applyAlignment="1">
      <alignment horizontal="center" vertical="center"/>
    </xf>
    <xf numFmtId="0" fontId="3" fillId="0" borderId="15" xfId="2583" applyFont="1" applyBorder="1" applyAlignment="1">
      <alignment horizontal="center" vertical="center"/>
    </xf>
    <xf numFmtId="0" fontId="3" fillId="0" borderId="9" xfId="2583" applyFont="1" applyBorder="1" applyAlignment="1">
      <alignment horizontal="left" vertical="center"/>
    </xf>
    <xf numFmtId="189" fontId="3" fillId="5" borderId="16" xfId="2583" applyNumberFormat="1" applyFont="1" applyFill="1" applyBorder="1" applyAlignment="1">
      <alignment horizontal="center" vertical="center"/>
    </xf>
    <xf numFmtId="189" fontId="2" fillId="0" borderId="0" xfId="2583" applyNumberFormat="1" applyFont="1" applyAlignment="1">
      <alignment horizontal="center" vertical="center"/>
    </xf>
    <xf numFmtId="0" fontId="8" fillId="0" borderId="9" xfId="2583" applyFont="1" applyBorder="1" applyAlignment="1">
      <alignment horizontal="center" vertical="center"/>
    </xf>
    <xf numFmtId="0" fontId="3" fillId="4" borderId="17" xfId="2583" applyFont="1" applyFill="1" applyBorder="1" applyAlignment="1">
      <alignment horizontal="left" vertical="center"/>
    </xf>
    <xf numFmtId="9" fontId="3" fillId="4" borderId="18" xfId="930" applyFont="1" applyFill="1" applyBorder="1" applyAlignment="1">
      <alignment horizontal="center" vertical="center"/>
    </xf>
    <xf numFmtId="0" fontId="3" fillId="0" borderId="19" xfId="2583" applyFont="1" applyBorder="1" applyAlignment="1">
      <alignment horizontal="center" vertical="center"/>
    </xf>
    <xf numFmtId="0" fontId="3" fillId="0" borderId="20" xfId="2583" applyFont="1" applyBorder="1" applyAlignment="1">
      <alignment horizontal="left" vertical="center"/>
    </xf>
    <xf numFmtId="189" fontId="3" fillId="5" borderId="21" xfId="2583" applyNumberFormat="1" applyFont="1" applyFill="1" applyBorder="1" applyAlignment="1">
      <alignment horizontal="center" vertical="center"/>
    </xf>
    <xf numFmtId="0" fontId="8" fillId="0" borderId="14" xfId="2583" applyFont="1" applyBorder="1" applyAlignment="1">
      <alignment horizontal="center" vertical="center" wrapText="1"/>
    </xf>
    <xf numFmtId="0" fontId="3" fillId="0" borderId="0" xfId="2583" applyFont="1" applyAlignment="1">
      <alignment horizontal="center" vertical="center"/>
    </xf>
    <xf numFmtId="194" fontId="8" fillId="0" borderId="23" xfId="2583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 wrapText="1"/>
    </xf>
    <xf numFmtId="194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 shrinkToFit="1"/>
    </xf>
    <xf numFmtId="181" fontId="3" fillId="0" borderId="3" xfId="0" applyNumberFormat="1" applyFont="1" applyBorder="1" applyAlignment="1">
      <alignment horizontal="right" vertical="center"/>
    </xf>
    <xf numFmtId="188" fontId="3" fillId="5" borderId="3" xfId="0" applyNumberFormat="1" applyFont="1" applyFill="1" applyBorder="1" applyAlignment="1">
      <alignment horizontal="center" vertical="center"/>
    </xf>
    <xf numFmtId="181" fontId="2" fillId="0" borderId="3" xfId="0" applyNumberFormat="1" applyFont="1" applyBorder="1" applyAlignment="1">
      <alignment horizontal="right" vertical="center"/>
    </xf>
    <xf numFmtId="188" fontId="2" fillId="5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/>
    </xf>
    <xf numFmtId="0" fontId="2" fillId="9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190" fontId="2" fillId="5" borderId="3" xfId="0" applyNumberFormat="1" applyFont="1" applyFill="1" applyBorder="1" applyAlignment="1">
      <alignment horizontal="center" vertical="center"/>
    </xf>
    <xf numFmtId="190" fontId="8" fillId="0" borderId="24" xfId="0" applyNumberFormat="1" applyFont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9" fontId="3" fillId="4" borderId="7" xfId="65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5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9" fontId="3" fillId="4" borderId="11" xfId="65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89" fontId="3" fillId="5" borderId="1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9" fontId="2" fillId="0" borderId="0" xfId="65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186" fontId="3" fillId="5" borderId="3" xfId="0" applyNumberFormat="1" applyFont="1" applyFill="1" applyBorder="1" applyAlignment="1">
      <alignment horizontal="right" vertical="center"/>
    </xf>
    <xf numFmtId="189" fontId="2" fillId="0" borderId="3" xfId="0" applyNumberFormat="1" applyFont="1" applyBorder="1" applyAlignment="1">
      <alignment horizontal="right" vertical="center"/>
    </xf>
    <xf numFmtId="189" fontId="2" fillId="5" borderId="3" xfId="0" applyNumberFormat="1" applyFont="1" applyFill="1" applyBorder="1" applyAlignment="1">
      <alignment horizontal="right" vertical="center"/>
    </xf>
    <xf numFmtId="193" fontId="2" fillId="5" borderId="3" xfId="0" applyNumberFormat="1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86" fontId="9" fillId="5" borderId="3" xfId="0" applyNumberFormat="1" applyFont="1" applyFill="1" applyBorder="1" applyAlignment="1">
      <alignment horizontal="right" vertical="center"/>
    </xf>
    <xf numFmtId="186" fontId="9" fillId="0" borderId="3" xfId="0" applyNumberFormat="1" applyFont="1" applyBorder="1" applyAlignment="1">
      <alignment horizontal="right" vertical="center"/>
    </xf>
    <xf numFmtId="190" fontId="2" fillId="5" borderId="3" xfId="0" applyNumberFormat="1" applyFont="1" applyFill="1" applyBorder="1" applyAlignment="1">
      <alignment horizontal="right" vertical="center"/>
    </xf>
    <xf numFmtId="0" fontId="2" fillId="5" borderId="3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1" fontId="3" fillId="0" borderId="3" xfId="0" applyNumberFormat="1" applyFont="1" applyBorder="1" applyAlignment="1">
      <alignment horizontal="left" vertical="center" wrapText="1"/>
    </xf>
    <xf numFmtId="189" fontId="2" fillId="5" borderId="3" xfId="0" applyNumberFormat="1" applyFont="1" applyFill="1" applyBorder="1" applyAlignment="1">
      <alignment horizontal="center" vertical="center"/>
    </xf>
    <xf numFmtId="191" fontId="2" fillId="5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91" fontId="3" fillId="3" borderId="3" xfId="0" applyNumberFormat="1" applyFont="1" applyFill="1" applyBorder="1" applyAlignment="1">
      <alignment horizontal="right" vertical="center"/>
    </xf>
    <xf numFmtId="0" fontId="3" fillId="10" borderId="3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 wrapText="1"/>
    </xf>
    <xf numFmtId="191" fontId="3" fillId="3" borderId="3" xfId="1446" applyNumberFormat="1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189" fontId="3" fillId="5" borderId="21" xfId="0" applyNumberFormat="1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87" fontId="3" fillId="5" borderId="3" xfId="0" applyNumberFormat="1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191" fontId="3" fillId="0" borderId="3" xfId="0" applyNumberFormat="1" applyFont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194" fontId="8" fillId="0" borderId="19" xfId="0" applyNumberFormat="1" applyFont="1" applyBorder="1" applyAlignment="1">
      <alignment horizontal="left" vertical="center" indent="2"/>
    </xf>
    <xf numFmtId="0" fontId="3" fillId="0" borderId="9" xfId="0" applyFont="1" applyBorder="1" applyAlignment="1">
      <alignment horizontal="center" vertical="center"/>
    </xf>
    <xf numFmtId="9" fontId="3" fillId="4" borderId="13" xfId="65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195" fontId="3" fillId="5" borderId="30" xfId="0" applyNumberFormat="1" applyFont="1" applyFill="1" applyBorder="1" applyAlignment="1">
      <alignment horizontal="center" vertical="center"/>
    </xf>
    <xf numFmtId="189" fontId="3" fillId="0" borderId="3" xfId="0" applyNumberFormat="1" applyFont="1" applyBorder="1" applyAlignment="1">
      <alignment horizontal="right" vertical="center"/>
    </xf>
    <xf numFmtId="195" fontId="3" fillId="5" borderId="3" xfId="0" applyNumberFormat="1" applyFont="1" applyFill="1" applyBorder="1" applyAlignment="1">
      <alignment horizontal="right" vertical="center"/>
    </xf>
    <xf numFmtId="195" fontId="2" fillId="5" borderId="3" xfId="0" applyNumberFormat="1" applyFont="1" applyFill="1" applyBorder="1" applyAlignment="1">
      <alignment horizontal="right" vertical="center"/>
    </xf>
    <xf numFmtId="191" fontId="3" fillId="0" borderId="3" xfId="0" applyNumberFormat="1" applyFont="1" applyBorder="1" applyAlignment="1">
      <alignment horizontal="center" vertical="center"/>
    </xf>
    <xf numFmtId="193" fontId="3" fillId="5" borderId="3" xfId="0" applyNumberFormat="1" applyFont="1" applyFill="1" applyBorder="1" applyAlignment="1">
      <alignment horizontal="center" vertical="center"/>
    </xf>
    <xf numFmtId="186" fontId="3" fillId="5" borderId="3" xfId="0" applyNumberFormat="1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186" fontId="3" fillId="0" borderId="3" xfId="0" applyNumberFormat="1" applyFont="1" applyBorder="1" applyAlignment="1">
      <alignment horizontal="center" vertical="center"/>
    </xf>
    <xf numFmtId="193" fontId="3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7" fillId="3" borderId="31" xfId="0" applyFont="1" applyFill="1" applyBorder="1" applyAlignment="1">
      <alignment horizontal="left" vertical="center" wrapText="1"/>
    </xf>
    <xf numFmtId="0" fontId="3" fillId="0" borderId="32" xfId="0" applyFont="1" applyBorder="1" applyAlignment="1">
      <alignment horizontal="center" vertical="center" wrapText="1" shrinkToFit="1"/>
    </xf>
    <xf numFmtId="0" fontId="7" fillId="0" borderId="32" xfId="0" applyFont="1" applyBorder="1" applyAlignment="1">
      <alignment horizontal="center" vertical="center" wrapText="1" shrinkToFit="1"/>
    </xf>
    <xf numFmtId="194" fontId="8" fillId="0" borderId="19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81" fontId="8" fillId="0" borderId="3" xfId="0" applyNumberFormat="1" applyFont="1" applyBorder="1" applyAlignment="1">
      <alignment horizontal="right" vertical="center"/>
    </xf>
    <xf numFmtId="190" fontId="3" fillId="0" borderId="3" xfId="0" applyNumberFormat="1" applyFont="1" applyBorder="1" applyAlignment="1">
      <alignment horizontal="right" vertical="center"/>
    </xf>
    <xf numFmtId="190" fontId="3" fillId="5" borderId="3" xfId="0" applyNumberFormat="1" applyFont="1" applyFill="1" applyBorder="1" applyAlignment="1">
      <alignment horizontal="right" vertical="center"/>
    </xf>
    <xf numFmtId="189" fontId="3" fillId="5" borderId="3" xfId="0" applyNumberFormat="1" applyFont="1" applyFill="1" applyBorder="1" applyAlignment="1">
      <alignment horizontal="right" vertical="center"/>
    </xf>
    <xf numFmtId="180" fontId="3" fillId="0" borderId="3" xfId="0" applyNumberFormat="1" applyFont="1" applyBorder="1" applyAlignment="1">
      <alignment horizontal="right" vertical="center"/>
    </xf>
    <xf numFmtId="180" fontId="3" fillId="5" borderId="3" xfId="0" applyNumberFormat="1" applyFont="1" applyFill="1" applyBorder="1" applyAlignment="1">
      <alignment horizontal="right" vertical="center"/>
    </xf>
    <xf numFmtId="187" fontId="3" fillId="0" borderId="3" xfId="0" applyNumberFormat="1" applyFont="1" applyBorder="1" applyAlignment="1">
      <alignment horizontal="center" vertical="center"/>
    </xf>
    <xf numFmtId="187" fontId="3" fillId="5" borderId="3" xfId="0" applyNumberFormat="1" applyFont="1" applyFill="1" applyBorder="1" applyAlignment="1">
      <alignment horizontal="center" vertical="center"/>
    </xf>
    <xf numFmtId="189" fontId="3" fillId="5" borderId="23" xfId="0" applyNumberFormat="1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left" vertical="center"/>
    </xf>
    <xf numFmtId="191" fontId="3" fillId="3" borderId="48" xfId="0" applyNumberFormat="1" applyFont="1" applyFill="1" applyBorder="1" applyAlignment="1">
      <alignment horizontal="right" vertical="center"/>
    </xf>
    <xf numFmtId="187" fontId="3" fillId="5" borderId="46" xfId="0" applyNumberFormat="1" applyFont="1" applyFill="1" applyBorder="1" applyAlignment="1">
      <alignment horizontal="right" vertical="center"/>
    </xf>
    <xf numFmtId="193" fontId="2" fillId="5" borderId="49" xfId="0" applyNumberFormat="1" applyFont="1" applyFill="1" applyBorder="1" applyAlignment="1">
      <alignment horizontal="center" vertical="center"/>
    </xf>
    <xf numFmtId="181" fontId="3" fillId="0" borderId="50" xfId="0" applyNumberFormat="1" applyFont="1" applyBorder="1" applyAlignment="1">
      <alignment horizontal="right" vertical="center"/>
    </xf>
    <xf numFmtId="0" fontId="3" fillId="3" borderId="5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 wrapText="1"/>
    </xf>
    <xf numFmtId="191" fontId="3" fillId="3" borderId="52" xfId="1446" applyNumberFormat="1" applyFont="1" applyFill="1" applyBorder="1" applyAlignment="1">
      <alignment horizontal="right" vertical="center"/>
    </xf>
    <xf numFmtId="187" fontId="3" fillId="5" borderId="32" xfId="0" applyNumberFormat="1" applyFont="1" applyFill="1" applyBorder="1" applyAlignment="1">
      <alignment horizontal="right" vertical="center"/>
    </xf>
    <xf numFmtId="0" fontId="3" fillId="3" borderId="53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187" fontId="3" fillId="5" borderId="27" xfId="0" applyNumberFormat="1" applyFont="1" applyFill="1" applyBorder="1" applyAlignment="1">
      <alignment horizontal="right" vertical="center"/>
    </xf>
    <xf numFmtId="193" fontId="2" fillId="5" borderId="54" xfId="0" applyNumberFormat="1" applyFont="1" applyFill="1" applyBorder="1" applyAlignment="1">
      <alignment horizontal="center" vertical="center"/>
    </xf>
    <xf numFmtId="190" fontId="3" fillId="0" borderId="55" xfId="0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181" fontId="3" fillId="0" borderId="46" xfId="0" applyNumberFormat="1" applyFont="1" applyBorder="1" applyAlignment="1">
      <alignment horizontal="right" vertical="center"/>
    </xf>
    <xf numFmtId="188" fontId="3" fillId="5" borderId="46" xfId="0" applyNumberFormat="1" applyFont="1" applyFill="1" applyBorder="1" applyAlignment="1">
      <alignment horizontal="center" vertical="center"/>
    </xf>
    <xf numFmtId="186" fontId="3" fillId="5" borderId="46" xfId="0" applyNumberFormat="1" applyFont="1" applyFill="1" applyBorder="1" applyAlignment="1">
      <alignment horizontal="right" vertical="center"/>
    </xf>
    <xf numFmtId="181" fontId="3" fillId="0" borderId="52" xfId="0" applyNumberFormat="1" applyFont="1" applyBorder="1" applyAlignment="1">
      <alignment horizontal="right" vertical="center"/>
    </xf>
    <xf numFmtId="181" fontId="3" fillId="0" borderId="48" xfId="0" applyNumberFormat="1" applyFont="1" applyBorder="1" applyAlignment="1">
      <alignment horizontal="right" vertical="center"/>
    </xf>
    <xf numFmtId="189" fontId="3" fillId="0" borderId="32" xfId="0" applyNumberFormat="1" applyFont="1" applyBorder="1" applyAlignment="1">
      <alignment horizontal="right" vertical="center"/>
    </xf>
    <xf numFmtId="189" fontId="2" fillId="5" borderId="58" xfId="0" applyNumberFormat="1" applyFont="1" applyFill="1" applyBorder="1" applyAlignment="1">
      <alignment horizontal="right" vertical="center"/>
    </xf>
    <xf numFmtId="186" fontId="3" fillId="5" borderId="46" xfId="0" applyNumberFormat="1" applyFont="1" applyFill="1" applyBorder="1" applyAlignment="1">
      <alignment horizontal="center" vertical="center"/>
    </xf>
    <xf numFmtId="181" fontId="3" fillId="0" borderId="32" xfId="0" applyNumberFormat="1" applyFont="1" applyBorder="1" applyAlignment="1">
      <alignment horizontal="right" vertical="center"/>
    </xf>
    <xf numFmtId="188" fontId="3" fillId="5" borderId="32" xfId="0" applyNumberFormat="1" applyFont="1" applyFill="1" applyBorder="1" applyAlignment="1">
      <alignment horizontal="center" vertical="center"/>
    </xf>
    <xf numFmtId="186" fontId="3" fillId="5" borderId="32" xfId="0" applyNumberFormat="1" applyFont="1" applyFill="1" applyBorder="1" applyAlignment="1">
      <alignment horizontal="right" vertical="center"/>
    </xf>
    <xf numFmtId="186" fontId="3" fillId="5" borderId="32" xfId="0" applyNumberFormat="1" applyFont="1" applyFill="1" applyBorder="1" applyAlignment="1">
      <alignment horizontal="center" vertical="center"/>
    </xf>
    <xf numFmtId="189" fontId="3" fillId="0" borderId="52" xfId="0" applyNumberFormat="1" applyFont="1" applyBorder="1" applyAlignment="1">
      <alignment horizontal="right" vertical="center"/>
    </xf>
    <xf numFmtId="190" fontId="3" fillId="0" borderId="27" xfId="0" applyNumberFormat="1" applyFont="1" applyBorder="1" applyAlignment="1">
      <alignment horizontal="right" vertical="center"/>
    </xf>
    <xf numFmtId="188" fontId="3" fillId="5" borderId="27" xfId="0" applyNumberFormat="1" applyFont="1" applyFill="1" applyBorder="1" applyAlignment="1">
      <alignment horizontal="center" vertical="center"/>
    </xf>
    <xf numFmtId="190" fontId="3" fillId="5" borderId="59" xfId="0" applyNumberFormat="1" applyFont="1" applyFill="1" applyBorder="1" applyAlignment="1">
      <alignment horizontal="right" vertical="center"/>
    </xf>
    <xf numFmtId="190" fontId="3" fillId="0" borderId="59" xfId="0" applyNumberFormat="1" applyFont="1" applyBorder="1" applyAlignment="1">
      <alignment horizontal="right" vertical="center"/>
    </xf>
    <xf numFmtId="189" fontId="3" fillId="5" borderId="59" xfId="0" applyNumberFormat="1" applyFont="1" applyFill="1" applyBorder="1" applyAlignment="1">
      <alignment horizontal="right" vertical="center"/>
    </xf>
    <xf numFmtId="189" fontId="2" fillId="5" borderId="59" xfId="0" applyNumberFormat="1" applyFont="1" applyFill="1" applyBorder="1" applyAlignment="1">
      <alignment horizontal="right" vertical="center"/>
    </xf>
    <xf numFmtId="0" fontId="5" fillId="5" borderId="61" xfId="0" applyFont="1" applyFill="1" applyBorder="1" applyAlignment="1">
      <alignment horizontal="center" vertical="center" wrapText="1"/>
    </xf>
    <xf numFmtId="180" fontId="3" fillId="0" borderId="47" xfId="0" applyNumberFormat="1" applyFont="1" applyBorder="1" applyAlignment="1">
      <alignment horizontal="right" vertical="center"/>
    </xf>
    <xf numFmtId="180" fontId="3" fillId="5" borderId="46" xfId="0" applyNumberFormat="1" applyFont="1" applyFill="1" applyBorder="1" applyAlignment="1">
      <alignment horizontal="right" vertical="center"/>
    </xf>
    <xf numFmtId="180" fontId="3" fillId="0" borderId="48" xfId="0" applyNumberFormat="1" applyFont="1" applyBorder="1" applyAlignment="1">
      <alignment horizontal="right" vertical="center"/>
    </xf>
    <xf numFmtId="180" fontId="3" fillId="5" borderId="47" xfId="0" applyNumberFormat="1" applyFont="1" applyFill="1" applyBorder="1" applyAlignment="1">
      <alignment horizontal="right" vertical="center"/>
    </xf>
    <xf numFmtId="1" fontId="3" fillId="0" borderId="64" xfId="0" applyNumberFormat="1" applyFont="1" applyBorder="1" applyAlignment="1">
      <alignment horizontal="center" vertical="center"/>
    </xf>
    <xf numFmtId="180" fontId="3" fillId="0" borderId="31" xfId="1446" applyNumberFormat="1" applyFont="1" applyBorder="1" applyAlignment="1">
      <alignment horizontal="right" vertical="center"/>
    </xf>
    <xf numFmtId="180" fontId="3" fillId="5" borderId="32" xfId="0" applyNumberFormat="1" applyFont="1" applyFill="1" applyBorder="1" applyAlignment="1">
      <alignment horizontal="right" vertical="center"/>
    </xf>
    <xf numFmtId="180" fontId="3" fillId="0" borderId="52" xfId="0" applyNumberFormat="1" applyFont="1" applyBorder="1" applyAlignment="1">
      <alignment horizontal="right" vertical="center"/>
    </xf>
    <xf numFmtId="180" fontId="3" fillId="5" borderId="31" xfId="0" applyNumberFormat="1" applyFont="1" applyFill="1" applyBorder="1" applyAlignment="1">
      <alignment horizontal="right" vertical="center"/>
    </xf>
    <xf numFmtId="1" fontId="3" fillId="0" borderId="65" xfId="0" applyNumberFormat="1" applyFont="1" applyBorder="1" applyAlignment="1">
      <alignment horizontal="center" vertical="center"/>
    </xf>
    <xf numFmtId="187" fontId="3" fillId="0" borderId="31" xfId="1446" applyNumberFormat="1" applyFont="1" applyBorder="1" applyAlignment="1">
      <alignment horizontal="right" vertical="center"/>
    </xf>
    <xf numFmtId="187" fontId="3" fillId="0" borderId="52" xfId="0" applyNumberFormat="1" applyFont="1" applyBorder="1" applyAlignment="1">
      <alignment horizontal="right" vertical="center"/>
    </xf>
    <xf numFmtId="187" fontId="3" fillId="5" borderId="31" xfId="0" applyNumberFormat="1" applyFont="1" applyFill="1" applyBorder="1" applyAlignment="1">
      <alignment horizontal="right" vertical="center"/>
    </xf>
    <xf numFmtId="188" fontId="3" fillId="5" borderId="20" xfId="0" applyNumberFormat="1" applyFont="1" applyFill="1" applyBorder="1" applyAlignment="1">
      <alignment horizontal="center" vertical="center"/>
    </xf>
    <xf numFmtId="187" fontId="3" fillId="0" borderId="20" xfId="0" applyNumberFormat="1" applyFont="1" applyBorder="1" applyAlignment="1">
      <alignment horizontal="center" vertical="center"/>
    </xf>
    <xf numFmtId="187" fontId="3" fillId="5" borderId="27" xfId="0" applyNumberFormat="1" applyFont="1" applyFill="1" applyBorder="1" applyAlignment="1">
      <alignment horizontal="center" vertical="center"/>
    </xf>
    <xf numFmtId="187" fontId="3" fillId="0" borderId="59" xfId="0" applyNumberFormat="1" applyFont="1" applyBorder="1" applyAlignment="1">
      <alignment horizontal="center" vertical="center"/>
    </xf>
    <xf numFmtId="187" fontId="3" fillId="5" borderId="20" xfId="0" applyNumberFormat="1" applyFont="1" applyFill="1" applyBorder="1" applyAlignment="1">
      <alignment horizontal="center" vertical="center"/>
    </xf>
    <xf numFmtId="1" fontId="3" fillId="0" borderId="66" xfId="0" applyNumberFormat="1" applyFont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2" fillId="3" borderId="46" xfId="0" applyFont="1" applyFill="1" applyBorder="1" applyAlignment="1">
      <alignment horizontal="left" vertical="center"/>
    </xf>
    <xf numFmtId="0" fontId="12" fillId="3" borderId="47" xfId="0" applyFont="1" applyFill="1" applyBorder="1" applyAlignment="1">
      <alignment horizontal="left" vertical="center"/>
    </xf>
    <xf numFmtId="0" fontId="12" fillId="0" borderId="32" xfId="0" applyFont="1" applyBorder="1" applyAlignment="1">
      <alignment horizontal="center" vertical="center" wrapText="1" shrinkToFit="1"/>
    </xf>
    <xf numFmtId="191" fontId="12" fillId="3" borderId="48" xfId="0" applyNumberFormat="1" applyFont="1" applyFill="1" applyBorder="1" applyAlignment="1">
      <alignment horizontal="right" vertical="center"/>
    </xf>
    <xf numFmtId="187" fontId="12" fillId="5" borderId="46" xfId="0" applyNumberFormat="1" applyFont="1" applyFill="1" applyBorder="1" applyAlignment="1">
      <alignment horizontal="right" vertical="center"/>
    </xf>
    <xf numFmtId="193" fontId="12" fillId="5" borderId="49" xfId="0" applyNumberFormat="1" applyFont="1" applyFill="1" applyBorder="1" applyAlignment="1">
      <alignment horizontal="center" vertical="center"/>
    </xf>
    <xf numFmtId="181" fontId="12" fillId="0" borderId="50" xfId="0" applyNumberFormat="1" applyFont="1" applyBorder="1" applyAlignment="1">
      <alignment horizontal="right" vertical="center"/>
    </xf>
    <xf numFmtId="0" fontId="12" fillId="3" borderId="67" xfId="0" applyFont="1" applyFill="1" applyBorder="1" applyAlignment="1">
      <alignment horizontal="center" vertical="center"/>
    </xf>
    <xf numFmtId="0" fontId="12" fillId="3" borderId="58" xfId="0" applyFont="1" applyFill="1" applyBorder="1" applyAlignment="1">
      <alignment horizontal="left" vertical="center"/>
    </xf>
    <xf numFmtId="0" fontId="13" fillId="3" borderId="68" xfId="0" applyFont="1" applyFill="1" applyBorder="1" applyAlignment="1">
      <alignment horizontal="left" vertical="center"/>
    </xf>
    <xf numFmtId="191" fontId="12" fillId="3" borderId="69" xfId="0" applyNumberFormat="1" applyFont="1" applyFill="1" applyBorder="1" applyAlignment="1">
      <alignment horizontal="right" vertical="center"/>
    </xf>
    <xf numFmtId="0" fontId="14" fillId="3" borderId="68" xfId="0" applyFont="1" applyFill="1" applyBorder="1" applyAlignment="1">
      <alignment horizontal="left" vertical="center"/>
    </xf>
    <xf numFmtId="0" fontId="12" fillId="3" borderId="68" xfId="0" applyFont="1" applyFill="1" applyBorder="1" applyAlignment="1">
      <alignment horizontal="left" vertical="center"/>
    </xf>
    <xf numFmtId="0" fontId="12" fillId="3" borderId="5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left" vertical="center"/>
    </xf>
    <xf numFmtId="0" fontId="12" fillId="3" borderId="31" xfId="0" applyFont="1" applyFill="1" applyBorder="1" applyAlignment="1">
      <alignment horizontal="left" vertical="center" wrapText="1"/>
    </xf>
    <xf numFmtId="191" fontId="12" fillId="3" borderId="52" xfId="1446" applyNumberFormat="1" applyFont="1" applyFill="1" applyBorder="1" applyAlignment="1">
      <alignment horizontal="right" vertical="center"/>
    </xf>
    <xf numFmtId="187" fontId="12" fillId="5" borderId="32" xfId="0" applyNumberFormat="1" applyFont="1" applyFill="1" applyBorder="1" applyAlignment="1">
      <alignment horizontal="right" vertical="center"/>
    </xf>
    <xf numFmtId="0" fontId="7" fillId="3" borderId="32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181" fontId="12" fillId="0" borderId="46" xfId="0" applyNumberFormat="1" applyFont="1" applyBorder="1" applyAlignment="1">
      <alignment horizontal="right" vertical="center"/>
    </xf>
    <xf numFmtId="188" fontId="12" fillId="5" borderId="46" xfId="0" applyNumberFormat="1" applyFont="1" applyFill="1" applyBorder="1" applyAlignment="1">
      <alignment horizontal="center" vertical="center"/>
    </xf>
    <xf numFmtId="186" fontId="12" fillId="5" borderId="46" xfId="0" applyNumberFormat="1" applyFont="1" applyFill="1" applyBorder="1" applyAlignment="1">
      <alignment horizontal="right" vertical="center"/>
    </xf>
    <xf numFmtId="181" fontId="12" fillId="0" borderId="52" xfId="0" applyNumberFormat="1" applyFont="1" applyBorder="1" applyAlignment="1">
      <alignment horizontal="right" vertical="center"/>
    </xf>
    <xf numFmtId="189" fontId="12" fillId="0" borderId="32" xfId="0" applyNumberFormat="1" applyFont="1" applyBorder="1" applyAlignment="1">
      <alignment horizontal="right" vertical="center"/>
    </xf>
    <xf numFmtId="189" fontId="12" fillId="5" borderId="58" xfId="0" applyNumberFormat="1" applyFont="1" applyFill="1" applyBorder="1" applyAlignment="1">
      <alignment horizontal="right" vertical="center"/>
    </xf>
    <xf numFmtId="186" fontId="12" fillId="5" borderId="46" xfId="0" applyNumberFormat="1" applyFont="1" applyFill="1" applyBorder="1" applyAlignment="1">
      <alignment horizontal="center" vertical="center"/>
    </xf>
    <xf numFmtId="186" fontId="12" fillId="5" borderId="58" xfId="0" applyNumberFormat="1" applyFont="1" applyFill="1" applyBorder="1" applyAlignment="1">
      <alignment horizontal="right" vertical="center"/>
    </xf>
    <xf numFmtId="181" fontId="12" fillId="0" borderId="58" xfId="0" applyNumberFormat="1" applyFont="1" applyBorder="1" applyAlignment="1">
      <alignment horizontal="right" vertical="center"/>
    </xf>
    <xf numFmtId="181" fontId="12" fillId="0" borderId="69" xfId="0" applyNumberFormat="1" applyFont="1" applyBorder="1" applyAlignment="1">
      <alignment horizontal="right" vertical="center"/>
    </xf>
    <xf numFmtId="181" fontId="12" fillId="0" borderId="32" xfId="0" applyNumberFormat="1" applyFont="1" applyBorder="1" applyAlignment="1">
      <alignment horizontal="right" vertical="center"/>
    </xf>
    <xf numFmtId="188" fontId="12" fillId="5" borderId="32" xfId="0" applyNumberFormat="1" applyFont="1" applyFill="1" applyBorder="1" applyAlignment="1">
      <alignment horizontal="center" vertical="center"/>
    </xf>
    <xf numFmtId="186" fontId="12" fillId="5" borderId="32" xfId="0" applyNumberFormat="1" applyFont="1" applyFill="1" applyBorder="1" applyAlignment="1">
      <alignment horizontal="right" vertical="center"/>
    </xf>
    <xf numFmtId="186" fontId="12" fillId="5" borderId="32" xfId="0" applyNumberFormat="1" applyFont="1" applyFill="1" applyBorder="1" applyAlignment="1">
      <alignment horizontal="center" vertical="center"/>
    </xf>
    <xf numFmtId="189" fontId="12" fillId="0" borderId="52" xfId="0" applyNumberFormat="1" applyFont="1" applyBorder="1" applyAlignment="1">
      <alignment horizontal="right" vertical="center"/>
    </xf>
    <xf numFmtId="0" fontId="12" fillId="5" borderId="61" xfId="0" applyFont="1" applyFill="1" applyBorder="1" applyAlignment="1">
      <alignment horizontal="center" vertical="center" wrapText="1"/>
    </xf>
    <xf numFmtId="180" fontId="12" fillId="0" borderId="47" xfId="0" applyNumberFormat="1" applyFont="1" applyBorder="1" applyAlignment="1">
      <alignment horizontal="right" vertical="center"/>
    </xf>
    <xf numFmtId="180" fontId="12" fillId="5" borderId="46" xfId="0" applyNumberFormat="1" applyFont="1" applyFill="1" applyBorder="1" applyAlignment="1">
      <alignment horizontal="right" vertical="center"/>
    </xf>
    <xf numFmtId="180" fontId="12" fillId="0" borderId="48" xfId="0" applyNumberFormat="1" applyFont="1" applyBorder="1" applyAlignment="1">
      <alignment horizontal="right" vertical="center"/>
    </xf>
    <xf numFmtId="180" fontId="12" fillId="5" borderId="47" xfId="0" applyNumberFormat="1" applyFont="1" applyFill="1" applyBorder="1" applyAlignment="1">
      <alignment horizontal="right" vertical="center"/>
    </xf>
    <xf numFmtId="1" fontId="12" fillId="0" borderId="64" xfId="0" applyNumberFormat="1" applyFont="1" applyBorder="1" applyAlignment="1">
      <alignment horizontal="center" vertical="center"/>
    </xf>
    <xf numFmtId="1" fontId="12" fillId="0" borderId="70" xfId="0" applyNumberFormat="1" applyFont="1" applyBorder="1" applyAlignment="1">
      <alignment horizontal="center" vertical="center"/>
    </xf>
    <xf numFmtId="180" fontId="12" fillId="0" borderId="68" xfId="0" applyNumberFormat="1" applyFont="1" applyBorder="1" applyAlignment="1">
      <alignment horizontal="right" vertical="center"/>
    </xf>
    <xf numFmtId="180" fontId="12" fillId="0" borderId="69" xfId="0" applyNumberFormat="1" applyFont="1" applyBorder="1" applyAlignment="1">
      <alignment horizontal="right" vertical="center"/>
    </xf>
    <xf numFmtId="180" fontId="12" fillId="0" borderId="31" xfId="1446" applyNumberFormat="1" applyFont="1" applyBorder="1" applyAlignment="1">
      <alignment horizontal="right" vertical="center"/>
    </xf>
    <xf numFmtId="180" fontId="12" fillId="0" borderId="52" xfId="0" applyNumberFormat="1" applyFont="1" applyBorder="1" applyAlignment="1">
      <alignment horizontal="right" vertical="center"/>
    </xf>
    <xf numFmtId="1" fontId="12" fillId="0" borderId="65" xfId="0" applyNumberFormat="1" applyFont="1" applyBorder="1" applyAlignment="1">
      <alignment horizontal="center" vertical="center"/>
    </xf>
    <xf numFmtId="180" fontId="12" fillId="5" borderId="32" xfId="0" applyNumberFormat="1" applyFont="1" applyFill="1" applyBorder="1" applyAlignment="1">
      <alignment horizontal="right" vertical="center"/>
    </xf>
    <xf numFmtId="180" fontId="12" fillId="5" borderId="31" xfId="0" applyNumberFormat="1" applyFont="1" applyFill="1" applyBorder="1" applyAlignment="1">
      <alignment horizontal="right" vertical="center"/>
    </xf>
    <xf numFmtId="0" fontId="3" fillId="3" borderId="61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91" fontId="3" fillId="3" borderId="10" xfId="0" applyNumberFormat="1" applyFont="1" applyFill="1" applyBorder="1" applyAlignment="1">
      <alignment horizontal="right" vertical="center"/>
    </xf>
    <xf numFmtId="190" fontId="5" fillId="0" borderId="24" xfId="0" applyNumberFormat="1" applyFont="1" applyBorder="1" applyAlignment="1">
      <alignment horizontal="center" vertical="center"/>
    </xf>
    <xf numFmtId="0" fontId="7" fillId="4" borderId="6" xfId="0" applyFont="1" applyFill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186" fontId="5" fillId="2" borderId="37" xfId="0" applyNumberFormat="1" applyFont="1" applyFill="1" applyBorder="1" applyAlignment="1">
      <alignment horizontal="center" vertical="center" wrapText="1"/>
    </xf>
    <xf numFmtId="186" fontId="5" fillId="2" borderId="56" xfId="0" applyNumberFormat="1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44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5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186" fontId="12" fillId="2" borderId="37" xfId="0" applyNumberFormat="1" applyFont="1" applyFill="1" applyBorder="1" applyAlignment="1">
      <alignment horizontal="center" vertical="center" wrapText="1"/>
    </xf>
    <xf numFmtId="186" fontId="12" fillId="2" borderId="56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Border="1" applyAlignment="1">
      <alignment horizontal="center" vertical="center" wrapText="1"/>
    </xf>
    <xf numFmtId="14" fontId="12" fillId="0" borderId="10" xfId="0" applyNumberFormat="1" applyFont="1" applyBorder="1" applyAlignment="1">
      <alignment horizontal="center" vertical="center" wrapText="1"/>
    </xf>
    <xf numFmtId="14" fontId="12" fillId="0" borderId="61" xfId="0" applyNumberFormat="1" applyFont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/>
    </xf>
    <xf numFmtId="0" fontId="12" fillId="3" borderId="38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top" wrapText="1"/>
    </xf>
    <xf numFmtId="0" fontId="12" fillId="3" borderId="5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/>
    </xf>
    <xf numFmtId="0" fontId="12" fillId="5" borderId="39" xfId="0" applyFont="1" applyFill="1" applyBorder="1" applyAlignment="1">
      <alignment horizontal="center" vertical="center"/>
    </xf>
    <xf numFmtId="0" fontId="12" fillId="5" borderId="43" xfId="0" applyFont="1" applyFill="1" applyBorder="1" applyAlignment="1">
      <alignment horizontal="center" vertical="center"/>
    </xf>
    <xf numFmtId="0" fontId="12" fillId="5" borderId="36" xfId="0" applyFont="1" applyFill="1" applyBorder="1" applyAlignment="1">
      <alignment horizontal="center" vertical="center" wrapText="1"/>
    </xf>
    <xf numFmtId="0" fontId="12" fillId="5" borderId="40" xfId="0" applyFont="1" applyFill="1" applyBorder="1" applyAlignment="1">
      <alignment horizontal="center" vertical="center" wrapText="1"/>
    </xf>
    <xf numFmtId="0" fontId="12" fillId="5" borderId="44" xfId="0" applyFont="1" applyFill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2" fillId="5" borderId="57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14" fontId="5" fillId="0" borderId="61" xfId="0" applyNumberFormat="1" applyFont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186" fontId="5" fillId="2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86" fontId="5" fillId="5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top" wrapText="1"/>
    </xf>
    <xf numFmtId="186" fontId="5" fillId="0" borderId="3" xfId="2583" applyNumberFormat="1" applyFont="1" applyBorder="1" applyAlignment="1">
      <alignment horizontal="center" vertical="center" wrapText="1"/>
    </xf>
    <xf numFmtId="0" fontId="5" fillId="0" borderId="3" xfId="2583" applyFont="1" applyBorder="1" applyAlignment="1">
      <alignment horizontal="center" vertical="center"/>
    </xf>
    <xf numFmtId="192" fontId="5" fillId="2" borderId="3" xfId="2583" applyNumberFormat="1" applyFont="1" applyFill="1" applyBorder="1" applyAlignment="1">
      <alignment horizontal="center" vertical="center" wrapText="1"/>
    </xf>
    <xf numFmtId="186" fontId="5" fillId="2" borderId="3" xfId="2583" applyNumberFormat="1" applyFont="1" applyFill="1" applyBorder="1" applyAlignment="1">
      <alignment horizontal="center" vertical="center" wrapText="1"/>
    </xf>
    <xf numFmtId="0" fontId="1" fillId="3" borderId="3" xfId="2583" applyFont="1" applyFill="1" applyBorder="1" applyAlignment="1">
      <alignment horizontal="center" vertical="center"/>
    </xf>
    <xf numFmtId="0" fontId="8" fillId="0" borderId="4" xfId="2583" applyFont="1" applyBorder="1" applyAlignment="1">
      <alignment horizontal="center" vertical="top" wrapText="1"/>
    </xf>
    <xf numFmtId="0" fontId="8" fillId="0" borderId="8" xfId="2583" applyFont="1" applyBorder="1" applyAlignment="1">
      <alignment horizontal="center" vertical="top" wrapText="1"/>
    </xf>
    <xf numFmtId="0" fontId="8" fillId="0" borderId="22" xfId="2583" applyFont="1" applyBorder="1" applyAlignment="1">
      <alignment horizontal="center" vertical="top" wrapText="1"/>
    </xf>
    <xf numFmtId="0" fontId="5" fillId="3" borderId="3" xfId="2583" applyFont="1" applyFill="1" applyBorder="1" applyAlignment="1">
      <alignment horizontal="center" vertical="center"/>
    </xf>
    <xf numFmtId="0" fontId="8" fillId="3" borderId="3" xfId="2583" applyFont="1" applyFill="1" applyBorder="1" applyAlignment="1">
      <alignment horizontal="center" vertical="center"/>
    </xf>
    <xf numFmtId="0" fontId="5" fillId="3" borderId="3" xfId="2583" applyFont="1" applyFill="1" applyBorder="1" applyAlignment="1">
      <alignment horizontal="center" vertical="center" wrapText="1"/>
    </xf>
    <xf numFmtId="0" fontId="5" fillId="2" borderId="3" xfId="2583" applyFont="1" applyFill="1" applyBorder="1" applyAlignment="1">
      <alignment horizontal="center" vertical="center" wrapText="1"/>
    </xf>
    <xf numFmtId="0" fontId="5" fillId="5" borderId="3" xfId="2583" applyFont="1" applyFill="1" applyBorder="1" applyAlignment="1">
      <alignment horizontal="center" vertical="center" wrapText="1"/>
    </xf>
    <xf numFmtId="0" fontId="5" fillId="0" borderId="3" xfId="2583" applyFont="1" applyBorder="1" applyAlignment="1">
      <alignment horizontal="center" vertical="center" wrapText="1"/>
    </xf>
    <xf numFmtId="0" fontId="1" fillId="5" borderId="3" xfId="2583" applyFont="1" applyFill="1" applyBorder="1" applyAlignment="1">
      <alignment horizontal="center" vertical="center" wrapText="1"/>
    </xf>
  </cellXfs>
  <cellStyles count="6049">
    <cellStyle name="_x000c_" xfId="270" xr:uid="{00000000-0005-0000-0000-00003D010000}"/>
    <cellStyle name="??" xfId="277" xr:uid="{00000000-0005-0000-0000-000044010000}"/>
    <cellStyle name="?? [0.00]_PERSONAL" xfId="83" xr:uid="{00000000-0005-0000-0000-000060000000}"/>
    <cellStyle name="???? [0.00]_PERSONAL" xfId="290" xr:uid="{00000000-0005-0000-0000-000051010000}"/>
    <cellStyle name="????_PERSONAL" xfId="293" xr:uid="{00000000-0005-0000-0000-000054010000}"/>
    <cellStyle name="??_PERSONAL" xfId="162" xr:uid="{00000000-0005-0000-0000-0000C0000000}"/>
    <cellStyle name="?\?|巧?Y?I?n?C?pー???“?N" xfId="264" xr:uid="{00000000-0005-0000-0000-000037010000}"/>
    <cellStyle name="?\?|巧?Y?I?n?C?pー???“?N 2" xfId="247" xr:uid="{00000000-0005-0000-0000-000026010000}"/>
    <cellStyle name="?n?C?pー???“?N" xfId="297" xr:uid="{00000000-0005-0000-0000-000058010000}"/>
    <cellStyle name="?n?C?pー???“?N 2" xfId="272" xr:uid="{00000000-0005-0000-0000-00003F010000}"/>
    <cellStyle name="?W・_???E香・ " xfId="299" xr:uid="{00000000-0005-0000-0000-00005A010000}"/>
    <cellStyle name="_SPCS－開発事業部組織図（第二事業部)" xfId="251" xr:uid="{00000000-0005-0000-0000-00002A010000}"/>
    <cellStyle name="_SPCS－開発事業部組織図（第二事業部) 2" xfId="302" xr:uid="{00000000-0005-0000-0000-00005D010000}"/>
    <cellStyle name="_別紙②_.開発御見積書内訳_機能ベース" xfId="311" xr:uid="{00000000-0005-0000-0000-000066010000}"/>
    <cellStyle name="_別紙②_.開発御見積書内訳_機能ベース 2" xfId="327" xr:uid="{00000000-0005-0000-0000-000076010000}"/>
    <cellStyle name="_見積内容（２００６０９２８）" xfId="333" xr:uid="{00000000-0005-0000-0000-00007C010000}"/>
    <cellStyle name="_見積内容（２００６０９２８） 2" xfId="337" xr:uid="{00000000-0005-0000-0000-000080010000}"/>
    <cellStyle name="=C:\WINDOWS\SYSTEM32\COMMAND.COM" xfId="344" xr:uid="{00000000-0005-0000-0000-000087010000}"/>
    <cellStyle name="W__{_10E§" xfId="347" xr:uid="{00000000-0005-0000-0000-00008A010000}"/>
    <cellStyle name="0,0_x000d__x000a_NA_x000d__x000a_" xfId="116" xr:uid="{00000000-0005-0000-0000-000086000000}"/>
    <cellStyle name="0,0_x000d__x000a_NA_x000d__x000a_ 2" xfId="355" xr:uid="{00000000-0005-0000-0000-000092010000}"/>
    <cellStyle name="0,0_x000d__x000a_NA_x000d__x000a_ 3" xfId="361" xr:uid="{00000000-0005-0000-0000-000098010000}"/>
    <cellStyle name="0,0_x000d__x000a_NA_x000d__x000a_ 4" xfId="366" xr:uid="{00000000-0005-0000-0000-00009D010000}"/>
    <cellStyle name="20% - Accent1" xfId="368" xr:uid="{00000000-0005-0000-0000-00009F010000}"/>
    <cellStyle name="20% - Accent1 2" xfId="380" xr:uid="{00000000-0005-0000-0000-0000AB010000}"/>
    <cellStyle name="20% - Accent2" xfId="387" xr:uid="{00000000-0005-0000-0000-0000B2010000}"/>
    <cellStyle name="20% - Accent2 2" xfId="390" xr:uid="{00000000-0005-0000-0000-0000B5010000}"/>
    <cellStyle name="20% - Accent3" xfId="397" xr:uid="{00000000-0005-0000-0000-0000BC010000}"/>
    <cellStyle name="20% - Accent3 2" xfId="172" xr:uid="{00000000-0005-0000-0000-0000CA000000}"/>
    <cellStyle name="20% - Accent4" xfId="407" xr:uid="{00000000-0005-0000-0000-0000C6010000}"/>
    <cellStyle name="20% - Accent4 2" xfId="421" xr:uid="{00000000-0005-0000-0000-0000D4010000}"/>
    <cellStyle name="20% - Accent5" xfId="424" xr:uid="{00000000-0005-0000-0000-0000D7010000}"/>
    <cellStyle name="20% - Accent5 2" xfId="437" xr:uid="{00000000-0005-0000-0000-0000E4010000}"/>
    <cellStyle name="20% - Accent6" xfId="438" xr:uid="{00000000-0005-0000-0000-0000E5010000}"/>
    <cellStyle name="20% - Accent6 2" xfId="448" xr:uid="{00000000-0005-0000-0000-0000EF010000}"/>
    <cellStyle name="20% - 强调文字颜色 1 2" xfId="451" xr:uid="{00000000-0005-0000-0000-0000F2010000}"/>
    <cellStyle name="20% - 强调文字颜色 2 2" xfId="459" xr:uid="{00000000-0005-0000-0000-0000FA010000}"/>
    <cellStyle name="20% - 强调文字颜色 3 2" xfId="462" xr:uid="{00000000-0005-0000-0000-0000FD010000}"/>
    <cellStyle name="20% - 强调文字颜色 4 2" xfId="469" xr:uid="{00000000-0005-0000-0000-000004020000}"/>
    <cellStyle name="20% - 强调文字颜色 5 2" xfId="474" xr:uid="{00000000-0005-0000-0000-000009020000}"/>
    <cellStyle name="20% - 强调文字颜色 6 2" xfId="494" xr:uid="{00000000-0005-0000-0000-00001D020000}"/>
    <cellStyle name="40% - Accent1" xfId="495" xr:uid="{00000000-0005-0000-0000-00001E020000}"/>
    <cellStyle name="40% - Accent1 2" xfId="497" xr:uid="{00000000-0005-0000-0000-000020020000}"/>
    <cellStyle name="40% - Accent2" xfId="501" xr:uid="{00000000-0005-0000-0000-000024020000}"/>
    <cellStyle name="40% - Accent2 2" xfId="507" xr:uid="{00000000-0005-0000-0000-00002A020000}"/>
    <cellStyle name="40% - Accent3" xfId="295" xr:uid="{00000000-0005-0000-0000-000056010000}"/>
    <cellStyle name="40% - Accent3 2" xfId="508" xr:uid="{00000000-0005-0000-0000-00002B020000}"/>
    <cellStyle name="40% - Accent4" xfId="516" xr:uid="{00000000-0005-0000-0000-000033020000}"/>
    <cellStyle name="40% - Accent4 2" xfId="527" xr:uid="{00000000-0005-0000-0000-00003E020000}"/>
    <cellStyle name="40% - Accent5" xfId="533" xr:uid="{00000000-0005-0000-0000-000044020000}"/>
    <cellStyle name="40% - Accent5 2" xfId="541" xr:uid="{00000000-0005-0000-0000-00004C020000}"/>
    <cellStyle name="40% - Accent6" xfId="549" xr:uid="{00000000-0005-0000-0000-000054020000}"/>
    <cellStyle name="40% - Accent6 2" xfId="561" xr:uid="{00000000-0005-0000-0000-000060020000}"/>
    <cellStyle name="40% - 强调文字颜色 1 2" xfId="564" xr:uid="{00000000-0005-0000-0000-000063020000}"/>
    <cellStyle name="40% - 强调文字颜色 2 2" xfId="570" xr:uid="{00000000-0005-0000-0000-000069020000}"/>
    <cellStyle name="40% - 强调文字颜色 3 2" xfId="572" xr:uid="{00000000-0005-0000-0000-00006B020000}"/>
    <cellStyle name="40% - 强调文字颜色 4 2" xfId="145" xr:uid="{00000000-0005-0000-0000-0000AA000000}"/>
    <cellStyle name="40% - 强调文字颜色 5 2" xfId="576" xr:uid="{00000000-0005-0000-0000-00006F020000}"/>
    <cellStyle name="40% - 强调文字颜色 6 2" xfId="578" xr:uid="{00000000-0005-0000-0000-000071020000}"/>
    <cellStyle name="60% - Accent1" xfId="580" xr:uid="{00000000-0005-0000-0000-000073020000}"/>
    <cellStyle name="60% - Accent1 2" xfId="581" xr:uid="{00000000-0005-0000-0000-000074020000}"/>
    <cellStyle name="60% - Accent2" xfId="583" xr:uid="{00000000-0005-0000-0000-000076020000}"/>
    <cellStyle name="60% - Accent2 2" xfId="586" xr:uid="{00000000-0005-0000-0000-000079020000}"/>
    <cellStyle name="60% - Accent3" xfId="599" xr:uid="{00000000-0005-0000-0000-000086020000}"/>
    <cellStyle name="60% - Accent3 2" xfId="604" xr:uid="{00000000-0005-0000-0000-00008B020000}"/>
    <cellStyle name="60% - Accent4" xfId="614" xr:uid="{00000000-0005-0000-0000-000095020000}"/>
    <cellStyle name="60% - Accent4 2" xfId="624" xr:uid="{00000000-0005-0000-0000-00009F020000}"/>
    <cellStyle name="60% - Accent5" xfId="628" xr:uid="{00000000-0005-0000-0000-0000A3020000}"/>
    <cellStyle name="60% - Accent5 2" xfId="634" xr:uid="{00000000-0005-0000-0000-0000A9020000}"/>
    <cellStyle name="60% - Accent6" xfId="637" xr:uid="{00000000-0005-0000-0000-0000AC020000}"/>
    <cellStyle name="60% - Accent6 2" xfId="648" xr:uid="{00000000-0005-0000-0000-0000B7020000}"/>
    <cellStyle name="60% - 强调文字颜色 1 2" xfId="651" xr:uid="{00000000-0005-0000-0000-0000BA020000}"/>
    <cellStyle name="60% - 强调文字颜色 2 2" xfId="654" xr:uid="{00000000-0005-0000-0000-0000BD020000}"/>
    <cellStyle name="60% - 强调文字颜色 3 2" xfId="655" xr:uid="{00000000-0005-0000-0000-0000BE020000}"/>
    <cellStyle name="60% - 强调文字颜色 4 2" xfId="656" xr:uid="{00000000-0005-0000-0000-0000BF020000}"/>
    <cellStyle name="60% - 强调文字颜色 5 2" xfId="657" xr:uid="{00000000-0005-0000-0000-0000C0020000}"/>
    <cellStyle name="60% - 强调文字颜色 6 2" xfId="667" xr:uid="{00000000-0005-0000-0000-0000CA020000}"/>
    <cellStyle name="7" xfId="168" xr:uid="{00000000-0005-0000-0000-0000C6000000}"/>
    <cellStyle name="7_FAX用紙" xfId="257" xr:uid="{00000000-0005-0000-0000-000030010000}"/>
    <cellStyle name="7_FAX用紙 2" xfId="307" xr:uid="{00000000-0005-0000-0000-000062010000}"/>
    <cellStyle name="7_FAX用紙_(APO)" xfId="675" xr:uid="{00000000-0005-0000-0000-0000D2020000}"/>
    <cellStyle name="7_FAX用紙_(APO) 2" xfId="685" xr:uid="{00000000-0005-0000-0000-0000DC020000}"/>
    <cellStyle name="7_FAX用紙_(APO)_(APO)" xfId="691" xr:uid="{00000000-0005-0000-0000-0000E2020000}"/>
    <cellStyle name="7_FAX用紙_(APO)_(APO) 2" xfId="700" xr:uid="{00000000-0005-0000-0000-0000EB020000}"/>
    <cellStyle name="7_FAX用紙_(APO)_(APO)_01.コンバージョン手順書（最新）20040831" xfId="712" xr:uid="{00000000-0005-0000-0000-0000F7020000}"/>
    <cellStyle name="7_FAX用紙_(APO)_(APO)_01.コンバージョン手順書（最新）20040831 2" xfId="720" xr:uid="{00000000-0005-0000-0000-0000FF020000}"/>
    <cellStyle name="7_FAX用紙_(APO)_(APO)_050.(添付資料)その他" xfId="727" xr:uid="{00000000-0005-0000-0000-000006030000}"/>
    <cellStyle name="7_FAX用紙_(APO)_(APO)_050.(添付資料)その他 2" xfId="343" xr:uid="{00000000-0005-0000-0000-000086010000}"/>
    <cellStyle name="7_FAX用紙_(APO)_(APO)_キャビネット構成図" xfId="731" xr:uid="{00000000-0005-0000-0000-00000A030000}"/>
    <cellStyle name="7_FAX用紙_(APO)_(APO)_キャビネット構成図 2" xfId="737" xr:uid="{00000000-0005-0000-0000-000010030000}"/>
    <cellStyle name="7_FAX用紙_(APO)_(APO)_キャビネット構成図_01.コンバージョン手順書（最新）20040831" xfId="745" xr:uid="{00000000-0005-0000-0000-000018030000}"/>
    <cellStyle name="7_FAX用紙_(APO)_(APO)_キャビネット構成図_01.コンバージョン手順書（最新）20040831 2" xfId="752" xr:uid="{00000000-0005-0000-0000-00001F030000}"/>
    <cellStyle name="7_FAX用紙_(APO)_(APO)_キャビネット構成図_050.(添付資料)その他" xfId="759" xr:uid="{00000000-0005-0000-0000-000026030000}"/>
    <cellStyle name="7_FAX用紙_(APO)_(APO)_キャビネット構成図_050.(添付資料)その他 2" xfId="764" xr:uid="{00000000-0005-0000-0000-00002B030000}"/>
    <cellStyle name="7_FAX用紙_(APO)_(APO)_キャビネット構成図_キャビネット構成図" xfId="769" xr:uid="{00000000-0005-0000-0000-000030030000}"/>
    <cellStyle name="7_FAX用紙_(APO)_(APO)_キャビネット構成図_キャビネット構成図 2" xfId="791" xr:uid="{00000000-0005-0000-0000-000046030000}"/>
    <cellStyle name="7_FAX用紙_(APO)_(APO)_キャビネット構成図_キャビネット構成図_01.コンバージョン手順書（最新）20040831" xfId="797" xr:uid="{00000000-0005-0000-0000-00004C030000}"/>
    <cellStyle name="7_FAX用紙_(APO)_(APO)_キャビネット構成図_キャビネット構成図_01.コンバージョン手順書（最新）20040831 2" xfId="803" xr:uid="{00000000-0005-0000-0000-000052030000}"/>
    <cellStyle name="7_FAX用紙_(APO)_(APO)_キャビネット構成図_キャビネット構成図_050.(添付資料)その他" xfId="810" xr:uid="{00000000-0005-0000-0000-000059030000}"/>
    <cellStyle name="7_FAX用紙_(APO)_(APO)_キャビネット構成図_キャビネット構成図_050.(添付資料)その他 2" xfId="813" xr:uid="{00000000-0005-0000-0000-00005C030000}"/>
    <cellStyle name="7_FAX用紙_(APO)_01.コンバージョン手順書（最新）20040831" xfId="823" xr:uid="{00000000-0005-0000-0000-000066030000}"/>
    <cellStyle name="7_FAX用紙_(APO)_01.コンバージョン手順書（最新）20040831 2" xfId="834" xr:uid="{00000000-0005-0000-0000-000071030000}"/>
    <cellStyle name="7_FAX用紙_(APO)_050.(添付資料)その他" xfId="844" xr:uid="{00000000-0005-0000-0000-00007B030000}"/>
    <cellStyle name="7_FAX用紙_(APO)_050.(添付資料)その他 2" xfId="849" xr:uid="{00000000-0005-0000-0000-000080030000}"/>
    <cellStyle name="7_FAX用紙_(APO)_キャビネット構成図" xfId="833" xr:uid="{00000000-0005-0000-0000-000070030000}"/>
    <cellStyle name="7_FAX用紙_(APO)_キャビネット構成図 2" xfId="856" xr:uid="{00000000-0005-0000-0000-000087030000}"/>
    <cellStyle name="7_FAX用紙_(APO)_キャビネット構成図_01.コンバージョン手順書（最新）20040831" xfId="868" xr:uid="{00000000-0005-0000-0000-000093030000}"/>
    <cellStyle name="7_FAX用紙_(APO)_キャビネット構成図_01.コンバージョン手順書（最新）20040831 2" xfId="871" xr:uid="{00000000-0005-0000-0000-000096030000}"/>
    <cellStyle name="7_FAX用紙_(APO)_キャビネット構成図_050.(添付資料)その他" xfId="884" xr:uid="{00000000-0005-0000-0000-0000A3030000}"/>
    <cellStyle name="7_FAX用紙_(APO)_キャビネット構成図_050.(添付資料)その他 2" xfId="890" xr:uid="{00000000-0005-0000-0000-0000A9030000}"/>
    <cellStyle name="7_FAX用紙_(APO)_キャビネット構成図_キャビネット構成図" xfId="617" xr:uid="{00000000-0005-0000-0000-000098020000}"/>
    <cellStyle name="7_FAX用紙_(APO)_キャビネット構成図_キャビネット構成図 2" xfId="620" xr:uid="{00000000-0005-0000-0000-00009B020000}"/>
    <cellStyle name="7_FAX用紙_(APO)_キャビネット構成図_キャビネット構成図_01.コンバージョン手順書（最新）20040831" xfId="896" xr:uid="{00000000-0005-0000-0000-0000AF030000}"/>
    <cellStyle name="7_FAX用紙_(APO)_キャビネット構成図_キャビネット構成図_01.コンバージョン手順書（最新）20040831 2" xfId="897" xr:uid="{00000000-0005-0000-0000-0000B0030000}"/>
    <cellStyle name="7_FAX用紙_(APO)_キャビネット構成図_キャビネット構成図_050.(添付資料)その他" xfId="903" xr:uid="{00000000-0005-0000-0000-0000B6030000}"/>
    <cellStyle name="7_FAX用紙_(APO)_キャビネット構成図_キャビネット構成図_050.(添付資料)その他 2" xfId="294" xr:uid="{00000000-0005-0000-0000-000055010000}"/>
    <cellStyle name="7_FAX用紙_★テスト仕様書" xfId="194" xr:uid="{00000000-0005-0000-0000-0000E4000000}"/>
    <cellStyle name="7_FAX用紙_★テスト仕様書 2" xfId="455" xr:uid="{00000000-0005-0000-0000-0000F6010000}"/>
    <cellStyle name="7_FAX用紙_★テスト仕様書_(APO)" xfId="181" xr:uid="{00000000-0005-0000-0000-0000D5000000}"/>
    <cellStyle name="7_FAX用紙_★テスト仕様書_(APO) 2" xfId="477" xr:uid="{00000000-0005-0000-0000-00000C020000}"/>
    <cellStyle name="7_FAX用紙_★テスト仕様書_(APO)_(APO)" xfId="728" xr:uid="{00000000-0005-0000-0000-000007030000}"/>
    <cellStyle name="7_FAX用紙_★テスト仕様書_(APO)_(APO) 2" xfId="734" xr:uid="{00000000-0005-0000-0000-00000D030000}"/>
    <cellStyle name="7_FAX用紙_★テスト仕様書_(APO)_(APO)_01.コンバージョン手順書（最新）20040831" xfId="746" xr:uid="{00000000-0005-0000-0000-000019030000}"/>
    <cellStyle name="7_FAX用紙_★テスト仕様書_(APO)_(APO)_01.コンバージョン手順書（最新）20040831 2" xfId="753" xr:uid="{00000000-0005-0000-0000-000020030000}"/>
    <cellStyle name="7_FAX用紙_★テスト仕様書_(APO)_(APO)_050.(添付資料)その他" xfId="756" xr:uid="{00000000-0005-0000-0000-000023030000}"/>
    <cellStyle name="7_FAX用紙_★テスト仕様書_(APO)_(APO)_050.(添付資料)その他 2" xfId="761" xr:uid="{00000000-0005-0000-0000-000028030000}"/>
    <cellStyle name="7_FAX用紙_★テスト仕様書_(APO)_(APO)_キャビネット構成図" xfId="779" xr:uid="{00000000-0005-0000-0000-00003A030000}"/>
    <cellStyle name="7_FAX用紙_★テスト仕様書_(APO)_(APO)_キャビネット構成図 2" xfId="796" xr:uid="{00000000-0005-0000-0000-00004B030000}"/>
    <cellStyle name="7_FAX用紙_★テスト仕様書_(APO)_(APO)_キャビネット構成図_01.コンバージョン手順書（最新）20040831" xfId="801" xr:uid="{00000000-0005-0000-0000-000050030000}"/>
    <cellStyle name="7_FAX用紙_★テスト仕様書_(APO)_(APO)_キャビネット構成図_01.コンバージョン手順書（最新）20040831 2" xfId="808" xr:uid="{00000000-0005-0000-0000-000057030000}"/>
    <cellStyle name="7_FAX用紙_★テスト仕様書_(APO)_(APO)_キャビネット構成図_050.(添付資料)その他" xfId="811" xr:uid="{00000000-0005-0000-0000-00005A030000}"/>
    <cellStyle name="7_FAX用紙_★テスト仕様書_(APO)_(APO)_キャビネット構成図_050.(添付資料)その他 2" xfId="815" xr:uid="{00000000-0005-0000-0000-00005E030000}"/>
    <cellStyle name="7_FAX用紙_★テスト仕様書_(APO)_(APO)_キャビネット構成図_キャビネット構成図" xfId="905" xr:uid="{00000000-0005-0000-0000-0000B8030000}"/>
    <cellStyle name="7_FAX用紙_★テスト仕様書_(APO)_(APO)_キャビネット構成図_キャビネット構成図 2" xfId="915" xr:uid="{00000000-0005-0000-0000-0000C2030000}"/>
    <cellStyle name="7_FAX用紙_★テスト仕様書_(APO)_(APO)_キャビネット構成図_キャビネット構成図_01.コンバージョン手順書（最新）20040831" xfId="138" xr:uid="{00000000-0005-0000-0000-0000A2000000}"/>
    <cellStyle name="7_FAX用紙_★テスト仕様書_(APO)_(APO)_キャビネット構成図_キャビネット構成図_01.コンバージョン手順書（最新）20040831 2" xfId="42" xr:uid="{00000000-0005-0000-0000-00002F000000}"/>
    <cellStyle name="7_FAX用紙_★テスト仕様書_(APO)_(APO)_キャビネット構成図_キャビネット構成図_050.(添付資料)その他" xfId="921" xr:uid="{00000000-0005-0000-0000-0000C8030000}"/>
    <cellStyle name="7_FAX用紙_★テスト仕様書_(APO)_(APO)_キャビネット構成図_キャビネット構成図_050.(添付資料)その他 2" xfId="923" xr:uid="{00000000-0005-0000-0000-0000CA030000}"/>
    <cellStyle name="7_FAX用紙_★テスト仕様書_(APO)_01.コンバージョン手順書（最新）20040831" xfId="68" xr:uid="{00000000-0005-0000-0000-00004E000000}"/>
    <cellStyle name="7_FAX用紙_★テスト仕様書_(APO)_01.コンバージョン手順書（最新）20040831 2" xfId="928" xr:uid="{00000000-0005-0000-0000-0000CF030000}"/>
    <cellStyle name="7_FAX用紙_★テスト仕様書_(APO)_050.(添付資料)その他" xfId="939" xr:uid="{00000000-0005-0000-0000-0000DA030000}"/>
    <cellStyle name="7_FAX用紙_★テスト仕様書_(APO)_050.(添付資料)その他 2" xfId="946" xr:uid="{00000000-0005-0000-0000-0000E1030000}"/>
    <cellStyle name="7_FAX用紙_★テスト仕様書_(APO)_キャビネット構成図" xfId="952" xr:uid="{00000000-0005-0000-0000-0000E7030000}"/>
    <cellStyle name="7_FAX用紙_★テスト仕様書_(APO)_キャビネット構成図 2" xfId="967" xr:uid="{00000000-0005-0000-0000-0000F6030000}"/>
    <cellStyle name="7_FAX用紙_★テスト仕様書_(APO)_キャビネット構成図_01.コンバージョン手順書（最新）20040831" xfId="983" xr:uid="{00000000-0005-0000-0000-000006040000}"/>
    <cellStyle name="7_FAX用紙_★テスト仕様書_(APO)_キャビネット構成図_01.コンバージョン手順書（最新）20040831 2" xfId="318" xr:uid="{00000000-0005-0000-0000-00006D010000}"/>
    <cellStyle name="7_FAX用紙_★テスト仕様書_(APO)_キャビネット構成図_050.(添付資料)その他" xfId="374" xr:uid="{00000000-0005-0000-0000-0000A5010000}"/>
    <cellStyle name="7_FAX用紙_★テスト仕様書_(APO)_キャビネット構成図_050.(添付資料)その他 2" xfId="990" xr:uid="{00000000-0005-0000-0000-00000D040000}"/>
    <cellStyle name="7_FAX用紙_★テスト仕様書_(APO)_キャビネット構成図_キャビネット構成図" xfId="1001" xr:uid="{00000000-0005-0000-0000-000018040000}"/>
    <cellStyle name="7_FAX用紙_★テスト仕様書_(APO)_キャビネット構成図_キャビネット構成図 2" xfId="1010" xr:uid="{00000000-0005-0000-0000-000021040000}"/>
    <cellStyle name="7_FAX用紙_★テスト仕様書_(APO)_キャビネット構成図_キャビネット構成図_01.コンバージョン手順書（最新）20040831" xfId="1030" xr:uid="{00000000-0005-0000-0000-000035040000}"/>
    <cellStyle name="7_FAX用紙_★テスト仕様書_(APO)_キャビネット構成図_キャビネット構成図_01.コンバージョン手順書（最新）20040831 2" xfId="1040" xr:uid="{00000000-0005-0000-0000-00003F040000}"/>
    <cellStyle name="7_FAX用紙_★テスト仕様書_(APO)_キャビネット構成図_キャビネット構成図_050.(添付資料)その他" xfId="590" xr:uid="{00000000-0005-0000-0000-00007D020000}"/>
    <cellStyle name="7_FAX用紙_★テスト仕様書_(APO)_キャビネット構成図_キャビネット構成図_050.(添付資料)その他 2" xfId="610" xr:uid="{00000000-0005-0000-0000-000091020000}"/>
    <cellStyle name="7_FAX用紙_★テスト仕様書_01.コンバージョン手順書（最新）20040831" xfId="1053" xr:uid="{00000000-0005-0000-0000-00004C040000}"/>
    <cellStyle name="7_FAX用紙_★テスト仕様書_01.コンバージョン手順書（最新）20040831 2" xfId="1058" xr:uid="{00000000-0005-0000-0000-000051040000}"/>
    <cellStyle name="7_FAX用紙_★テスト仕様書_050.(添付資料)その他" xfId="1066" xr:uid="{00000000-0005-0000-0000-000059040000}"/>
    <cellStyle name="7_FAX用紙_★テスト仕様書_050.(添付資料)その他 2" xfId="1080" xr:uid="{00000000-0005-0000-0000-000067040000}"/>
    <cellStyle name="7_FAX用紙_★テスト仕様書_053北陸勤怠給与(東京)" xfId="212" xr:uid="{00000000-0005-0000-0000-0000FD000000}"/>
    <cellStyle name="7_FAX用紙_★テスト仕様書_053北陸勤怠給与(東京) 2" xfId="1082" xr:uid="{00000000-0005-0000-0000-000069040000}"/>
    <cellStyle name="7_FAX用紙_★テスト仕様書_053北陸勤怠給与(東京)_(APO)" xfId="1094" xr:uid="{00000000-0005-0000-0000-000075040000}"/>
    <cellStyle name="7_FAX用紙_★テスト仕様書_053北陸勤怠給与(東京)_(APO) 2" xfId="442" xr:uid="{00000000-0005-0000-0000-0000E9010000}"/>
    <cellStyle name="7_FAX用紙_★テスト仕様書_053北陸勤怠給与(東京)_(APO)_(APO)" xfId="1096" xr:uid="{00000000-0005-0000-0000-000077040000}"/>
    <cellStyle name="7_FAX用紙_★テスト仕様書_053北陸勤怠給与(東京)_(APO)_(APO) 2" xfId="1099" xr:uid="{00000000-0005-0000-0000-00007A040000}"/>
    <cellStyle name="7_FAX用紙_★テスト仕様書_053北陸勤怠給与(東京)_(APO)_(APO)_01.コンバージョン手順書（最新）20040831" xfId="1105" xr:uid="{00000000-0005-0000-0000-000080040000}"/>
    <cellStyle name="7_FAX用紙_★テスト仕様書_053北陸勤怠給与(東京)_(APO)_(APO)_01.コンバージョン手順書（最新）20040831 2" xfId="1112" xr:uid="{00000000-0005-0000-0000-000087040000}"/>
    <cellStyle name="7_FAX用紙_★テスト仕様書_053北陸勤怠給与(東京)_(APO)_(APO)_050.(添付資料)その他" xfId="1120" xr:uid="{00000000-0005-0000-0000-00008F040000}"/>
    <cellStyle name="7_FAX用紙_★テスト仕様書_053北陸勤怠給与(東京)_(APO)_(APO)_050.(添付資料)その他 2" xfId="1133" xr:uid="{00000000-0005-0000-0000-00009C040000}"/>
    <cellStyle name="7_FAX用紙_★テスト仕様書_053北陸勤怠給与(東京)_(APO)_(APO)_キャビネット構成図" xfId="1134" xr:uid="{00000000-0005-0000-0000-00009D040000}"/>
    <cellStyle name="7_FAX用紙_★テスト仕様書_053北陸勤怠給与(東京)_(APO)_(APO)_キャビネット構成図 2" xfId="1135" xr:uid="{00000000-0005-0000-0000-00009E040000}"/>
    <cellStyle name="7_FAX用紙_★テスト仕様書_053北陸勤怠給与(東京)_(APO)_(APO)_キャビネット構成図_01.コンバージョン手順書（最新）20040831" xfId="310" xr:uid="{00000000-0005-0000-0000-000065010000}"/>
    <cellStyle name="7_FAX用紙_★テスト仕様書_053北陸勤怠給与(東京)_(APO)_(APO)_キャビネット構成図_01.コンバージョン手順書（最新）20040831 2" xfId="1137" xr:uid="{00000000-0005-0000-0000-0000A0040000}"/>
    <cellStyle name="7_FAX用紙_★テスト仕様書_053北陸勤怠給与(東京)_(APO)_(APO)_キャビネット構成図_050.(添付資料)その他" xfId="1146" xr:uid="{00000000-0005-0000-0000-0000A9040000}"/>
    <cellStyle name="7_FAX用紙_★テスト仕様書_053北陸勤怠給与(東京)_(APO)_(APO)_キャビネット構成図_050.(添付資料)その他 2" xfId="240" xr:uid="{00000000-0005-0000-0000-00001F010000}"/>
    <cellStyle name="7_FAX用紙_★テスト仕様書_053北陸勤怠給与(東京)_(APO)_(APO)_キャビネット構成図_キャビネット構成図" xfId="1152" xr:uid="{00000000-0005-0000-0000-0000AF040000}"/>
    <cellStyle name="7_FAX用紙_★テスト仕様書_053北陸勤怠給与(東京)_(APO)_(APO)_キャビネット構成図_キャビネット構成図 2" xfId="1162" xr:uid="{00000000-0005-0000-0000-0000B9040000}"/>
    <cellStyle name="7_FAX用紙_★テスト仕様書_053北陸勤怠給与(東京)_(APO)_(APO)_キャビネット構成図_キャビネット構成図_01.コンバージョン手順書（最新）20040831" xfId="13" xr:uid="{00000000-0005-0000-0000-00000F000000}"/>
    <cellStyle name="7_FAX用紙_★テスト仕様書_053北陸勤怠給与(東京)_(APO)_(APO)_キャビネット構成図_キャビネット構成図_01.コンバージョン手順書（最新）20040831 2" xfId="1168" xr:uid="{00000000-0005-0000-0000-0000BF040000}"/>
    <cellStyle name="7_FAX用紙_★テスト仕様書_053北陸勤怠給与(東京)_(APO)_(APO)_キャビネット構成図_キャビネット構成図_050.(添付資料)その他" xfId="1169" xr:uid="{00000000-0005-0000-0000-0000C0040000}"/>
    <cellStyle name="7_FAX用紙_★テスト仕様書_053北陸勤怠給与(東京)_(APO)_(APO)_キャビネット構成図_キャビネット構成図_050.(添付資料)その他 2" xfId="155" xr:uid="{00000000-0005-0000-0000-0000B7000000}"/>
    <cellStyle name="7_FAX用紙_★テスト仕様書_053北陸勤怠給与(東京)_(APO)_01.コンバージョン手順書（最新）20040831" xfId="1174" xr:uid="{00000000-0005-0000-0000-0000C5040000}"/>
    <cellStyle name="7_FAX用紙_★テスト仕様書_053北陸勤怠給与(東京)_(APO)_01.コンバージョン手順書（最新）20040831 2" xfId="1178" xr:uid="{00000000-0005-0000-0000-0000C9040000}"/>
    <cellStyle name="7_FAX用紙_★テスト仕様書_053北陸勤怠給与(東京)_(APO)_050.(添付資料)その他" xfId="491" xr:uid="{00000000-0005-0000-0000-00001A020000}"/>
    <cellStyle name="7_FAX用紙_★テスト仕様書_053北陸勤怠給与(東京)_(APO)_050.(添付資料)その他 2" xfId="1187" xr:uid="{00000000-0005-0000-0000-0000D2040000}"/>
    <cellStyle name="7_FAX用紙_★テスト仕様書_053北陸勤怠給与(東京)_(APO)_キャビネット構成図" xfId="276" xr:uid="{00000000-0005-0000-0000-000043010000}"/>
    <cellStyle name="7_FAX用紙_★テスト仕様書_053北陸勤怠給与(東京)_(APO)_キャビネット構成図 2" xfId="1192" xr:uid="{00000000-0005-0000-0000-0000D7040000}"/>
    <cellStyle name="7_FAX用紙_★テスト仕様書_053北陸勤怠給与(東京)_(APO)_キャビネット構成図_01.コンバージョン手順書（最新）20040831" xfId="560" xr:uid="{00000000-0005-0000-0000-00005F020000}"/>
    <cellStyle name="7_FAX用紙_★テスト仕様書_053北陸勤怠給与(東京)_(APO)_キャビネット構成図_01.コンバージョン手順書（最新）20040831 2" xfId="178" xr:uid="{00000000-0005-0000-0000-0000D2000000}"/>
    <cellStyle name="7_FAX用紙_★テスト仕様書_053北陸勤怠給与(東京)_(APO)_キャビネット構成図_050.(添付資料)その他" xfId="1199" xr:uid="{00000000-0005-0000-0000-0000DE040000}"/>
    <cellStyle name="7_FAX用紙_★テスト仕様書_053北陸勤怠給与(東京)_(APO)_キャビネット構成図_050.(添付資料)その他 2" xfId="86" xr:uid="{00000000-0005-0000-0000-000063000000}"/>
    <cellStyle name="7_FAX用紙_★テスト仕様書_053北陸勤怠給与(東京)_(APO)_キャビネット構成図_キャビネット構成図" xfId="189" xr:uid="{00000000-0005-0000-0000-0000DD000000}"/>
    <cellStyle name="7_FAX用紙_★テスト仕様書_053北陸勤怠給与(東京)_(APO)_キャビネット構成図_キャビネット構成図 2" xfId="483" xr:uid="{00000000-0005-0000-0000-000012020000}"/>
    <cellStyle name="7_FAX用紙_★テスト仕様書_053北陸勤怠給与(東京)_(APO)_キャビネット構成図_キャビネット構成図_01.コンバージョン手順書（最新）20040831" xfId="72" xr:uid="{00000000-0005-0000-0000-000052000000}"/>
    <cellStyle name="7_FAX用紙_★テスト仕様書_053北陸勤怠給与(東京)_(APO)_キャビネット構成図_キャビネット構成図_01.コンバージョン手順書（最新）20040831 2" xfId="933" xr:uid="{00000000-0005-0000-0000-0000D4030000}"/>
    <cellStyle name="7_FAX用紙_★テスト仕様書_053北陸勤怠給与(東京)_(APO)_キャビネット構成図_キャビネット構成図_050.(添付資料)その他" xfId="942" xr:uid="{00000000-0005-0000-0000-0000DD030000}"/>
    <cellStyle name="7_FAX用紙_★テスト仕様書_053北陸勤怠給与(東京)_(APO)_キャビネット構成図_キャビネット構成図_050.(添付資料)その他 2" xfId="949" xr:uid="{00000000-0005-0000-0000-0000E4030000}"/>
    <cellStyle name="7_FAX用紙_★テスト仕様書_053北陸勤怠給与(東京)_01.コンバージョン手順書（最新）20040831" xfId="8" xr:uid="{00000000-0005-0000-0000-000009000000}"/>
    <cellStyle name="7_FAX用紙_★テスト仕様書_053北陸勤怠給与(東京)_01.コンバージョン手順書（最新）20040831 2" xfId="122" xr:uid="{00000000-0005-0000-0000-00008E000000}"/>
    <cellStyle name="7_FAX用紙_★テスト仕様書_053北陸勤怠給与(東京)_050.(添付資料)その他" xfId="1208" xr:uid="{00000000-0005-0000-0000-0000E7040000}"/>
    <cellStyle name="7_FAX用紙_★テスト仕様書_053北陸勤怠給与(東京)_050.(添付資料)その他 2" xfId="1216" xr:uid="{00000000-0005-0000-0000-0000EF040000}"/>
    <cellStyle name="7_FAX用紙_★テスト仕様書_053北陸勤怠給与(東京)_キャビネット構成図" xfId="253" xr:uid="{00000000-0005-0000-0000-00002C010000}"/>
    <cellStyle name="7_FAX用紙_★テスト仕様書_053北陸勤怠給与(東京)_キャビネット構成図 2" xfId="306" xr:uid="{00000000-0005-0000-0000-000061010000}"/>
    <cellStyle name="7_FAX用紙_★テスト仕様書_053北陸勤怠給与(東京)_キャビネット構成図_01.コンバージョン手順書（最新）20040831" xfId="412" xr:uid="{00000000-0005-0000-0000-0000CB010000}"/>
    <cellStyle name="7_FAX用紙_★テスト仕様書_053北陸勤怠給与(東京)_キャビネット構成図_01.コンバージョン手順書（最新）20040831 2" xfId="1223" xr:uid="{00000000-0005-0000-0000-0000F6040000}"/>
    <cellStyle name="7_FAX用紙_★テスト仕様書_053北陸勤怠給与(東京)_キャビネット構成図_050.(添付資料)その他" xfId="1224" xr:uid="{00000000-0005-0000-0000-0000F7040000}"/>
    <cellStyle name="7_FAX用紙_★テスト仕様書_053北陸勤怠給与(東京)_キャビネット構成図_050.(添付資料)その他 2" xfId="1227" xr:uid="{00000000-0005-0000-0000-0000FA040000}"/>
    <cellStyle name="7_FAX用紙_★テスト仕様書_053北陸勤怠給与(東京)_キャビネット構成図_キャビネット構成図" xfId="802" xr:uid="{00000000-0005-0000-0000-000051030000}"/>
    <cellStyle name="7_FAX用紙_★テスト仕様書_053北陸勤怠給与(東京)_キャビネット構成図_キャビネット構成図 2" xfId="20" xr:uid="{00000000-0005-0000-0000-000017000000}"/>
    <cellStyle name="7_FAX用紙_★テスト仕様書_053北陸勤怠給与(東京)_キャビネット構成図_キャビネット構成図_01.コンバージョン手順書（最新）20040831" xfId="1229" xr:uid="{00000000-0005-0000-0000-0000FC040000}"/>
    <cellStyle name="7_FAX用紙_★テスト仕様書_053北陸勤怠給与(東京)_キャビネット構成図_キャビネット構成図_01.コンバージョン手順書（最新）20040831 2" xfId="506" xr:uid="{00000000-0005-0000-0000-000029020000}"/>
    <cellStyle name="7_FAX用紙_★テスト仕様書_053北陸勤怠給与(東京)_キャビネット構成図_キャビネット構成図_050.(添付資料)その他" xfId="1238" xr:uid="{00000000-0005-0000-0000-000005050000}"/>
    <cellStyle name="7_FAX用紙_★テスト仕様書_053北陸勤怠給与(東京)_キャビネット構成図_キャビネット構成図_050.(添付資料)その他 2" xfId="1250" xr:uid="{00000000-0005-0000-0000-000011050000}"/>
    <cellStyle name="7_FAX用紙_★テスト仕様書_053北陸勤怠給与(東京)_チェックシートAPO" xfId="191" xr:uid="{00000000-0005-0000-0000-0000E0000000}"/>
    <cellStyle name="7_FAX用紙_★テスト仕様書_053北陸勤怠給与(東京)_チェックシートAPO 2" xfId="450" xr:uid="{00000000-0005-0000-0000-0000F1010000}"/>
    <cellStyle name="7_FAX用紙_★テスト仕様書_053北陸勤怠給与(東京)_チェックシートAPO_(APO)" xfId="175" xr:uid="{00000000-0005-0000-0000-0000CE000000}"/>
    <cellStyle name="7_FAX用紙_★テスト仕様書_053北陸勤怠給与(東京)_チェックシートAPO_(APO) 2" xfId="471" xr:uid="{00000000-0005-0000-0000-000006020000}"/>
    <cellStyle name="7_FAX用紙_★テスト仕様書_053北陸勤怠給与(東京)_チェックシートAPO_(APO)_01.コンバージョン手順書（最新）20040831" xfId="60" xr:uid="{00000000-0005-0000-0000-000046000000}"/>
    <cellStyle name="7_FAX用紙_★テスト仕様書_053北陸勤怠給与(東京)_チェックシートAPO_(APO)_01.コンバージョン手順書（最新）20040831 2" xfId="924" xr:uid="{00000000-0005-0000-0000-0000CB030000}"/>
    <cellStyle name="7_FAX用紙_★テスト仕様書_053北陸勤怠給与(東京)_チェックシートAPO_(APO)_050.(添付資料)その他" xfId="934" xr:uid="{00000000-0005-0000-0000-0000D5030000}"/>
    <cellStyle name="7_FAX用紙_★テスト仕様書_053北陸勤怠給与(東京)_チェックシートAPO_(APO)_050.(添付資料)その他 2" xfId="943" xr:uid="{00000000-0005-0000-0000-0000DE030000}"/>
    <cellStyle name="7_FAX用紙_★テスト仕様書_053北陸勤怠給与(東京)_チェックシートAPO_(APO)_キャビネット構成図" xfId="963" xr:uid="{00000000-0005-0000-0000-0000F2030000}"/>
    <cellStyle name="7_FAX用紙_★テスト仕様書_053北陸勤怠給与(東京)_チェックシートAPO_(APO)_キャビネット構成図 2" xfId="972" xr:uid="{00000000-0005-0000-0000-0000FB030000}"/>
    <cellStyle name="7_FAX用紙_★テスト仕様書_053北陸勤怠給与(東京)_チェックシートAPO_(APO)_キャビネット構成図_01.コンバージョン手順書（最新）20040831" xfId="986" xr:uid="{00000000-0005-0000-0000-000009040000}"/>
    <cellStyle name="7_FAX用紙_★テスト仕様書_053北陸勤怠給与(東京)_チェックシートAPO_(APO)_キャビネット構成図_01.コンバージョン手順書（最新）20040831 2" xfId="326" xr:uid="{00000000-0005-0000-0000-000075010000}"/>
    <cellStyle name="7_FAX用紙_★テスト仕様書_053北陸勤怠給与(東京)_チェックシートAPO_(APO)_キャビネット構成図_050.(添付資料)その他" xfId="385" xr:uid="{00000000-0005-0000-0000-0000B0010000}"/>
    <cellStyle name="7_FAX用紙_★テスト仕様書_053北陸勤怠給与(東京)_チェックシートAPO_(APO)_キャビネット構成図_050.(添付資料)その他 2" xfId="997" xr:uid="{00000000-0005-0000-0000-000014040000}"/>
    <cellStyle name="7_FAX用紙_★テスト仕様書_053北陸勤怠給与(東京)_チェックシートAPO_(APO)_キャビネット構成図_キャビネット構成図" xfId="1006" xr:uid="{00000000-0005-0000-0000-00001D040000}"/>
    <cellStyle name="7_FAX用紙_★テスト仕様書_053北陸勤怠給与(東京)_チェックシートAPO_(APO)_キャビネット構成図_キャビネット構成図 2" xfId="1015" xr:uid="{00000000-0005-0000-0000-000026040000}"/>
    <cellStyle name="7_FAX用紙_★テスト仕様書_053北陸勤怠給与(東京)_チェックシートAPO_(APO)_キャビネット構成図_キャビネット構成図_01.コンバージョン手順書（最新）20040831" xfId="1032" xr:uid="{00000000-0005-0000-0000-000037040000}"/>
    <cellStyle name="7_FAX用紙_★テスト仕様書_053北陸勤怠給与(東京)_チェックシートAPO_(APO)_キャビネット構成図_キャビネット構成図_01.コンバージョン手順書（最新）20040831 2" xfId="1044" xr:uid="{00000000-0005-0000-0000-000043040000}"/>
    <cellStyle name="7_FAX用紙_★テスト仕様書_053北陸勤怠給与(東京)_チェックシートAPO_(APO)_キャビネット構成図_キャビネット構成図_050.(添付資料)その他" xfId="601" xr:uid="{00000000-0005-0000-0000-000088020000}"/>
    <cellStyle name="7_FAX用紙_★テスト仕様書_053北陸勤怠給与(東京)_チェックシートAPO_(APO)_キャビネット構成図_キャビネット構成図_050.(添付資料)その他 2" xfId="613" xr:uid="{00000000-0005-0000-0000-000094020000}"/>
    <cellStyle name="7_FAX用紙_★テスト仕様書_053北陸勤怠給与(東京)_チェックシートAPO_01.コンバージョン手順書（最新）20040831" xfId="1050" xr:uid="{00000000-0005-0000-0000-000049040000}"/>
    <cellStyle name="7_FAX用紙_★テスト仕様書_053北陸勤怠給与(東京)_チェックシートAPO_01.コンバージョン手順書（最新）20040831 2" xfId="1054" xr:uid="{00000000-0005-0000-0000-00004D040000}"/>
    <cellStyle name="7_FAX用紙_★テスト仕様書_053北陸勤怠給与(東京)_チェックシートAPO_050.(添付資料)その他" xfId="1060" xr:uid="{00000000-0005-0000-0000-000053040000}"/>
    <cellStyle name="7_FAX用紙_★テスト仕様書_053北陸勤怠給与(東京)_チェックシートAPO_050.(添付資料)その他 2" xfId="1067" xr:uid="{00000000-0005-0000-0000-00005A040000}"/>
    <cellStyle name="7_FAX用紙_★テスト仕様書_053北陸勤怠給与(東京)_チェックシートAPO_キャビネット構成図" xfId="1251" xr:uid="{00000000-0005-0000-0000-000012050000}"/>
    <cellStyle name="7_FAX用紙_★テスト仕様書_053北陸勤怠給与(東京)_チェックシートAPO_キャビネット構成図 2" xfId="216" xr:uid="{00000000-0005-0000-0000-000002010000}"/>
    <cellStyle name="7_FAX用紙_★テスト仕様書_053北陸勤怠給与(東京)_チェックシートAPO_キャビネット構成図_01.コンバージョン手順書（最新）20040831" xfId="1255" xr:uid="{00000000-0005-0000-0000-000016050000}"/>
    <cellStyle name="7_FAX用紙_★テスト仕様書_053北陸勤怠給与(東京)_チェックシートAPO_キャビネット構成図_01.コンバージョン手順書（最新）20040831 2" xfId="1257" xr:uid="{00000000-0005-0000-0000-000018050000}"/>
    <cellStyle name="7_FAX用紙_★テスト仕様書_053北陸勤怠給与(東京)_チェックシートAPO_キャビネット構成図_050.(添付資料)その他" xfId="283" xr:uid="{00000000-0005-0000-0000-00004A010000}"/>
    <cellStyle name="7_FAX用紙_★テスト仕様書_053北陸勤怠給与(東京)_チェックシートAPO_キャビネット構成図_050.(添付資料)その他 2" xfId="1263" xr:uid="{00000000-0005-0000-0000-00001E050000}"/>
    <cellStyle name="7_FAX用紙_★テスト仕様書_053北陸勤怠給与(東京)_チェックシートAPO_キャビネット構成図_キャビネット構成図" xfId="1268" xr:uid="{00000000-0005-0000-0000-000023050000}"/>
    <cellStyle name="7_FAX用紙_★テスト仕様書_053北陸勤怠給与(東京)_チェックシートAPO_キャビネット構成図_キャビネット構成図 2" xfId="1270" xr:uid="{00000000-0005-0000-0000-000025050000}"/>
    <cellStyle name="7_FAX用紙_★テスト仕様書_053北陸勤怠給与(東京)_チェックシートAPO_キャビネット構成図_キャビネット構成図_01.コンバージョン手順書（最新）20040831" xfId="1274" xr:uid="{00000000-0005-0000-0000-000029050000}"/>
    <cellStyle name="7_FAX用紙_★テスト仕様書_053北陸勤怠給与(東京)_チェックシートAPO_キャビネット構成図_キャビネット構成図_01.コンバージョン手順書（最新）20040831 2" xfId="1277" xr:uid="{00000000-0005-0000-0000-00002C050000}"/>
    <cellStyle name="7_FAX用紙_★テスト仕様書_053北陸勤怠給与(東京)_チェックシートAPO_キャビネット構成図_キャビネット構成図_050.(添付資料)その他" xfId="636" xr:uid="{00000000-0005-0000-0000-0000AB020000}"/>
    <cellStyle name="7_FAX用紙_★テスト仕様書_053北陸勤怠給与(東京)_チェックシートAPO_キャビネット構成図_キャビネット構成図_050.(添付資料)その他 2" xfId="1278" xr:uid="{00000000-0005-0000-0000-00002D050000}"/>
    <cellStyle name="7_FAX用紙_★テスト仕様書_055飛脚ﾒｰﾙ便ｻｰﾊﾞ(急便向け）" xfId="1281" xr:uid="{00000000-0005-0000-0000-000030050000}"/>
    <cellStyle name="7_FAX用紙_★テスト仕様書_055飛脚ﾒｰﾙ便ｻｰﾊﾞ(急便向け） 2" xfId="1283" xr:uid="{00000000-0005-0000-0000-000032050000}"/>
    <cellStyle name="7_FAX用紙_★テスト仕様書_055飛脚ﾒｰﾙ便ｻｰﾊﾞ(急便向け）_(APO)" xfId="909" xr:uid="{00000000-0005-0000-0000-0000BC030000}"/>
    <cellStyle name="7_FAX用紙_★テスト仕様書_055飛脚ﾒｰﾙ便ｻｰﾊﾞ(急便向け）_(APO) 2" xfId="1288" xr:uid="{00000000-0005-0000-0000-000037050000}"/>
    <cellStyle name="7_FAX用紙_★テスト仕様書_055飛脚ﾒｰﾙ便ｻｰﾊﾞ(急便向け）_(APO)_(APO)" xfId="711" xr:uid="{00000000-0005-0000-0000-0000F6020000}"/>
    <cellStyle name="7_FAX用紙_★テスト仕様書_055飛脚ﾒｰﾙ便ｻｰﾊﾞ(急便向け）_(APO)_(APO) 2" xfId="715" xr:uid="{00000000-0005-0000-0000-0000FA020000}"/>
    <cellStyle name="7_FAX用紙_★テスト仕様書_055飛脚ﾒｰﾙ便ｻｰﾊﾞ(急便向け）_(APO)_(APO)_01.コンバージョン手順書（最新）20040831" xfId="1221" xr:uid="{00000000-0005-0000-0000-0000F4040000}"/>
    <cellStyle name="7_FAX用紙_★テスト仕様書_055飛脚ﾒｰﾙ便ｻｰﾊﾞ(急便向け）_(APO)_(APO)_01.コンバージョン手順書（最新）20040831 2" xfId="1298" xr:uid="{00000000-0005-0000-0000-000041050000}"/>
    <cellStyle name="7_FAX用紙_★テスト仕様書_055飛脚ﾒｰﾙ便ｻｰﾊﾞ(急便向け）_(APO)_(APO)_050.(添付資料)その他" xfId="1301" xr:uid="{00000000-0005-0000-0000-000044050000}"/>
    <cellStyle name="7_FAX用紙_★テスト仕様書_055飛脚ﾒｰﾙ便ｻｰﾊﾞ(急便向け）_(APO)_(APO)_050.(添付資料)その他 2" xfId="1302" xr:uid="{00000000-0005-0000-0000-000045050000}"/>
    <cellStyle name="7_FAX用紙_★テスト仕様書_055飛脚ﾒｰﾙ便ｻｰﾊﾞ(急便向け）_(APO)_(APO)_キャビネット構成図" xfId="824" xr:uid="{00000000-0005-0000-0000-000067030000}"/>
    <cellStyle name="7_FAX用紙_★テスト仕様書_055飛脚ﾒｰﾙ便ｻｰﾊﾞ(急便向け）_(APO)_(APO)_キャビネット構成図 2" xfId="835" xr:uid="{00000000-0005-0000-0000-000072030000}"/>
    <cellStyle name="7_FAX用紙_★テスト仕様書_055飛脚ﾒｰﾙ便ｻｰﾊﾞ(急便向け）_(APO)_(APO)_キャビネット構成図_01.コンバージョン手順書（最新）20040831" xfId="388" xr:uid="{00000000-0005-0000-0000-0000B3010000}"/>
    <cellStyle name="7_FAX用紙_★テスト仕様書_055飛脚ﾒｰﾙ便ｻｰﾊﾞ(急便向け）_(APO)_(APO)_キャビネット構成図_01.コンバージョン手順書（最新）20040831 2" xfId="1304" xr:uid="{00000000-0005-0000-0000-000047050000}"/>
    <cellStyle name="7_FAX用紙_★テスト仕様書_055飛脚ﾒｰﾙ便ｻｰﾊﾞ(急便向け）_(APO)_(APO)_キャビネット構成図_050.(添付資料)その他" xfId="1314" xr:uid="{00000000-0005-0000-0000-000051050000}"/>
    <cellStyle name="7_FAX用紙_★テスト仕様書_055飛脚ﾒｰﾙ便ｻｰﾊﾞ(急便向け）_(APO)_(APO)_キャビネット構成図_050.(添付資料)その他 2" xfId="1316" xr:uid="{00000000-0005-0000-0000-000053050000}"/>
    <cellStyle name="7_FAX用紙_★テスト仕様書_055飛脚ﾒｰﾙ便ｻｰﾊﾞ(急便向け）_(APO)_(APO)_キャビネット構成図_キャビネット構成図" xfId="574" xr:uid="{00000000-0005-0000-0000-00006D020000}"/>
    <cellStyle name="7_FAX用紙_★テスト仕様書_055飛脚ﾒｰﾙ便ｻｰﾊﾞ(急便向け）_(APO)_(APO)_キャビネット構成図_キャビネット構成図 2" xfId="1318" xr:uid="{00000000-0005-0000-0000-000055050000}"/>
    <cellStyle name="7_FAX用紙_★テスト仕様書_055飛脚ﾒｰﾙ便ｻｰﾊﾞ(急便向け）_(APO)_(APO)_キャビネット構成図_キャビネット構成図_01.コンバージョン手順書（最新）20040831" xfId="275" xr:uid="{00000000-0005-0000-0000-000042010000}"/>
    <cellStyle name="7_FAX用紙_★テスト仕様書_055飛脚ﾒｰﾙ便ｻｰﾊﾞ(急便向け）_(APO)_(APO)_キャビネット構成図_キャビネット構成図_01.コンバージョン手順書（最新）20040831 2" xfId="1191" xr:uid="{00000000-0005-0000-0000-0000D6040000}"/>
    <cellStyle name="7_FAX用紙_★テスト仕様書_055飛脚ﾒｰﾙ便ｻｰﾊﾞ(急便向け）_(APO)_(APO)_キャビネット構成図_キャビネット構成図_050.(添付資料)その他" xfId="1321" xr:uid="{00000000-0005-0000-0000-000058050000}"/>
    <cellStyle name="7_FAX用紙_★テスト仕様書_055飛脚ﾒｰﾙ便ｻｰﾊﾞ(急便向け）_(APO)_(APO)_キャビネット構成図_キャビネット構成図_050.(添付資料)その他 2" xfId="400" xr:uid="{00000000-0005-0000-0000-0000BF010000}"/>
    <cellStyle name="7_FAX用紙_★テスト仕様書_055飛脚ﾒｰﾙ便ｻｰﾊﾞ(急便向け）_(APO)_01.コンバージョン手順書（最新）20040831" xfId="402" xr:uid="{00000000-0005-0000-0000-0000C1010000}"/>
    <cellStyle name="7_FAX用紙_★テスト仕様書_055飛脚ﾒｰﾙ便ｻｰﾊﾞ(急便向け）_(APO)_01.コンバージョン手順書（最新）20040831 2" xfId="418" xr:uid="{00000000-0005-0000-0000-0000D1010000}"/>
    <cellStyle name="7_FAX用紙_★テスト仕様書_055飛脚ﾒｰﾙ便ｻｰﾊﾞ(急便向け）_(APO)_050.(添付資料)その他" xfId="1325" xr:uid="{00000000-0005-0000-0000-00005C050000}"/>
    <cellStyle name="7_FAX用紙_★テスト仕様書_055飛脚ﾒｰﾙ便ｻｰﾊﾞ(急便向け）_(APO)_050.(添付資料)その他 2" xfId="1332" xr:uid="{00000000-0005-0000-0000-000063050000}"/>
    <cellStyle name="7_FAX用紙_★テスト仕様書_055飛脚ﾒｰﾙ便ｻｰﾊﾞ(急便向け）_(APO)_キャビネット構成図" xfId="1335" xr:uid="{00000000-0005-0000-0000-000066050000}"/>
    <cellStyle name="7_FAX用紙_★テスト仕様書_055飛脚ﾒｰﾙ便ｻｰﾊﾞ(急便向け）_(APO)_キャビネット構成図 2" xfId="1340" xr:uid="{00000000-0005-0000-0000-00006B050000}"/>
    <cellStyle name="7_FAX用紙_★テスト仕様書_055飛脚ﾒｰﾙ便ｻｰﾊﾞ(急便向け）_(APO)_キャビネット構成図_01.コンバージョン手順書（最新）20040831" xfId="1344" xr:uid="{00000000-0005-0000-0000-00006F050000}"/>
    <cellStyle name="7_FAX用紙_★テスト仕様書_055飛脚ﾒｰﾙ便ｻｰﾊﾞ(急便向け）_(APO)_キャビネット構成図_01.コンバージョン手順書（最新）20040831 2" xfId="1345" xr:uid="{00000000-0005-0000-0000-000070050000}"/>
    <cellStyle name="7_FAX用紙_★テスト仕様書_055飛脚ﾒｰﾙ便ｻｰﾊﾞ(急便向け）_(APO)_キャビネット構成図_050.(添付資料)その他" xfId="1346" xr:uid="{00000000-0005-0000-0000-000071050000}"/>
    <cellStyle name="7_FAX用紙_★テスト仕様書_055飛脚ﾒｰﾙ便ｻｰﾊﾞ(急便向け）_(APO)_キャビネット構成図_050.(添付資料)その他 2" xfId="1347" xr:uid="{00000000-0005-0000-0000-000072050000}"/>
    <cellStyle name="7_FAX用紙_★テスト仕様書_055飛脚ﾒｰﾙ便ｻｰﾊﾞ(急便向け）_(APO)_キャビネット構成図_キャビネット構成図" xfId="689" xr:uid="{00000000-0005-0000-0000-0000E0020000}"/>
    <cellStyle name="7_FAX用紙_★テスト仕様書_055飛脚ﾒｰﾙ便ｻｰﾊﾞ(急便向け）_(APO)_キャビネット構成図_キャビネット構成図 2" xfId="49" xr:uid="{00000000-0005-0000-0000-000038000000}"/>
    <cellStyle name="7_FAX用紙_★テスト仕様書_055飛脚ﾒｰﾙ便ｻｰﾊﾞ(急便向け）_(APO)_キャビネット構成図_キャビネット構成図_01.コンバージョン手順書（最新）20040831" xfId="1352" xr:uid="{00000000-0005-0000-0000-000077050000}"/>
    <cellStyle name="7_FAX用紙_★テスト仕様書_055飛脚ﾒｰﾙ便ｻｰﾊﾞ(急便向け）_(APO)_キャビネット構成図_キャビネット構成図_01.コンバージョン手順書（最新）20040831 2" xfId="1355" xr:uid="{00000000-0005-0000-0000-00007A050000}"/>
    <cellStyle name="7_FAX用紙_★テスト仕様書_055飛脚ﾒｰﾙ便ｻｰﾊﾞ(急便向け）_(APO)_キャビネット構成図_キャビネット構成図_050.(添付資料)その他" xfId="1363" xr:uid="{00000000-0005-0000-0000-000082050000}"/>
    <cellStyle name="7_FAX用紙_★テスト仕様書_055飛脚ﾒｰﾙ便ｻｰﾊﾞ(急便向け）_(APO)_キャビネット構成図_キャビネット構成図_050.(添付資料)その他 2" xfId="133" xr:uid="{00000000-0005-0000-0000-00009B000000}"/>
    <cellStyle name="7_FAX用紙_★テスト仕様書_055飛脚ﾒｰﾙ便ｻｰﾊﾞ(急便向け）_01.コンバージョン手順書（最新）20040831" xfId="1365" xr:uid="{00000000-0005-0000-0000-000084050000}"/>
    <cellStyle name="7_FAX用紙_★テスト仕様書_055飛脚ﾒｰﾙ便ｻｰﾊﾞ(急便向け）_01.コンバージョン手順書（最新）20040831 2" xfId="1371" xr:uid="{00000000-0005-0000-0000-00008A050000}"/>
    <cellStyle name="7_FAX用紙_★テスト仕様書_055飛脚ﾒｰﾙ便ｻｰﾊﾞ(急便向け）_050.(添付資料)その他" xfId="243" xr:uid="{00000000-0005-0000-0000-000022010000}"/>
    <cellStyle name="7_FAX用紙_★テスト仕様書_055飛脚ﾒｰﾙ便ｻｰﾊﾞ(急便向け）_050.(添付資料)その他 2" xfId="268" xr:uid="{00000000-0005-0000-0000-00003B010000}"/>
    <cellStyle name="7_FAX用紙_★テスト仕様書_055飛脚ﾒｰﾙ便ｻｰﾊﾞ(急便向け）_キャビネット構成図" xfId="1088" xr:uid="{00000000-0005-0000-0000-00006F040000}"/>
    <cellStyle name="7_FAX用紙_★テスト仕様書_055飛脚ﾒｰﾙ便ｻｰﾊﾞ(急便向け）_キャビネット構成図 2" xfId="1379" xr:uid="{00000000-0005-0000-0000-000092050000}"/>
    <cellStyle name="7_FAX用紙_★テスト仕様書_055飛脚ﾒｰﾙ便ｻｰﾊﾞ(急便向け）_キャビネット構成図_01.コンバージョン手順書（最新）20040831" xfId="1383" xr:uid="{00000000-0005-0000-0000-000096050000}"/>
    <cellStyle name="7_FAX用紙_★テスト仕様書_055飛脚ﾒｰﾙ便ｻｰﾊﾞ(急便向け）_キャビネット構成図_01.コンバージョン手順書（最新）20040831 2" xfId="1024" xr:uid="{00000000-0005-0000-0000-00002F040000}"/>
    <cellStyle name="7_FAX用紙_★テスト仕様書_055飛脚ﾒｰﾙ便ｻｰﾊﾞ(急便向け）_キャビネット構成図_050.(添付資料)その他" xfId="211" xr:uid="{00000000-0005-0000-0000-0000FC000000}"/>
    <cellStyle name="7_FAX用紙_★テスト仕様書_055飛脚ﾒｰﾙ便ｻｰﾊﾞ(急便向け）_キャビネット構成図_050.(添付資料)その他 2" xfId="147" xr:uid="{00000000-0005-0000-0000-0000AC000000}"/>
    <cellStyle name="7_FAX用紙_★テスト仕様書_055飛脚ﾒｰﾙ便ｻｰﾊﾞ(急便向け）_キャビネット構成図_キャビネット構成図" xfId="1389" xr:uid="{00000000-0005-0000-0000-00009C050000}"/>
    <cellStyle name="7_FAX用紙_★テスト仕様書_055飛脚ﾒｰﾙ便ｻｰﾊﾞ(急便向け）_キャビネット構成図_キャビネット構成図 2" xfId="1394" xr:uid="{00000000-0005-0000-0000-0000A1050000}"/>
    <cellStyle name="7_FAX用紙_★テスト仕様書_055飛脚ﾒｰﾙ便ｻｰﾊﾞ(急便向け）_キャビネット構成図_キャビネット構成図_01.コンバージョン手順書（最新）20040831" xfId="958" xr:uid="{00000000-0005-0000-0000-0000ED030000}"/>
    <cellStyle name="7_FAX用紙_★テスト仕様書_055飛脚ﾒｰﾙ便ｻｰﾊﾞ(急便向け）_キャビネット構成図_キャビネット構成図_01.コンバージョン手順書（最新）20040831 2" xfId="975" xr:uid="{00000000-0005-0000-0000-0000FE030000}"/>
    <cellStyle name="7_FAX用紙_★テスト仕様書_055飛脚ﾒｰﾙ便ｻｰﾊﾞ(急便向け）_キャビネット構成図_キャビネット構成図_050.(添付資料)その他" xfId="1395" xr:uid="{00000000-0005-0000-0000-0000A2050000}"/>
    <cellStyle name="7_FAX用紙_★テスト仕様書_055飛脚ﾒｰﾙ便ｻｰﾊﾞ(急便向け）_キャビネット構成図_キャビネット構成図_050.(添付資料)その他 2" xfId="1400" xr:uid="{00000000-0005-0000-0000-0000A7050000}"/>
    <cellStyle name="7_FAX用紙_★テスト仕様書_055飛脚ﾒｰﾙ便ｻｰﾊﾞ(急便向け）_チェックシートAPO" xfId="511" xr:uid="{00000000-0005-0000-0000-00002E020000}"/>
    <cellStyle name="7_FAX用紙_★テスト仕様書_055飛脚ﾒｰﾙ便ｻｰﾊﾞ(急便向け）_チェックシートAPO 2" xfId="519" xr:uid="{00000000-0005-0000-0000-000036020000}"/>
    <cellStyle name="7_FAX用紙_★テスト仕様書_055飛脚ﾒｰﾙ便ｻｰﾊﾞ(急便向け）_チェックシートAPO_(APO)" xfId="747" xr:uid="{00000000-0005-0000-0000-00001A030000}"/>
    <cellStyle name="7_FAX用紙_★テスト仕様書_055飛脚ﾒｰﾙ便ｻｰﾊﾞ(急便向け）_チェックシートAPO_(APO) 2" xfId="754" xr:uid="{00000000-0005-0000-0000-000021030000}"/>
    <cellStyle name="7_FAX用紙_★テスト仕様書_055飛脚ﾒｰﾙ便ｻｰﾊﾞ(急便向け）_チェックシートAPO_(APO)_01.コンバージョン手順書（最新）20040831" xfId="1252" xr:uid="{00000000-0005-0000-0000-000013050000}"/>
    <cellStyle name="7_FAX用紙_★テスト仕様書_055飛脚ﾒｰﾙ便ｻｰﾊﾞ(急便向け）_チェックシートAPO_(APO)_01.コンバージョン手順書（最新）20040831 2" xfId="219" xr:uid="{00000000-0005-0000-0000-000005010000}"/>
    <cellStyle name="7_FAX用紙_★テスト仕様書_055飛脚ﾒｰﾙ便ｻｰﾊﾞ(急便向け）_チェックシートAPO_(APO)_050.(添付資料)その他" xfId="1402" xr:uid="{00000000-0005-0000-0000-0000A9050000}"/>
    <cellStyle name="7_FAX用紙_★テスト仕様書_055飛脚ﾒｰﾙ便ｻｰﾊﾞ(急便向け）_チェックシートAPO_(APO)_050.(添付資料)その他 2" xfId="1407" xr:uid="{00000000-0005-0000-0000-0000AE050000}"/>
    <cellStyle name="7_FAX用紙_★テスト仕様書_055飛脚ﾒｰﾙ便ｻｰﾊﾞ(急便向け）_チェックシートAPO_(APO)_キャビネット構成図" xfId="1409" xr:uid="{00000000-0005-0000-0000-0000B0050000}"/>
    <cellStyle name="7_FAX用紙_★テスト仕様書_055飛脚ﾒｰﾙ便ｻｰﾊﾞ(急便向け）_チェックシートAPO_(APO)_キャビネット構成図 2" xfId="1412" xr:uid="{00000000-0005-0000-0000-0000B3050000}"/>
    <cellStyle name="7_FAX用紙_★テスト仕様書_055飛脚ﾒｰﾙ便ｻｰﾊﾞ(急便向け）_チェックシートAPO_(APO)_キャビネット構成図_01.コンバージョン手順書（最新）20040831" xfId="1147" xr:uid="{00000000-0005-0000-0000-0000AA040000}"/>
    <cellStyle name="7_FAX用紙_★テスト仕様書_055飛脚ﾒｰﾙ便ｻｰﾊﾞ(急便向け）_チェックシートAPO_(APO)_キャビネット構成図_01.コンバージョン手順書（最新）20040831 2" xfId="1156" xr:uid="{00000000-0005-0000-0000-0000B3040000}"/>
    <cellStyle name="7_FAX用紙_★テスト仕様書_055飛脚ﾒｰﾙ便ｻｰﾊﾞ(急便向け）_チェックシートAPO_(APO)_キャビネット構成図_050.(添付資料)その他" xfId="1418" xr:uid="{00000000-0005-0000-0000-0000B9050000}"/>
    <cellStyle name="7_FAX用紙_★テスト仕様書_055飛脚ﾒｰﾙ便ｻｰﾊﾞ(急便向け）_チェックシートAPO_(APO)_キャビネット構成図_050.(添付資料)その他 2" xfId="1421" xr:uid="{00000000-0005-0000-0000-0000BC050000}"/>
    <cellStyle name="7_FAX用紙_★テスト仕様書_055飛脚ﾒｰﾙ便ｻｰﾊﾞ(急便向け）_チェックシートAPO_(APO)_キャビネット構成図_キャビネット構成図" xfId="1228" xr:uid="{00000000-0005-0000-0000-0000FB040000}"/>
    <cellStyle name="7_FAX用紙_★テスト仕様書_055飛脚ﾒｰﾙ便ｻｰﾊﾞ(急便向け）_チェックシートAPO_(APO)_キャビネット構成図_キャビネット構成図 2" xfId="499" xr:uid="{00000000-0005-0000-0000-000022020000}"/>
    <cellStyle name="7_FAX用紙_★テスト仕様書_055飛脚ﾒｰﾙ便ｻｰﾊﾞ(急便向け）_チェックシートAPO_(APO)_キャビネット構成図_キャビネット構成図_01.コンバージョン手順書（最新）20040831" xfId="1424" xr:uid="{00000000-0005-0000-0000-0000BF050000}"/>
    <cellStyle name="7_FAX用紙_★テスト仕様書_055飛脚ﾒｰﾙ便ｻｰﾊﾞ(急便向け）_チェックシートAPO_(APO)_キャビネット構成図_キャビネット構成図_01.コンバージョン手順書（最新）20040831 2" xfId="1426" xr:uid="{00000000-0005-0000-0000-0000C1050000}"/>
    <cellStyle name="7_FAX用紙_★テスト仕様書_055飛脚ﾒｰﾙ便ｻｰﾊﾞ(急便向け）_チェックシートAPO_(APO)_キャビネット構成図_キャビネット構成図_050.(添付資料)その他" xfId="1434" xr:uid="{00000000-0005-0000-0000-0000C9050000}"/>
    <cellStyle name="7_FAX用紙_★テスト仕様書_055飛脚ﾒｰﾙ便ｻｰﾊﾞ(急便向け）_チェックシートAPO_(APO)_キャビネット構成図_キャビネット構成図_050.(添付資料)その他 2" xfId="937" xr:uid="{00000000-0005-0000-0000-0000D8030000}"/>
    <cellStyle name="7_FAX用紙_★テスト仕様書_055飛脚ﾒｰﾙ便ｻｰﾊﾞ(急便向け）_チェックシートAPO_01.コンバージョン手順書（最新）20040831" xfId="670" xr:uid="{00000000-0005-0000-0000-0000CD020000}"/>
    <cellStyle name="7_FAX用紙_★テスト仕様書_055飛脚ﾒｰﾙ便ｻｰﾊﾞ(急便向け）_チェックシートAPO_01.コンバージョン手順書（最新）20040831 2" xfId="678" xr:uid="{00000000-0005-0000-0000-0000D5020000}"/>
    <cellStyle name="7_FAX用紙_★テスト仕様書_055飛脚ﾒｰﾙ便ｻｰﾊﾞ(急便向け）_チェックシートAPO_050.(添付資料)その他" xfId="1443" xr:uid="{00000000-0005-0000-0000-0000D2050000}"/>
    <cellStyle name="7_FAX用紙_★テスト仕様書_055飛脚ﾒｰﾙ便ｻｰﾊﾞ(急便向け）_チェックシートAPO_050.(添付資料)その他 2" xfId="1444" xr:uid="{00000000-0005-0000-0000-0000D3050000}"/>
    <cellStyle name="7_FAX用紙_★テスト仕様書_055飛脚ﾒｰﾙ便ｻｰﾊﾞ(急便向け）_チェックシートAPO_キャビネット構成図" xfId="1453" xr:uid="{00000000-0005-0000-0000-0000DC050000}"/>
    <cellStyle name="7_FAX用紙_★テスト仕様書_055飛脚ﾒｰﾙ便ｻｰﾊﾞ(急便向け）_チェックシートAPO_キャビネット構成図 2" xfId="1454" xr:uid="{00000000-0005-0000-0000-0000DD050000}"/>
    <cellStyle name="7_FAX用紙_★テスト仕様書_055飛脚ﾒｰﾙ便ｻｰﾊﾞ(急便向け）_チェックシートAPO_キャビネット構成図_01.コンバージョン手順書（最新）20040831" xfId="782" xr:uid="{00000000-0005-0000-0000-00003D030000}"/>
    <cellStyle name="7_FAX用紙_★テスト仕様書_055飛脚ﾒｰﾙ便ｻｰﾊﾞ(急便向け）_チェックシートAPO_キャビネット構成図_01.コンバージョン手順書（最新）20040831 2" xfId="786" xr:uid="{00000000-0005-0000-0000-000041030000}"/>
    <cellStyle name="7_FAX用紙_★テスト仕様書_055飛脚ﾒｰﾙ便ｻｰﾊﾞ(急便向け）_チェックシートAPO_キャビネット構成図_050.(添付資料)その他" xfId="1456" xr:uid="{00000000-0005-0000-0000-0000DF050000}"/>
    <cellStyle name="7_FAX用紙_★テスト仕様書_055飛脚ﾒｰﾙ便ｻｰﾊﾞ(急便向け）_チェックシートAPO_キャビネット構成図_050.(添付資料)その他 2" xfId="1461" xr:uid="{00000000-0005-0000-0000-0000E4050000}"/>
    <cellStyle name="7_FAX用紙_★テスト仕様書_055飛脚ﾒｰﾙ便ｻｰﾊﾞ(急便向け）_チェックシートAPO_キャビネット構成図_キャビネット構成図" xfId="1464" xr:uid="{00000000-0005-0000-0000-0000E7050000}"/>
    <cellStyle name="7_FAX用紙_★テスト仕様書_055飛脚ﾒｰﾙ便ｻｰﾊﾞ(急便向け）_チェックシートAPO_キャビネット構成図_キャビネット構成図 2" xfId="1264" xr:uid="{00000000-0005-0000-0000-00001F050000}"/>
    <cellStyle name="7_FAX用紙_★テスト仕様書_055飛脚ﾒｰﾙ便ｻｰﾊﾞ(急便向け）_チェックシートAPO_キャビネット構成図_キャビネット構成図_01.コンバージョン手順書（最新）20040831" xfId="548" xr:uid="{00000000-0005-0000-0000-000053020000}"/>
    <cellStyle name="7_FAX用紙_★テスト仕様書_055飛脚ﾒｰﾙ便ｻｰﾊﾞ(急便向け）_チェックシートAPO_キャビネット構成図_キャビネット構成図_01.コンバージョン手順書（最新）20040831 2" xfId="559" xr:uid="{00000000-0005-0000-0000-00005E020000}"/>
    <cellStyle name="7_FAX用紙_★テスト仕様書_055飛脚ﾒｰﾙ便ｻｰﾊﾞ(急便向け）_チェックシートAPO_キャビネット構成図_キャビネット構成図_050.(添付資料)その他" xfId="369" xr:uid="{00000000-0005-0000-0000-0000A0010000}"/>
    <cellStyle name="7_FAX用紙_★テスト仕様書_055飛脚ﾒｰﾙ便ｻｰﾊﾞ(急便向け）_チェックシートAPO_キャビネット構成図_キャビネット構成図_050.(添付資料)その他 2" xfId="382" xr:uid="{00000000-0005-0000-0000-0000AD010000}"/>
    <cellStyle name="7_FAX用紙_★テスト仕様書_057楽天様向ｲﾝﾀｰﾈｯﾄｼｮｯﾋﾟﾝｸﾞﾓｰﾙ機能開発2" xfId="1467" xr:uid="{00000000-0005-0000-0000-0000EA050000}"/>
    <cellStyle name="7_FAX用紙_★テスト仕様書_057楽天様向ｲﾝﾀｰﾈｯﾄｼｮｯﾋﾟﾝｸﾞﾓｰﾙ機能開発2 2" xfId="1473" xr:uid="{00000000-0005-0000-0000-0000F0050000}"/>
    <cellStyle name="7_FAX用紙_★テスト仕様書_057楽天様向ｲﾝﾀｰﾈｯﾄｼｮｯﾋﾟﾝｸﾞﾓｰﾙ機能開発2_(APO)" xfId="1127" xr:uid="{00000000-0005-0000-0000-000096040000}"/>
    <cellStyle name="7_FAX用紙_★テスト仕様書_057楽天様向ｲﾝﾀｰﾈｯﾄｼｮｯﾋﾟﾝｸﾞﾓｰﾙ機能開発2_(APO) 2" xfId="1479" xr:uid="{00000000-0005-0000-0000-0000F6050000}"/>
    <cellStyle name="7_FAX用紙_★テスト仕様書_057楽天様向ｲﾝﾀｰﾈｯﾄｼｮｯﾋﾟﾝｸﾞﾓｰﾙ機能開発2_(APO)_(APO)" xfId="534" xr:uid="{00000000-0005-0000-0000-000045020000}"/>
    <cellStyle name="7_FAX用紙_★テスト仕様書_057楽天様向ｲﾝﾀｰﾈｯﾄｼｮｯﾋﾟﾝｸﾞﾓｰﾙ機能開発2_(APO)_(APO) 2" xfId="1233" xr:uid="{00000000-0005-0000-0000-000000050000}"/>
    <cellStyle name="7_FAX用紙_★テスト仕様書_057楽天様向ｲﾝﾀｰﾈｯﾄｼｮｯﾋﾟﾝｸﾞﾓｰﾙ機能開発2_(APO)_(APO)_01.コンバージョン手順書（最新）20040831" xfId="845" xr:uid="{00000000-0005-0000-0000-00007C030000}"/>
    <cellStyle name="7_FAX用紙_★テスト仕様書_057楽天様向ｲﾝﾀｰﾈｯﾄｼｮｯﾋﾟﾝｸﾞﾓｰﾙ機能開発2_(APO)_(APO)_01.コンバージョン手順書（最新）20040831 2" xfId="850" xr:uid="{00000000-0005-0000-0000-000081030000}"/>
    <cellStyle name="7_FAX用紙_★テスト仕様書_057楽天様向ｲﾝﾀｰﾈｯﾄｼｮｯﾋﾟﾝｸﾞﾓｰﾙ機能開発2_(APO)_(APO)_050.(添付資料)その他" xfId="750" xr:uid="{00000000-0005-0000-0000-00001D030000}"/>
    <cellStyle name="7_FAX用紙_★テスト仕様書_057楽天様向ｲﾝﾀｰﾈｯﾄｼｮｯﾋﾟﾝｸﾞﾓｰﾙ機能開発2_(APO)_(APO)_050.(添付資料)その他 2" xfId="57" xr:uid="{00000000-0005-0000-0000-000041000000}"/>
    <cellStyle name="7_FAX用紙_★テスト仕様書_057楽天様向ｲﾝﾀｰﾈｯﾄｼｮｯﾋﾟﾝｸﾞﾓｰﾙ機能開発2_(APO)_(APO)_キャビネット構成図" xfId="1427" xr:uid="{00000000-0005-0000-0000-0000C2050000}"/>
    <cellStyle name="7_FAX用紙_★テスト仕様書_057楽天様向ｲﾝﾀｰﾈｯﾄｼｮｯﾋﾟﾝｸﾞﾓｰﾙ機能開発2_(APO)_(APO)_キャビネット構成図 2" xfId="936" xr:uid="{00000000-0005-0000-0000-0000D7030000}"/>
    <cellStyle name="7_FAX用紙_★テスト仕様書_057楽天様向ｲﾝﾀｰﾈｯﾄｼｮｯﾋﾟﾝｸﾞﾓｰﾙ機能開発2_(APO)_(APO)_キャビネット構成図_01.コンバージョン手順書（最新）20040831" xfId="1481" xr:uid="{00000000-0005-0000-0000-0000F8050000}"/>
    <cellStyle name="7_FAX用紙_★テスト仕様書_057楽天様向ｲﾝﾀｰﾈｯﾄｼｮｯﾋﾟﾝｸﾞﾓｰﾙ機能開発2_(APO)_(APO)_キャビネット構成図_01.コンバージョン手順書（最新）20040831 2" xfId="1484" xr:uid="{00000000-0005-0000-0000-0000FB050000}"/>
    <cellStyle name="7_FAX用紙_★テスト仕様書_057楽天様向ｲﾝﾀｰﾈｯﾄｼｮｯﾋﾟﾝｸﾞﾓｰﾙ機能開発2_(APO)_(APO)_キャビネット構成図_050.(添付資料)その他" xfId="227" xr:uid="{00000000-0005-0000-0000-00000F010000}"/>
    <cellStyle name="7_FAX用紙_★テスト仕様書_057楽天様向ｲﾝﾀｰﾈｯﾄｼｮｯﾋﾟﾝｸﾞﾓｰﾙ機能開発2_(APO)_(APO)_キャビネット構成図_050.(添付資料)その他 2" xfId="659" xr:uid="{00000000-0005-0000-0000-0000C2020000}"/>
    <cellStyle name="7_FAX用紙_★テスト仕様書_057楽天様向ｲﾝﾀｰﾈｯﾄｼｮｯﾋﾟﾝｸﾞﾓｰﾙ機能開発2_(APO)_(APO)_キャビネット構成図_キャビネット構成図" xfId="1485" xr:uid="{00000000-0005-0000-0000-0000FC050000}"/>
    <cellStyle name="7_FAX用紙_★テスト仕様書_057楽天様向ｲﾝﾀｰﾈｯﾄｼｮｯﾋﾟﾝｸﾞﾓｰﾙ機能開発2_(APO)_(APO)_キャビネット構成図_キャビネット構成図 2" xfId="1489" xr:uid="{00000000-0005-0000-0000-000000060000}"/>
    <cellStyle name="7_FAX用紙_★テスト仕様書_057楽天様向ｲﾝﾀｰﾈｯﾄｼｮｯﾋﾟﾝｸﾞﾓｰﾙ機能開発2_(APO)_(APO)_キャビネット構成図_キャビネット構成図_01.コンバージョン手順書（最新）20040831" xfId="665" xr:uid="{00000000-0005-0000-0000-0000C8020000}"/>
    <cellStyle name="7_FAX用紙_★テスト仕様書_057楽天様向ｲﾝﾀｰﾈｯﾄｼｮｯﾋﾟﾝｸﾞﾓｰﾙ機能開発2_(APO)_(APO)_キャビネット構成図_キャビネット構成図_01.コンバージョン手順書（最新）20040831 2" xfId="1433" xr:uid="{00000000-0005-0000-0000-0000C8050000}"/>
    <cellStyle name="7_FAX用紙_★テスト仕様書_057楽天様向ｲﾝﾀｰﾈｯﾄｼｮｯﾋﾟﾝｸﾞﾓｰﾙ機能開発2_(APO)_(APO)_キャビネット構成図_キャビネット構成図_050.(添付資料)その他" xfId="393" xr:uid="{00000000-0005-0000-0000-0000B8010000}"/>
    <cellStyle name="7_FAX用紙_★テスト仕様書_057楽天様向ｲﾝﾀｰﾈｯﾄｼｮｯﾋﾟﾝｸﾞﾓｰﾙ機能開発2_(APO)_(APO)_キャビネット構成図_キャビネット構成図_050.(添付資料)その他 2" xfId="1307" xr:uid="{00000000-0005-0000-0000-00004A050000}"/>
    <cellStyle name="7_FAX用紙_★テスト仕様書_057楽天様向ｲﾝﾀｰﾈｯﾄｼｮｯﾋﾟﾝｸﾞﾓｰﾙ機能開発2_(APO)_01.コンバージョン手順書（最新）20040831" xfId="487" xr:uid="{00000000-0005-0000-0000-000016020000}"/>
    <cellStyle name="7_FAX用紙_★テスト仕様書_057楽天様向ｲﾝﾀｰﾈｯﾄｼｮｯﾋﾟﾝｸﾞﾓｰﾙ機能開発2_(APO)_01.コンバージョン手順書（最新）20040831 2" xfId="1182" xr:uid="{00000000-0005-0000-0000-0000CD040000}"/>
    <cellStyle name="7_FAX用紙_★テスト仕様書_057楽天様向ｲﾝﾀｰﾈｯﾄｼｮｯﾋﾟﾝｸﾞﾓｰﾙ機能開発2_(APO)_050.(添付資料)その他" xfId="1150" xr:uid="{00000000-0005-0000-0000-0000AD040000}"/>
    <cellStyle name="7_FAX用紙_★テスト仕様書_057楽天様向ｲﾝﾀｰﾈｯﾄｼｮｯﾋﾟﾝｸﾞﾓｰﾙ機能開発2_(APO)_050.(添付資料)その他 2" xfId="1161" xr:uid="{00000000-0005-0000-0000-0000B8040000}"/>
    <cellStyle name="7_FAX用紙_★テスト仕様書_057楽天様向ｲﾝﾀｰﾈｯﾄｼｮｯﾋﾟﾝｸﾞﾓｰﾙ機能開発2_(APO)_キャビネット構成図" xfId="625" xr:uid="{00000000-0005-0000-0000-0000A0020000}"/>
    <cellStyle name="7_FAX用紙_★テスト仕様書_057楽天様向ｲﾝﾀｰﾈｯﾄｼｮｯﾋﾟﾝｸﾞﾓｰﾙ機能開発2_(APO)_キャビネット構成図 2" xfId="631" xr:uid="{00000000-0005-0000-0000-0000A6020000}"/>
    <cellStyle name="7_FAX用紙_★テスト仕様書_057楽天様向ｲﾝﾀｰﾈｯﾄｼｮｯﾋﾟﾝｸﾞﾓｰﾙ機能開発2_(APO)_キャビネット構成図_01.コンバージョン手順書（最新）20040831" xfId="381" xr:uid="{00000000-0005-0000-0000-0000AC010000}"/>
    <cellStyle name="7_FAX用紙_★テスト仕様書_057楽天様向ｲﾝﾀｰﾈｯﾄｼｮｯﾋﾟﾝｸﾞﾓｰﾙ機能開発2_(APO)_キャビネット構成図_01.コンバージョン手順書（最新）20040831 2" xfId="998" xr:uid="{00000000-0005-0000-0000-000015040000}"/>
    <cellStyle name="7_FAX用紙_★テスト仕様書_057楽天様向ｲﾝﾀｰﾈｯﾄｼｮｯﾋﾟﾝｸﾞﾓｰﾙ機能開発2_(APO)_キャビネット構成図_050.(添付資料)その他" xfId="1493" xr:uid="{00000000-0005-0000-0000-000004060000}"/>
    <cellStyle name="7_FAX用紙_★テスト仕様書_057楽天様向ｲﾝﾀｰﾈｯﾄｼｮｯﾋﾟﾝｸﾞﾓｰﾙ機能開発2_(APO)_キャビネット構成図_050.(添付資料)その他 2" xfId="1496" xr:uid="{00000000-0005-0000-0000-000007060000}"/>
    <cellStyle name="7_FAX用紙_★テスト仕様書_057楽天様向ｲﾝﾀｰﾈｯﾄｼｮｯﾋﾟﾝｸﾞﾓｰﾙ機能開発2_(APO)_キャビネット構成図_キャビネット構成図" xfId="335" xr:uid="{00000000-0005-0000-0000-00007E010000}"/>
    <cellStyle name="7_FAX用紙_★テスト仕様書_057楽天様向ｲﾝﾀｰﾈｯﾄｼｮｯﾋﾟﾝｸﾞﾓｰﾙ機能開発2_(APO)_キャビネット構成図_キャビネット構成図 2" xfId="721" xr:uid="{00000000-0005-0000-0000-000000030000}"/>
    <cellStyle name="7_FAX用紙_★テスト仕様書_057楽天様向ｲﾝﾀｰﾈｯﾄｼｮｯﾋﾟﾝｸﾞﾓｰﾙ機能開発2_(APO)_キャビネット構成図_キャビネット構成図_01.コンバージョン手順書（最新）20040831" xfId="141" xr:uid="{00000000-0005-0000-0000-0000A6000000}"/>
    <cellStyle name="7_FAX用紙_★テスト仕様書_057楽天様向ｲﾝﾀｰﾈｯﾄｼｮｯﾋﾟﾝｸﾞﾓｰﾙ機能開発2_(APO)_キャビネット構成図_キャビネット構成図_01.コンバージョン手順書（最新）20040831 2" xfId="1499" xr:uid="{00000000-0005-0000-0000-00000A060000}"/>
    <cellStyle name="7_FAX用紙_★テスト仕様書_057楽天様向ｲﾝﾀｰﾈｯﾄｼｮｯﾋﾟﾝｸﾞﾓｰﾙ機能開発2_(APO)_キャビネット構成図_キャビネット構成図_050.(添付資料)その他" xfId="1502" xr:uid="{00000000-0005-0000-0000-00000D060000}"/>
    <cellStyle name="7_FAX用紙_★テスト仕様書_057楽天様向ｲﾝﾀｰﾈｯﾄｼｮｯﾋﾟﾝｸﾞﾓｰﾙ機能開発2_(APO)_キャビネット構成図_キャビネット構成図_050.(添付資料)その他 2" xfId="108" xr:uid="{00000000-0005-0000-0000-00007D000000}"/>
    <cellStyle name="7_FAX用紙_★テスト仕様書_057楽天様向ｲﾝﾀｰﾈｯﾄｼｮｯﾋﾟﾝｸﾞﾓｰﾙ機能開発2_01.コンバージョン手順書（最新）20040831" xfId="1508" xr:uid="{00000000-0005-0000-0000-000013060000}"/>
    <cellStyle name="7_FAX用紙_★テスト仕様書_057楽天様向ｲﾝﾀｰﾈｯﾄｼｮｯﾋﾟﾝｸﾞﾓｰﾙ機能開発2_01.コンバージョン手順書（最新）20040831 2" xfId="1361" xr:uid="{00000000-0005-0000-0000-000080050000}"/>
    <cellStyle name="7_FAX用紙_★テスト仕様書_057楽天様向ｲﾝﾀｰﾈｯﾄｼｮｯﾋﾟﾝｸﾞﾓｰﾙ機能開発2_050.(添付資料)その他" xfId="1107" xr:uid="{00000000-0005-0000-0000-000082040000}"/>
    <cellStyle name="7_FAX用紙_★テスト仕様書_057楽天様向ｲﾝﾀｰﾈｯﾄｼｮｯﾋﾟﾝｸﾞﾓｰﾙ機能開発2_050.(添付資料)その他 2" xfId="1513" xr:uid="{00000000-0005-0000-0000-000018060000}"/>
    <cellStyle name="7_FAX用紙_★テスト仕様書_057楽天様向ｲﾝﾀｰﾈｯﾄｼｮｯﾋﾟﾝｸﾞﾓｰﾙ機能開発2_キャビネット構成図" xfId="1323" xr:uid="{00000000-0005-0000-0000-00005A050000}"/>
    <cellStyle name="7_FAX用紙_★テスト仕様書_057楽天様向ｲﾝﾀｰﾈｯﾄｼｮｯﾋﾟﾝｸﾞﾓｰﾙ機能開発2_キャビネット構成図 2" xfId="1330" xr:uid="{00000000-0005-0000-0000-000061050000}"/>
    <cellStyle name="7_FAX用紙_★テスト仕様書_057楽天様向ｲﾝﾀｰﾈｯﾄｼｮｯﾋﾟﾝｸﾞﾓｰﾙ機能開発2_キャビネット構成図_01.コンバージョン手順書（最新）20040831" xfId="880" xr:uid="{00000000-0005-0000-0000-00009F030000}"/>
    <cellStyle name="7_FAX用紙_★テスト仕様書_057楽天様向ｲﾝﾀｰﾈｯﾄｼｮｯﾋﾟﾝｸﾞﾓｰﾙ機能開発2_キャビネット構成図_01.コンバージョン手順書（最新）20040831 2" xfId="888" xr:uid="{00000000-0005-0000-0000-0000A7030000}"/>
    <cellStyle name="7_FAX用紙_★テスト仕様書_057楽天様向ｲﾝﾀｰﾈｯﾄｼｮｯﾋﾟﾝｸﾞﾓｰﾙ機能開発2_キャビネット構成図_050.(添付資料)その他" xfId="1517" xr:uid="{00000000-0005-0000-0000-00001C060000}"/>
    <cellStyle name="7_FAX用紙_★テスト仕様書_057楽天様向ｲﾝﾀｰﾈｯﾄｼｮｯﾋﾟﾝｸﾞﾓｰﾙ機能開発2_キャビネット構成図_050.(添付資料)その他 2" xfId="1523" xr:uid="{00000000-0005-0000-0000-000022060000}"/>
    <cellStyle name="7_FAX用紙_★テスト仕様書_057楽天様向ｲﾝﾀｰﾈｯﾄｼｮｯﾋﾟﾝｸﾞﾓｰﾙ機能開発2_キャビネット構成図_キャビネット構成図" xfId="1525" xr:uid="{00000000-0005-0000-0000-000024060000}"/>
    <cellStyle name="7_FAX用紙_★テスト仕様書_057楽天様向ｲﾝﾀｰﾈｯﾄｼｮｯﾋﾟﾝｸﾞﾓｰﾙ機能開発2_キャビネット構成図_キャビネット構成図 2" xfId="900" xr:uid="{00000000-0005-0000-0000-0000B3030000}"/>
    <cellStyle name="7_FAX用紙_★テスト仕様書_057楽天様向ｲﾝﾀｰﾈｯﾄｼｮｯﾋﾟﾝｸﾞﾓｰﾙ機能開発2_キャビネット構成図_キャビネット構成図_01.コンバージョン手順書（最新）20040831" xfId="160" xr:uid="{00000000-0005-0000-0000-0000BD000000}"/>
    <cellStyle name="7_FAX用紙_★テスト仕様書_057楽天様向ｲﾝﾀｰﾈｯﾄｼｮｯﾋﾟﾝｸﾞﾓｰﾙ機能開発2_キャビネット構成図_キャビネット構成図_01.コンバージョン手順書（最新）20040831 2" xfId="1531" xr:uid="{00000000-0005-0000-0000-00002A060000}"/>
    <cellStyle name="7_FAX用紙_★テスト仕様書_057楽天様向ｲﾝﾀｰﾈｯﾄｼｮｯﾋﾟﾝｸﾞﾓｰﾙ機能開発2_キャビネット構成図_キャビネット構成図_050.(添付資料)その他" xfId="38" xr:uid="{00000000-0005-0000-0000-00002A000000}"/>
    <cellStyle name="7_FAX用紙_★テスト仕様書_057楽天様向ｲﾝﾀｰﾈｯﾄｼｮｯﾋﾟﾝｸﾞﾓｰﾙ機能開発2_キャビネット構成図_キャビネット構成図_050.(添付資料)その他 2" xfId="199" xr:uid="{00000000-0005-0000-0000-0000ED000000}"/>
    <cellStyle name="7_FAX用紙_★テスト仕様書_057楽天様向ｲﾝﾀｰﾈｯﾄｼｮｯﾋﾟﾝｸﾞﾓｰﾙ機能開発2_チェックシートAPO" xfId="1535" xr:uid="{00000000-0005-0000-0000-00002E060000}"/>
    <cellStyle name="7_FAX用紙_★テスト仕様書_057楽天様向ｲﾝﾀｰﾈｯﾄｼｮｯﾋﾟﾝｸﾞﾓｰﾙ機能開発2_チェックシートAPO 2" xfId="1139" xr:uid="{00000000-0005-0000-0000-0000A2040000}"/>
    <cellStyle name="7_FAX用紙_★テスト仕様書_057楽天様向ｲﾝﾀｰﾈｯﾄｼｮｯﾋﾟﾝｸﾞﾓｰﾙ機能開発2_チェックシートAPO_(APO)" xfId="1487" xr:uid="{00000000-0005-0000-0000-0000FE050000}"/>
    <cellStyle name="7_FAX用紙_★テスト仕様書_057楽天様向ｲﾝﾀｰﾈｯﾄｼｮｯﾋﾟﾝｸﾞﾓｰﾙ機能開発2_チェックシートAPO_(APO) 2" xfId="1490" xr:uid="{00000000-0005-0000-0000-000001060000}"/>
    <cellStyle name="7_FAX用紙_★テスト仕様書_057楽天様向ｲﾝﾀｰﾈｯﾄｼｮｯﾋﾟﾝｸﾞﾓｰﾙ機能開発2_チェックシートAPO_(APO)_01.コンバージョン手順書（最新）20040831" xfId="663" xr:uid="{00000000-0005-0000-0000-0000C6020000}"/>
    <cellStyle name="7_FAX用紙_★テスト仕様書_057楽天様向ｲﾝﾀｰﾈｯﾄｼｮｯﾋﾟﾝｸﾞﾓｰﾙ機能開発2_チェックシートAPO_(APO)_01.コンバージョン手順書（最新）20040831 2" xfId="1431" xr:uid="{00000000-0005-0000-0000-0000C6050000}"/>
    <cellStyle name="7_FAX用紙_★テスト仕様書_057楽天様向ｲﾝﾀｰﾈｯﾄｼｮｯﾋﾟﾝｸﾞﾓｰﾙ機能開発2_チェックシートAPO_(APO)_050.(添付資料)その他" xfId="395" xr:uid="{00000000-0005-0000-0000-0000BA010000}"/>
    <cellStyle name="7_FAX用紙_★テスト仕様書_057楽天様向ｲﾝﾀｰﾈｯﾄｼｮｯﾋﾟﾝｸﾞﾓｰﾙ機能開発2_チェックシートAPO_(APO)_050.(添付資料)その他 2" xfId="1309" xr:uid="{00000000-0005-0000-0000-00004C050000}"/>
    <cellStyle name="7_FAX用紙_★テスト仕様書_057楽天様向ｲﾝﾀｰﾈｯﾄｼｮｯﾋﾟﾝｸﾞﾓｰﾙ機能開発2_チェックシートAPO_(APO)_キャビネット構成図" xfId="1537" xr:uid="{00000000-0005-0000-0000-000030060000}"/>
    <cellStyle name="7_FAX用紙_★テスト仕様書_057楽天様向ｲﾝﾀｰﾈｯﾄｼｮｯﾋﾟﾝｸﾞﾓｰﾙ機能開発2_チェックシートAPO_(APO)_キャビネット構成図 2" xfId="1538" xr:uid="{00000000-0005-0000-0000-000031060000}"/>
    <cellStyle name="7_FAX用紙_★テスト仕様書_057楽天様向ｲﾝﾀｰﾈｯﾄｼｮｯﾋﾟﾝｸﾞﾓｰﾙ機能開発2_チェックシートAPO_(APO)_キャビネット構成図_01.コンバージョン手順書（最新）20040831" xfId="1539" xr:uid="{00000000-0005-0000-0000-000032060000}"/>
    <cellStyle name="7_FAX用紙_★テスト仕様書_057楽天様向ｲﾝﾀｰﾈｯﾄｼｮｯﾋﾟﾝｸﾞﾓｰﾙ機能開発2_チェックシートAPO_(APO)_キャビネット構成図_01.コンバージョン手順書（最新）20040831 2" xfId="1471" xr:uid="{00000000-0005-0000-0000-0000EE050000}"/>
    <cellStyle name="7_FAX用紙_★テスト仕様書_057楽天様向ｲﾝﾀｰﾈｯﾄｼｮｯﾋﾟﾝｸﾞﾓｰﾙ機能開発2_チェックシートAPO_(APO)_キャビネット構成図_050.(添付資料)その他" xfId="1540" xr:uid="{00000000-0005-0000-0000-000033060000}"/>
    <cellStyle name="7_FAX用紙_★テスト仕様書_057楽天様向ｲﾝﾀｰﾈｯﾄｼｮｯﾋﾟﾝｸﾞﾓｰﾙ機能開発2_チェックシートAPO_(APO)_キャビネット構成図_050.(添付資料)その他 2" xfId="28" xr:uid="{00000000-0005-0000-0000-000020000000}"/>
    <cellStyle name="7_FAX用紙_★テスト仕様書_057楽天様向ｲﾝﾀｰﾈｯﾄｼｮｯﾋﾟﾝｸﾞﾓｰﾙ機能開発2_チェックシートAPO_(APO)_キャビネット構成図_キャビネット構成図" xfId="1544" xr:uid="{00000000-0005-0000-0000-000037060000}"/>
    <cellStyle name="7_FAX用紙_★テスト仕様書_057楽天様向ｲﾝﾀｰﾈｯﾄｼｮｯﾋﾟﾝｸﾞﾓｰﾙ機能開発2_チェックシートAPO_(APO)_キャビネット構成図_キャビネット構成図 2" xfId="1547" xr:uid="{00000000-0005-0000-0000-00003A060000}"/>
    <cellStyle name="7_FAX用紙_★テスト仕様書_057楽天様向ｲﾝﾀｰﾈｯﾄｼｮｯﾋﾟﾝｸﾞﾓｰﾙ機能開発2_チェックシートAPO_(APO)_キャビネット構成図_キャビネット構成図_01.コンバージョン手順書（最新）20040831" xfId="1549" xr:uid="{00000000-0005-0000-0000-00003C060000}"/>
    <cellStyle name="7_FAX用紙_★テスト仕様書_057楽天様向ｲﾝﾀｰﾈｯﾄｼｮｯﾋﾟﾝｸﾞﾓｰﾙ機能開発2_チェックシートAPO_(APO)_キャビネット構成図_キャビネット構成図_01.コンバージョン手順書（最新）20040831 2" xfId="1551" xr:uid="{00000000-0005-0000-0000-00003E060000}"/>
    <cellStyle name="7_FAX用紙_★テスト仕様書_057楽天様向ｲﾝﾀｰﾈｯﾄｼｮｯﾋﾟﾝｸﾞﾓｰﾙ機能開発2_チェックシートAPO_(APO)_キャビネット構成図_キャビネット構成図_050.(添付資料)その他" xfId="1558" xr:uid="{00000000-0005-0000-0000-000045060000}"/>
    <cellStyle name="7_FAX用紙_★テスト仕様書_057楽天様向ｲﾝﾀｰﾈｯﾄｼｮｯﾋﾟﾝｸﾞﾓｰﾙ機能開発2_チェックシートAPO_(APO)_キャビネット構成図_キャビネット構成図_050.(添付資料)その他 2" xfId="1564" xr:uid="{00000000-0005-0000-0000-00004B060000}"/>
    <cellStyle name="7_FAX用紙_★テスト仕様書_057楽天様向ｲﾝﾀｰﾈｯﾄｼｮｯﾋﾟﾝｸﾞﾓｰﾙ機能開発2_チェックシートAPO_01.コンバージョン手順書（最新）20040831" xfId="429" xr:uid="{00000000-0005-0000-0000-0000DC010000}"/>
    <cellStyle name="7_FAX用紙_★テスト仕様書_057楽天様向ｲﾝﾀｰﾈｯﾄｼｮｯﾋﾟﾝｸﾞﾓｰﾙ機能開発2_チェックシートAPO_01.コンバージョン手順書（最新）20040831 2" xfId="1437" xr:uid="{00000000-0005-0000-0000-0000CC050000}"/>
    <cellStyle name="7_FAX用紙_★テスト仕様書_057楽天様向ｲﾝﾀｰﾈｯﾄｼｮｯﾋﾟﾝｸﾞﾓｰﾙ機能開発2_チェックシートAPO_050.(添付資料)その他" xfId="870" xr:uid="{00000000-0005-0000-0000-000095030000}"/>
    <cellStyle name="7_FAX用紙_★テスト仕様書_057楽天様向ｲﾝﾀｰﾈｯﾄｼｮｯﾋﾟﾝｸﾞﾓｰﾙ機能開発2_チェックシートAPO_050.(添付資料)その他 2" xfId="1565" xr:uid="{00000000-0005-0000-0000-00004C060000}"/>
    <cellStyle name="7_FAX用紙_★テスト仕様書_057楽天様向ｲﾝﾀｰﾈｯﾄｼｮｯﾋﾟﾝｸﾞﾓｰﾙ機能開発2_チェックシートAPO_キャビネット構成図" xfId="342" xr:uid="{00000000-0005-0000-0000-000085010000}"/>
    <cellStyle name="7_FAX用紙_★テスト仕様書_057楽天様向ｲﾝﾀｰﾈｯﾄｼｮｯﾋﾟﾝｸﾞﾓｰﾙ機能開発2_チェックシートAPO_キャビネット構成図 2" xfId="1578" xr:uid="{00000000-0005-0000-0000-000059060000}"/>
    <cellStyle name="7_FAX用紙_★テスト仕様書_057楽天様向ｲﾝﾀｰﾈｯﾄｼｮｯﾋﾟﾝｸﾞﾓｰﾙ機能開発2_チェックシートAPO_キャビネット構成図_01.コンバージョン手順書（最新）20040831" xfId="1583" xr:uid="{00000000-0005-0000-0000-00005E060000}"/>
    <cellStyle name="7_FAX用紙_★テスト仕様書_057楽天様向ｲﾝﾀｰﾈｯﾄｼｮｯﾋﾟﾝｸﾞﾓｰﾙ機能開発2_チェックシートAPO_キャビネット構成図_01.コンバージョン手順書（最新）20040831 2" xfId="1312" xr:uid="{00000000-0005-0000-0000-00004F050000}"/>
    <cellStyle name="7_FAX用紙_★テスト仕様書_057楽天様向ｲﾝﾀｰﾈｯﾄｼｮｯﾋﾟﾝｸﾞﾓｰﾙ機能開発2_チェックシートAPO_キャビネット構成図_050.(添付資料)その他" xfId="1293" xr:uid="{00000000-0005-0000-0000-00003C050000}"/>
    <cellStyle name="7_FAX用紙_★テスト仕様書_057楽天様向ｲﾝﾀｰﾈｯﾄｼｮｯﾋﾟﾝｸﾞﾓｰﾙ機能開発2_チェックシートAPO_キャビネット構成図_050.(添付資料)その他 2" xfId="710" xr:uid="{00000000-0005-0000-0000-0000F5020000}"/>
    <cellStyle name="7_FAX用紙_★テスト仕様書_057楽天様向ｲﾝﾀｰﾈｯﾄｼｮｯﾋﾟﾝｸﾞﾓｰﾙ機能開発2_チェックシートAPO_キャビネット構成図_キャビネット構成図" xfId="1359" xr:uid="{00000000-0005-0000-0000-00007E050000}"/>
    <cellStyle name="7_FAX用紙_★テスト仕様書_057楽天様向ｲﾝﾀｰﾈｯﾄｼｮｯﾋﾟﾝｸﾞﾓｰﾙ機能開発2_チェックシートAPO_キャビネット構成図_キャビネット構成図 2" xfId="129" xr:uid="{00000000-0005-0000-0000-000097000000}"/>
    <cellStyle name="7_FAX用紙_★テスト仕様書_057楽天様向ｲﾝﾀｰﾈｯﾄｼｮｯﾋﾟﾝｸﾞﾓｰﾙ機能開発2_チェックシートAPO_キャビネット構成図_キャビネット構成図_01.コンバージョン手順書（最新）20040831" xfId="1586" xr:uid="{00000000-0005-0000-0000-000061060000}"/>
    <cellStyle name="7_FAX用紙_★テスト仕様書_057楽天様向ｲﾝﾀｰﾈｯﾄｼｮｯﾋﾟﾝｸﾞﾓｰﾙ機能開発2_チェックシートAPO_キャビネット構成図_キャビネット構成図_01.コンバージョン手順書（最新）20040831 2" xfId="1588" xr:uid="{00000000-0005-0000-0000-000063060000}"/>
    <cellStyle name="7_FAX用紙_★テスト仕様書_057楽天様向ｲﾝﾀｰﾈｯﾄｼｮｯﾋﾟﾝｸﾞﾓｰﾙ機能開発2_チェックシートAPO_キャビネット構成図_キャビネット構成図_050.(添付資料)その他" xfId="278" xr:uid="{00000000-0005-0000-0000-000045010000}"/>
    <cellStyle name="7_FAX用紙_★テスト仕様書_057楽天様向ｲﾝﾀｰﾈｯﾄｼｮｯﾋﾟﾝｸﾞﾓｰﾙ機能開発2_チェックシートAPO_キャビネット構成図_キャビネット構成図_050.(添付資料)その他 2" xfId="136" xr:uid="{00000000-0005-0000-0000-0000A0000000}"/>
    <cellStyle name="7_FAX用紙_★テスト仕様書_SO21見積1205" xfId="1591" xr:uid="{00000000-0005-0000-0000-000066060000}"/>
    <cellStyle name="7_FAX用紙_★テスト仕様書_SO21見積1205 2" xfId="1596" xr:uid="{00000000-0005-0000-0000-00006B060000}"/>
    <cellStyle name="7_FAX用紙_★テスト仕様書_SO21見積1205_(APO)" xfId="1599" xr:uid="{00000000-0005-0000-0000-00006E060000}"/>
    <cellStyle name="7_FAX用紙_★テスト仕様書_SO21見積1205_(APO) 2" xfId="1603" xr:uid="{00000000-0005-0000-0000-000072060000}"/>
    <cellStyle name="7_FAX用紙_★テスト仕様書_SO21見積1205_(APO)_(APO)" xfId="957" xr:uid="{00000000-0005-0000-0000-0000EC030000}"/>
    <cellStyle name="7_FAX用紙_★テスト仕様書_SO21見積1205_(APO)_(APO) 2" xfId="970" xr:uid="{00000000-0005-0000-0000-0000F9030000}"/>
    <cellStyle name="7_FAX用紙_★テスト仕様書_SO21見積1205_(APO)_(APO)_01.コンバージョン手順書（最新）20040831" xfId="979" xr:uid="{00000000-0005-0000-0000-000002040000}"/>
    <cellStyle name="7_FAX用紙_★テスト仕様書_SO21見積1205_(APO)_(APO)_01.コンバージョン手順書（最新）20040831 2" xfId="315" xr:uid="{00000000-0005-0000-0000-00006A010000}"/>
    <cellStyle name="7_FAX用紙_★テスト仕様書_SO21見積1205_(APO)_(APO)_050.(添付資料)その他" xfId="379" xr:uid="{00000000-0005-0000-0000-0000AA010000}"/>
    <cellStyle name="7_FAX用紙_★テスト仕様書_SO21見積1205_(APO)_(APO)_050.(添付資料)その他 2" xfId="995" xr:uid="{00000000-0005-0000-0000-000012040000}"/>
    <cellStyle name="7_FAX用紙_★テスト仕様書_SO21見積1205_(APO)_(APO)_キャビネット構成図" xfId="1005" xr:uid="{00000000-0005-0000-0000-00001C040000}"/>
    <cellStyle name="7_FAX用紙_★テスト仕様書_SO21見積1205_(APO)_(APO)_キャビネット構成図 2" xfId="1014" xr:uid="{00000000-0005-0000-0000-000025040000}"/>
    <cellStyle name="7_FAX用紙_★テスト仕様書_SO21見積1205_(APO)_(APO)_キャビネット構成図_01.コンバージョン手順書（最新）20040831" xfId="1020" xr:uid="{00000000-0005-0000-0000-00002B040000}"/>
    <cellStyle name="7_FAX用紙_★テスト仕様書_SO21見積1205_(APO)_(APO)_キャビネット構成図_01.コンバージョン手順書（最新）20040831 2" xfId="1035" xr:uid="{00000000-0005-0000-0000-00003A040000}"/>
    <cellStyle name="7_FAX用紙_★テスト仕様書_SO21見積1205_(APO)_(APO)_キャビネット構成図_050.(添付資料)その他" xfId="600" xr:uid="{00000000-0005-0000-0000-000087020000}"/>
    <cellStyle name="7_FAX用紙_★テスト仕様書_SO21見積1205_(APO)_(APO)_キャビネット構成図_050.(添付資料)その他 2" xfId="607" xr:uid="{00000000-0005-0000-0000-00008E020000}"/>
    <cellStyle name="7_FAX用紙_★テスト仕様書_SO21見積1205_(APO)_(APO)_キャビネット構成図_キャビネット構成図" xfId="1606" xr:uid="{00000000-0005-0000-0000-000075060000}"/>
    <cellStyle name="7_FAX用紙_★テスト仕様書_SO21見積1205_(APO)_(APO)_キャビネット構成図_キャビネット構成図 2" xfId="1609" xr:uid="{00000000-0005-0000-0000-000078060000}"/>
    <cellStyle name="7_FAX用紙_★テスト仕様書_SO21見積1205_(APO)_(APO)_キャビネット構成図_キャビネット構成図_01.コンバージョン手順書（最新）20040831" xfId="22" xr:uid="{00000000-0005-0000-0000-000019000000}"/>
    <cellStyle name="7_FAX用紙_★テスト仕様書_SO21見積1205_(APO)_(APO)_キャビネット構成図_キャビネット構成図_01.コンバージョン手順書（最新）20040831 2" xfId="770" xr:uid="{00000000-0005-0000-0000-000031030000}"/>
    <cellStyle name="7_FAX用紙_★テスト仕様書_SO21見積1205_(APO)_(APO)_キャビネット構成図_キャビネット構成図_050.(添付資料)その他" xfId="159" xr:uid="{00000000-0005-0000-0000-0000BC000000}"/>
    <cellStyle name="7_FAX用紙_★テスト仕様書_SO21見積1205_(APO)_(APO)_キャビネット構成図_キャビネット構成図_050.(添付資料)その他 2" xfId="1530" xr:uid="{00000000-0005-0000-0000-000029060000}"/>
    <cellStyle name="7_FAX用紙_★テスト仕様書_SO21見積1205_(APO)_01.コンバージョン手順書（最新）20040831" xfId="1623" xr:uid="{00000000-0005-0000-0000-000086060000}"/>
    <cellStyle name="7_FAX用紙_★テスト仕様書_SO21見積1205_(APO)_01.コンバージョン手順書（最新）20040831 2" xfId="1626" xr:uid="{00000000-0005-0000-0000-000089060000}"/>
    <cellStyle name="7_FAX用紙_★テスト仕様書_SO21見積1205_(APO)_050.(添付資料)その他" xfId="1636" xr:uid="{00000000-0005-0000-0000-000093060000}"/>
    <cellStyle name="7_FAX用紙_★テスト仕様書_SO21見積1205_(APO)_050.(添付資料)その他 2" xfId="1642" xr:uid="{00000000-0005-0000-0000-000099060000}"/>
    <cellStyle name="7_FAX用紙_★テスト仕様書_SO21見積1205_(APO)_キャビネット構成図" xfId="673" xr:uid="{00000000-0005-0000-0000-0000D0020000}"/>
    <cellStyle name="7_FAX用紙_★テスト仕様書_SO21見積1205_(APO)_キャビネット構成図 2" xfId="681" xr:uid="{00000000-0005-0000-0000-0000D8020000}"/>
    <cellStyle name="7_FAX用紙_★テスト仕様書_SO21見積1205_(APO)_キャビネット構成図_01.コンバージョン手順書（最新）20040831" xfId="822" xr:uid="{00000000-0005-0000-0000-000065030000}"/>
    <cellStyle name="7_FAX用紙_★テスト仕様書_SO21見積1205_(APO)_キャビネット構成図_01.コンバージョン手順書（最新）20040831 2" xfId="831" xr:uid="{00000000-0005-0000-0000-00006E030000}"/>
    <cellStyle name="7_FAX用紙_★テスト仕様書_SO21見積1205_(APO)_キャビネット構成図_050.(添付資料)その他" xfId="841" xr:uid="{00000000-0005-0000-0000-000078030000}"/>
    <cellStyle name="7_FAX用紙_★テスト仕様書_SO21見積1205_(APO)_キャビネット構成図_050.(添付資料)その他 2" xfId="848" xr:uid="{00000000-0005-0000-0000-00007F030000}"/>
    <cellStyle name="7_FAX用紙_★テスト仕様書_SO21見積1205_(APO)_キャビネット構成図_キャビネット構成図" xfId="832" xr:uid="{00000000-0005-0000-0000-00006F030000}"/>
    <cellStyle name="7_FAX用紙_★テスト仕様書_SO21見積1205_(APO)_キャビネット構成図_キャビネット構成図 2" xfId="855" xr:uid="{00000000-0005-0000-0000-000086030000}"/>
    <cellStyle name="7_FAX用紙_★テスト仕様書_SO21見積1205_(APO)_キャビネット構成図_キャビネット構成図_01.コンバージョン手順書（最新）20040831" xfId="862" xr:uid="{00000000-0005-0000-0000-00008D030000}"/>
    <cellStyle name="7_FAX用紙_★テスト仕様書_SO21見積1205_(APO)_キャビネット構成図_キャビネット構成図_01.コンバージョン手順書（最新）20040831 2" xfId="1649" xr:uid="{00000000-0005-0000-0000-0000A0060000}"/>
    <cellStyle name="7_FAX用紙_★テスト仕様書_SO21見積1205_(APO)_キャビネット構成図_キャビネット構成図_050.(添付資料)その他" xfId="1655" xr:uid="{00000000-0005-0000-0000-0000A6060000}"/>
    <cellStyle name="7_FAX用紙_★テスト仕様書_SO21見積1205_(APO)_キャビネット構成図_キャビネット構成図_050.(添付資料)その他 2" xfId="1660" xr:uid="{00000000-0005-0000-0000-0000AB060000}"/>
    <cellStyle name="7_FAX用紙_★テスト仕様書_SO21見積1205_01.コンバージョン手順書（最新）20040831" xfId="1662" xr:uid="{00000000-0005-0000-0000-0000AD060000}"/>
    <cellStyle name="7_FAX用紙_★テスト仕様書_SO21見積1205_01.コンバージョン手順書（最新）20040831 2" xfId="249" xr:uid="{00000000-0005-0000-0000-000028010000}"/>
    <cellStyle name="7_FAX用紙_★テスト仕様書_SO21見積1205_050.(添付資料)その他" xfId="1664" xr:uid="{00000000-0005-0000-0000-0000AF060000}"/>
    <cellStyle name="7_FAX用紙_★テスト仕様書_SO21見積1205_050.(添付資料)その他 2" xfId="1667" xr:uid="{00000000-0005-0000-0000-0000B2060000}"/>
    <cellStyle name="7_FAX用紙_★テスト仕様書_SO21見積1205_キャビネット構成図" xfId="1382" xr:uid="{00000000-0005-0000-0000-000095050000}"/>
    <cellStyle name="7_FAX用紙_★テスト仕様書_SO21見積1205_キャビネット構成図 2" xfId="1021" xr:uid="{00000000-0005-0000-0000-00002C040000}"/>
    <cellStyle name="7_FAX用紙_★テスト仕様書_SO21見積1205_キャビネット構成図_01.コンバージョン手順書（最新）20040831" xfId="1676" xr:uid="{00000000-0005-0000-0000-0000BB060000}"/>
    <cellStyle name="7_FAX用紙_★テスト仕様書_SO21見積1205_キャビネット構成図_01.コンバージョン手順書（最新）20040831 2" xfId="1685" xr:uid="{00000000-0005-0000-0000-0000C4060000}"/>
    <cellStyle name="7_FAX用紙_★テスト仕様書_SO21見積1205_キャビネット構成図_050.(添付資料)その他" xfId="202" xr:uid="{00000000-0005-0000-0000-0000F1000000}"/>
    <cellStyle name="7_FAX用紙_★テスト仕様書_SO21見積1205_キャビネット構成図_050.(添付資料)その他 2" xfId="629" xr:uid="{00000000-0005-0000-0000-0000A4020000}"/>
    <cellStyle name="7_FAX用紙_★テスト仕様書_SO21見積1205_キャビネット構成図_キャビネット構成図" xfId="445" xr:uid="{00000000-0005-0000-0000-0000EC010000}"/>
    <cellStyle name="7_FAX用紙_★テスト仕様書_SO21見積1205_キャビネット構成図_キャビネット構成図 2" xfId="1687" xr:uid="{00000000-0005-0000-0000-0000C6060000}"/>
    <cellStyle name="7_FAX用紙_★テスト仕様書_SO21見積1205_キャビネット構成図_キャビネット構成図_01.コンバージョン手順書（最新）20040831" xfId="32" xr:uid="{00000000-0005-0000-0000-000024000000}"/>
    <cellStyle name="7_FAX用紙_★テスト仕様書_SO21見積1205_キャビネット構成図_キャビネット構成図_01.コンバージョン手順書（最新）20040831 2" xfId="1691" xr:uid="{00000000-0005-0000-0000-0000CA060000}"/>
    <cellStyle name="7_FAX用紙_★テスト仕様書_SO21見積1205_キャビネット構成図_キャビネット構成図_050.(添付資料)その他" xfId="111" xr:uid="{00000000-0005-0000-0000-000081000000}"/>
    <cellStyle name="7_FAX用紙_★テスト仕様書_SO21見積1205_キャビネット構成図_キャビネット構成図_050.(添付資料)その他 2" xfId="352" xr:uid="{00000000-0005-0000-0000-00008F010000}"/>
    <cellStyle name="7_FAX用紙_★テスト仕様書_SO21見積1205_チェックシートAPO" xfId="577" xr:uid="{00000000-0005-0000-0000-000070020000}"/>
    <cellStyle name="7_FAX用紙_★テスト仕様書_SO21見積1205_チェックシートAPO 2" xfId="1695" xr:uid="{00000000-0005-0000-0000-0000CE060000}"/>
    <cellStyle name="7_FAX用紙_★テスト仕様書_SO21見積1205_チェックシートAPO_(APO)" xfId="827" xr:uid="{00000000-0005-0000-0000-00006A030000}"/>
    <cellStyle name="7_FAX用紙_★テスト仕様書_SO21見積1205_チェックシートAPO_(APO) 2" xfId="852" xr:uid="{00000000-0005-0000-0000-000083030000}"/>
    <cellStyle name="7_FAX用紙_★テスト仕様書_SO21見積1205_チェックシートAPO_(APO)_01.コンバージョン手順書（最新）20040831" xfId="857" xr:uid="{00000000-0005-0000-0000-000088030000}"/>
    <cellStyle name="7_FAX用紙_★テスト仕様書_SO21見積1205_チェックシートAPO_(APO)_01.コンバージョン手順書（最新）20040831 2" xfId="1647" xr:uid="{00000000-0005-0000-0000-00009E060000}"/>
    <cellStyle name="7_FAX用紙_★テスト仕様書_SO21見積1205_チェックシートAPO_(APO)_050.(添付資料)その他" xfId="1653" xr:uid="{00000000-0005-0000-0000-0000A4060000}"/>
    <cellStyle name="7_FAX用紙_★テスト仕様書_SO21見積1205_チェックシートAPO_(APO)_050.(添付資料)その他 2" xfId="1656" xr:uid="{00000000-0005-0000-0000-0000A7060000}"/>
    <cellStyle name="7_FAX用紙_★テスト仕様書_SO21見積1205_チェックシートAPO_(APO)_キャビネット構成図" xfId="1698" xr:uid="{00000000-0005-0000-0000-0000D1060000}"/>
    <cellStyle name="7_FAX用紙_★テスト仕様書_SO21見積1205_チェックシートAPO_(APO)_キャビネット構成図 2" xfId="1700" xr:uid="{00000000-0005-0000-0000-0000D3060000}"/>
    <cellStyle name="7_FAX用紙_★テスト仕様書_SO21見積1205_チェックシートAPO_(APO)_キャビネット構成図_01.コンバージョン手順書（最新）20040831" xfId="1703" xr:uid="{00000000-0005-0000-0000-0000D6060000}"/>
    <cellStyle name="7_FAX用紙_★テスト仕様書_SO21見積1205_チェックシートAPO_(APO)_キャビネット構成図_01.コンバージョン手順書（最新）20040831 2" xfId="1706" xr:uid="{00000000-0005-0000-0000-0000D9060000}"/>
    <cellStyle name="7_FAX用紙_★テスト仕様書_SO21見積1205_チェックシートAPO_(APO)_キャビネット構成図_050.(添付資料)その他" xfId="899" xr:uid="{00000000-0005-0000-0000-0000B2030000}"/>
    <cellStyle name="7_FAX用紙_★テスト仕様書_SO21見積1205_チェックシートAPO_(APO)_キャビネット構成図_050.(添付資料)その他 2" xfId="1710" xr:uid="{00000000-0005-0000-0000-0000DD060000}"/>
    <cellStyle name="7_FAX用紙_★テスト仕様書_SO21見積1205_チェックシートAPO_(APO)_キャビネット構成図_キャビネット構成図" xfId="698" xr:uid="{00000000-0005-0000-0000-0000E9020000}"/>
    <cellStyle name="7_FAX用紙_★テスト仕様書_SO21見積1205_チェックシートAPO_(APO)_キャビネット構成図_キャビネット構成図 2" xfId="707" xr:uid="{00000000-0005-0000-0000-0000F2020000}"/>
    <cellStyle name="7_FAX用紙_★テスト仕様書_SO21見積1205_チェックシートAPO_(APO)_キャビネット構成図_キャビネット構成図_01.コンバージョン手順書（最新）20040831" xfId="709" xr:uid="{00000000-0005-0000-0000-0000F4020000}"/>
    <cellStyle name="7_FAX用紙_★テスト仕様書_SO21見積1205_チェックシートAPO_(APO)_キャビネット構成図_キャビネット構成図_01.コンバージョン手順書（最新）20040831 2" xfId="719" xr:uid="{00000000-0005-0000-0000-0000FE020000}"/>
    <cellStyle name="7_FAX用紙_★テスト仕様書_SO21見積1205_チェックシートAPO_(APO)_キャビネット構成図_キャビネット構成図_050.(添付資料)その他" xfId="725" xr:uid="{00000000-0005-0000-0000-000004030000}"/>
    <cellStyle name="7_FAX用紙_★テスト仕様書_SO21見積1205_チェックシートAPO_(APO)_キャビネット構成図_キャビネット構成図_050.(添付資料)その他 2" xfId="341" xr:uid="{00000000-0005-0000-0000-000084010000}"/>
    <cellStyle name="7_FAX用紙_★テスト仕様書_SO21見積1205_チェックシートAPO_01.コンバージョン手順書（最新）20040831" xfId="1712" xr:uid="{00000000-0005-0000-0000-0000DF060000}"/>
    <cellStyle name="7_FAX用紙_★テスト仕様書_SO21見積1205_チェックシートAPO_01.コンバージョン手順書（最新）20040831 2" xfId="1715" xr:uid="{00000000-0005-0000-0000-0000E2060000}"/>
    <cellStyle name="7_FAX用紙_★テスト仕様書_SO21見積1205_チェックシートAPO_050.(添付資料)その他" xfId="1716" xr:uid="{00000000-0005-0000-0000-0000E3060000}"/>
    <cellStyle name="7_FAX用紙_★テスト仕様書_SO21見積1205_チェックシートAPO_050.(添付資料)その他 2" xfId="1717" xr:uid="{00000000-0005-0000-0000-0000E4060000}"/>
    <cellStyle name="7_FAX用紙_★テスト仕様書_SO21見積1205_チェックシートAPO_キャビネット構成図" xfId="1718" xr:uid="{00000000-0005-0000-0000-0000E5060000}"/>
    <cellStyle name="7_FAX用紙_★テスト仕様書_SO21見積1205_チェックシートAPO_キャビネット構成図 2" xfId="1720" xr:uid="{00000000-0005-0000-0000-0000E7060000}"/>
    <cellStyle name="7_FAX用紙_★テスト仕様書_SO21見積1205_チェックシートAPO_キャビネット構成図_01.コンバージョン手順書（最新）20040831" xfId="1722" xr:uid="{00000000-0005-0000-0000-0000E9060000}"/>
    <cellStyle name="7_FAX用紙_★テスト仕様書_SO21見積1205_チェックシートAPO_キャビネット構成図_01.コンバージョン手順書（最新）20040831 2" xfId="1724" xr:uid="{00000000-0005-0000-0000-0000EB060000}"/>
    <cellStyle name="7_FAX用紙_★テスト仕様書_SO21見積1205_チェックシートAPO_キャビネット構成図_050.(添付資料)その他" xfId="1727" xr:uid="{00000000-0005-0000-0000-0000EE060000}"/>
    <cellStyle name="7_FAX用紙_★テスト仕様書_SO21見積1205_チェックシートAPO_キャビネット構成図_050.(添付資料)その他 2" xfId="1731" xr:uid="{00000000-0005-0000-0000-0000F2060000}"/>
    <cellStyle name="7_FAX用紙_★テスト仕様書_SO21見積1205_チェックシートAPO_キャビネット構成図_キャビネット構成図" xfId="1735" xr:uid="{00000000-0005-0000-0000-0000F6060000}"/>
    <cellStyle name="7_FAX用紙_★テスト仕様書_SO21見積1205_チェックシートAPO_キャビネット構成図_キャビネット構成図 2" xfId="1739" xr:uid="{00000000-0005-0000-0000-0000FA060000}"/>
    <cellStyle name="7_FAX用紙_★テスト仕様書_SO21見積1205_チェックシートAPO_キャビネット構成図_キャビネット構成図_01.コンバージョン手順書（最新）20040831" xfId="1741" xr:uid="{00000000-0005-0000-0000-0000FC060000}"/>
    <cellStyle name="7_FAX用紙_★テスト仕様書_SO21見積1205_チェックシートAPO_キャビネット構成図_キャビネット構成図_01.コンバージョン手順書（最新）20040831 2" xfId="1348" xr:uid="{00000000-0005-0000-0000-000073050000}"/>
    <cellStyle name="7_FAX用紙_★テスト仕様書_SO21見積1205_チェックシートAPO_キャビネット構成図_キャビネット構成図_050.(添付資料)その他" xfId="1749" xr:uid="{00000000-0005-0000-0000-000004070000}"/>
    <cellStyle name="7_FAX用紙_★テスト仕様書_SO21見積1205_チェックシートAPO_キャビネット構成図_キャビネット構成図_050.(添付資料)その他 2" xfId="1751" xr:uid="{00000000-0005-0000-0000-000006070000}"/>
    <cellStyle name="7_FAX用紙_★テスト仕様書_キャビネット構成図" xfId="1756" xr:uid="{00000000-0005-0000-0000-00000B070000}"/>
    <cellStyle name="7_FAX用紙_★テスト仕様書_キャビネット構成図 2" xfId="224" xr:uid="{00000000-0005-0000-0000-00000B010000}"/>
    <cellStyle name="7_FAX用紙_★テスト仕様書_キャビネット構成図_01.コンバージョン手順書（最新）20040831" xfId="1766" xr:uid="{00000000-0005-0000-0000-000015070000}"/>
    <cellStyle name="7_FAX用紙_★テスト仕様書_キャビネット構成図_01.コンバージョン手順書（最新）20040831 2" xfId="1777" xr:uid="{00000000-0005-0000-0000-000020070000}"/>
    <cellStyle name="7_FAX用紙_★テスト仕様書_キャビネット構成図_050.(添付資料)その他" xfId="287" xr:uid="{00000000-0005-0000-0000-00004E010000}"/>
    <cellStyle name="7_FAX用紙_★テスト仕様書_キャビネット構成図_050.(添付資料)その他 2" xfId="1783" xr:uid="{00000000-0005-0000-0000-000026070000}"/>
    <cellStyle name="7_FAX用紙_★テスト仕様書_キャビネット構成図_キャビネット構成図" xfId="1267" xr:uid="{00000000-0005-0000-0000-000022050000}"/>
    <cellStyle name="7_FAX用紙_★テスト仕様書_キャビネット構成図_キャビネット構成図 2" xfId="1785" xr:uid="{00000000-0005-0000-0000-000028070000}"/>
    <cellStyle name="7_FAX用紙_★テスト仕様書_キャビネット構成図_キャビネット構成図_01.コンバージョン手順書（最新）20040831" xfId="1788" xr:uid="{00000000-0005-0000-0000-00002B070000}"/>
    <cellStyle name="7_FAX用紙_★テスト仕様書_キャビネット構成図_キャビネット構成図_01.コンバージョン手順書（最新）20040831 2" xfId="1791" xr:uid="{00000000-0005-0000-0000-00002E070000}"/>
    <cellStyle name="7_FAX用紙_★テスト仕様書_キャビネット構成図_キャビネット構成図_050.(添付資料)その他" xfId="633" xr:uid="{00000000-0005-0000-0000-0000A8020000}"/>
    <cellStyle name="7_FAX用紙_★テスト仕様書_キャビネット構成図_キャビネット構成図_050.(添付資料)その他 2" xfId="1793" xr:uid="{00000000-0005-0000-0000-000030070000}"/>
    <cellStyle name="7_FAX用紙_★テスト仕様書_システム構築" xfId="1541" xr:uid="{00000000-0005-0000-0000-000034060000}"/>
    <cellStyle name="7_FAX用紙_★テスト仕様書_システム構築 2" xfId="1545" xr:uid="{00000000-0005-0000-0000-000038060000}"/>
    <cellStyle name="7_FAX用紙_★テスト仕様書_システム構築_(APO)" xfId="498" xr:uid="{00000000-0005-0000-0000-000021020000}"/>
    <cellStyle name="7_FAX用紙_★テスト仕様書_システム構築_(APO) 2" xfId="1796" xr:uid="{00000000-0005-0000-0000-000033070000}"/>
    <cellStyle name="7_FAX用紙_★テスト仕様書_システム構築_(APO)_(APO)" xfId="1799" xr:uid="{00000000-0005-0000-0000-000036070000}"/>
    <cellStyle name="7_FAX用紙_★テスト仕様書_システム構築_(APO)_(APO) 2" xfId="1206" xr:uid="{00000000-0005-0000-0000-0000E5040000}"/>
    <cellStyle name="7_FAX用紙_★テスト仕様書_システム構築_(APO)_(APO)_01.コンバージョン手順書（最新）20040831" xfId="1234" xr:uid="{00000000-0005-0000-0000-000001050000}"/>
    <cellStyle name="7_FAX用紙_★テスト仕様書_システム構築_(APO)_(APO)_01.コンバージョン手順書（最新）20040831 2" xfId="1803" xr:uid="{00000000-0005-0000-0000-00003A070000}"/>
    <cellStyle name="7_FAX用紙_★テスト仕様書_システム構築_(APO)_(APO)_050.(添付資料)その他" xfId="694" xr:uid="{00000000-0005-0000-0000-0000E5020000}"/>
    <cellStyle name="7_FAX用紙_★テスト仕様書_システム構築_(APO)_(APO)_050.(添付資料)その他 2" xfId="703" xr:uid="{00000000-0005-0000-0000-0000EE020000}"/>
    <cellStyle name="7_FAX用紙_★テスト仕様書_システム構築_(APO)_(APO)_キャビネット構成図" xfId="150" xr:uid="{00000000-0005-0000-0000-0000B1000000}"/>
    <cellStyle name="7_FAX用紙_★テスト仕様書_システム構築_(APO)_(APO)_キャビネット構成図 2" xfId="1633" xr:uid="{00000000-0005-0000-0000-000090060000}"/>
    <cellStyle name="7_FAX用紙_★テスト仕様書_システム構築_(APO)_(APO)_キャビネット構成図_01.コンバージョン手順書（最新）20040831" xfId="1806" xr:uid="{00000000-0005-0000-0000-00003D070000}"/>
    <cellStyle name="7_FAX用紙_★テスト仕様書_システム構築_(APO)_(APO)_キャビネット構成図_01.コンバージョン手順書（最新）20040831 2" xfId="1809" xr:uid="{00000000-0005-0000-0000-000040070000}"/>
    <cellStyle name="7_FAX用紙_★テスト仕様書_システム構築_(APO)_(APO)_キャビネット構成図_050.(添付資料)その他" xfId="1320" xr:uid="{00000000-0005-0000-0000-000057050000}"/>
    <cellStyle name="7_FAX用紙_★テスト仕様書_システム構築_(APO)_(APO)_キャビネット構成図_050.(添付資料)その他 2" xfId="1814" xr:uid="{00000000-0005-0000-0000-000045070000}"/>
    <cellStyle name="7_FAX用紙_★テスト仕様書_システム構築_(APO)_(APO)_キャビネット構成図_キャビネット構成図" xfId="1183" xr:uid="{00000000-0005-0000-0000-0000CE040000}"/>
    <cellStyle name="7_FAX用紙_★テスト仕様書_システム構築_(APO)_(APO)_キャビネット構成図_キャビネット構成図 2" xfId="1816" xr:uid="{00000000-0005-0000-0000-000047070000}"/>
    <cellStyle name="7_FAX用紙_★テスト仕様書_システム構築_(APO)_(APO)_キャビネット構成図_キャビネット構成図_01.コンバージョン手順書（最新）20040831" xfId="1817" xr:uid="{00000000-0005-0000-0000-000048070000}"/>
    <cellStyle name="7_FAX用紙_★テスト仕様書_システム構築_(APO)_(APO)_キャビネット構成図_キャビネット構成図_01.コンバージョン手順書（最新）20040831 2" xfId="1326" xr:uid="{00000000-0005-0000-0000-00005D050000}"/>
    <cellStyle name="7_FAX用紙_★テスト仕様書_システム構築_(APO)_(APO)_キャビネット構成図_キャビネット構成図_050.(添付資料)その他" xfId="646" xr:uid="{00000000-0005-0000-0000-0000B5020000}"/>
    <cellStyle name="7_FAX用紙_★テスト仕様書_システム構築_(APO)_(APO)_キャビネット構成図_キャビネット構成図_050.(添付資料)その他 2" xfId="1619" xr:uid="{00000000-0005-0000-0000-000082060000}"/>
    <cellStyle name="7_FAX用紙_★テスト仕様書_システム構築_(APO)_01.コンバージョン手順書（最新）20040831" xfId="1463" xr:uid="{00000000-0005-0000-0000-0000E6050000}"/>
    <cellStyle name="7_FAX用紙_★テスト仕様書_システム構築_(APO)_01.コンバージョン手順書（最新）20040831 2" xfId="1825" xr:uid="{00000000-0005-0000-0000-000050070000}"/>
    <cellStyle name="7_FAX用紙_★テスト仕様書_システム構築_(APO)_050.(添付資料)その他" xfId="1696" xr:uid="{00000000-0005-0000-0000-0000CF060000}"/>
    <cellStyle name="7_FAX用紙_★テスト仕様書_システム構築_(APO)_050.(添付資料)その他 2" xfId="1699" xr:uid="{00000000-0005-0000-0000-0000D2060000}"/>
    <cellStyle name="7_FAX用紙_★テスト仕様書_システム構築_(APO)_キャビネット構成図" xfId="1589" xr:uid="{00000000-0005-0000-0000-000064060000}"/>
    <cellStyle name="7_FAX用紙_★テスト仕様書_システム構築_(APO)_キャビネット構成図 2" xfId="1061" xr:uid="{00000000-0005-0000-0000-000054040000}"/>
    <cellStyle name="7_FAX用紙_★テスト仕様書_システム構築_(APO)_キャビネット構成図_01.コンバージョン手順書（最新）20040831" xfId="1743" xr:uid="{00000000-0005-0000-0000-0000FE060000}"/>
    <cellStyle name="7_FAX用紙_★テスト仕様書_システム構築_(APO)_キャビネット構成図_01.コンバージョン手順書（最新）20040831 2" xfId="1750" xr:uid="{00000000-0005-0000-0000-000005070000}"/>
    <cellStyle name="7_FAX用紙_★テスト仕様書_システム構築_(APO)_キャビネット構成図_050.(添付資料)その他" xfId="1166" xr:uid="{00000000-0005-0000-0000-0000BD040000}"/>
    <cellStyle name="7_FAX用紙_★テスト仕様書_システム構築_(APO)_キャビネット構成図_050.(添付資料)その他 2" xfId="1828" xr:uid="{00000000-0005-0000-0000-000053070000}"/>
    <cellStyle name="7_FAX用紙_★テスト仕様書_システム構築_(APO)_キャビネット構成図_キャビネット構成図" xfId="1829" xr:uid="{00000000-0005-0000-0000-000054070000}"/>
    <cellStyle name="7_FAX用紙_★テスト仕様書_システム構築_(APO)_キャビネット構成図_キャビネット構成図 2" xfId="1830" xr:uid="{00000000-0005-0000-0000-000055070000}"/>
    <cellStyle name="7_FAX用紙_★テスト仕様書_システム構築_(APO)_キャビネット構成図_キャビネット構成図_01.コンバージョン手順書（最新）20040831" xfId="1833" xr:uid="{00000000-0005-0000-0000-000058070000}"/>
    <cellStyle name="7_FAX用紙_★テスト仕様書_システム構築_(APO)_キャビネット構成図_キャビネット構成図_01.コンバージョン手順書（最新）20040831 2" xfId="1836" xr:uid="{00000000-0005-0000-0000-00005B070000}"/>
    <cellStyle name="7_FAX用紙_★テスト仕様書_システム構築_(APO)_キャビネット構成図_キャビネット構成図_050.(添付資料)その他" xfId="1838" xr:uid="{00000000-0005-0000-0000-00005D070000}"/>
    <cellStyle name="7_FAX用紙_★テスト仕様書_システム構築_(APO)_キャビネット構成図_キャビネット構成図_050.(添付資料)その他 2" xfId="1840" xr:uid="{00000000-0005-0000-0000-00005F070000}"/>
    <cellStyle name="7_FAX用紙_★テスト仕様書_システム構築_01.コンバージョン手順書（最新）20040831" xfId="1548" xr:uid="{00000000-0005-0000-0000-00003B060000}"/>
    <cellStyle name="7_FAX用紙_★テスト仕様書_システム構築_01.コンバージョン手順書（最新）20040831 2" xfId="1550" xr:uid="{00000000-0005-0000-0000-00003D060000}"/>
    <cellStyle name="7_FAX用紙_★テスト仕様書_システム構築_050.(添付資料)その他" xfId="1557" xr:uid="{00000000-0005-0000-0000-000044060000}"/>
    <cellStyle name="7_FAX用紙_★テスト仕様書_システム構築_050.(添付資料)その他 2" xfId="1563" xr:uid="{00000000-0005-0000-0000-00004A060000}"/>
    <cellStyle name="7_FAX用紙_★テスト仕様書_システム構築_キャビネット構成図" xfId="465" xr:uid="{00000000-0005-0000-0000-000000020000}"/>
    <cellStyle name="7_FAX用紙_★テスト仕様書_システム構築_キャビネット構成図 2" xfId="1841" xr:uid="{00000000-0005-0000-0000-000060070000}"/>
    <cellStyle name="7_FAX用紙_★テスト仕様書_システム構築_キャビネット構成図_01.コンバージョン手順書（最新）20040831" xfId="1847" xr:uid="{00000000-0005-0000-0000-000066070000}"/>
    <cellStyle name="7_FAX用紙_★テスト仕様書_システム構築_キャビネット構成図_01.コンバージョン手順書（最新）20040831 2" xfId="1851" xr:uid="{00000000-0005-0000-0000-00006A070000}"/>
    <cellStyle name="7_FAX用紙_★テスト仕様書_システム構築_キャビネット構成図_050.(添付資料)その他" xfId="1855" xr:uid="{00000000-0005-0000-0000-00006E070000}"/>
    <cellStyle name="7_FAX用紙_★テスト仕様書_システム構築_キャビネット構成図_050.(添付資料)その他 2" xfId="1451" xr:uid="{00000000-0005-0000-0000-0000DA050000}"/>
    <cellStyle name="7_FAX用紙_★テスト仕様書_システム構築_キャビネット構成図_キャビネット構成図" xfId="1860" xr:uid="{00000000-0005-0000-0000-000073070000}"/>
    <cellStyle name="7_FAX用紙_★テスト仕様書_システム構築_キャビネット構成図_キャビネット構成図 2" xfId="842" xr:uid="{00000000-0005-0000-0000-000079030000}"/>
    <cellStyle name="7_FAX用紙_★テスト仕様書_システム構築_キャビネット構成図_キャビネット構成図_01.コンバージョン手順書（最新）20040831" xfId="1865" xr:uid="{00000000-0005-0000-0000-000078070000}"/>
    <cellStyle name="7_FAX用紙_★テスト仕様書_システム構築_キャビネット構成図_キャビネット構成図_01.コンバージョン手順書（最新）20040831 2" xfId="1125" xr:uid="{00000000-0005-0000-0000-000094040000}"/>
    <cellStyle name="7_FAX用紙_★テスト仕様書_システム構築_キャビネット構成図_キャビネット構成図_050.(添付資料)その他" xfId="1866" xr:uid="{00000000-0005-0000-0000-000079070000}"/>
    <cellStyle name="7_FAX用紙_★テスト仕様書_システム構築_キャビネット構成図_キャビネット構成図_050.(添付資料)その他 2" xfId="1869" xr:uid="{00000000-0005-0000-0000-00007C070000}"/>
    <cellStyle name="7_FAX用紙_★テスト仕様書_システム構築_チェックシートAPO" xfId="1875" xr:uid="{00000000-0005-0000-0000-000082070000}"/>
    <cellStyle name="7_FAX用紙_★テスト仕様書_システム構築_チェックシートAPO 2" xfId="1877" xr:uid="{00000000-0005-0000-0000-000084070000}"/>
    <cellStyle name="7_FAX用紙_★テスト仕様書_システム構築_チェックシートAPO_(APO)" xfId="1878" xr:uid="{00000000-0005-0000-0000-000085070000}"/>
    <cellStyle name="7_FAX用紙_★テスト仕様書_システム構築_チェックシートAPO_(APO) 2" xfId="1880" xr:uid="{00000000-0005-0000-0000-000087070000}"/>
    <cellStyle name="7_FAX用紙_★テスト仕様書_システム構築_チェックシートAPO_(APO)_01.コンバージョン手順書（最新）20040831" xfId="1881" xr:uid="{00000000-0005-0000-0000-000088070000}"/>
    <cellStyle name="7_FAX用紙_★テスト仕様書_システム構築_チェックシートAPO_(APO)_01.コンバージョン手順書（最新）20040831 2" xfId="1882" xr:uid="{00000000-0005-0000-0000-000089070000}"/>
    <cellStyle name="7_FAX用紙_★テスト仕様書_システム構築_チェックシートAPO_(APO)_050.(添付資料)その他" xfId="1885" xr:uid="{00000000-0005-0000-0000-00008C070000}"/>
    <cellStyle name="7_FAX用紙_★テスト仕様書_システム構築_チェックシートAPO_(APO)_050.(添付資料)その他 2" xfId="1886" xr:uid="{00000000-0005-0000-0000-00008D070000}"/>
    <cellStyle name="7_FAX用紙_★テスト仕様書_システム構築_チェックシートAPO_(APO)_キャビネット構成図" xfId="1888" xr:uid="{00000000-0005-0000-0000-00008F070000}"/>
    <cellStyle name="7_FAX用紙_★テスト仕様書_システム構築_チェックシートAPO_(APO)_キャビネット構成図 2" xfId="1892" xr:uid="{00000000-0005-0000-0000-000093070000}"/>
    <cellStyle name="7_FAX用紙_★テスト仕様書_システム構築_チェックシートAPO_(APO)_キャビネット構成図_01.コンバージョン手順書（最新）20040831" xfId="1725" xr:uid="{00000000-0005-0000-0000-0000EC060000}"/>
    <cellStyle name="7_FAX用紙_★テスト仕様書_システム構築_チェックシートAPO_(APO)_キャビネット構成図_01.コンバージョン手順書（最新）20040831 2" xfId="1728" xr:uid="{00000000-0005-0000-0000-0000EF060000}"/>
    <cellStyle name="7_FAX用紙_★テスト仕様書_システム構築_チェックシートAPO_(APO)_キャビネット構成図_050.(添付資料)その他" xfId="1896" xr:uid="{00000000-0005-0000-0000-000097070000}"/>
    <cellStyle name="7_FAX用紙_★テスト仕様書_システム構築_チェックシートAPO_(APO)_キャビネット構成図_050.(添付資料)その他 2" xfId="1898" xr:uid="{00000000-0005-0000-0000-000099070000}"/>
    <cellStyle name="7_FAX用紙_★テスト仕様書_システム構築_チェックシートAPO_(APO)_キャビネット構成図_キャビネット構成図" xfId="1225" xr:uid="{00000000-0005-0000-0000-0000F8040000}"/>
    <cellStyle name="7_FAX用紙_★テスト仕様書_システム構築_チェックシートAPO_(APO)_キャビネット構成図_キャビネット構成図 2" xfId="837" xr:uid="{00000000-0005-0000-0000-000074030000}"/>
    <cellStyle name="7_FAX用紙_★テスト仕様書_システム構築_チェックシートAPO_(APO)_キャビネット構成図_キャビネット構成図_01.コンバージョン手順書（最新）20040831" xfId="1113" xr:uid="{00000000-0005-0000-0000-000088040000}"/>
    <cellStyle name="7_FAX用紙_★テスト仕様書_システム構築_チェックシートAPO_(APO)_キャビネット構成図_キャビネット構成図_01.コンバージョン手順書（最新）20040831 2" xfId="1130" xr:uid="{00000000-0005-0000-0000-000099040000}"/>
    <cellStyle name="7_FAX用紙_★テスト仕様書_システム構築_チェックシートAPO_(APO)_キャビネット構成図_キャビネット構成図_050.(添付資料)その他" xfId="46" xr:uid="{00000000-0005-0000-0000-000035000000}"/>
    <cellStyle name="7_FAX用紙_★テスト仕様書_システム構築_チェックシートAPO_(APO)_キャビネット構成図_キャビネット構成図_050.(添付資料)その他 2" xfId="1905" xr:uid="{00000000-0005-0000-0000-0000A0070000}"/>
    <cellStyle name="7_FAX用紙_★テスト仕様書_システム構築_チェックシートAPO_01.コンバージョン手順書（最新）20040831" xfId="529" xr:uid="{00000000-0005-0000-0000-000040020000}"/>
    <cellStyle name="7_FAX用紙_★テスト仕様書_システム構築_チェックシートAPO_01.コンバージョン手順書（最新）20040831 2" xfId="537" xr:uid="{00000000-0005-0000-0000-000048020000}"/>
    <cellStyle name="7_FAX用紙_★テスト仕様書_システム構築_チェックシートAPO_050.(添付資料)その他" xfId="1908" xr:uid="{00000000-0005-0000-0000-0000A3070000}"/>
    <cellStyle name="7_FAX用紙_★テスト仕様書_システム構築_チェックシートAPO_050.(添付資料)その他 2" xfId="1909" xr:uid="{00000000-0005-0000-0000-0000A4070000}"/>
    <cellStyle name="7_FAX用紙_★テスト仕様書_システム構築_チェックシートAPO_キャビネット構成図" xfId="1468" xr:uid="{00000000-0005-0000-0000-0000EB050000}"/>
    <cellStyle name="7_FAX用紙_★テスト仕様書_システム構築_チェックシートAPO_キャビネット構成図 2" xfId="1474" xr:uid="{00000000-0005-0000-0000-0000F1050000}"/>
    <cellStyle name="7_FAX用紙_★テスト仕様書_システム構築_チェックシートAPO_キャビネット構成図_01.コンバージョン手順書（最新）20040831" xfId="1509" xr:uid="{00000000-0005-0000-0000-000014060000}"/>
    <cellStyle name="7_FAX用紙_★テスト仕様書_システム構築_チェックシートAPO_キャビネット構成図_01.コンバージョン手順書（最新）20040831 2" xfId="1362" xr:uid="{00000000-0005-0000-0000-000081050000}"/>
    <cellStyle name="7_FAX用紙_★テスト仕様書_システム構築_チェックシートAPO_キャビネット構成図_050.(添付資料)その他" xfId="1108" xr:uid="{00000000-0005-0000-0000-000083040000}"/>
    <cellStyle name="7_FAX用紙_★テスト仕様書_システム構築_チェックシートAPO_キャビネット構成図_050.(添付資料)その他 2" xfId="1514" xr:uid="{00000000-0005-0000-0000-000019060000}"/>
    <cellStyle name="7_FAX用紙_★テスト仕様書_システム構築_チェックシートAPO_キャビネット構成図_キャビネット構成図" xfId="1324" xr:uid="{00000000-0005-0000-0000-00005B050000}"/>
    <cellStyle name="7_FAX用紙_★テスト仕様書_システム構築_チェックシートAPO_キャビネット構成図_キャビネット構成図 2" xfId="1331" xr:uid="{00000000-0005-0000-0000-000062050000}"/>
    <cellStyle name="7_FAX用紙_★テスト仕様書_システム構築_チェックシートAPO_キャビネット構成図_キャビネット構成図_01.コンバージョン手順書（最新）20040831" xfId="881" xr:uid="{00000000-0005-0000-0000-0000A0030000}"/>
    <cellStyle name="7_FAX用紙_★テスト仕様書_システム構築_チェックシートAPO_キャビネット構成図_キャビネット構成図_01.コンバージョン手順書（最新）20040831 2" xfId="889" xr:uid="{00000000-0005-0000-0000-0000A8030000}"/>
    <cellStyle name="7_FAX用紙_★テスト仕様書_システム構築_チェックシートAPO_キャビネット構成図_キャビネット構成図_050.(添付資料)その他" xfId="1518" xr:uid="{00000000-0005-0000-0000-00001D060000}"/>
    <cellStyle name="7_FAX用紙_★テスト仕様書_システム構築_チェックシートAPO_キャビネット構成図_キャビネット構成図_050.(添付資料)その他 2" xfId="1524" xr:uid="{00000000-0005-0000-0000-000023060000}"/>
    <cellStyle name="7_FAX用紙_★テスト仕様書_チェックシートAPO" xfId="225" xr:uid="{00000000-0005-0000-0000-00000C010000}"/>
    <cellStyle name="7_FAX用紙_★テスト仕様書_チェックシートAPO 2" xfId="658" xr:uid="{00000000-0005-0000-0000-0000C1020000}"/>
    <cellStyle name="7_FAX用紙_★テスト仕様書_チェックシートAPO_(APO)" xfId="389" xr:uid="{00000000-0005-0000-0000-0000B4010000}"/>
    <cellStyle name="7_FAX用紙_★テスト仕様書_チェックシートAPO_(APO) 2" xfId="1305" xr:uid="{00000000-0005-0000-0000-000048050000}"/>
    <cellStyle name="7_FAX用紙_★テスト仕様書_チェックシートAPO_(APO)_01.コンバージョン手順書（最新）20040831" xfId="1915" xr:uid="{00000000-0005-0000-0000-0000AA070000}"/>
    <cellStyle name="7_FAX用紙_★テスト仕様書_チェックシートAPO_(APO)_01.コンバージョン手順書（最新）20040831 2" xfId="1859" xr:uid="{00000000-0005-0000-0000-000072070000}"/>
    <cellStyle name="7_FAX用紙_★テスト仕様書_チェックシートAPO_(APO)_050.(添付資料)その他" xfId="1919" xr:uid="{00000000-0005-0000-0000-0000AE070000}"/>
    <cellStyle name="7_FAX用紙_★テスト仕様書_チェックシートAPO_(APO)_050.(添付資料)その他 2" xfId="1921" xr:uid="{00000000-0005-0000-0000-0000B0070000}"/>
    <cellStyle name="7_FAX用紙_★テスト仕様書_チェックシートAPO_(APO)_キャビネット構成図" xfId="1922" xr:uid="{00000000-0005-0000-0000-0000B1070000}"/>
    <cellStyle name="7_FAX用紙_★テスト仕様書_チェックシートAPO_(APO)_キャビネット構成図 2" xfId="1924" xr:uid="{00000000-0005-0000-0000-0000B3070000}"/>
    <cellStyle name="7_FAX用紙_★テスト仕様書_チェックシートAPO_(APO)_キャビネット構成図_01.コンバージョン手順書（最新）20040831" xfId="912" xr:uid="{00000000-0005-0000-0000-0000BF030000}"/>
    <cellStyle name="7_FAX用紙_★テスト仕様書_チェックシートAPO_(APO)_キャビネット構成図_01.コンバージョン手順書（最新）20040831 2" xfId="1289" xr:uid="{00000000-0005-0000-0000-000038050000}"/>
    <cellStyle name="7_FAX用紙_★テスト仕様書_チェックシートAPO_(APO)_キャビネット構成図_050.(添付資料)その他" xfId="456" xr:uid="{00000000-0005-0000-0000-0000F7010000}"/>
    <cellStyle name="7_FAX用紙_★テスト仕様書_チェックシートAPO_(APO)_キャビネット構成図_050.(添付資料)その他 2" xfId="1929" xr:uid="{00000000-0005-0000-0000-0000B8070000}"/>
    <cellStyle name="7_FAX用紙_★テスト仕様書_チェックシートAPO_(APO)_キャビネット構成図_キャビネット構成図" xfId="125" xr:uid="{00000000-0005-0000-0000-000091000000}"/>
    <cellStyle name="7_FAX用紙_★テスト仕様書_チェックシートAPO_(APO)_キャビネット構成図_キャビネット構成図 2" xfId="1930" xr:uid="{00000000-0005-0000-0000-0000B9070000}"/>
    <cellStyle name="7_FAX用紙_★テスト仕様書_チェックシートAPO_(APO)_キャビネット構成図_キャビネット構成図_01.コンバージョン手順書（最新）20040831" xfId="510" xr:uid="{00000000-0005-0000-0000-00002D020000}"/>
    <cellStyle name="7_FAX用紙_★テスト仕様書_チェックシートAPO_(APO)_キャビネット構成図_キャビネット構成図_01.コンバージョン手順書（最新）20040831 2" xfId="517" xr:uid="{00000000-0005-0000-0000-000034020000}"/>
    <cellStyle name="7_FAX用紙_★テスト仕様書_チェックシートAPO_(APO)_キャビネット構成図_キャビネット構成図_050.(添付資料)その他" xfId="1933" xr:uid="{00000000-0005-0000-0000-0000BC070000}"/>
    <cellStyle name="7_FAX用紙_★テスト仕様書_チェックシートAPO_(APO)_キャビネット構成図_キャビネット構成図_050.(添付資料)その他 2" xfId="99" xr:uid="{00000000-0005-0000-0000-000073000000}"/>
    <cellStyle name="7_FAX用紙_★テスト仕様書_チェックシートAPO_01.コンバージョン手順書（最新）20040831" xfId="1098" xr:uid="{00000000-0005-0000-0000-000079040000}"/>
    <cellStyle name="7_FAX用紙_★テスト仕様書_チェックシートAPO_01.コンバージョン手順書（最新）20040831 2" xfId="1934" xr:uid="{00000000-0005-0000-0000-0000BD070000}"/>
    <cellStyle name="7_FAX用紙_★テスト仕様書_チェックシートAPO_050.(添付資料)その他" xfId="1450" xr:uid="{00000000-0005-0000-0000-0000D9050000}"/>
    <cellStyle name="7_FAX用紙_★テスト仕様書_チェックシートAPO_050.(添付資料)その他 2" xfId="1941" xr:uid="{00000000-0005-0000-0000-0000C4070000}"/>
    <cellStyle name="7_FAX用紙_★テスト仕様書_チェックシートAPO_キャビネット構成図" xfId="1943" xr:uid="{00000000-0005-0000-0000-0000C6070000}"/>
    <cellStyle name="7_FAX用紙_★テスト仕様書_チェックシートAPO_キャビネット構成図 2" xfId="1170" xr:uid="{00000000-0005-0000-0000-0000C1040000}"/>
    <cellStyle name="7_FAX用紙_★テスト仕様書_チェックシートAPO_キャビネット構成図_01.コンバージョン手順書（最新）20040831" xfId="358" xr:uid="{00000000-0005-0000-0000-000095010000}"/>
    <cellStyle name="7_FAX用紙_★テスト仕様書_チェックシートAPO_キャビネット構成図_01.コンバージョン手順書（最新）20040831 2" xfId="1946" xr:uid="{00000000-0005-0000-0000-0000C9070000}"/>
    <cellStyle name="7_FAX用紙_★テスト仕様書_チェックシートAPO_キャビネット構成図_050.(添付資料)その他" xfId="1950" xr:uid="{00000000-0005-0000-0000-0000CD070000}"/>
    <cellStyle name="7_FAX用紙_★テスト仕様書_チェックシートAPO_キャビネット構成図_050.(添付資料)その他 2" xfId="1416" xr:uid="{00000000-0005-0000-0000-0000B7050000}"/>
    <cellStyle name="7_FAX用紙_★テスト仕様書_チェックシートAPO_キャビネット構成図_キャビネット構成図" xfId="879" xr:uid="{00000000-0005-0000-0000-00009E030000}"/>
    <cellStyle name="7_FAX用紙_★テスト仕様書_チェックシートAPO_キャビネット構成図_キャビネット構成図 2" xfId="1572" xr:uid="{00000000-0005-0000-0000-000053060000}"/>
    <cellStyle name="7_FAX用紙_★テスト仕様書_チェックシートAPO_キャビネット構成図_キャビネット構成図_01.コンバージョン手順書（最新）20040831" xfId="1613" xr:uid="{00000000-0005-0000-0000-00007C060000}"/>
    <cellStyle name="7_FAX用紙_★テスト仕様書_チェックシートAPO_キャビネット構成図_キャビネット構成図_01.コンバージョン手順書（最新）20040831 2" xfId="1957" xr:uid="{00000000-0005-0000-0000-0000D4070000}"/>
    <cellStyle name="7_FAX用紙_★テスト仕様書_チェックシートAPO_キャビネット構成図_キャビネット構成図_050.(添付資料)その他" xfId="1959" xr:uid="{00000000-0005-0000-0000-0000D6070000}"/>
    <cellStyle name="7_FAX用紙_★テスト仕様書_チェックシートAPO_キャビネット構成図_キャビネット構成図_050.(添付資料)その他 2" xfId="1960" xr:uid="{00000000-0005-0000-0000-0000D7070000}"/>
    <cellStyle name="7_FAX用紙_★テスト仕様書_楽天見積機能縮小版" xfId="1963" xr:uid="{00000000-0005-0000-0000-0000DA070000}"/>
    <cellStyle name="7_FAX用紙_★テスト仕様書_楽天見積機能縮小版 2" xfId="1965" xr:uid="{00000000-0005-0000-0000-0000DC070000}"/>
    <cellStyle name="7_FAX用紙_★テスト仕様書_楽天見積機能縮小版_(APO)" xfId="798" xr:uid="{00000000-0005-0000-0000-00004D030000}"/>
    <cellStyle name="7_FAX用紙_★テスト仕様書_楽天見積機能縮小版_(APO) 2" xfId="805" xr:uid="{00000000-0005-0000-0000-000054030000}"/>
    <cellStyle name="7_FAX用紙_★テスト仕様書_楽天見積機能縮小版_(APO)_(APO)" xfId="1970" xr:uid="{00000000-0005-0000-0000-0000E1070000}"/>
    <cellStyle name="7_FAX用紙_★テスト仕様書_楽天見積機能縮小版_(APO)_(APO) 2" xfId="1976" xr:uid="{00000000-0005-0000-0000-0000E7070000}"/>
    <cellStyle name="7_FAX用紙_★テスト仕様書_楽天見積機能縮小版_(APO)_(APO)_01.コンバージョン手順書（最新）20040831" xfId="54" xr:uid="{00000000-0005-0000-0000-00003E000000}"/>
    <cellStyle name="7_FAX用紙_★テスト仕様書_楽天見積機能縮小版_(APO)_(APO)_01.コンバージョン手順書（最新）20040831 2" xfId="1979" xr:uid="{00000000-0005-0000-0000-0000EA070000}"/>
    <cellStyle name="7_FAX用紙_★テスト仕様書_楽天見積機能縮小版_(APO)_(APO)_050.(添付資料)その他" xfId="1982" xr:uid="{00000000-0005-0000-0000-0000ED070000}"/>
    <cellStyle name="7_FAX用紙_★テスト仕様書_楽天見積機能縮小版_(APO)_(APO)_050.(添付資料)その他 2" xfId="1989" xr:uid="{00000000-0005-0000-0000-0000F4070000}"/>
    <cellStyle name="7_FAX用紙_★テスト仕様書_楽天見積機能縮小版_(APO)_(APO)_キャビネット構成図" xfId="1018" xr:uid="{00000000-0005-0000-0000-000029040000}"/>
    <cellStyle name="7_FAX用紙_★テスト仕様書_楽天見積機能縮小版_(APO)_(APO)_キャビネット構成図 2" xfId="960" xr:uid="{00000000-0005-0000-0000-0000EF030000}"/>
    <cellStyle name="7_FAX用紙_★テスト仕様書_楽天見積機能縮小版_(APO)_(APO)_キャビネット構成図_01.コンバージョン手順書（最新）20040831" xfId="1992" xr:uid="{00000000-0005-0000-0000-0000F7070000}"/>
    <cellStyle name="7_FAX用紙_★テスト仕様書_楽天見積機能縮小版_(APO)_(APO)_キャビネット構成図_01.コンバージョン手順書（最新）20040831 2" xfId="1995" xr:uid="{00000000-0005-0000-0000-0000FA070000}"/>
    <cellStyle name="7_FAX用紙_★テスト仕様書_楽天見積機能縮小版_(APO)_(APO)_キャビネット構成図_050.(添付資料)その他" xfId="887" xr:uid="{00000000-0005-0000-0000-0000A6030000}"/>
    <cellStyle name="7_FAX用紙_★テスト仕様書_楽天見積機能縮小版_(APO)_(APO)_キャビネット構成図_050.(添付資料)その他 2" xfId="758" xr:uid="{00000000-0005-0000-0000-000025030000}"/>
    <cellStyle name="7_FAX用紙_★テスト仕様書_楽天見積機能縮小版_(APO)_(APO)_キャビネット構成図_キャビネット構成図" xfId="1998" xr:uid="{00000000-0005-0000-0000-0000FD070000}"/>
    <cellStyle name="7_FAX用紙_★テスト仕様書_楽天見積機能縮小版_(APO)_(APO)_キャビネット構成図_キャビネット構成図 2" xfId="2002" xr:uid="{00000000-0005-0000-0000-000001080000}"/>
    <cellStyle name="7_FAX用紙_★テスト仕様書_楽天見積機能縮小版_(APO)_(APO)_キャビネット構成図_キャビネット構成図_01.コンバージョン手順書（最新）20040831" xfId="1555" xr:uid="{00000000-0005-0000-0000-000042060000}"/>
    <cellStyle name="7_FAX用紙_★テスト仕様書_楽天見積機能縮小版_(APO)_(APO)_キャビネット構成図_キャビネット構成図_01.コンバージョン手順書（最新）20040831 2" xfId="1561" xr:uid="{00000000-0005-0000-0000-000048060000}"/>
    <cellStyle name="7_FAX用紙_★テスト仕様書_楽天見積機能縮小版_(APO)_(APO)_キャビネット構成図_キャビネット構成図_050.(添付資料)その他" xfId="1243" xr:uid="{00000000-0005-0000-0000-00000A050000}"/>
    <cellStyle name="7_FAX用紙_★テスト仕様書_楽天見積機能縮小版_(APO)_(APO)_キャビネット構成図_キャビネット構成図_050.(添付資料)その他 2" xfId="2008" xr:uid="{00000000-0005-0000-0000-000007080000}"/>
    <cellStyle name="7_FAX用紙_★テスト仕様書_楽天見積機能縮小版_(APO)_01.コンバージョン手順書（最新）20040831" xfId="2011" xr:uid="{00000000-0005-0000-0000-00000A080000}"/>
    <cellStyle name="7_FAX用紙_★テスト仕様書_楽天見積機能縮小版_(APO)_01.コンバージョン手順書（最新）20040831 2" xfId="1048" xr:uid="{00000000-0005-0000-0000-000047040000}"/>
    <cellStyle name="7_FAX用紙_★テスト仕様書_楽天見積機能縮小版_(APO)_050.(添付資料)その他" xfId="2012" xr:uid="{00000000-0005-0000-0000-00000B080000}"/>
    <cellStyle name="7_FAX用紙_★テスト仕様書_楽天見積機能縮小版_(APO)_050.(添付資料)その他 2" xfId="2013" xr:uid="{00000000-0005-0000-0000-00000C080000}"/>
    <cellStyle name="7_FAX用紙_★テスト仕様書_楽天見積機能縮小版_(APO)_キャビネット構成図" xfId="1104" xr:uid="{00000000-0005-0000-0000-00007F040000}"/>
    <cellStyle name="7_FAX用紙_★テスト仕様書_楽天見積機能縮小版_(APO)_キャビネット構成図 2" xfId="1111" xr:uid="{00000000-0005-0000-0000-000086040000}"/>
    <cellStyle name="7_FAX用紙_★テスト仕様書_楽天見積機能縮小版_(APO)_キャビネット構成図_01.コンバージョン手順書（最新）20040831" xfId="2015" xr:uid="{00000000-0005-0000-0000-00000E080000}"/>
    <cellStyle name="7_FAX用紙_★テスト仕様書_楽天見積機能縮小版_(APO)_キャビネット構成図_01.コンバージョン手順書（最新）20040831 2" xfId="2018" xr:uid="{00000000-0005-0000-0000-000011080000}"/>
    <cellStyle name="7_FAX用紙_★テスト仕様書_楽天見積機能縮小版_(APO)_キャビネット構成図_050.(添付資料)その他" xfId="2022" xr:uid="{00000000-0005-0000-0000-000015080000}"/>
    <cellStyle name="7_FAX用紙_★テスト仕様書_楽天見積機能縮小版_(APO)_キャビネット構成図_050.(添付資料)その他 2" xfId="2024" xr:uid="{00000000-0005-0000-0000-000017080000}"/>
    <cellStyle name="7_FAX用紙_★テスト仕様書_楽天見積機能縮小版_(APO)_キャビネット構成図_キャビネット構成図" xfId="1758" xr:uid="{00000000-0005-0000-0000-00000D070000}"/>
    <cellStyle name="7_FAX用紙_★テスト仕様書_楽天見積機能縮小版_(APO)_キャビネット構成図_キャビネット構成図 2" xfId="1771" xr:uid="{00000000-0005-0000-0000-00001A070000}"/>
    <cellStyle name="7_FAX用紙_★テスト仕様書_楽天見積機能縮小版_(APO)_キャビネット構成図_キャビネット構成図_01.コンバージョン手順書（最新）20040831" xfId="1949" xr:uid="{00000000-0005-0000-0000-0000CC070000}"/>
    <cellStyle name="7_FAX用紙_★テスト仕様書_楽天見積機能縮小版_(APO)_キャビネット構成図_キャビネット構成図_01.コンバージョン手順書（最新）20040831 2" xfId="2025" xr:uid="{00000000-0005-0000-0000-000018080000}"/>
    <cellStyle name="7_FAX用紙_★テスト仕様書_楽天見積機能縮小版_(APO)_キャビネット構成図_キャビネット構成図_050.(添付資料)その他" xfId="2029" xr:uid="{00000000-0005-0000-0000-00001C080000}"/>
    <cellStyle name="7_FAX用紙_★テスト仕様書_楽天見積機能縮小版_(APO)_キャビネット構成図_キャビネット構成図_050.(添付資料)その他 2" xfId="2032" xr:uid="{00000000-0005-0000-0000-00001F080000}"/>
    <cellStyle name="7_FAX用紙_★テスト仕様書_楽天見積機能縮小版_01.コンバージョン手順書（最新）20040831" xfId="2034" xr:uid="{00000000-0005-0000-0000-000021080000}"/>
    <cellStyle name="7_FAX用紙_★テスト仕様書_楽天見積機能縮小版_01.コンバージョン手順書（最新）20040831 2" xfId="2035" xr:uid="{00000000-0005-0000-0000-000022080000}"/>
    <cellStyle name="7_FAX用紙_★テスト仕様書_楽天見積機能縮小版_050.(添付資料)その他" xfId="2041" xr:uid="{00000000-0005-0000-0000-000028080000}"/>
    <cellStyle name="7_FAX用紙_★テスト仕様書_楽天見積機能縮小版_050.(添付資料)その他 2" xfId="2048" xr:uid="{00000000-0005-0000-0000-00002F080000}"/>
    <cellStyle name="7_FAX用紙_★テスト仕様書_楽天見積機能縮小版_キャビネット構成図" xfId="2050" xr:uid="{00000000-0005-0000-0000-000031080000}"/>
    <cellStyle name="7_FAX用紙_★テスト仕様書_楽天見積機能縮小版_キャビネット構成図 2" xfId="2054" xr:uid="{00000000-0005-0000-0000-000035080000}"/>
    <cellStyle name="7_FAX用紙_★テスト仕様書_楽天見積機能縮小版_キャビネット構成図_01.コンバージョン手順書（最新）20040831" xfId="1286" xr:uid="{00000000-0005-0000-0000-000035050000}"/>
    <cellStyle name="7_FAX用紙_★テスト仕様書_楽天見積機能縮小版_キャビネット構成図_01.コンバージョン手順書（最新）20040831 2" xfId="11" xr:uid="{00000000-0005-0000-0000-00000C000000}"/>
    <cellStyle name="7_FAX用紙_★テスト仕様書_楽天見積機能縮小版_キャビネット構成図_050.(添付資料)その他" xfId="2055" xr:uid="{00000000-0005-0000-0000-000036080000}"/>
    <cellStyle name="7_FAX用紙_★テスト仕様書_楽天見積機能縮小版_キャビネット構成図_050.(添付資料)その他 2" xfId="919" xr:uid="{00000000-0005-0000-0000-0000C6030000}"/>
    <cellStyle name="7_FAX用紙_★テスト仕様書_楽天見積機能縮小版_キャビネット構成図_キャビネット構成図" xfId="641" xr:uid="{00000000-0005-0000-0000-0000B0020000}"/>
    <cellStyle name="7_FAX用紙_★テスト仕様書_楽天見積機能縮小版_キャビネット構成図_キャビネット構成図 2" xfId="645" xr:uid="{00000000-0005-0000-0000-0000B4020000}"/>
    <cellStyle name="7_FAX用紙_★テスト仕様書_楽天見積機能縮小版_キャビネット構成図_キャビネット構成図_01.コンバージョン手順書（最新）20040831" xfId="319" xr:uid="{00000000-0005-0000-0000-00006E010000}"/>
    <cellStyle name="7_FAX用紙_★テスト仕様書_楽天見積機能縮小版_キャビネット構成図_キャビネット構成図_01.コンバージョン手順書（最新）20040831 2" xfId="2057" xr:uid="{00000000-0005-0000-0000-000038080000}"/>
    <cellStyle name="7_FAX用紙_★テスト仕様書_楽天見積機能縮小版_キャビネット構成図_キャビネット構成図_050.(添付資料)その他" xfId="2059" xr:uid="{00000000-0005-0000-0000-00003A080000}"/>
    <cellStyle name="7_FAX用紙_★テスト仕様書_楽天見積機能縮小版_キャビネット構成図_キャビネット構成図_050.(添付資料)その他 2" xfId="2062" xr:uid="{00000000-0005-0000-0000-00003D080000}"/>
    <cellStyle name="7_FAX用紙_★テスト仕様書_楽天見積機能縮小版_チェックシートAPO" xfId="2063" xr:uid="{00000000-0005-0000-0000-00003E080000}"/>
    <cellStyle name="7_FAX用紙_★テスト仕様書_楽天見積機能縮小版_チェックシートAPO 2" xfId="1002" xr:uid="{00000000-0005-0000-0000-000019040000}"/>
    <cellStyle name="7_FAX用紙_★テスト仕様書_楽天見積機能縮小版_チェックシートAPO_(APO)" xfId="359" xr:uid="{00000000-0005-0000-0000-000096010000}"/>
    <cellStyle name="7_FAX用紙_★テスト仕様書_楽天見積機能縮小版_チェックシートAPO_(APO) 2" xfId="1947" xr:uid="{00000000-0005-0000-0000-0000CA070000}"/>
    <cellStyle name="7_FAX用紙_★テスト仕様書_楽天見積機能縮小版_チェックシートAPO_(APO)_01.コンバージョン手順書（最新）20040831" xfId="2064" xr:uid="{00000000-0005-0000-0000-00003F080000}"/>
    <cellStyle name="7_FAX用紙_★テスト仕様書_楽天見積機能縮小版_チェックシートAPO_(APO)_01.コンバージョン手順書（最新）20040831 2" xfId="2065" xr:uid="{00000000-0005-0000-0000-000040080000}"/>
    <cellStyle name="7_FAX用紙_★テスト仕様書_楽天見積機能縮小版_チェックシートAPO_(APO)_050.(添付資料)その他" xfId="2071" xr:uid="{00000000-0005-0000-0000-000046080000}"/>
    <cellStyle name="7_FAX用紙_★テスト仕様書_楽天見積機能縮小版_チェックシートAPO_(APO)_050.(添付資料)その他 2" xfId="2081" xr:uid="{00000000-0005-0000-0000-000050080000}"/>
    <cellStyle name="7_FAX用紙_★テスト仕様書_楽天見積機能縮小版_チェックシートAPO_(APO)_キャビネット構成図" xfId="1190" xr:uid="{00000000-0005-0000-0000-0000D5040000}"/>
    <cellStyle name="7_FAX用紙_★テスト仕様書_楽天見積機能縮小版_チェックシートAPO_(APO)_キャビネット構成図 2" xfId="1491" xr:uid="{00000000-0005-0000-0000-000002060000}"/>
    <cellStyle name="7_FAX用紙_★テスト仕様書_楽天見積機能縮小版_チェックシートAPO_(APO)_キャビネット構成図_01.コンバージョン手順書（最新）20040831" xfId="1276" xr:uid="{00000000-0005-0000-0000-00002B050000}"/>
    <cellStyle name="7_FAX用紙_★テスト仕様書_楽天見積機能縮小版_チェックシートAPO_(APO)_キャビネット構成図_01.コンバージョン手順書（最新）20040831 2" xfId="2084" xr:uid="{00000000-0005-0000-0000-000053080000}"/>
    <cellStyle name="7_FAX用紙_★テスト仕様書_楽天見積機能縮小版_チェックシートAPO_(APO)_キャビネット構成図_050.(添付資料)その他" xfId="2086" xr:uid="{00000000-0005-0000-0000-000055080000}"/>
    <cellStyle name="7_FAX用紙_★テスト仕様書_楽天見積機能縮小版_チェックシートAPO_(APO)_キャビネット構成図_050.(添付資料)その他 2" xfId="1953" xr:uid="{00000000-0005-0000-0000-0000D0070000}"/>
    <cellStyle name="7_FAX用紙_★テスト仕様書_楽天見積機能縮小版_チェックシートAPO_(APO)_キャビネット構成図_キャビネット構成図" xfId="2088" xr:uid="{00000000-0005-0000-0000-000057080000}"/>
    <cellStyle name="7_FAX用紙_★テスト仕様書_楽天見積機能縮小版_チェックシートAPO_(APO)_キャビネット構成図_キャビネット構成図 2" xfId="1593" xr:uid="{00000000-0005-0000-0000-000068060000}"/>
    <cellStyle name="7_FAX用紙_★テスト仕様書_楽天見積機能縮小版_チェックシートAPO_(APO)_キャビネット構成図_キャビネット構成図_01.コンバージョン手順書（最新）20040831" xfId="908" xr:uid="{00000000-0005-0000-0000-0000BB030000}"/>
    <cellStyle name="7_FAX用紙_★テスト仕様書_楽天見積機能縮小版_チェックシートAPO_(APO)_キャビネット構成図_キャビネット構成図_01.コンバージョン手順書（最新）20040831 2" xfId="918" xr:uid="{00000000-0005-0000-0000-0000C5030000}"/>
    <cellStyle name="7_FAX用紙_★テスト仕様書_楽天見積機能縮小版_チェックシートAPO_(APO)_キャビネット構成図_キャビネット構成図_050.(添付資料)その他" xfId="2090" xr:uid="{00000000-0005-0000-0000-000059080000}"/>
    <cellStyle name="7_FAX用紙_★テスト仕様書_楽天見積機能縮小版_チェックシートAPO_(APO)_キャビネット構成図_キャビネット構成図_050.(添付資料)その他 2" xfId="113" xr:uid="{00000000-0005-0000-0000-000083000000}"/>
    <cellStyle name="7_FAX用紙_★テスト仕様書_楽天見積機能縮小版_チェックシートAPO_01.コンバージョン手順書（最新）20040831" xfId="119" xr:uid="{00000000-0005-0000-0000-00008B000000}"/>
    <cellStyle name="7_FAX用紙_★テスト仕様書_楽天見積機能縮小版_チェックシートAPO_01.コンバージョン手順書（最新）20040831 2" xfId="2091" xr:uid="{00000000-0005-0000-0000-00005A080000}"/>
    <cellStyle name="7_FAX用紙_★テスト仕様書_楽天見積機能縮小版_チェックシートAPO_050.(添付資料)その他" xfId="2092" xr:uid="{00000000-0005-0000-0000-00005B080000}"/>
    <cellStyle name="7_FAX用紙_★テスト仕様書_楽天見積機能縮小版_チェックシートAPO_050.(添付資料)その他 2" xfId="2100" xr:uid="{00000000-0005-0000-0000-000063080000}"/>
    <cellStyle name="7_FAX用紙_★テスト仕様書_楽天見積機能縮小版_チェックシートAPO_キャビネット構成図" xfId="2102" xr:uid="{00000000-0005-0000-0000-000065080000}"/>
    <cellStyle name="7_FAX用紙_★テスト仕様書_楽天見積機能縮小版_チェックシートAPO_キャビネット構成図 2" xfId="2104" xr:uid="{00000000-0005-0000-0000-000067080000}"/>
    <cellStyle name="7_FAX用紙_★テスト仕様書_楽天見積機能縮小版_チェックシートAPO_キャビネット構成図_01.コンバージョン手順書（最新）20040831" xfId="2106" xr:uid="{00000000-0005-0000-0000-000069080000}"/>
    <cellStyle name="7_FAX用紙_★テスト仕様書_楽天見積機能縮小版_チェックシートAPO_キャビネット構成図_01.コンバージョン手順書（最新）20040831 2" xfId="638" xr:uid="{00000000-0005-0000-0000-0000AD020000}"/>
    <cellStyle name="7_FAX用紙_★テスト仕様書_楽天見積機能縮小版_チェックシートAPO_キャビネット構成図_050.(添付資料)その他" xfId="2107" xr:uid="{00000000-0005-0000-0000-00006A080000}"/>
    <cellStyle name="7_FAX用紙_★テスト仕様書_楽天見積機能縮小版_チェックシートAPO_キャビネット構成図_050.(添付資料)その他 2" xfId="2109" xr:uid="{00000000-0005-0000-0000-00006C080000}"/>
    <cellStyle name="7_FAX用紙_★テスト仕様書_楽天見積機能縮小版_チェックシートAPO_キャビネット構成図_キャビネット構成図" xfId="2110" xr:uid="{00000000-0005-0000-0000-00006D080000}"/>
    <cellStyle name="7_FAX用紙_★テスト仕様書_楽天見積機能縮小版_チェックシートAPO_キャビネット構成図_キャビネット構成図 2" xfId="118" xr:uid="{00000000-0005-0000-0000-000089000000}"/>
    <cellStyle name="7_FAX用紙_★テスト仕様書_楽天見積機能縮小版_チェックシートAPO_キャビネット構成図_キャビネット構成図_01.コンバージョン手順書（最新）20040831" xfId="48" xr:uid="{00000000-0005-0000-0000-000037000000}"/>
    <cellStyle name="7_FAX用紙_★テスト仕様書_楽天見積機能縮小版_チェックシートAPO_キャビネット構成図_キャビネット構成図_01.コンバージョン手順書（最新）20040831 2" xfId="1902" xr:uid="{00000000-0005-0000-0000-00009D070000}"/>
    <cellStyle name="7_FAX用紙_★テスト仕様書_楽天見積機能縮小版_チェックシートAPO_キャビネット構成図_キャビネット構成図_050.(添付資料)その他" xfId="766" xr:uid="{00000000-0005-0000-0000-00002D030000}"/>
    <cellStyle name="7_FAX用紙_★テスト仕様書_楽天見積機能縮小版_チェックシートAPO_キャビネット構成図_キャビネット構成図_050.(添付資料)その他 2" xfId="1848" xr:uid="{00000000-0005-0000-0000-000067070000}"/>
    <cellStyle name="7_FAX用紙_★テスト仕様書_注文確認" xfId="2112" xr:uid="{00000000-0005-0000-0000-00006F080000}"/>
    <cellStyle name="7_FAX用紙_★テスト仕様書_注文確認 2" xfId="1652" xr:uid="{00000000-0005-0000-0000-0000A3060000}"/>
    <cellStyle name="7_FAX用紙_★テスト仕様書_注文確認_(APO)" xfId="1644" xr:uid="{00000000-0005-0000-0000-00009B060000}"/>
    <cellStyle name="7_FAX用紙_★テスト仕様書_注文確認_(APO) 2" xfId="2114" xr:uid="{00000000-0005-0000-0000-000071080000}"/>
    <cellStyle name="7_FAX用紙_★テスト仕様書_注文確認_(APO)_(APO)" xfId="169" xr:uid="{00000000-0005-0000-0000-0000C7000000}"/>
    <cellStyle name="7_FAX用紙_★テスト仕様書_注文確認_(APO)_(APO) 2" xfId="234" xr:uid="{00000000-0005-0000-0000-000018010000}"/>
    <cellStyle name="7_FAX用紙_★テスト仕様書_注文確認_(APO)_(APO)_01.コンバージョン手順書（最新）20040831" xfId="2118" xr:uid="{00000000-0005-0000-0000-000075080000}"/>
    <cellStyle name="7_FAX用紙_★テスト仕様書_注文確認_(APO)_(APO)_01.コンバージョン手順書（最新）20040831 2" xfId="2122" xr:uid="{00000000-0005-0000-0000-000079080000}"/>
    <cellStyle name="7_FAX用紙_★テスト仕様書_注文確認_(APO)_(APO)_050.(添付資料)その他" xfId="543" xr:uid="{00000000-0005-0000-0000-00004E020000}"/>
    <cellStyle name="7_FAX用紙_★テスト仕様書_注文確認_(APO)_(APO)_050.(添付資料)その他 2" xfId="553" xr:uid="{00000000-0005-0000-0000-000058020000}"/>
    <cellStyle name="7_FAX用紙_★テスト仕様書_注文確認_(APO)_(APO)_キャビネット構成図" xfId="2127" xr:uid="{00000000-0005-0000-0000-00007E080000}"/>
    <cellStyle name="7_FAX用紙_★テスト仕様書_注文確認_(APO)_(APO)_キャビネット構成図 2" xfId="2132" xr:uid="{00000000-0005-0000-0000-000083080000}"/>
    <cellStyle name="7_FAX用紙_★テスト仕様書_注文確認_(APO)_(APO)_キャビネット構成図_01.コンバージョン手順書（最新）20040831" xfId="2135" xr:uid="{00000000-0005-0000-0000-000086080000}"/>
    <cellStyle name="7_FAX用紙_★テスト仕様書_注文確認_(APO)_(APO)_キャビネット構成図_01.コンバージョン手順書（最新）20040831 2" xfId="2142" xr:uid="{00000000-0005-0000-0000-00008D080000}"/>
    <cellStyle name="7_FAX用紙_★テスト仕様書_注文確認_(APO)_(APO)_キャビネット構成図_050.(添付資料)その他" xfId="2146" xr:uid="{00000000-0005-0000-0000-000091080000}"/>
    <cellStyle name="7_FAX用紙_★テスト仕様書_注文確認_(APO)_(APO)_キャビネット構成図_050.(添付資料)その他 2" xfId="2149" xr:uid="{00000000-0005-0000-0000-000094080000}"/>
    <cellStyle name="7_FAX用紙_★テスト仕様書_注文確認_(APO)_(APO)_キャビネット構成図_キャビネット構成図" xfId="2151" xr:uid="{00000000-0005-0000-0000-000096080000}"/>
    <cellStyle name="7_FAX用紙_★テスト仕様書_注文確認_(APO)_(APO)_キャビネット構成図_キャビネット構成図 2" xfId="2154" xr:uid="{00000000-0005-0000-0000-000099080000}"/>
    <cellStyle name="7_FAX用紙_★テスト仕様書_注文確認_(APO)_(APO)_キャビネット構成図_キャビネット構成図_01.コンバージョン手順書（最新）20040831" xfId="2157" xr:uid="{00000000-0005-0000-0000-00009C080000}"/>
    <cellStyle name="7_FAX用紙_★テスト仕様書_注文確認_(APO)_(APO)_キャビネット構成図_キャビネット構成図_01.コンバージョン手順書（最新）20040831 2" xfId="2160" xr:uid="{00000000-0005-0000-0000-00009F080000}"/>
    <cellStyle name="7_FAX用紙_★テスト仕様書_注文確認_(APO)_(APO)_キャビネット構成図_キャビネット構成図_050.(添付資料)その他" xfId="273" xr:uid="{00000000-0005-0000-0000-000040010000}"/>
    <cellStyle name="7_FAX用紙_★テスト仕様書_注文確認_(APO)_(APO)_キャビネット構成図_キャビネット構成図_050.(添付資料)その他 2" xfId="1188" xr:uid="{00000000-0005-0000-0000-0000D3040000}"/>
    <cellStyle name="7_FAX用紙_★テスト仕様書_注文確認_(APO)_01.コンバージョン手順書（最新）20040831" xfId="2072" xr:uid="{00000000-0005-0000-0000-000047080000}"/>
    <cellStyle name="7_FAX用紙_★テスト仕様書_注文確認_(APO)_01.コンバージョン手順書（最新）20040831 2" xfId="2163" xr:uid="{00000000-0005-0000-0000-0000A2080000}"/>
    <cellStyle name="7_FAX用紙_★テスト仕様書_注文確認_(APO)_050.(添付資料)その他" xfId="1935" xr:uid="{00000000-0005-0000-0000-0000BE070000}"/>
    <cellStyle name="7_FAX用紙_★テスト仕様書_注文確認_(APO)_050.(添付資料)その他 2" xfId="1759" xr:uid="{00000000-0005-0000-0000-00000E070000}"/>
    <cellStyle name="7_FAX用紙_★テスト仕様書_注文確認_(APO)_キャビネット構成図" xfId="2167" xr:uid="{00000000-0005-0000-0000-0000A6080000}"/>
    <cellStyle name="7_FAX用紙_★テスト仕様書_注文確認_(APO)_キャビネット構成図 2" xfId="2169" xr:uid="{00000000-0005-0000-0000-0000A8080000}"/>
    <cellStyle name="7_FAX用紙_★テスト仕様書_注文確認_(APO)_キャビネット構成図_01.コンバージョン手順書（最新）20040831" xfId="2171" xr:uid="{00000000-0005-0000-0000-0000AA080000}"/>
    <cellStyle name="7_FAX用紙_★テスト仕様書_注文確認_(APO)_キャビネット構成図_01.コンバージョン手順書（最新）20040831 2" xfId="1396" xr:uid="{00000000-0005-0000-0000-0000A3050000}"/>
    <cellStyle name="7_FAX用紙_★テスト仕様書_注文確認_(APO)_キャビネット構成図_050.(添付資料)その他" xfId="1041" xr:uid="{00000000-0005-0000-0000-000040040000}"/>
    <cellStyle name="7_FAX用紙_★テスト仕様書_注文確認_(APO)_キャビネット構成図_050.(添付資料)その他 2" xfId="984" xr:uid="{00000000-0005-0000-0000-000007040000}"/>
    <cellStyle name="7_FAX用紙_★テスト仕様書_注文確認_(APO)_キャビネット構成図_キャビネット構成図" xfId="2123" xr:uid="{00000000-0005-0000-0000-00007A080000}"/>
    <cellStyle name="7_FAX用紙_★テスト仕様書_注文確認_(APO)_キャビネット構成図_キャビネット構成図 2" xfId="331" xr:uid="{00000000-0005-0000-0000-00007A010000}"/>
    <cellStyle name="7_FAX用紙_★テスト仕様書_注文確認_(APO)_キャビネット構成図_キャビネット構成図_01.コンバージョン手順書（最新）20040831" xfId="2177" xr:uid="{00000000-0005-0000-0000-0000B0080000}"/>
    <cellStyle name="7_FAX用紙_★テスト仕様書_注文確認_(APO)_キャビネット構成図_キャビネット構成図_01.コンバージョン手順書（最新）20040831 2" xfId="2182" xr:uid="{00000000-0005-0000-0000-0000B5080000}"/>
    <cellStyle name="7_FAX用紙_★テスト仕様書_注文確認_(APO)_キャビネット構成図_キャビネット構成図_050.(添付資料)その他" xfId="1692" xr:uid="{00000000-0005-0000-0000-0000CB060000}"/>
    <cellStyle name="7_FAX用紙_★テスト仕様書_注文確認_(APO)_キャビネット構成図_キャビネット構成図_050.(添付資料)その他 2" xfId="2185" xr:uid="{00000000-0005-0000-0000-0000B8080000}"/>
    <cellStyle name="7_FAX用紙_★テスト仕様書_注文確認_01.コンバージョン手順書（最新）20040831" xfId="2187" xr:uid="{00000000-0005-0000-0000-0000BA080000}"/>
    <cellStyle name="7_FAX用紙_★テスト仕様書_注文確認_01.コンバージョン手順書（最新）20040831 2" xfId="2056" xr:uid="{00000000-0005-0000-0000-000037080000}"/>
    <cellStyle name="7_FAX用紙_★テスト仕様書_注文確認_050.(添付資料)その他" xfId="2105" xr:uid="{00000000-0005-0000-0000-000068080000}"/>
    <cellStyle name="7_FAX用紙_★テスト仕様書_注文確認_050.(添付資料)その他 2" xfId="2190" xr:uid="{00000000-0005-0000-0000-0000BD080000}"/>
    <cellStyle name="7_FAX用紙_★テスト仕様書_注文確認_キャビネット構成図" xfId="2194" xr:uid="{00000000-0005-0000-0000-0000C1080000}"/>
    <cellStyle name="7_FAX用紙_★テスト仕様書_注文確認_キャビネット構成図 2" xfId="2197" xr:uid="{00000000-0005-0000-0000-0000C4080000}"/>
    <cellStyle name="7_FAX用紙_★テスト仕様書_注文確認_キャビネット構成図_01.コンバージョン手順書（最新）20040831" xfId="2199" xr:uid="{00000000-0005-0000-0000-0000C6080000}"/>
    <cellStyle name="7_FAX用紙_★テスト仕様書_注文確認_キャビネット構成図_01.コンバージョン手順書（最新）20040831 2" xfId="2113" xr:uid="{00000000-0005-0000-0000-000070080000}"/>
    <cellStyle name="7_FAX用紙_★テスト仕様書_注文確認_キャビネット構成図_050.(添付資料)その他" xfId="2203" xr:uid="{00000000-0005-0000-0000-0000CA080000}"/>
    <cellStyle name="7_FAX用紙_★テスト仕様書_注文確認_キャビネット構成図_050.(添付資料)その他 2" xfId="63" xr:uid="{00000000-0005-0000-0000-000049000000}"/>
    <cellStyle name="7_FAX用紙_★テスト仕様書_注文確認_キャビネット構成図_キャビネット構成図" xfId="2209" xr:uid="{00000000-0005-0000-0000-0000D0080000}"/>
    <cellStyle name="7_FAX用紙_★テスト仕様書_注文確認_キャビネット構成図_キャビネット構成図 2" xfId="2211" xr:uid="{00000000-0005-0000-0000-0000D2080000}"/>
    <cellStyle name="7_FAX用紙_★テスト仕様書_注文確認_キャビネット構成図_キャビネット構成図_01.コンバージョン手順書（最新）20040831" xfId="2217" xr:uid="{00000000-0005-0000-0000-0000D8080000}"/>
    <cellStyle name="7_FAX用紙_★テスト仕様書_注文確認_キャビネット構成図_キャビネット構成図_01.コンバージョン手順書（最新）20040831 2" xfId="2220" xr:uid="{00000000-0005-0000-0000-0000DB080000}"/>
    <cellStyle name="7_FAX用紙_★テスト仕様書_注文確認_キャビネット構成図_キャビネット構成図_050.(添付資料)その他" xfId="2223" xr:uid="{00000000-0005-0000-0000-0000DE080000}"/>
    <cellStyle name="7_FAX用紙_★テスト仕様書_注文確認_キャビネット構成図_キャビネット構成図_050.(添付資料)その他 2" xfId="2226" xr:uid="{00000000-0005-0000-0000-0000E1080000}"/>
    <cellStyle name="7_FAX用紙_★テスト仕様書_注文確認_チェックシートAPO" xfId="2227" xr:uid="{00000000-0005-0000-0000-0000E2080000}"/>
    <cellStyle name="7_FAX用紙_★テスト仕様書_注文確認_チェックシートAPO 2" xfId="2230" xr:uid="{00000000-0005-0000-0000-0000E5080000}"/>
    <cellStyle name="7_FAX用紙_★テスト仕様書_注文確認_チェックシートAPO_(APO)" xfId="1709" xr:uid="{00000000-0005-0000-0000-0000DC060000}"/>
    <cellStyle name="7_FAX用紙_★テスト仕様書_注文確認_チェックシートAPO_(APO) 2" xfId="2233" xr:uid="{00000000-0005-0000-0000-0000E8080000}"/>
    <cellStyle name="7_FAX用紙_★テスト仕様書_注文確認_チェックシートAPO_(APO)_01.コンバージョン手順書（最新）20040831" xfId="279" xr:uid="{00000000-0005-0000-0000-000046010000}"/>
    <cellStyle name="7_FAX用紙_★テスト仕様書_注文確認_チェックシートAPO_(APO)_01.コンバージョン手順書（最新）20040831 2" xfId="1258" xr:uid="{00000000-0005-0000-0000-000019050000}"/>
    <cellStyle name="7_FAX用紙_★テスト仕様書_注文確認_チェックシートAPO_(APO)_050.(添付資料)その他" xfId="729" xr:uid="{00000000-0005-0000-0000-000008030000}"/>
    <cellStyle name="7_FAX用紙_★テスト仕様書_注文確認_チェックシートAPO_(APO)_050.(添付資料)その他 2" xfId="735" xr:uid="{00000000-0005-0000-0000-00000E030000}"/>
    <cellStyle name="7_FAX用紙_★テスト仕様書_注文確認_チェックシートAPO_(APO)_キャビネット構成図" xfId="106" xr:uid="{00000000-0005-0000-0000-00007B000000}"/>
    <cellStyle name="7_FAX用紙_★テスト仕様書_注文確認_チェックシートAPO_(APO)_キャビネット構成図 2" xfId="2239" xr:uid="{00000000-0005-0000-0000-0000EE080000}"/>
    <cellStyle name="7_FAX用紙_★テスト仕様書_注文確認_チェックシートAPO_(APO)_キャビネット構成図_01.コンバージョン手順書（最新）20040831" xfId="208" xr:uid="{00000000-0005-0000-0000-0000F8000000}"/>
    <cellStyle name="7_FAX用紙_★テスト仕様書_注文確認_チェックシートAPO_(APO)_キャビネット構成図_01.コンバージョン手順書（最新）20040831 2" xfId="466" xr:uid="{00000000-0005-0000-0000-000001020000}"/>
    <cellStyle name="7_FAX用紙_★テスト仕様書_注文確認_チェックシートAPO_(APO)_キャビネット構成図_050.(添付資料)その他" xfId="2242" xr:uid="{00000000-0005-0000-0000-0000F1080000}"/>
    <cellStyle name="7_FAX用紙_★テスト仕様書_注文確認_チェックシートAPO_(APO)_キャビネット構成図_050.(添付資料)その他 2" xfId="2244" xr:uid="{00000000-0005-0000-0000-0000F3080000}"/>
    <cellStyle name="7_FAX用紙_★テスト仕様書_注文確認_チェックシートAPO_(APO)_キャビネット構成図_キャビネット構成図" xfId="1536" xr:uid="{00000000-0005-0000-0000-00002F060000}"/>
    <cellStyle name="7_FAX用紙_★テスト仕様書_注文確認_チェックシートAPO_(APO)_キャビネット構成図_キャビネット構成図 2" xfId="1140" xr:uid="{00000000-0005-0000-0000-0000A3040000}"/>
    <cellStyle name="7_FAX用紙_★テスト仕様書_注文確認_チェックシートAPO_(APO)_キャビネット構成図_キャビネット構成図_01.コンバージョン手順書（最新）20040831" xfId="427" xr:uid="{00000000-0005-0000-0000-0000DA010000}"/>
    <cellStyle name="7_FAX用紙_★テスト仕様書_注文確認_チェックシートAPO_(APO)_キャビネット構成図_キャビネット構成図_01.コンバージョン手順書（最新）20040831 2" xfId="1436" xr:uid="{00000000-0005-0000-0000-0000CB050000}"/>
    <cellStyle name="7_FAX用紙_★テスト仕様書_注文確認_チェックシートAPO_(APO)_キャビネット構成図_キャビネット構成図_050.(添付資料)その他" xfId="876" xr:uid="{00000000-0005-0000-0000-00009B030000}"/>
    <cellStyle name="7_FAX用紙_★テスト仕様書_注文確認_チェックシートAPO_(APO)_キャビネット構成図_キャビネット構成図_050.(添付資料)その他 2" xfId="1569" xr:uid="{00000000-0005-0000-0000-000050060000}"/>
    <cellStyle name="7_FAX用紙_★テスト仕様書_注文確認_チェックシートAPO_01.コンバージョン手順書（最新）20040831" xfId="2246" xr:uid="{00000000-0005-0000-0000-0000F5080000}"/>
    <cellStyle name="7_FAX用紙_★テスト仕様書_注文確認_チェックシートAPO_01.コンバージョン手順書（最新）20040831 2" xfId="1873" xr:uid="{00000000-0005-0000-0000-000080070000}"/>
    <cellStyle name="7_FAX用紙_★テスト仕様書_注文確認_チェックシートAPO_050.(添付資料)その他" xfId="1707" xr:uid="{00000000-0005-0000-0000-0000DA060000}"/>
    <cellStyle name="7_FAX用紙_★テスト仕様書_注文確認_チェックシートAPO_050.(添付資料)その他 2" xfId="2253" xr:uid="{00000000-0005-0000-0000-0000FC080000}"/>
    <cellStyle name="7_FAX用紙_★テスト仕様書_注文確認_チェックシートAPO_キャビネット構成図" xfId="2254" xr:uid="{00000000-0005-0000-0000-0000FD080000}"/>
    <cellStyle name="7_FAX用紙_★テスト仕様書_注文確認_チェックシートAPO_キャビネット構成図 2" xfId="2256" xr:uid="{00000000-0005-0000-0000-0000FF080000}"/>
    <cellStyle name="7_FAX用紙_★テスト仕様書_注文確認_チェックシートAPO_キャビネット構成図_01.コンバージョン手順書（最新）20040831" xfId="2259" xr:uid="{00000000-0005-0000-0000-000002090000}"/>
    <cellStyle name="7_FAX用紙_★テスト仕様書_注文確認_チェックシートAPO_キャビネット構成図_01.コンバージョン手順書（最新）20040831 2" xfId="2260" xr:uid="{00000000-0005-0000-0000-000003090000}"/>
    <cellStyle name="7_FAX用紙_★テスト仕様書_注文確認_チェックシートAPO_キャビネット構成図_050.(添付資料)その他" xfId="298" xr:uid="{00000000-0005-0000-0000-000059010000}"/>
    <cellStyle name="7_FAX用紙_★テスト仕様書_注文確認_チェックシートAPO_キャビネット構成図_050.(添付資料)その他 2" xfId="1" xr:uid="{00000000-0005-0000-0000-000001000000}"/>
    <cellStyle name="7_FAX用紙_★テスト仕様書_注文確認_チェックシートAPO_キャビネット構成図_キャビネット構成図" xfId="2261" xr:uid="{00000000-0005-0000-0000-000004090000}"/>
    <cellStyle name="7_FAX用紙_★テスト仕様書_注文確認_チェックシートAPO_キャビネット構成図_キャビネット構成図 2" xfId="1118" xr:uid="{00000000-0005-0000-0000-00008D040000}"/>
    <cellStyle name="7_FAX用紙_★テスト仕様書_注文確認_チェックシートAPO_キャビネット構成図_キャビネット構成図_01.コンバージョン手順書（最新）20040831" xfId="2262" xr:uid="{00000000-0005-0000-0000-000005090000}"/>
    <cellStyle name="7_FAX用紙_★テスト仕様書_注文確認_チェックシートAPO_キャビネット構成図_キャビネット構成図_01.コンバージョン手順書（最新）20040831 2" xfId="2263" xr:uid="{00000000-0005-0000-0000-000006090000}"/>
    <cellStyle name="7_FAX用紙_★テスト仕様書_注文確認_チェックシートAPO_キャビネット構成図_キャビネット構成図_050.(添付資料)その他" xfId="1422" xr:uid="{00000000-0005-0000-0000-0000BD050000}"/>
    <cellStyle name="7_FAX用紙_★テスト仕様書_注文確認_チェックシートAPO_キャビネット構成図_キャビネット構成図_050.(添付資料)その他 2" xfId="1425" xr:uid="{00000000-0005-0000-0000-0000C0050000}"/>
    <cellStyle name="7_FAX用紙_★テスト仕様書000111" xfId="2267" xr:uid="{00000000-0005-0000-0000-00000A090000}"/>
    <cellStyle name="7_FAX用紙_★テスト仕様書000111 2" xfId="2268" xr:uid="{00000000-0005-0000-0000-00000B090000}"/>
    <cellStyle name="7_FAX用紙_★テスト仕様書000111_(APO)" xfId="1197" xr:uid="{00000000-0005-0000-0000-0000DC040000}"/>
    <cellStyle name="7_FAX用紙_★テスト仕様書000111_(APO) 2" xfId="84" xr:uid="{00000000-0005-0000-0000-000061000000}"/>
    <cellStyle name="7_FAX用紙_★テスト仕様書000111_(APO)_(APO)" xfId="2099" xr:uid="{00000000-0005-0000-0000-000062080000}"/>
    <cellStyle name="7_FAX用紙_★テスト仕様書000111_(APO)_(APO) 2" xfId="2273" xr:uid="{00000000-0005-0000-0000-000010090000}"/>
    <cellStyle name="7_FAX用紙_★テスト仕様書000111_(APO)_(APO)_01.コンバージョン手順書（最新）20040831" xfId="229" xr:uid="{00000000-0005-0000-0000-000012010000}"/>
    <cellStyle name="7_FAX用紙_★テスト仕様書000111_(APO)_(APO)_01.コンバージョン手順書（最新）20040831 2" xfId="2274" xr:uid="{00000000-0005-0000-0000-000011090000}"/>
    <cellStyle name="7_FAX用紙_★テスト仕様書000111_(APO)_(APO)_050.(添付資料)その他" xfId="1786" xr:uid="{00000000-0005-0000-0000-000029070000}"/>
    <cellStyle name="7_FAX用紙_★テスト仕様書000111_(APO)_(APO)_050.(添付資料)その他 2" xfId="1789" xr:uid="{00000000-0005-0000-0000-00002C070000}"/>
    <cellStyle name="7_FAX用紙_★テスト仕様書000111_(APO)_(APO)_キャビネット構成図" xfId="1818" xr:uid="{00000000-0005-0000-0000-000049070000}"/>
    <cellStyle name="7_FAX用紙_★テスト仕様書000111_(APO)_(APO)_キャビネット構成図 2" xfId="1327" xr:uid="{00000000-0005-0000-0000-00005E050000}"/>
    <cellStyle name="7_FAX用紙_★テスト仕様書000111_(APO)_(APO)_キャビネット構成図_01.コンバージョン手順書（最新）20040831" xfId="2044" xr:uid="{00000000-0005-0000-0000-00002B080000}"/>
    <cellStyle name="7_FAX用紙_★テスト仕様書000111_(APO)_(APO)_キャビネット構成図_01.コンバージョン手順書（最新）20040831 2" xfId="2046" xr:uid="{00000000-0005-0000-0000-00002D080000}"/>
    <cellStyle name="7_FAX用紙_★テスト仕様書000111_(APO)_(APO)_キャビネット構成図_050.(添付資料)その他" xfId="2276" xr:uid="{00000000-0005-0000-0000-000013090000}"/>
    <cellStyle name="7_FAX用紙_★テスト仕様書000111_(APO)_(APO)_キャビネット構成図_050.(添付資料)その他 2" xfId="2277" xr:uid="{00000000-0005-0000-0000-000014090000}"/>
    <cellStyle name="7_FAX用紙_★テスト仕様書000111_(APO)_(APO)_キャビネット構成図_キャビネット構成図" xfId="2279" xr:uid="{00000000-0005-0000-0000-000016090000}"/>
    <cellStyle name="7_FAX用紙_★テスト仕様書000111_(APO)_(APO)_キャビネット構成図_キャビネット構成図 2" xfId="2281" xr:uid="{00000000-0005-0000-0000-000018090000}"/>
    <cellStyle name="7_FAX用紙_★テスト仕様書000111_(APO)_(APO)_キャビネット構成図_キャビネット構成図_01.コンバージョン手順書（最新）20040831" xfId="2284" xr:uid="{00000000-0005-0000-0000-00001B090000}"/>
    <cellStyle name="7_FAX用紙_★テスト仕様書000111_(APO)_(APO)_キャビネット構成図_キャビネット構成図_01.コンバージョン手順書（最新）20040831 2" xfId="2286" xr:uid="{00000000-0005-0000-0000-00001D090000}"/>
    <cellStyle name="7_FAX用紙_★テスト仕様書000111_(APO)_(APO)_キャビネット構成図_キャビネット構成図_050.(添付資料)その他" xfId="1377" xr:uid="{00000000-0005-0000-0000-000090050000}"/>
    <cellStyle name="7_FAX用紙_★テスト仕様書000111_(APO)_(APO)_キャビネット構成図_キャビネット構成図_050.(添付資料)その他 2" xfId="1093" xr:uid="{00000000-0005-0000-0000-000074040000}"/>
    <cellStyle name="7_FAX用紙_★テスト仕様書000111_(APO)_01.コンバージョン手順書（最新）20040831" xfId="991" xr:uid="{00000000-0005-0000-0000-00000E040000}"/>
    <cellStyle name="7_FAX用紙_★テスト仕様書000111_(APO)_01.コンバージョン手順書（最新）20040831 2" xfId="260" xr:uid="{00000000-0005-0000-0000-000033010000}"/>
    <cellStyle name="7_FAX用紙_★テスト仕様書000111_(APO)_050.(添付資料)その他" xfId="1912" xr:uid="{00000000-0005-0000-0000-0000A7070000}"/>
    <cellStyle name="7_FAX用紙_★テスト仕様書000111_(APO)_050.(添付資料)その他 2" xfId="1858" xr:uid="{00000000-0005-0000-0000-000071070000}"/>
    <cellStyle name="7_FAX用紙_★テスト仕様書000111_(APO)_キャビネット構成図" xfId="2288" xr:uid="{00000000-0005-0000-0000-00001F090000}"/>
    <cellStyle name="7_FAX用紙_★テスト仕様書000111_(APO)_キャビネット構成図 2" xfId="2293" xr:uid="{00000000-0005-0000-0000-000024090000}"/>
    <cellStyle name="7_FAX用紙_★テスト仕様書000111_(APO)_キャビネット構成図_01.コンバージョン手順書（最新）20040831" xfId="2295" xr:uid="{00000000-0005-0000-0000-000026090000}"/>
    <cellStyle name="7_FAX用紙_★テスト仕様書000111_(APO)_キャビネット構成図_01.コンバージョン手順書（最新）20040831 2" xfId="2296" xr:uid="{00000000-0005-0000-0000-000027090000}"/>
    <cellStyle name="7_FAX用紙_★テスト仕様書000111_(APO)_キャビネット構成図_050.(添付資料)その他" xfId="1610" xr:uid="{00000000-0005-0000-0000-000079060000}"/>
    <cellStyle name="7_FAX用紙_★テスト仕様書000111_(APO)_キャビネット構成図_050.(添付資料)その他 2" xfId="1954" xr:uid="{00000000-0005-0000-0000-0000D1070000}"/>
    <cellStyle name="7_FAX用紙_★テスト仕様書000111_(APO)_キャビネット構成図_キャビネット構成図" xfId="2298" xr:uid="{00000000-0005-0000-0000-000029090000}"/>
    <cellStyle name="7_FAX用紙_★テスト仕様書000111_(APO)_キャビネット構成図_キャビネット構成図 2" xfId="1358" xr:uid="{00000000-0005-0000-0000-00007D050000}"/>
    <cellStyle name="7_FAX用紙_★テスト仕様書000111_(APO)_キャビネット構成図_キャビネット構成図_01.コンバージョン手順書（最新）20040831" xfId="2300" xr:uid="{00000000-0005-0000-0000-00002B090000}"/>
    <cellStyle name="7_FAX用紙_★テスト仕様書000111_(APO)_キャビネット構成図_キャビネット構成図_01.コンバージョン手順書（最新）20040831 2" xfId="2301" xr:uid="{00000000-0005-0000-0000-00002C090000}"/>
    <cellStyle name="7_FAX用紙_★テスト仕様書000111_(APO)_キャビネット構成図_キャビネット構成図_050.(添付資料)その他" xfId="2303" xr:uid="{00000000-0005-0000-0000-00002E090000}"/>
    <cellStyle name="7_FAX用紙_★テスト仕様書000111_(APO)_キャビネット構成図_キャビネット構成図_050.(添付資料)その他 2" xfId="2305" xr:uid="{00000000-0005-0000-0000-000030090000}"/>
    <cellStyle name="7_FAX用紙_★テスト仕様書000111_01.コンバージョン手順書（最新）20040831" xfId="2307" xr:uid="{00000000-0005-0000-0000-000032090000}"/>
    <cellStyle name="7_FAX用紙_★テスト仕様書000111_01.コンバージョン手順書（最新）20040831 2" xfId="2309" xr:uid="{00000000-0005-0000-0000-000034090000}"/>
    <cellStyle name="7_FAX用紙_★テスト仕様書000111_050.(添付資料)その他" xfId="2313" xr:uid="{00000000-0005-0000-0000-000038090000}"/>
    <cellStyle name="7_FAX用紙_★テスト仕様書000111_050.(添付資料)その他 2" xfId="405" xr:uid="{00000000-0005-0000-0000-0000C4010000}"/>
    <cellStyle name="7_FAX用紙_★テスト仕様書000111_053北陸勤怠給与(東京)" xfId="1145" xr:uid="{00000000-0005-0000-0000-0000A8040000}"/>
    <cellStyle name="7_FAX用紙_★テスト仕様書000111_053北陸勤怠給与(東京) 2" xfId="239" xr:uid="{00000000-0005-0000-0000-00001E010000}"/>
    <cellStyle name="7_FAX用紙_★テスト仕様書000111_053北陸勤怠給与(東京)_(APO)" xfId="2314" xr:uid="{00000000-0005-0000-0000-000039090000}"/>
    <cellStyle name="7_FAX用紙_★テスト仕様書000111_053北陸勤怠給与(東京)_(APO) 2" xfId="2315" xr:uid="{00000000-0005-0000-0000-00003A090000}"/>
    <cellStyle name="7_FAX用紙_★テスト仕様書000111_053北陸勤怠給与(東京)_(APO)_(APO)" xfId="2316" xr:uid="{00000000-0005-0000-0000-00003B090000}"/>
    <cellStyle name="7_FAX用紙_★テスト仕様書000111_053北陸勤怠給与(東京)_(APO)_(APO) 2" xfId="626" xr:uid="{00000000-0005-0000-0000-0000A1020000}"/>
    <cellStyle name="7_FAX用紙_★テスト仕様書000111_053北陸勤怠給与(東京)_(APO)_(APO)_01.コンバージョン手順書（最新）20040831" xfId="2318" xr:uid="{00000000-0005-0000-0000-00003D090000}"/>
    <cellStyle name="7_FAX用紙_★テスト仕様書000111_053北陸勤怠給与(東京)_(APO)_(APO)_01.コンバージョン手順書（最新）20040831 2" xfId="204" xr:uid="{00000000-0005-0000-0000-0000F3000000}"/>
    <cellStyle name="7_FAX用紙_★テスト仕様書000111_053北陸勤怠給与(東京)_(APO)_(APO)_050.(添付資料)その他" xfId="2319" xr:uid="{00000000-0005-0000-0000-00003E090000}"/>
    <cellStyle name="7_FAX用紙_★テスト仕様書000111_053北陸勤怠給与(東京)_(APO)_(APO)_050.(添付資料)その他 2" xfId="40" xr:uid="{00000000-0005-0000-0000-00002D000000}"/>
    <cellStyle name="7_FAX用紙_★テスト仕様書000111_053北陸勤怠給与(東京)_(APO)_(APO)_キャビネット構成図" xfId="1202" xr:uid="{00000000-0005-0000-0000-0000E1040000}"/>
    <cellStyle name="7_FAX用紙_★テスト仕様書000111_053北陸勤怠給与(東京)_(APO)_(APO)_キャビネット構成図 2" xfId="1210" xr:uid="{00000000-0005-0000-0000-0000E9040000}"/>
    <cellStyle name="7_FAX用紙_★テスト仕様書000111_053北陸勤怠給与(東京)_(APO)_(APO)_キャビネット構成図_01.コンバージョン手順書（最新）20040831" xfId="1072" xr:uid="{00000000-0005-0000-0000-00005F040000}"/>
    <cellStyle name="7_FAX用紙_★テスト仕様書000111_053北陸勤怠給与(東京)_(APO)_(APO)_キャビネット構成図_01.コンバージョン手順書（最新）20040831 2" xfId="2327" xr:uid="{00000000-0005-0000-0000-000046090000}"/>
    <cellStyle name="7_FAX用紙_★テスト仕様書000111_053北陸勤怠給与(東京)_(APO)_(APO)_キャビネット構成図_050.(添付資料)その他" xfId="2328" xr:uid="{00000000-0005-0000-0000-000047090000}"/>
    <cellStyle name="7_FAX用紙_★テスト仕様書000111_053北陸勤怠給与(東京)_(APO)_(APO)_キャビネット構成図_050.(添付資料)その他 2" xfId="1733" xr:uid="{00000000-0005-0000-0000-0000F4060000}"/>
    <cellStyle name="7_FAX用紙_★テスト仕様書000111_053北陸勤怠給与(東京)_(APO)_(APO)_キャビネット構成図_キャビネット構成図" xfId="530" xr:uid="{00000000-0005-0000-0000-000041020000}"/>
    <cellStyle name="7_FAX用紙_★テスト仕様書000111_053北陸勤怠給与(東京)_(APO)_(APO)_キャビネット構成図_キャビネット構成図 2" xfId="539" xr:uid="{00000000-0005-0000-0000-00004A020000}"/>
    <cellStyle name="7_FAX用紙_★テスト仕様書000111_053北陸勤怠給与(東京)_(APO)_(APO)_キャビネット構成図_キャビネット構成図_01.コンバージョン手順書（最新）20040831" xfId="1822" xr:uid="{00000000-0005-0000-0000-00004D070000}"/>
    <cellStyle name="7_FAX用紙_★テスト仕様書000111_053北陸勤怠給与(東京)_(APO)_(APO)_キャビネット構成図_キャビネット構成図_01.コンバージョン手順書（最新）20040831 2" xfId="1747" xr:uid="{00000000-0005-0000-0000-000002070000}"/>
    <cellStyle name="7_FAX用紙_★テスト仕様書000111_053北陸勤怠給与(東京)_(APO)_(APO)_キャビネット構成図_キャビネット構成図_050.(添付資料)その他" xfId="1272" xr:uid="{00000000-0005-0000-0000-000027050000}"/>
    <cellStyle name="7_FAX用紙_★テスト仕様書000111_053北陸勤怠給与(東京)_(APO)_(APO)_キャビネット構成図_キャビネット構成図_050.(添付資料)その他 2" xfId="2332" xr:uid="{00000000-0005-0000-0000-00004B090000}"/>
    <cellStyle name="7_FAX用紙_★テスト仕様書000111_053北陸勤怠給与(東京)_(APO)_01.コンバージョン手順書（最新）20040831" xfId="2333" xr:uid="{00000000-0005-0000-0000-00004C090000}"/>
    <cellStyle name="7_FAX用紙_★テスト仕様書000111_053北陸勤怠給与(東京)_(APO)_01.コンバージョン手順書（最新）20040831 2" xfId="2338" xr:uid="{00000000-0005-0000-0000-000051090000}"/>
    <cellStyle name="7_FAX用紙_★テスト仕様書000111_053北陸勤怠給与(東京)_(APO)_050.(添付資料)その他" xfId="1022" xr:uid="{00000000-0005-0000-0000-00002D040000}"/>
    <cellStyle name="7_FAX用紙_★テスト仕様書000111_053北陸勤怠給与(東京)_(APO)_050.(添付資料)その他 2" xfId="1036" xr:uid="{00000000-0005-0000-0000-00003B040000}"/>
    <cellStyle name="7_FAX用紙_★テスト仕様書000111_053北陸勤怠給与(東京)_(APO)_キャビネット構成図" xfId="1404" xr:uid="{00000000-0005-0000-0000-0000AB050000}"/>
    <cellStyle name="7_FAX用紙_★テスト仕様書000111_053北陸勤怠給与(東京)_(APO)_キャビネット構成図 2" xfId="2026" xr:uid="{00000000-0005-0000-0000-000019080000}"/>
    <cellStyle name="7_FAX用紙_★テスト仕様書000111_053北陸勤怠給与(東京)_(APO)_キャビネット構成図_01.コンバージョン手順書（最新）20040831" xfId="1469" xr:uid="{00000000-0005-0000-0000-0000EC050000}"/>
    <cellStyle name="7_FAX用紙_★テスト仕様書000111_053北陸勤怠給与(東京)_(APO)_キャビネット構成図_01.コンバージョン手順書（最新）20040831 2" xfId="1477" xr:uid="{00000000-0005-0000-0000-0000F4050000}"/>
    <cellStyle name="7_FAX用紙_★テスト仕様書000111_053北陸勤怠給与(東京)_(APO)_キャビネット構成図_050.(添付資料)その他" xfId="976" xr:uid="{00000000-0005-0000-0000-0000FF030000}"/>
    <cellStyle name="7_FAX用紙_★テスト仕様書000111_053北陸勤怠給与(東京)_(APO)_キャビネット構成図_050.(添付資料)その他 2" xfId="312" xr:uid="{00000000-0005-0000-0000-000067010000}"/>
    <cellStyle name="7_FAX用紙_★テスト仕様書000111_053北陸勤怠給与(東京)_(APO)_キャビネット構成図_キャビネット構成図" xfId="2339" xr:uid="{00000000-0005-0000-0000-000052090000}"/>
    <cellStyle name="7_FAX用紙_★テスト仕様書000111_053北陸勤怠給与(東京)_(APO)_キャビネット構成図_キャビネット構成図 2" xfId="2036" xr:uid="{00000000-0005-0000-0000-000023080000}"/>
    <cellStyle name="7_FAX用紙_★テスト仕様書000111_053北陸勤怠給与(東京)_(APO)_キャビネット構成図_キャビネット構成図_01.コンバージョン手順書（最新）20040831" xfId="2341" xr:uid="{00000000-0005-0000-0000-000054090000}"/>
    <cellStyle name="7_FAX用紙_★テスト仕様書000111_053北陸勤怠給与(東京)_(APO)_キャビネット構成図_キャビネット構成図_01.コンバージョン手順書（最新）20040831 2" xfId="2343" xr:uid="{00000000-0005-0000-0000-000056090000}"/>
    <cellStyle name="7_FAX用紙_★テスト仕様書000111_053北陸勤怠給与(東京)_(APO)_キャビネット構成図_キャビネット構成図_050.(添付資料)その他" xfId="2346" xr:uid="{00000000-0005-0000-0000-000059090000}"/>
    <cellStyle name="7_FAX用紙_★テスト仕様書000111_053北陸勤怠給与(東京)_(APO)_キャビネット構成図_キャビネット構成図_050.(添付資料)その他 2" xfId="2348" xr:uid="{00000000-0005-0000-0000-00005B090000}"/>
    <cellStyle name="7_FAX用紙_★テスト仕様書000111_053北陸勤怠給与(東京)_01.コンバージョン手順書（最新）20040831" xfId="2349" xr:uid="{00000000-0005-0000-0000-00005C090000}"/>
    <cellStyle name="7_FAX用紙_★テスト仕様書000111_053北陸勤怠給与(東京)_01.コンバージョン手順書（最新）20040831 2" xfId="2355" xr:uid="{00000000-0005-0000-0000-000062090000}"/>
    <cellStyle name="7_FAX用紙_★テスト仕様書000111_053北陸勤怠給与(東京)_050.(添付資料)その他" xfId="2357" xr:uid="{00000000-0005-0000-0000-000064090000}"/>
    <cellStyle name="7_FAX用紙_★テスト仕様書000111_053北陸勤怠給与(東京)_050.(添付資料)その他 2" xfId="2359" xr:uid="{00000000-0005-0000-0000-000066090000}"/>
    <cellStyle name="7_FAX用紙_★テスト仕様書000111_053北陸勤怠給与(東京)_キャビネット構成図" xfId="902" xr:uid="{00000000-0005-0000-0000-0000B5030000}"/>
    <cellStyle name="7_FAX用紙_★テスト仕様書000111_053北陸勤怠給与(東京)_キャビネット構成図 2" xfId="292" xr:uid="{00000000-0005-0000-0000-000053010000}"/>
    <cellStyle name="7_FAX用紙_★テスト仕様書000111_053北陸勤怠給与(東京)_キャビネット構成図_01.コンバージョン手順書（最新）20040831" xfId="2264" xr:uid="{00000000-0005-0000-0000-000007090000}"/>
    <cellStyle name="7_FAX用紙_★テスト仕様書000111_053北陸勤怠給与(東京)_キャビネット構成図_01.コンバージョン手順書（最新）20040831 2" xfId="488" xr:uid="{00000000-0005-0000-0000-000017020000}"/>
    <cellStyle name="7_FAX用紙_★テスト仕様書000111_053北陸勤怠給与(東京)_キャビネット構成図_050.(添付資料)その他" xfId="1671" xr:uid="{00000000-0005-0000-0000-0000B6060000}"/>
    <cellStyle name="7_FAX用紙_★テスト仕様書000111_053北陸勤怠給与(東京)_キャビネット構成図_050.(添付資料)その他 2" xfId="1680" xr:uid="{00000000-0005-0000-0000-0000BF060000}"/>
    <cellStyle name="7_FAX用紙_★テスト仕様書000111_053北陸勤怠給与(東京)_キャビネット構成図_キャビネット構成図" xfId="2363" xr:uid="{00000000-0005-0000-0000-00006A090000}"/>
    <cellStyle name="7_FAX用紙_★テスト仕様書000111_053北陸勤怠給与(東京)_キャビネット構成図_キャビネット構成図 2" xfId="2365" xr:uid="{00000000-0005-0000-0000-00006C090000}"/>
    <cellStyle name="7_FAX用紙_★テスト仕様書000111_053北陸勤怠給与(東京)_キャビネット構成図_キャビネット構成図_01.コンバージョン手順書（最新）20040831" xfId="2370" xr:uid="{00000000-0005-0000-0000-000071090000}"/>
    <cellStyle name="7_FAX用紙_★テスト仕様書000111_053北陸勤怠給与(東京)_キャビネット構成図_キャビネット構成図_01.コンバージョン手順書（最新）20040831 2" xfId="2373" xr:uid="{00000000-0005-0000-0000-000074090000}"/>
    <cellStyle name="7_FAX用紙_★テスト仕様書000111_053北陸勤怠給与(東京)_キャビネット構成図_キャビネット構成図_050.(添付資料)その他" xfId="1521" xr:uid="{00000000-0005-0000-0000-000020060000}"/>
    <cellStyle name="7_FAX用紙_★テスト仕様書000111_053北陸勤怠給与(東京)_キャビネット構成図_キャビネット構成図_050.(添付資料)その他 2" xfId="2375" xr:uid="{00000000-0005-0000-0000-000076090000}"/>
    <cellStyle name="7_FAX用紙_★テスト仕様書000111_053北陸勤怠給与(東京)_チェックシートAPO" xfId="1445" xr:uid="{00000000-0005-0000-0000-0000D4050000}"/>
    <cellStyle name="7_FAX用紙_★テスト仕様書000111_053北陸勤怠給与(東京)_チェックシートAPO 2" xfId="1939" xr:uid="{00000000-0005-0000-0000-0000C2070000}"/>
    <cellStyle name="7_FAX用紙_★テスト仕様書000111_053北陸勤怠給与(東京)_チェックシートAPO_(APO)" xfId="2234" xr:uid="{00000000-0005-0000-0000-0000E9080000}"/>
    <cellStyle name="7_FAX用紙_★テスト仕様書000111_053北陸勤怠給与(東京)_チェックシートAPO_(APO) 2" xfId="2376" xr:uid="{00000000-0005-0000-0000-000077090000}"/>
    <cellStyle name="7_FAX用紙_★テスト仕様書000111_053北陸勤怠給与(東京)_チェックシートAPO_(APO)_01.コンバージョン手順書（最新）20040831" xfId="1179" xr:uid="{00000000-0005-0000-0000-0000CA040000}"/>
    <cellStyle name="7_FAX用紙_★テスト仕様書000111_053北陸勤怠給与(東京)_チェックシートAPO_(APO)_01.コンバージョン手順書（最新）20040831 2" xfId="1815" xr:uid="{00000000-0005-0000-0000-000046070000}"/>
    <cellStyle name="7_FAX用紙_★テスト仕様書000111_053北陸勤怠給与(東京)_チェックシートAPO_(APO)_050.(添付資料)その他" xfId="622" xr:uid="{00000000-0005-0000-0000-00009D020000}"/>
    <cellStyle name="7_FAX用紙_★テスト仕様書000111_053北陸勤怠給与(東京)_チェックシートAPO_(APO)_050.(添付資料)その他 2" xfId="2380" xr:uid="{00000000-0005-0000-0000-00007B090000}"/>
    <cellStyle name="7_FAX用紙_★テスト仕様書000111_053北陸勤怠給与(東京)_チェックシートAPO_(APO)_キャビネット構成図" xfId="2229" xr:uid="{00000000-0005-0000-0000-0000E4080000}"/>
    <cellStyle name="7_FAX用紙_★テスト仕様書000111_053北陸勤怠給与(東京)_チェックシートAPO_(APO)_キャビネット構成図 2" xfId="2381" xr:uid="{00000000-0005-0000-0000-00007C090000}"/>
    <cellStyle name="7_FAX用紙_★テスト仕様書000111_053北陸勤怠給与(東京)_チェックシートAPO_(APO)_キャビネット構成図_01.コンバージョン手順書（最新）20040831" xfId="1360" xr:uid="{00000000-0005-0000-0000-00007F050000}"/>
    <cellStyle name="7_FAX用紙_★テスト仕様書000111_053北陸勤怠給与(東京)_チェックシートAPO_(APO)_キャビネット構成図_01.コンバージョン手順書（最新）20040831 2" xfId="130" xr:uid="{00000000-0005-0000-0000-000098000000}"/>
    <cellStyle name="7_FAX用紙_★テスト仕様書000111_053北陸勤怠給与(東京)_チェックシートAPO_(APO)_キャビネット構成図_050.(添付資料)その他" xfId="1356" xr:uid="{00000000-0005-0000-0000-00007B050000}"/>
    <cellStyle name="7_FAX用紙_★テスト仕様書000111_053北陸勤怠給与(東京)_チェックシートAPO_(APO)_キャビネット構成図_050.(添付資料)その他 2" xfId="1906" xr:uid="{00000000-0005-0000-0000-0000A1070000}"/>
    <cellStyle name="7_FAX用紙_★テスト仕様書000111_053北陸勤怠給与(東京)_チェックシートAPO_(APO)_キャビネット構成図_キャビネット構成図" xfId="2382" xr:uid="{00000000-0005-0000-0000-00007D090000}"/>
    <cellStyle name="7_FAX用紙_★テスト仕様書000111_053北陸勤怠給与(東京)_チェックシートAPO_(APO)_キャビネット構成図_キャビネット構成図 2" xfId="2384" xr:uid="{00000000-0005-0000-0000-00007F090000}"/>
    <cellStyle name="7_FAX用紙_★テスト仕様書000111_053北陸勤怠給与(東京)_チェックシートAPO_(APO)_キャビネット構成図_キャビネット構成図_01.コンバージョン手順書（最新）20040831" xfId="2388" xr:uid="{00000000-0005-0000-0000-000083090000}"/>
    <cellStyle name="7_FAX用紙_★テスト仕様書000111_053北陸勤怠給与(東京)_チェックシートAPO_(APO)_キャビネット構成図_キャビネット構成図_01.コンバージョン手順書（最新）20040831 2" xfId="496" xr:uid="{00000000-0005-0000-0000-00001F020000}"/>
    <cellStyle name="7_FAX用紙_★テスト仕様書000111_053北陸勤怠給与(東京)_チェックシートAPO_(APO)_キャビネット構成図_キャビネット構成図_050.(添付資料)その他" xfId="2389" xr:uid="{00000000-0005-0000-0000-000084090000}"/>
    <cellStyle name="7_FAX用紙_★テスト仕様書000111_053北陸勤怠給与(東京)_チェックシートAPO_(APO)_キャビネット構成図_キャビネット構成図_050.(添付資料)その他 2" xfId="2391" xr:uid="{00000000-0005-0000-0000-000086090000}"/>
    <cellStyle name="7_FAX用紙_★テスト仕様書000111_053北陸勤怠給与(東京)_チェックシートAPO_01.コンバージョン手順書（最新）20040831" xfId="2393" xr:uid="{00000000-0005-0000-0000-000088090000}"/>
    <cellStyle name="7_FAX用紙_★テスト仕様書000111_053北陸勤怠給与(東京)_チェックシートAPO_01.コンバージョン手順書（最新）20040831 2" xfId="2395" xr:uid="{00000000-0005-0000-0000-00008A090000}"/>
    <cellStyle name="7_FAX用紙_★テスト仕様書000111_053北陸勤怠給与(東京)_チェックシートAPO_050.(添付資料)その他" xfId="2396" xr:uid="{00000000-0005-0000-0000-00008B090000}"/>
    <cellStyle name="7_FAX用紙_★テスト仕様書000111_053北陸勤怠給与(東京)_チェックシートAPO_050.(添付資料)その他 2" xfId="1923" xr:uid="{00000000-0005-0000-0000-0000B2070000}"/>
    <cellStyle name="7_FAX用紙_★テスト仕様書000111_053北陸勤怠給与(東京)_チェックシートAPO_キャビネット構成図" xfId="2398" xr:uid="{00000000-0005-0000-0000-00008D090000}"/>
    <cellStyle name="7_FAX用紙_★テスト仕様書000111_053北陸勤怠給与(東京)_チェックシートAPO_キャビネット構成図 2" xfId="2400" xr:uid="{00000000-0005-0000-0000-00008F090000}"/>
    <cellStyle name="7_FAX用紙_★テスト仕様書000111_053北陸勤怠給与(東京)_チェックシートAPO_キャビネット構成図_01.コンバージョン手順書（最新）20040831" xfId="2402" xr:uid="{00000000-0005-0000-0000-000091090000}"/>
    <cellStyle name="7_FAX用紙_★テスト仕様書000111_053北陸勤怠給与(東京)_チェックシートAPO_キャビネット構成図_01.コンバージョン手順書（最新）20040831 2" xfId="2403" xr:uid="{00000000-0005-0000-0000-000092090000}"/>
    <cellStyle name="7_FAX用紙_★テスト仕様書000111_053北陸勤怠給与(東京)_チェックシートAPO_キャビネット構成図_050.(添付資料)その他" xfId="1926" xr:uid="{00000000-0005-0000-0000-0000B5070000}"/>
    <cellStyle name="7_FAX用紙_★テスト仕様書000111_053北陸勤怠給与(東京)_チェックシートAPO_キャビネット構成図_050.(添付資料)その他 2" xfId="2405" xr:uid="{00000000-0005-0000-0000-000094090000}"/>
    <cellStyle name="7_FAX用紙_★テスト仕様書000111_053北陸勤怠給与(東京)_チェックシートAPO_キャビネット構成図_キャビネット構成図" xfId="2407" xr:uid="{00000000-0005-0000-0000-000096090000}"/>
    <cellStyle name="7_FAX用紙_★テスト仕様書000111_053北陸勤怠給与(東京)_チェックシートAPO_キャビネット構成図_キャビネット構成図 2" xfId="2410" xr:uid="{00000000-0005-0000-0000-000099090000}"/>
    <cellStyle name="7_FAX用紙_★テスト仕様書000111_053北陸勤怠給与(東京)_チェックシートAPO_キャビネット構成図_キャビネット構成図_01.コンバージョン手順書（最新）20040831" xfId="2411" xr:uid="{00000000-0005-0000-0000-00009A090000}"/>
    <cellStyle name="7_FAX用紙_★テスト仕様書000111_053北陸勤怠給与(東京)_チェックシートAPO_キャビネット構成図_キャビネット構成図_01.コンバージョン手順書（最新）20040831 2" xfId="596" xr:uid="{00000000-0005-0000-0000-000083020000}"/>
    <cellStyle name="7_FAX用紙_★テスト仕様書000111_053北陸勤怠給与(東京)_チェックシートAPO_キャビネット構成図_キャビネット構成図_050.(添付資料)その他" xfId="1411" xr:uid="{00000000-0005-0000-0000-0000B2050000}"/>
    <cellStyle name="7_FAX用紙_★テスト仕様書000111_053北陸勤怠給与(東京)_チェックシートAPO_キャビネット構成図_キャビネット構成図_050.(添付資料)その他 2" xfId="1415" xr:uid="{00000000-0005-0000-0000-0000B6050000}"/>
    <cellStyle name="7_FAX用紙_★テスト仕様書000111_055飛脚ﾒｰﾙ便ｻｰﾊﾞ(急便向け）" xfId="464" xr:uid="{00000000-0005-0000-0000-0000FF010000}"/>
    <cellStyle name="7_FAX用紙_★テスト仕様書000111_055飛脚ﾒｰﾙ便ｻｰﾊﾞ(急便向け） 2" xfId="1844" xr:uid="{00000000-0005-0000-0000-000063070000}"/>
    <cellStyle name="7_FAX用紙_★テスト仕様書000111_055飛脚ﾒｰﾙ便ｻｰﾊﾞ(急便向け）_(APO)" xfId="2415" xr:uid="{00000000-0005-0000-0000-00009E090000}"/>
    <cellStyle name="7_FAX用紙_★テスト仕様書000111_055飛脚ﾒｰﾙ便ｻｰﾊﾞ(急便向け）_(APO) 2" xfId="2418" xr:uid="{00000000-0005-0000-0000-0000A1090000}"/>
    <cellStyle name="7_FAX用紙_★テスト仕様書000111_055飛脚ﾒｰﾙ便ｻｰﾊﾞ(急便向け）_(APO)_(APO)" xfId="762" xr:uid="{00000000-0005-0000-0000-000029030000}"/>
    <cellStyle name="7_FAX用紙_★テスト仕様書000111_055飛脚ﾒｰﾙ便ｻｰﾊﾞ(急便向け）_(APO)_(APO) 2" xfId="1846" xr:uid="{00000000-0005-0000-0000-000065070000}"/>
    <cellStyle name="7_FAX用紙_★テスト仕様書000111_055飛脚ﾒｰﾙ便ｻｰﾊﾞ(急便向け）_(APO)_(APO)_01.コンバージョン手順書（最新）20040831" xfId="2361" xr:uid="{00000000-0005-0000-0000-000068090000}"/>
    <cellStyle name="7_FAX用紙_★テスト仕様書000111_055飛脚ﾒｰﾙ便ｻｰﾊﾞ(急便向け）_(APO)_(APO)_01.コンバージョン手順書（最新）20040831 2" xfId="2420" xr:uid="{00000000-0005-0000-0000-0000A3090000}"/>
    <cellStyle name="7_FAX用紙_★テスト仕様書000111_055飛脚ﾒｰﾙ便ｻｰﾊﾞ(急便向け）_(APO)_(APO)_050.(添付資料)その他" xfId="1218" xr:uid="{00000000-0005-0000-0000-0000F1040000}"/>
    <cellStyle name="7_FAX用紙_★テスト仕様書000111_055飛脚ﾒｰﾙ便ｻｰﾊﾞ(急便向け）_(APO)_(APO)_050.(添付資料)その他 2" xfId="1296" xr:uid="{00000000-0005-0000-0000-00003F050000}"/>
    <cellStyle name="7_FAX用紙_★テスト仕様書000111_055飛脚ﾒｰﾙ便ｻｰﾊﾞ(急便向け）_(APO)_(APO)_キャビネット構成図" xfId="1782" xr:uid="{00000000-0005-0000-0000-000025070000}"/>
    <cellStyle name="7_FAX用紙_★テスト仕様書000111_055飛脚ﾒｰﾙ便ｻｰﾊﾞ(急便向け）_(APO)_(APO)_キャビネット構成図 2" xfId="2426" xr:uid="{00000000-0005-0000-0000-0000A9090000}"/>
    <cellStyle name="7_FAX用紙_★テスト仕様書000111_055飛脚ﾒｰﾙ便ｻｰﾊﾞ(急便向け）_(APO)_(APO)_キャビネット構成図_01.コンバージョン手順書（最新）20040831" xfId="2429" xr:uid="{00000000-0005-0000-0000-0000AC090000}"/>
    <cellStyle name="7_FAX用紙_★テスト仕様書000111_055飛脚ﾒｰﾙ便ｻｰﾊﾞ(急便向け）_(APO)_(APO)_キャビネット構成図_01.コンバージョン手順書（最新）20040831 2" xfId="2255" xr:uid="{00000000-0005-0000-0000-0000FE080000}"/>
    <cellStyle name="7_FAX用紙_★テスト仕様書000111_055飛脚ﾒｰﾙ便ｻｰﾊﾞ(急便向け）_(APO)_(APO)_キャビネット構成図_050.(添付資料)その他" xfId="2433" xr:uid="{00000000-0005-0000-0000-0000B0090000}"/>
    <cellStyle name="7_FAX用紙_★テスト仕様書000111_055飛脚ﾒｰﾙ便ｻｰﾊﾞ(急便向け）_(APO)_(APO)_キャビネット構成図_050.(添付資料)その他 2" xfId="2435" xr:uid="{00000000-0005-0000-0000-0000B2090000}"/>
    <cellStyle name="7_FAX用紙_★テスト仕様書000111_055飛脚ﾒｰﾙ便ｻｰﾊﾞ(急便向け）_(APO)_(APO)_キャビネット構成図_キャビネット構成図" xfId="422" xr:uid="{00000000-0005-0000-0000-0000D5010000}"/>
    <cellStyle name="7_FAX用紙_★テスト仕様書000111_055飛脚ﾒｰﾙ便ｻｰﾊﾞ(急便向け）_(APO)_(APO)_キャビネット構成図_キャビネット構成図 2" xfId="433" xr:uid="{00000000-0005-0000-0000-0000E0010000}"/>
    <cellStyle name="7_FAX用紙_★テスト仕様書000111_055飛脚ﾒｰﾙ便ｻｰﾊﾞ(急便向け）_(APO)_(APO)_キャビネット構成図_キャビネット構成図_01.コンバージョン手順書（最新）20040831" xfId="364" xr:uid="{00000000-0005-0000-0000-00009B010000}"/>
    <cellStyle name="7_FAX用紙_★テスト仕様書000111_055飛脚ﾒｰﾙ便ｻｰﾊﾞ(急便向け）_(APO)_(APO)_キャビネット構成図_キャビネット構成図_01.コンバージョン手順書（最新）20040831 2" xfId="2438" xr:uid="{00000000-0005-0000-0000-0000B5090000}"/>
    <cellStyle name="7_FAX用紙_★テスト仕様書000111_055飛脚ﾒｰﾙ便ｻｰﾊﾞ(急便向け）_(APO)_(APO)_キャビネット構成図_キャビネット構成図_050.(添付資料)その他" xfId="2440" xr:uid="{00000000-0005-0000-0000-0000B7090000}"/>
    <cellStyle name="7_FAX用紙_★テスト仕様書000111_055飛脚ﾒｰﾙ便ｻｰﾊﾞ(急便向け）_(APO)_(APO)_キャビネット構成図_キャビネット構成図_050.(添付資料)その他 2" xfId="2441" xr:uid="{00000000-0005-0000-0000-0000B8090000}"/>
    <cellStyle name="7_FAX用紙_★テスト仕様書000111_055飛脚ﾒｰﾙ便ｻｰﾊﾞ(急便向け）_(APO)_01.コンバージョン手順書（最新）20040831" xfId="2237" xr:uid="{00000000-0005-0000-0000-0000EC080000}"/>
    <cellStyle name="7_FAX用紙_★テスト仕様書000111_055飛脚ﾒｰﾙ便ｻｰﾊﾞ(急便向け）_(APO)_01.コンバージョン手順書（最新）20040831 2" xfId="89" xr:uid="{00000000-0005-0000-0000-000066000000}"/>
    <cellStyle name="7_FAX用紙_★テスト仕様書000111_055飛脚ﾒｰﾙ便ｻｰﾊﾞ(急便向け）_(APO)_050.(添付資料)その他" xfId="781" xr:uid="{00000000-0005-0000-0000-00003C030000}"/>
    <cellStyle name="7_FAX用紙_★テスト仕様書000111_055飛脚ﾒｰﾙ便ｻｰﾊﾞ(急便向け）_(APO)_050.(添付資料)その他 2" xfId="785" xr:uid="{00000000-0005-0000-0000-000040030000}"/>
    <cellStyle name="7_FAX用紙_★テスト仕様書000111_055飛脚ﾒｰﾙ便ｻｰﾊﾞ(急便向け）_(APO)_キャビネット構成図" xfId="2445" xr:uid="{00000000-0005-0000-0000-0000BC090000}"/>
    <cellStyle name="7_FAX用紙_★テスト仕様書000111_055飛脚ﾒｰﾙ便ｻｰﾊﾞ(急便向け）_(APO)_キャビネット構成図 2" xfId="2258" xr:uid="{00000000-0005-0000-0000-000001090000}"/>
    <cellStyle name="7_FAX用紙_★テスト仕様書000111_055飛脚ﾒｰﾙ便ｻｰﾊﾞ(急便向け）_(APO)_キャビネット構成図_01.コンバージョン手順書（最新）20040831" xfId="231" xr:uid="{00000000-0005-0000-0000-000015010000}"/>
    <cellStyle name="7_FAX用紙_★テスト仕様書000111_055飛脚ﾒｰﾙ便ｻｰﾊﾞ(急便向け）_(APO)_キャビネット構成図_01.コンバージョン手順書（最新）20040831 2" xfId="579" xr:uid="{00000000-0005-0000-0000-000072020000}"/>
    <cellStyle name="7_FAX用紙_★テスト仕様書000111_055飛脚ﾒｰﾙ便ｻｰﾊﾞ(急便向け）_(APO)_キャビネット構成図_050.(添付資料)その他" xfId="2447" xr:uid="{00000000-0005-0000-0000-0000BE090000}"/>
    <cellStyle name="7_FAX用紙_★テスト仕様書000111_055飛脚ﾒｰﾙ便ｻｰﾊﾞ(急便向け）_(APO)_キャビネット構成図_050.(添付資料)その他 2" xfId="2451" xr:uid="{00000000-0005-0000-0000-0000C2090000}"/>
    <cellStyle name="7_FAX用紙_★テスト仕様書000111_055飛脚ﾒｰﾙ便ｻｰﾊﾞ(急便向け）_(APO)_キャビネット構成図_キャビネット構成図" xfId="2453" xr:uid="{00000000-0005-0000-0000-0000C4090000}"/>
    <cellStyle name="7_FAX用紙_★テスト仕様書000111_055飛脚ﾒｰﾙ便ｻｰﾊﾞ(急便向け）_(APO)_キャビネット構成図_キャビネット構成図 2" xfId="2456" xr:uid="{00000000-0005-0000-0000-0000C7090000}"/>
    <cellStyle name="7_FAX用紙_★テスト仕様書000111_055飛脚ﾒｰﾙ便ｻｰﾊﾞ(急便向け）_(APO)_キャビネット構成図_キャビネット構成図_01.コンバージョン手順書（最新）20040831" xfId="2458" xr:uid="{00000000-0005-0000-0000-0000C9090000}"/>
    <cellStyle name="7_FAX用紙_★テスト仕様書000111_055飛脚ﾒｰﾙ便ｻｰﾊﾞ(急便向け）_(APO)_キャビネット構成図_キャビネット構成図_01.コンバージョン手順書（最新）20040831 2" xfId="2443" xr:uid="{00000000-0005-0000-0000-0000BA090000}"/>
    <cellStyle name="7_FAX用紙_★テスト仕様書000111_055飛脚ﾒｰﾙ便ｻｰﾊﾞ(急便向け）_(APO)_キャビネット構成図_キャビネット構成図_050.(添付資料)その他" xfId="2459" xr:uid="{00000000-0005-0000-0000-0000CA090000}"/>
    <cellStyle name="7_FAX用紙_★テスト仕様書000111_055飛脚ﾒｰﾙ便ｻｰﾊﾞ(急便向け）_(APO)_キャビネット構成図_キャビネット構成図_050.(添付資料)その他 2" xfId="2460" xr:uid="{00000000-0005-0000-0000-0000CB090000}"/>
    <cellStyle name="7_FAX用紙_★テスト仕様書000111_055飛脚ﾒｰﾙ便ｻｰﾊﾞ(急便向け）_01.コンバージョン手順書（最新）20040831" xfId="1850" xr:uid="{00000000-0005-0000-0000-000069070000}"/>
    <cellStyle name="7_FAX用紙_★テスト仕様書000111_055飛脚ﾒｰﾙ便ｻｰﾊﾞ(急便向け）_01.コンバージョン手順書（最新）20040831 2" xfId="1852" xr:uid="{00000000-0005-0000-0000-00006B070000}"/>
    <cellStyle name="7_FAX用紙_★テスト仕様書000111_055飛脚ﾒｰﾙ便ｻｰﾊﾞ(急便向け）_050.(添付資料)その他" xfId="1857" xr:uid="{00000000-0005-0000-0000-000070070000}"/>
    <cellStyle name="7_FAX用紙_★テスト仕様書000111_055飛脚ﾒｰﾙ便ｻｰﾊﾞ(急便向け）_050.(添付資料)その他 2" xfId="1452" xr:uid="{00000000-0005-0000-0000-0000DB050000}"/>
    <cellStyle name="7_FAX用紙_★テスト仕様書000111_055飛脚ﾒｰﾙ便ｻｰﾊﾞ(急便向け）_キャビネット構成図" xfId="1861" xr:uid="{00000000-0005-0000-0000-000074070000}"/>
    <cellStyle name="7_FAX用紙_★テスト仕様書000111_055飛脚ﾒｰﾙ便ｻｰﾊﾞ(急便向け）_キャビネット構成図 2" xfId="843" xr:uid="{00000000-0005-0000-0000-00007A030000}"/>
    <cellStyle name="7_FAX用紙_★テスト仕様書000111_055飛脚ﾒｰﾙ便ｻｰﾊﾞ(急便向け）_キャビネット構成図_01.コンバージョン手順書（最新）20040831" xfId="1863" xr:uid="{00000000-0005-0000-0000-000076070000}"/>
    <cellStyle name="7_FAX用紙_★テスト仕様書000111_055飛脚ﾒｰﾙ便ｻｰﾊﾞ(急便向け）_キャビネット構成図_01.コンバージョン手順書（最新）20040831 2" xfId="1123" xr:uid="{00000000-0005-0000-0000-000092040000}"/>
    <cellStyle name="7_FAX用紙_★テスト仕様書000111_055飛脚ﾒｰﾙ便ｻｰﾊﾞ(急便向け）_キャビネット構成図_050.(添付資料)その他" xfId="1868" xr:uid="{00000000-0005-0000-0000-00007B070000}"/>
    <cellStyle name="7_FAX用紙_★テスト仕様書000111_055飛脚ﾒｰﾙ便ｻｰﾊﾞ(急便向け）_キャビネット構成図_050.(添付資料)その他 2" xfId="1871" xr:uid="{00000000-0005-0000-0000-00007E070000}"/>
    <cellStyle name="7_FAX用紙_★テスト仕様書000111_055飛脚ﾒｰﾙ便ｻｰﾊﾞ(急便向け）_キャビネット構成図_キャビネット構成図" xfId="2461" xr:uid="{00000000-0005-0000-0000-0000CC090000}"/>
    <cellStyle name="7_FAX用紙_★テスト仕様書000111_055飛脚ﾒｰﾙ便ｻｰﾊﾞ(急便向け）_キャビネット構成図_キャビネット構成図 2" xfId="2462" xr:uid="{00000000-0005-0000-0000-0000CD090000}"/>
    <cellStyle name="7_FAX用紙_★テスト仕様書000111_055飛脚ﾒｰﾙ便ｻｰﾊﾞ(急便向け）_キャビネット構成図_キャビネット構成図_01.コンバージョン手順書（最新）20040831" xfId="2335" xr:uid="{00000000-0005-0000-0000-00004E090000}"/>
    <cellStyle name="7_FAX用紙_★テスト仕様書000111_055飛脚ﾒｰﾙ便ｻｰﾊﾞ(急便向け）_キャビネット構成図_キャビネット構成図_01.コンバージョン手順書（最新）20040831 2" xfId="2463" xr:uid="{00000000-0005-0000-0000-0000CE090000}"/>
    <cellStyle name="7_FAX用紙_★テスト仕様書000111_055飛脚ﾒｰﾙ便ｻｰﾊﾞ(急便向け）_キャビネット構成図_キャビネット構成図_050.(添付資料)その他" xfId="2467" xr:uid="{00000000-0005-0000-0000-0000D2090000}"/>
    <cellStyle name="7_FAX用紙_★テスト仕様書000111_055飛脚ﾒｰﾙ便ｻｰﾊﾞ(急便向け）_キャビネット構成図_キャビネット構成図_050.(添付資料)その他 2" xfId="2470" xr:uid="{00000000-0005-0000-0000-0000D5090000}"/>
    <cellStyle name="7_FAX用紙_★テスト仕様書000111_055飛脚ﾒｰﾙ便ｻｰﾊﾞ(急便向け）_チェックシートAPO" xfId="2471" xr:uid="{00000000-0005-0000-0000-0000D6090000}"/>
    <cellStyle name="7_FAX用紙_★テスト仕様書000111_055飛脚ﾒｰﾙ便ｻｰﾊﾞ(急便向け）_チェックシートAPO 2" xfId="2474" xr:uid="{00000000-0005-0000-0000-0000D9090000}"/>
    <cellStyle name="7_FAX用紙_★テスト仕様書000111_055飛脚ﾒｰﾙ便ｻｰﾊﾞ(急便向け）_チェックシートAPO_(APO)" xfId="1070" xr:uid="{00000000-0005-0000-0000-00005D040000}"/>
    <cellStyle name="7_FAX用紙_★テスト仕様書000111_055飛脚ﾒｰﾙ便ｻｰﾊﾞ(急便向け）_チェックシートAPO_(APO) 2" xfId="2322" xr:uid="{00000000-0005-0000-0000-000041090000}"/>
    <cellStyle name="7_FAX用紙_★テスト仕様書000111_055飛脚ﾒｰﾙ便ｻｰﾊﾞ(急便向け）_チェックシートAPO_(APO)_01.コンバージョン手順書（最新）20040831" xfId="2476" xr:uid="{00000000-0005-0000-0000-0000DB090000}"/>
    <cellStyle name="7_FAX用紙_★テスト仕様書000111_055飛脚ﾒｰﾙ便ｻｰﾊﾞ(急便向け）_チェックシートAPO_(APO)_01.コンバージョン手順書（最新）20040831 2" xfId="2478" xr:uid="{00000000-0005-0000-0000-0000DD090000}"/>
    <cellStyle name="7_FAX用紙_★テスト仕様書000111_055飛脚ﾒｰﾙ便ｻｰﾊﾞ(急便向け）_チェックシートAPO_(APO)_050.(添付資料)その他" xfId="672" xr:uid="{00000000-0005-0000-0000-0000CF020000}"/>
    <cellStyle name="7_FAX用紙_★テスト仕様書000111_055飛脚ﾒｰﾙ便ｻｰﾊﾞ(急便向け）_チェックシートAPO_(APO)_050.(添付資料)その他 2" xfId="680" xr:uid="{00000000-0005-0000-0000-0000D7020000}"/>
    <cellStyle name="7_FAX用紙_★テスト仕様書000111_055飛脚ﾒｰﾙ便ｻｰﾊﾞ(急便向け）_チェックシートAPO_(APO)_キャビネット構成図" xfId="1797" xr:uid="{00000000-0005-0000-0000-000034070000}"/>
    <cellStyle name="7_FAX用紙_★テスト仕様書000111_055飛脚ﾒｰﾙ便ｻｰﾊﾞ(急便向け）_チェックシートAPO_(APO)_キャビネット構成図 2" xfId="1207" xr:uid="{00000000-0005-0000-0000-0000E6040000}"/>
    <cellStyle name="7_FAX用紙_★テスト仕様書000111_055飛脚ﾒｰﾙ便ｻｰﾊﾞ(急便向け）_チェックシートAPO_(APO)_キャビネット構成図_01.コンバージョン手順書（最新）20040831" xfId="1231" xr:uid="{00000000-0005-0000-0000-0000FE040000}"/>
    <cellStyle name="7_FAX用紙_★テスト仕様書000111_055飛脚ﾒｰﾙ便ｻｰﾊﾞ(急便向け）_チェックシートAPO_(APO)_キャビネット構成図_01.コンバージョン手順書（最新）20040831 2" xfId="1801" xr:uid="{00000000-0005-0000-0000-000038070000}"/>
    <cellStyle name="7_FAX用紙_★テスト仕様書000111_055飛脚ﾒｰﾙ便ｻｰﾊﾞ(急便向け）_チェックシートAPO_(APO)_キャビネット構成図_050.(添付資料)その他" xfId="690" xr:uid="{00000000-0005-0000-0000-0000E1020000}"/>
    <cellStyle name="7_FAX用紙_★テスト仕様書000111_055飛脚ﾒｰﾙ便ｻｰﾊﾞ(急便向け）_チェックシートAPO_(APO)_キャビネット構成図_050.(添付資料)その他 2" xfId="699" xr:uid="{00000000-0005-0000-0000-0000EA020000}"/>
    <cellStyle name="7_FAX用紙_★テスト仕様書000111_055飛脚ﾒｰﾙ便ｻｰﾊﾞ(急便向け）_チェックシートAPO_(APO)_キャビネット構成図_キャビネット構成図" xfId="152" xr:uid="{00000000-0005-0000-0000-0000B4000000}"/>
    <cellStyle name="7_FAX用紙_★テスト仕様書000111_055飛脚ﾒｰﾙ便ｻｰﾊﾞ(急便向け）_チェックシートAPO_(APO)_キャビネット構成図_キャビネット構成図 2" xfId="1629" xr:uid="{00000000-0005-0000-0000-00008C060000}"/>
    <cellStyle name="7_FAX用紙_★テスト仕様書000111_055飛脚ﾒｰﾙ便ｻｰﾊﾞ(急便向け）_チェックシートAPO_(APO)_キャビネット構成図_キャビネット構成図_01.コンバージョン手順書（最新）20040831" xfId="1804" xr:uid="{00000000-0005-0000-0000-00003B070000}"/>
    <cellStyle name="7_FAX用紙_★テスト仕様書000111_055飛脚ﾒｰﾙ便ｻｰﾊﾞ(急便向け）_チェックシートAPO_(APO)_キャビネット構成図_キャビネット構成図_01.コンバージョン手順書（最新）20040831 2" xfId="1807" xr:uid="{00000000-0005-0000-0000-00003E070000}"/>
    <cellStyle name="7_FAX用紙_★テスト仕様書000111_055飛脚ﾒｰﾙ便ｻｰﾊﾞ(急便向け）_チェックシートAPO_(APO)_キャビネット構成図_キャビネット構成図_050.(添付資料)その他" xfId="1317" xr:uid="{00000000-0005-0000-0000-000054050000}"/>
    <cellStyle name="7_FAX用紙_★テスト仕様書000111_055飛脚ﾒｰﾙ便ｻｰﾊﾞ(急便向け）_チェックシートAPO_(APO)_キャビネット構成図_キャビネット構成図_050.(添付資料)その他 2" xfId="1810" xr:uid="{00000000-0005-0000-0000-000041070000}"/>
    <cellStyle name="7_FAX用紙_★テスト仕様書000111_055飛脚ﾒｰﾙ便ｻｰﾊﾞ(急便向け）_チェックシートAPO_01.コンバージョン手順書（最新）20040831" xfId="2480" xr:uid="{00000000-0005-0000-0000-0000DF090000}"/>
    <cellStyle name="7_FAX用紙_★テスト仕様書000111_055飛脚ﾒｰﾙ便ｻｰﾊﾞ(急便向け）_チェックシートAPO_01.コンバージョン手順書（最新）20040831 2" xfId="2482" xr:uid="{00000000-0005-0000-0000-0000E1090000}"/>
    <cellStyle name="7_FAX用紙_★テスト仕様書000111_055飛脚ﾒｰﾙ便ｻｰﾊﾞ(急便向け）_チェックシートAPO_050.(添付資料)その他" xfId="502" xr:uid="{00000000-0005-0000-0000-000025020000}"/>
    <cellStyle name="7_FAX用紙_★テスト仕様書000111_055飛脚ﾒｰﾙ便ｻｰﾊﾞ(急便向け）_チェックシートAPO_050.(添付資料)その他 2" xfId="2485" xr:uid="{00000000-0005-0000-0000-0000E4090000}"/>
    <cellStyle name="7_FAX用紙_★テスト仕様書000111_055飛脚ﾒｰﾙ便ｻｰﾊﾞ(急便向け）_チェックシートAPO_キャビネット構成図" xfId="2489" xr:uid="{00000000-0005-0000-0000-0000E8090000}"/>
    <cellStyle name="7_FAX用紙_★テスト仕様書000111_055飛脚ﾒｰﾙ便ｻｰﾊﾞ(急便向け）_チェックシートAPO_キャビネット構成図 2" xfId="2492" xr:uid="{00000000-0005-0000-0000-0000EB090000}"/>
    <cellStyle name="7_FAX用紙_★テスト仕様書000111_055飛脚ﾒｰﾙ便ｻｰﾊﾞ(急便向け）_チェックシートAPO_キャビネット構成図_01.コンバージョン手順書（最新）20040831" xfId="2495" xr:uid="{00000000-0005-0000-0000-0000EE090000}"/>
    <cellStyle name="7_FAX用紙_★テスト仕様書000111_055飛脚ﾒｰﾙ便ｻｰﾊﾞ(急便向け）_チェックシートAPO_キャビネット構成図_01.コンバージョン手順書（最新）20040831 2" xfId="102" xr:uid="{00000000-0005-0000-0000-000077000000}"/>
    <cellStyle name="7_FAX用紙_★テスト仕様書000111_055飛脚ﾒｰﾙ便ｻｰﾊﾞ(急便向け）_チェックシートAPO_キャビネット構成図_050.(添付資料)その他" xfId="2497" xr:uid="{00000000-0005-0000-0000-0000F0090000}"/>
    <cellStyle name="7_FAX用紙_★テスト仕様書000111_055飛脚ﾒｰﾙ便ｻｰﾊﾞ(急便向け）_チェックシートAPO_キャビネット構成図_050.(添付資料)その他 2" xfId="2500" xr:uid="{00000000-0005-0000-0000-0000F3090000}"/>
    <cellStyle name="7_FAX用紙_★テスト仕様書000111_055飛脚ﾒｰﾙ便ｻｰﾊﾞ(急便向け）_チェックシートAPO_キャビネット構成図_キャビネット構成図" xfId="2414" xr:uid="{00000000-0005-0000-0000-00009D090000}"/>
    <cellStyle name="7_FAX用紙_★テスト仕様書000111_055飛脚ﾒｰﾙ便ｻｰﾊﾞ(急便向け）_チェックシートAPO_キャビネット構成図_キャビネット構成図 2" xfId="2417" xr:uid="{00000000-0005-0000-0000-0000A0090000}"/>
    <cellStyle name="7_FAX用紙_★テスト仕様書000111_055飛脚ﾒｰﾙ便ｻｰﾊﾞ(急便向け）_チェックシートAPO_キャビネット構成図_キャビネット構成図_01.コンバージョン手順書（最新）20040831" xfId="2236" xr:uid="{00000000-0005-0000-0000-0000EB080000}"/>
    <cellStyle name="7_FAX用紙_★テスト仕様書000111_055飛脚ﾒｰﾙ便ｻｰﾊﾞ(急便向け）_チェックシートAPO_キャビネット構成図_キャビネット構成図_01.コンバージョン手順書（最新）20040831 2" xfId="88" xr:uid="{00000000-0005-0000-0000-000065000000}"/>
    <cellStyle name="7_FAX用紙_★テスト仕様書000111_055飛脚ﾒｰﾙ便ｻｰﾊﾞ(急便向け）_チェックシートAPO_キャビネット構成図_キャビネット構成図_050.(添付資料)その他" xfId="780" xr:uid="{00000000-0005-0000-0000-00003B030000}"/>
    <cellStyle name="7_FAX用紙_★テスト仕様書000111_055飛脚ﾒｰﾙ便ｻｰﾊﾞ(急便向け）_チェックシートAPO_キャビネット構成図_キャビネット構成図_050.(添付資料)その他 2" xfId="784" xr:uid="{00000000-0005-0000-0000-00003F030000}"/>
    <cellStyle name="7_FAX用紙_★テスト仕様書000111_057楽天様向ｲﾝﾀｰﾈｯﾄｼｮｯﾋﾟﾝｸﾞﾓｰﾙ機能開発2" xfId="2503" xr:uid="{00000000-0005-0000-0000-0000F6090000}"/>
    <cellStyle name="7_FAX用紙_★テスト仕様書000111_057楽天様向ｲﾝﾀｰﾈｯﾄｼｮｯﾋﾟﾝｸﾞﾓｰﾙ機能開発2 2" xfId="2507" xr:uid="{00000000-0005-0000-0000-0000FA090000}"/>
    <cellStyle name="7_FAX用紙_★テスト仕様書000111_057楽天様向ｲﾝﾀｰﾈｯﾄｼｮｯﾋﾟﾝｸﾞﾓｰﾙ機能開発2_(APO)" xfId="2508" xr:uid="{00000000-0005-0000-0000-0000FB090000}"/>
    <cellStyle name="7_FAX用紙_★テスト仕様書000111_057楽天様向ｲﾝﾀｰﾈｯﾄｼｮｯﾋﾟﾝｸﾞﾓｰﾙ機能開発2_(APO) 2" xfId="2513" xr:uid="{00000000-0005-0000-0000-0000000A0000}"/>
    <cellStyle name="7_FAX用紙_★テスト仕様書000111_057楽天様向ｲﾝﾀｰﾈｯﾄｼｮｯﾋﾟﾝｸﾞﾓｰﾙ機能開発2_(APO)_(APO)" xfId="2516" xr:uid="{00000000-0005-0000-0000-0000030A0000}"/>
    <cellStyle name="7_FAX用紙_★テスト仕様書000111_057楽天様向ｲﾝﾀｰﾈｯﾄｼｮｯﾋﾟﾝｸﾞﾓｰﾙ機能開発2_(APO)_(APO) 2" xfId="2519" xr:uid="{00000000-0005-0000-0000-0000060A0000}"/>
    <cellStyle name="7_FAX用紙_★テスト仕様書000111_057楽天様向ｲﾝﾀｰﾈｯﾄｼｮｯﾋﾟﾝｸﾞﾓｰﾙ機能開発2_(APO)_(APO)_01.コンバージョン手順書（最新）20040831" xfId="2520" xr:uid="{00000000-0005-0000-0000-0000070A0000}"/>
    <cellStyle name="7_FAX用紙_★テスト仕様書000111_057楽天様向ｲﾝﾀｰﾈｯﾄｼｮｯﾋﾟﾝｸﾞﾓｰﾙ機能開発2_(APO)_(APO)_01.コンバージョン手順書（最新）20040831 2" xfId="2521" xr:uid="{00000000-0005-0000-0000-0000080A0000}"/>
    <cellStyle name="7_FAX用紙_★テスト仕様書000111_057楽天様向ｲﾝﾀｰﾈｯﾄｼｮｯﾋﾟﾝｸﾞﾓｰﾙ機能開発2_(APO)_(APO)_050.(添付資料)その他" xfId="2522" xr:uid="{00000000-0005-0000-0000-0000090A0000}"/>
    <cellStyle name="7_FAX用紙_★テスト仕様書000111_057楽天様向ｲﾝﾀｰﾈｯﾄｼｮｯﾋﾟﾝｸﾞﾓｰﾙ機能開発2_(APO)_(APO)_050.(添付資料)その他 2" xfId="2523" xr:uid="{00000000-0005-0000-0000-00000A0A0000}"/>
    <cellStyle name="7_FAX用紙_★テスト仕様書000111_057楽天様向ｲﾝﾀｰﾈｯﾄｼｮｯﾋﾟﾝｸﾞﾓｰﾙ機能開発2_(APO)_(APO)_キャビネット構成図" xfId="2524" xr:uid="{00000000-0005-0000-0000-00000B0A0000}"/>
    <cellStyle name="7_FAX用紙_★テスト仕様書000111_057楽天様向ｲﾝﾀｰﾈｯﾄｼｮｯﾋﾟﾝｸﾞﾓｰﾙ機能開発2_(APO)_(APO)_キャビネット構成図 2" xfId="2526" xr:uid="{00000000-0005-0000-0000-00000D0A0000}"/>
    <cellStyle name="7_FAX用紙_★テスト仕様書000111_057楽天様向ｲﾝﾀｰﾈｯﾄｼｮｯﾋﾟﾝｸﾞﾓｰﾙ機能開発2_(APO)_(APO)_キャビネット構成図_01.コンバージョン手順書（最新）20040831" xfId="974" xr:uid="{00000000-0005-0000-0000-0000FD030000}"/>
    <cellStyle name="7_FAX用紙_★テスト仕様書000111_057楽天様向ｲﾝﾀｰﾈｯﾄｼｮｯﾋﾟﾝｸﾞﾓｰﾙ機能開発2_(APO)_(APO)_キャビネット構成図_01.コンバージョン手順書（最新）20040831 2" xfId="2432" xr:uid="{00000000-0005-0000-0000-0000AF090000}"/>
    <cellStyle name="7_FAX用紙_★テスト仕様書000111_057楽天様向ｲﾝﾀｰﾈｯﾄｼｮｯﾋﾟﾝｸﾞﾓｰﾙ機能開発2_(APO)_(APO)_キャビネット構成図_050.(添付資料)その他" xfId="2529" xr:uid="{00000000-0005-0000-0000-0000100A0000}"/>
    <cellStyle name="7_FAX用紙_★テスト仕様書000111_057楽天様向ｲﾝﾀｰﾈｯﾄｼｮｯﾋﾟﾝｸﾞﾓｰﾙ機能開発2_(APO)_(APO)_キャビネット構成図_050.(添付資料)その他 2" xfId="2534" xr:uid="{00000000-0005-0000-0000-0000150A0000}"/>
    <cellStyle name="7_FAX用紙_★テスト仕様書000111_057楽天様向ｲﾝﾀｰﾈｯﾄｼｮｯﾋﾟﾝｸﾞﾓｰﾙ機能開発2_(APO)_(APO)_キャビネット構成図_キャビネット構成図" xfId="2538" xr:uid="{00000000-0005-0000-0000-0000190A0000}"/>
    <cellStyle name="7_FAX用紙_★テスト仕様書000111_057楽天様向ｲﾝﾀｰﾈｯﾄｼｮｯﾋﾟﾝｸﾞﾓｰﾙ機能開発2_(APO)_(APO)_キャビネット構成図_キャビネット構成図 2" xfId="2541" xr:uid="{00000000-0005-0000-0000-00001C0A0000}"/>
    <cellStyle name="7_FAX用紙_★テスト仕様書000111_057楽天様向ｲﾝﾀｰﾈｯﾄｼｮｯﾋﾟﾝｸﾞﾓｰﾙ機能開発2_(APO)_(APO)_キャビネット構成図_キャビネット構成図_01.コンバージョン手順書（最新）20040831" xfId="1333" xr:uid="{00000000-0005-0000-0000-000064050000}"/>
    <cellStyle name="7_FAX用紙_★テスト仕様書000111_057楽天様向ｲﾝﾀｰﾈｯﾄｼｮｯﾋﾟﾝｸﾞﾓｰﾙ機能開発2_(APO)_(APO)_キャビネット構成図_キャビネット構成図_01.コンバージョン手順書（最新）20040831 2" xfId="1337" xr:uid="{00000000-0005-0000-0000-000068050000}"/>
    <cellStyle name="7_FAX用紙_★テスト仕様書000111_057楽天様向ｲﾝﾀｰﾈｯﾄｼｮｯﾋﾟﾝｸﾞﾓｰﾙ機能開発2_(APO)_(APO)_キャビネット構成図_キャビネット構成図_050.(添付資料)その他" xfId="131" xr:uid="{00000000-0005-0000-0000-000099000000}"/>
    <cellStyle name="7_FAX用紙_★テスト仕様書000111_057楽天様向ｲﾝﾀｰﾈｯﾄｼｮｯﾋﾟﾝｸﾞﾓｰﾙ機能開発2_(APO)_(APO)_キャビネット構成図_キャビネット構成図_050.(添付資料)その他 2" xfId="2542" xr:uid="{00000000-0005-0000-0000-00001D0A0000}"/>
    <cellStyle name="7_FAX用紙_★テスト仕様書000111_057楽天様向ｲﾝﾀｰﾈｯﾄｼｮｯﾋﾟﾝｸﾞﾓｰﾙ機能開発2_(APO)_01.コンバージョン手順書（最新）20040831" xfId="452" xr:uid="{00000000-0005-0000-0000-0000F3010000}"/>
    <cellStyle name="7_FAX用紙_★テスト仕様書000111_057楽天様向ｲﾝﾀｰﾈｯﾄｼｮｯﾋﾟﾝｸﾞﾓｰﾙ機能開発2_(APO)_01.コンバージョン手順書（最新）20040831 2" xfId="2546" xr:uid="{00000000-0005-0000-0000-0000210A0000}"/>
    <cellStyle name="7_FAX用紙_★テスト仕様書000111_057楽天様向ｲﾝﾀｰﾈｯﾄｼｮｯﾋﾟﾝｸﾞﾓｰﾙ機能開発2_(APO)_050.(添付資料)その他" xfId="2083" xr:uid="{00000000-0005-0000-0000-000052080000}"/>
    <cellStyle name="7_FAX用紙_★テスト仕様書000111_057楽天様向ｲﾝﾀｰﾈｯﾄｼｮｯﾋﾟﾝｸﾞﾓｰﾙ機能開発2_(APO)_050.(添付資料)その他 2" xfId="2550" xr:uid="{00000000-0005-0000-0000-0000250A0000}"/>
    <cellStyle name="7_FAX用紙_★テスト仕様書000111_057楽天様向ｲﾝﾀｰﾈｯﾄｼｮｯﾋﾟﾝｸﾞﾓｰﾙ機能開発2_(APO)_キャビネット構成図" xfId="2551" xr:uid="{00000000-0005-0000-0000-0000260A0000}"/>
    <cellStyle name="7_FAX用紙_★テスト仕様書000111_057楽天様向ｲﾝﾀｰﾈｯﾄｼｮｯﾋﾟﾝｸﾞﾓｰﾙ機能開発2_(APO)_キャビネット構成図 2" xfId="59" xr:uid="{00000000-0005-0000-0000-000044000000}"/>
    <cellStyle name="7_FAX用紙_★テスト仕様書000111_057楽天様向ｲﾝﾀｰﾈｯﾄｼｮｯﾋﾟﾝｸﾞﾓｰﾙ機能開発2_(APO)_キャビネット構成図_01.コンバージョン手順書（最新）20040831" xfId="2555" xr:uid="{00000000-0005-0000-0000-00002A0A0000}"/>
    <cellStyle name="7_FAX用紙_★テスト仕様書000111_057楽天様向ｲﾝﾀｰﾈｯﾄｼｮｯﾋﾟﾝｸﾞﾓｰﾙ機能開発2_(APO)_キャビネット構成図_01.コンバージョン手順書（最新）20040831 2" xfId="2558" xr:uid="{00000000-0005-0000-0000-00002D0A0000}"/>
    <cellStyle name="7_FAX用紙_★テスト仕様書000111_057楽天様向ｲﾝﾀｰﾈｯﾄｼｮｯﾋﾟﾝｸﾞﾓｰﾙ機能開発2_(APO)_キャビネット構成図_050.(添付資料)その他" xfId="426" xr:uid="{00000000-0005-0000-0000-0000D9010000}"/>
    <cellStyle name="7_FAX用紙_★テスト仕様書000111_057楽天様向ｲﾝﾀｰﾈｯﾄｼｮｯﾋﾟﾝｸﾞﾓｰﾙ機能開発2_(APO)_キャビネット構成図_050.(添付資料)その他 2" xfId="1435" xr:uid="{00000000-0005-0000-0000-0000CA050000}"/>
    <cellStyle name="7_FAX用紙_★テスト仕様書000111_057楽天様向ｲﾝﾀｰﾈｯﾄｼｮｯﾋﾟﾝｸﾞﾓｰﾙ機能開発2_(APO)_キャビネット構成図_キャビネット構成図" xfId="518" xr:uid="{00000000-0005-0000-0000-000035020000}"/>
    <cellStyle name="7_FAX用紙_★テスト仕様書000111_057楽天様向ｲﾝﾀｰﾈｯﾄｼｮｯﾋﾟﾝｸﾞﾓｰﾙ機能開発2_(APO)_キャビネット構成図_キャビネット構成図 2" xfId="1967" xr:uid="{00000000-0005-0000-0000-0000DE070000}"/>
    <cellStyle name="7_FAX用紙_★テスト仕様書000111_057楽天様向ｲﾝﾀｰﾈｯﾄｼｮｯﾋﾟﾝｸﾞﾓｰﾙ機能開発2_(APO)_キャビネット構成図_キャビネット構成図_01.コンバージョン手順書（最新）20040831" xfId="2559" xr:uid="{00000000-0005-0000-0000-00002E0A0000}"/>
    <cellStyle name="7_FAX用紙_★テスト仕様書000111_057楽天様向ｲﾝﾀｰﾈｯﾄｼｮｯﾋﾟﾝｸﾞﾓｰﾙ機能開発2_(APO)_キャビネット構成図_キャビネット構成図_01.コンバージョン手順書（最新）20040831 2" xfId="45" xr:uid="{00000000-0005-0000-0000-000034000000}"/>
    <cellStyle name="7_FAX用紙_★テスト仕様書000111_057楽天様向ｲﾝﾀｰﾈｯﾄｼｮｯﾋﾟﾝｸﾞﾓｰﾙ機能開発2_(APO)_キャビネット構成図_キャビネット構成図_050.(添付資料)その他" xfId="2560" xr:uid="{00000000-0005-0000-0000-00002F0A0000}"/>
    <cellStyle name="7_FAX用紙_★テスト仕様書000111_057楽天様向ｲﾝﾀｰﾈｯﾄｼｮｯﾋﾟﾝｸﾞﾓｰﾙ機能開発2_(APO)_キャビネット構成図_キャビネット構成図_050.(添付資料)その他 2" xfId="2567" xr:uid="{00000000-0005-0000-0000-0000360A0000}"/>
    <cellStyle name="7_FAX用紙_★テスト仕様書000111_057楽天様向ｲﾝﾀｰﾈｯﾄｼｮｯﾋﾟﾝｸﾞﾓｰﾙ機能開発2_01.コンバージョン手順書（最新）20040831" xfId="2572" xr:uid="{00000000-0005-0000-0000-00003B0A0000}"/>
    <cellStyle name="7_FAX用紙_★テスト仕様書000111_057楽天様向ｲﾝﾀｰﾈｯﾄｼｮｯﾋﾟﾝｸﾞﾓｰﾙ機能開発2_01.コンバージョン手順書（最新）20040831 2" xfId="2575" xr:uid="{00000000-0005-0000-0000-00003E0A0000}"/>
    <cellStyle name="7_FAX用紙_★テスト仕様書000111_057楽天様向ｲﾝﾀｰﾈｯﾄｼｮｯﾋﾟﾝｸﾞﾓｰﾙ機能開発2_050.(添付資料)その他" xfId="2578" xr:uid="{00000000-0005-0000-0000-0000410A0000}"/>
    <cellStyle name="7_FAX用紙_★テスト仕様書000111_057楽天様向ｲﾝﾀｰﾈｯﾄｼｮｯﾋﾟﾝｸﾞﾓｰﾙ機能開発2_050.(添付資料)その他 2" xfId="2582" xr:uid="{00000000-0005-0000-0000-0000450A0000}"/>
    <cellStyle name="7_FAX用紙_★テスト仕様書000111_057楽天様向ｲﾝﾀｰﾈｯﾄｼｮｯﾋﾟﾝｸﾞﾓｰﾙ機能開発2_キャビネット構成図" xfId="2589" xr:uid="{00000000-0005-0000-0000-00004C0A0000}"/>
    <cellStyle name="7_FAX用紙_★テスト仕様書000111_057楽天様向ｲﾝﾀｰﾈｯﾄｼｮｯﾋﾟﾝｸﾞﾓｰﾙ機能開発2_キャビネット構成図 2" xfId="2591" xr:uid="{00000000-0005-0000-0000-00004E0A0000}"/>
    <cellStyle name="7_FAX用紙_★テスト仕様書000111_057楽天様向ｲﾝﾀｰﾈｯﾄｼｮｯﾋﾟﾝｸﾞﾓｰﾙ機能開発2_キャビネット構成図_01.コンバージョン手順書（最新）20040831" xfId="1091" xr:uid="{00000000-0005-0000-0000-000072040000}"/>
    <cellStyle name="7_FAX用紙_★テスト仕様書000111_057楽天様向ｲﾝﾀｰﾈｯﾄｼｮｯﾋﾟﾝｸﾞﾓｰﾙ機能開発2_キャビネット構成図_01.コンバージョン手順書（最新）20040831 2" xfId="1380" xr:uid="{00000000-0005-0000-0000-000093050000}"/>
    <cellStyle name="7_FAX用紙_★テスト仕様書000111_057楽天様向ｲﾝﾀｰﾈｯﾄｼｮｯﾋﾟﾝｸﾞﾓｰﾙ機能開発2_キャビネット構成図_050.(添付資料)その他" xfId="2597" xr:uid="{00000000-0005-0000-0000-0000540A0000}"/>
    <cellStyle name="7_FAX用紙_★テスト仕様書000111_057楽天様向ｲﾝﾀｰﾈｯﾄｼｮｯﾋﾟﾝｸﾞﾓｰﾙ機能開発2_キャビネット構成図_050.(添付資料)その他 2" xfId="1459" xr:uid="{00000000-0005-0000-0000-0000E2050000}"/>
    <cellStyle name="7_FAX用紙_★テスト仕様書000111_057楽天様向ｲﾝﾀｰﾈｯﾄｼｮｯﾋﾟﾝｸﾞﾓｰﾙ機能開発2_キャビネット構成図_キャビネット構成図" xfId="2599" xr:uid="{00000000-0005-0000-0000-0000560A0000}"/>
    <cellStyle name="7_FAX用紙_★テスト仕様書000111_057楽天様向ｲﾝﾀｰﾈｯﾄｼｮｯﾋﾟﾝｸﾞﾓｰﾙ機能開発2_キャビネット構成図_キャビネット構成図 2" xfId="357" xr:uid="{00000000-0005-0000-0000-000094010000}"/>
    <cellStyle name="7_FAX用紙_★テスト仕様書000111_057楽天様向ｲﾝﾀｰﾈｯﾄｼｮｯﾋﾟﾝｸﾞﾓｰﾙ機能開発2_キャビネット構成図_キャビネット構成図_01.コンバージョン手順書（最新）20040831" xfId="2020" xr:uid="{00000000-0005-0000-0000-000013080000}"/>
    <cellStyle name="7_FAX用紙_★テスト仕様書000111_057楽天様向ｲﾝﾀｰﾈｯﾄｼｮｯﾋﾟﾝｸﾞﾓｰﾙ機能開発2_キャビネット構成図_キャビネット構成図_01.コンバージョン手順書（最新）20040831 2" xfId="2605" xr:uid="{00000000-0005-0000-0000-00005C0A0000}"/>
    <cellStyle name="7_FAX用紙_★テスト仕様書000111_057楽天様向ｲﾝﾀｰﾈｯﾄｼｮｯﾋﾟﾝｸﾞﾓｰﾙ機能開発2_キャビネット構成図_キャビネット構成図_050.(添付資料)その他" xfId="2606" xr:uid="{00000000-0005-0000-0000-00005D0A0000}"/>
    <cellStyle name="7_FAX用紙_★テスト仕様書000111_057楽天様向ｲﾝﾀｰﾈｯﾄｼｮｯﾋﾟﾝｸﾞﾓｰﾙ機能開発2_キャビネット構成図_キャビネット構成図_050.(添付資料)その他 2" xfId="2608" xr:uid="{00000000-0005-0000-0000-00005F0A0000}"/>
    <cellStyle name="7_FAX用紙_★テスト仕様書000111_057楽天様向ｲﾝﾀｰﾈｯﾄｼｮｯﾋﾟﾝｸﾞﾓｰﾙ機能開発2_チェックシートAPO" xfId="1600" xr:uid="{00000000-0005-0000-0000-00006F060000}"/>
    <cellStyle name="7_FAX用紙_★テスト仕様書000111_057楽天様向ｲﾝﾀｰﾈｯﾄｼｮｯﾋﾟﾝｸﾞﾓｰﾙ機能開発2_チェックシートAPO 2" xfId="1604" xr:uid="{00000000-0005-0000-0000-000073060000}"/>
    <cellStyle name="7_FAX用紙_★テスト仕様書000111_057楽天様向ｲﾝﾀｰﾈｯﾄｼｮｯﾋﾟﾝｸﾞﾓｰﾙ機能開発2_チェックシートAPO_(APO)" xfId="955" xr:uid="{00000000-0005-0000-0000-0000EA030000}"/>
    <cellStyle name="7_FAX用紙_★テスト仕様書000111_057楽天様向ｲﾝﾀｰﾈｯﾄｼｮｯﾋﾟﾝｸﾞﾓｰﾙ機能開発2_チェックシートAPO_(APO) 2" xfId="969" xr:uid="{00000000-0005-0000-0000-0000F8030000}"/>
    <cellStyle name="7_FAX用紙_★テスト仕様書000111_057楽天様向ｲﾝﾀｰﾈｯﾄｼｮｯﾋﾟﾝｸﾞﾓｰﾙ機能開発2_チェックシートAPO_(APO)_01.コンバージョン手順書（最新）20040831" xfId="978" xr:uid="{00000000-0005-0000-0000-000001040000}"/>
    <cellStyle name="7_FAX用紙_★テスト仕様書000111_057楽天様向ｲﾝﾀｰﾈｯﾄｼｮｯﾋﾟﾝｸﾞﾓｰﾙ機能開発2_チェックシートAPO_(APO)_01.コンバージョン手順書（最新）20040831 2" xfId="314" xr:uid="{00000000-0005-0000-0000-000069010000}"/>
    <cellStyle name="7_FAX用紙_★テスト仕様書000111_057楽天様向ｲﾝﾀｰﾈｯﾄｼｮｯﾋﾟﾝｸﾞﾓｰﾙ機能開発2_チェックシートAPO_(APO)_050.(添付資料)その他" xfId="376" xr:uid="{00000000-0005-0000-0000-0000A7010000}"/>
    <cellStyle name="7_FAX用紙_★テスト仕様書000111_057楽天様向ｲﾝﾀｰﾈｯﾄｼｮｯﾋﾟﾝｸﾞﾓｰﾙ機能開発2_チェックシートAPO_(APO)_050.(添付資料)その他 2" xfId="993" xr:uid="{00000000-0005-0000-0000-000010040000}"/>
    <cellStyle name="7_FAX用紙_★テスト仕様書000111_057楽天様向ｲﾝﾀｰﾈｯﾄｼｮｯﾋﾟﾝｸﾞﾓｰﾙ機能開発2_チェックシートAPO_(APO)_キャビネット構成図" xfId="1004" xr:uid="{00000000-0005-0000-0000-00001B040000}"/>
    <cellStyle name="7_FAX用紙_★テスト仕様書000111_057楽天様向ｲﾝﾀｰﾈｯﾄｼｮｯﾋﾟﾝｸﾞﾓｰﾙ機能開発2_チェックシートAPO_(APO)_キャビネット構成図 2" xfId="1012" xr:uid="{00000000-0005-0000-0000-000023040000}"/>
    <cellStyle name="7_FAX用紙_★テスト仕様書000111_057楽天様向ｲﾝﾀｰﾈｯﾄｼｮｯﾋﾟﾝｸﾞﾓｰﾙ機能開発2_チェックシートAPO_(APO)_キャビネット構成図_01.コンバージョン手順書（最新）20040831" xfId="1023" xr:uid="{00000000-0005-0000-0000-00002E040000}"/>
    <cellStyle name="7_FAX用紙_★テスト仕様書000111_057楽天様向ｲﾝﾀｰﾈｯﾄｼｮｯﾋﾟﾝｸﾞﾓｰﾙ機能開発2_チェックシートAPO_(APO)_キャビネット構成図_01.コンバージョン手順書（最新）20040831 2" xfId="1034" xr:uid="{00000000-0005-0000-0000-000039040000}"/>
    <cellStyle name="7_FAX用紙_★テスト仕様書000111_057楽天様向ｲﾝﾀｰﾈｯﾄｼｮｯﾋﾟﾝｸﾞﾓｰﾙ機能開発2_チェックシートAPO_(APO)_キャビネット構成図_050.(添付資料)その他" xfId="597" xr:uid="{00000000-0005-0000-0000-000084020000}"/>
    <cellStyle name="7_FAX用紙_★テスト仕様書000111_057楽天様向ｲﾝﾀｰﾈｯﾄｼｮｯﾋﾟﾝｸﾞﾓｰﾙ機能開発2_チェックシートAPO_(APO)_キャビネット構成図_050.(添付資料)その他 2" xfId="602" xr:uid="{00000000-0005-0000-0000-000089020000}"/>
    <cellStyle name="7_FAX用紙_★テスト仕様書000111_057楽天様向ｲﾝﾀｰﾈｯﾄｼｮｯﾋﾟﾝｸﾞﾓｰﾙ機能開発2_チェックシートAPO_(APO)_キャビネット構成図_キャビネット構成図" xfId="1605" xr:uid="{00000000-0005-0000-0000-000074060000}"/>
    <cellStyle name="7_FAX用紙_★テスト仕様書000111_057楽天様向ｲﾝﾀｰﾈｯﾄｼｮｯﾋﾟﾝｸﾞﾓｰﾙ機能開発2_チェックシートAPO_(APO)_キャビネット構成図_キャビネット構成図 2" xfId="1607" xr:uid="{00000000-0005-0000-0000-000076060000}"/>
    <cellStyle name="7_FAX用紙_★テスト仕様書000111_057楽天様向ｲﾝﾀｰﾈｯﾄｼｮｯﾋﾟﾝｸﾞﾓｰﾙ機能開発2_チェックシートAPO_(APO)_キャビネット構成図_キャビネット構成図_01.コンバージョン手順書（最新）20040831" xfId="21" xr:uid="{00000000-0005-0000-0000-000018000000}"/>
    <cellStyle name="7_FAX用紙_★テスト仕様書000111_057楽天様向ｲﾝﾀｰﾈｯﾄｼｮｯﾋﾟﾝｸﾞﾓｰﾙ機能開発2_チェックシートAPO_(APO)_キャビネット構成図_キャビネット構成図_01.コンバージョン手順書（最新）20040831 2" xfId="768" xr:uid="{00000000-0005-0000-0000-00002F030000}"/>
    <cellStyle name="7_FAX用紙_★テスト仕様書000111_057楽天様向ｲﾝﾀｰﾈｯﾄｼｮｯﾋﾟﾝｸﾞﾓｰﾙ機能開発2_チェックシートAPO_(APO)_キャビネット構成図_キャビネット構成図_050.(添付資料)その他" xfId="157" xr:uid="{00000000-0005-0000-0000-0000BA000000}"/>
    <cellStyle name="7_FAX用紙_★テスト仕様書000111_057楽天様向ｲﾝﾀｰﾈｯﾄｼｮｯﾋﾟﾝｸﾞﾓｰﾙ機能開発2_チェックシートAPO_(APO)_キャビネット構成図_キャビネット構成図_050.(添付資料)その他 2" xfId="1528" xr:uid="{00000000-0005-0000-0000-000027060000}"/>
    <cellStyle name="7_FAX用紙_★テスト仕様書000111_057楽天様向ｲﾝﾀｰﾈｯﾄｼｮｯﾋﾟﾝｸﾞﾓｰﾙ機能開発2_チェックシートAPO_01.コンバージョン手順書（最新）20040831" xfId="1624" xr:uid="{00000000-0005-0000-0000-000087060000}"/>
    <cellStyle name="7_FAX用紙_★テスト仕様書000111_057楽天様向ｲﾝﾀｰﾈｯﾄｼｮｯﾋﾟﾝｸﾞﾓｰﾙ機能開発2_チェックシートAPO_01.コンバージョン手順書（最新）20040831 2" xfId="1627" xr:uid="{00000000-0005-0000-0000-00008A060000}"/>
    <cellStyle name="7_FAX用紙_★テスト仕様書000111_057楽天様向ｲﾝﾀｰﾈｯﾄｼｮｯﾋﾟﾝｸﾞﾓｰﾙ機能開発2_チェックシートAPO_050.(添付資料)その他" xfId="1637" xr:uid="{00000000-0005-0000-0000-000094060000}"/>
    <cellStyle name="7_FAX用紙_★テスト仕様書000111_057楽天様向ｲﾝﾀｰﾈｯﾄｼｮｯﾋﾟﾝｸﾞﾓｰﾙ機能開発2_チェックシートAPO_050.(添付資料)その他 2" xfId="1643" xr:uid="{00000000-0005-0000-0000-00009A060000}"/>
    <cellStyle name="7_FAX用紙_★テスト仕様書000111_057楽天様向ｲﾝﾀｰﾈｯﾄｼｮｯﾋﾟﾝｸﾞﾓｰﾙ機能開発2_チェックシートAPO_キャビネット構成図" xfId="671" xr:uid="{00000000-0005-0000-0000-0000CE020000}"/>
    <cellStyle name="7_FAX用紙_★テスト仕様書000111_057楽天様向ｲﾝﾀｰﾈｯﾄｼｮｯﾋﾟﾝｸﾞﾓｰﾙ機能開発2_チェックシートAPO_キャビネット構成図 2" xfId="679" xr:uid="{00000000-0005-0000-0000-0000D6020000}"/>
    <cellStyle name="7_FAX用紙_★テスト仕様書000111_057楽天様向ｲﾝﾀｰﾈｯﾄｼｮｯﾋﾟﾝｸﾞﾓｰﾙ機能開発2_チェックシートAPO_キャビネット構成図_01.コンバージョン手順書（最新）20040831" xfId="817" xr:uid="{00000000-0005-0000-0000-000060030000}"/>
    <cellStyle name="7_FAX用紙_★テスト仕様書000111_057楽天様向ｲﾝﾀｰﾈｯﾄｼｮｯﾋﾟﾝｸﾞﾓｰﾙ機能開発2_チェックシートAPO_キャビネット構成図_01.コンバージョン手順書（最新）20040831 2" xfId="828" xr:uid="{00000000-0005-0000-0000-00006B030000}"/>
    <cellStyle name="7_FAX用紙_★テスト仕様書000111_057楽天様向ｲﾝﾀｰﾈｯﾄｼｮｯﾋﾟﾝｸﾞﾓｰﾙ機能開発2_チェックシートAPO_キャビネット構成図_050.(添付資料)その他" xfId="839" xr:uid="{00000000-0005-0000-0000-000076030000}"/>
    <cellStyle name="7_FAX用紙_★テスト仕様書000111_057楽天様向ｲﾝﾀｰﾈｯﾄｼｮｯﾋﾟﾝｸﾞﾓｰﾙ機能開発2_チェックシートAPO_キャビネット構成図_050.(添付資料)その他 2" xfId="846" xr:uid="{00000000-0005-0000-0000-00007D030000}"/>
    <cellStyle name="7_FAX用紙_★テスト仕様書000111_057楽天様向ｲﾝﾀｰﾈｯﾄｼｮｯﾋﾟﾝｸﾞﾓｰﾙ機能開発2_チェックシートAPO_キャビネット構成図_キャビネット構成図" xfId="829" xr:uid="{00000000-0005-0000-0000-00006C030000}"/>
    <cellStyle name="7_FAX用紙_★テスト仕様書000111_057楽天様向ｲﾝﾀｰﾈｯﾄｼｮｯﾋﾟﾝｸﾞﾓｰﾙ機能開発2_チェックシートAPO_キャビネット構成図_キャビネット構成図 2" xfId="854" xr:uid="{00000000-0005-0000-0000-000085030000}"/>
    <cellStyle name="7_FAX用紙_★テスト仕様書000111_057楽天様向ｲﾝﾀｰﾈｯﾄｼｮｯﾋﾟﾝｸﾞﾓｰﾙ機能開発2_チェックシートAPO_キャビネット構成図_キャビネット構成図_01.コンバージョン手順書（最新）20040831" xfId="867" xr:uid="{00000000-0005-0000-0000-000092030000}"/>
    <cellStyle name="7_FAX用紙_★テスト仕様書000111_057楽天様向ｲﾝﾀｰﾈｯﾄｼｮｯﾋﾟﾝｸﾞﾓｰﾙ機能開発2_チェックシートAPO_キャビネット構成図_キャビネット構成図_01.コンバージョン手順書（最新）20040831 2" xfId="1651" xr:uid="{00000000-0005-0000-0000-0000A2060000}"/>
    <cellStyle name="7_FAX用紙_★テスト仕様書000111_057楽天様向ｲﾝﾀｰﾈｯﾄｼｮｯﾋﾟﾝｸﾞﾓｰﾙ機能開発2_チェックシートAPO_キャビネット構成図_キャビネット構成図_050.(添付資料)その他" xfId="1654" xr:uid="{00000000-0005-0000-0000-0000A5060000}"/>
    <cellStyle name="7_FAX用紙_★テスト仕様書000111_057楽天様向ｲﾝﾀｰﾈｯﾄｼｮｯﾋﾟﾝｸﾞﾓｰﾙ機能開発2_チェックシートAPO_キャビネット構成図_キャビネット構成図_050.(添付資料)その他 2" xfId="1659" xr:uid="{00000000-0005-0000-0000-0000AA060000}"/>
    <cellStyle name="7_FAX用紙_★テスト仕様書000111_SO21見積1205" xfId="2609" xr:uid="{00000000-0005-0000-0000-0000600A0000}"/>
    <cellStyle name="7_FAX用紙_★テスト仕様書000111_SO21見積1205 2" xfId="2610" xr:uid="{00000000-0005-0000-0000-0000610A0000}"/>
    <cellStyle name="7_FAX用紙_★テスト仕様書000111_SO21見積1205_(APO)" xfId="2613" xr:uid="{00000000-0005-0000-0000-0000640A0000}"/>
    <cellStyle name="7_FAX用紙_★テスト仕様書000111_SO21見積1205_(APO) 2" xfId="2616" xr:uid="{00000000-0005-0000-0000-0000670A0000}"/>
    <cellStyle name="7_FAX用紙_★テスト仕様書000111_SO21見積1205_(APO)_(APO)" xfId="2617" xr:uid="{00000000-0005-0000-0000-0000680A0000}"/>
    <cellStyle name="7_FAX用紙_★テスト仕様書000111_SO21見積1205_(APO)_(APO) 2" xfId="2619" xr:uid="{00000000-0005-0000-0000-00006A0A0000}"/>
    <cellStyle name="7_FAX用紙_★テスト仕様書000111_SO21見積1205_(APO)_(APO)_01.コンバージョン手順書（最新）20040831" xfId="2622" xr:uid="{00000000-0005-0000-0000-00006D0A0000}"/>
    <cellStyle name="7_FAX用紙_★テスト仕様書000111_SO21見積1205_(APO)_(APO)_01.コンバージョン手順書（最新）20040831 2" xfId="2625" xr:uid="{00000000-0005-0000-0000-0000700A0000}"/>
    <cellStyle name="7_FAX用紙_★テスト仕様書000111_SO21見積1205_(APO)_(APO)_050.(添付資料)その他" xfId="1013" xr:uid="{00000000-0005-0000-0000-000024040000}"/>
    <cellStyle name="7_FAX用紙_★テスト仕様書000111_SO21見積1205_(APO)_(APO)_050.(添付資料)その他 2" xfId="954" xr:uid="{00000000-0005-0000-0000-0000E9030000}"/>
    <cellStyle name="7_FAX用紙_★テスト仕様書000111_SO21見積1205_(APO)_(APO)_キャビネット構成図" xfId="2626" xr:uid="{00000000-0005-0000-0000-0000710A0000}"/>
    <cellStyle name="7_FAX用紙_★テスト仕様書000111_SO21見積1205_(APO)_(APO)_キャビネット構成図 2" xfId="2628" xr:uid="{00000000-0005-0000-0000-0000730A0000}"/>
    <cellStyle name="7_FAX用紙_★テスト仕様書000111_SO21見積1205_(APO)_(APO)_キャビネット構成図_01.コンバージョン手順書（最新）20040831" xfId="2630" xr:uid="{00000000-0005-0000-0000-0000750A0000}"/>
    <cellStyle name="7_FAX用紙_★テスト仕様書000111_SO21見積1205_(APO)_(APO)_キャビネット構成図_01.コンバージョン手順書（最新）20040831 2" xfId="207" xr:uid="{00000000-0005-0000-0000-0000F7000000}"/>
    <cellStyle name="7_FAX用紙_★テスト仕様書000111_SO21見積1205_(APO)_(APO)_キャビネット構成図_050.(添付資料)その他" xfId="2632" xr:uid="{00000000-0005-0000-0000-0000770A0000}"/>
    <cellStyle name="7_FAX用紙_★テスト仕様書000111_SO21見積1205_(APO)_(APO)_キャビネット構成図_050.(添付資料)その他 2" xfId="39" xr:uid="{00000000-0005-0000-0000-00002C000000}"/>
    <cellStyle name="7_FAX用紙_★テスト仕様書000111_SO21見積1205_(APO)_(APO)_キャビネット構成図_キャビネット構成図" xfId="1205" xr:uid="{00000000-0005-0000-0000-0000E4040000}"/>
    <cellStyle name="7_FAX用紙_★テスト仕様書000111_SO21見積1205_(APO)_(APO)_キャビネット構成図_キャビネット構成図 2" xfId="1215" xr:uid="{00000000-0005-0000-0000-0000EE040000}"/>
    <cellStyle name="7_FAX用紙_★テスト仕様書000111_SO21見積1205_(APO)_(APO)_キャビネット構成図_キャビネット構成図_01.コンバージョン手順書（最新）20040831" xfId="1073" xr:uid="{00000000-0005-0000-0000-000060040000}"/>
    <cellStyle name="7_FAX用紙_★テスト仕様書000111_SO21見積1205_(APO)_(APO)_キャビネット構成図_キャビネット構成図_01.コンバージョン手順書（最新）20040831 2" xfId="2634" xr:uid="{00000000-0005-0000-0000-0000790A0000}"/>
    <cellStyle name="7_FAX用紙_★テスト仕様書000111_SO21見積1205_(APO)_(APO)_キャビネット構成図_キャビネット構成図_050.(添付資料)その他" xfId="2636" xr:uid="{00000000-0005-0000-0000-00007B0A0000}"/>
    <cellStyle name="7_FAX用紙_★テスト仕様書000111_SO21見積1205_(APO)_(APO)_キャビネット構成図_キャビネット構成図_050.(添付資料)その他 2" xfId="1736" xr:uid="{00000000-0005-0000-0000-0000F7060000}"/>
    <cellStyle name="7_FAX用紙_★テスト仕様書000111_SO21見積1205_(APO)_01.コンバージョン手順書（最新）20040831" xfId="2638" xr:uid="{00000000-0005-0000-0000-00007D0A0000}"/>
    <cellStyle name="7_FAX用紙_★テスト仕様書000111_SO21見積1205_(APO)_01.コンバージョン手順書（最新）20040831 2" xfId="2640" xr:uid="{00000000-0005-0000-0000-00007F0A0000}"/>
    <cellStyle name="7_FAX用紙_★テスト仕様書000111_SO21見積1205_(APO)_050.(添付資料)その他" xfId="2645" xr:uid="{00000000-0005-0000-0000-0000840A0000}"/>
    <cellStyle name="7_FAX用紙_★テスト仕様書000111_SO21見積1205_(APO)_050.(添付資料)その他 2" xfId="2647" xr:uid="{00000000-0005-0000-0000-0000860A0000}"/>
    <cellStyle name="7_FAX用紙_★テスト仕様書000111_SO21見積1205_(APO)_キャビネット構成図" xfId="2648" xr:uid="{00000000-0005-0000-0000-0000870A0000}"/>
    <cellStyle name="7_FAX用紙_★テスト仕様書000111_SO21見積1205_(APO)_キャビネット構成図 2" xfId="2651" xr:uid="{00000000-0005-0000-0000-00008A0A0000}"/>
    <cellStyle name="7_FAX用紙_★テスト仕様書000111_SO21見積1205_(APO)_キャビネット構成図_01.コンバージョン手順書（最新）20040831" xfId="210" xr:uid="{00000000-0005-0000-0000-0000FB000000}"/>
    <cellStyle name="7_FAX用紙_★テスト仕様書000111_SO21見積1205_(APO)_キャビネット構成図_01.コンバージョン手順書（最新）20040831 2" xfId="146" xr:uid="{00000000-0005-0000-0000-0000AB000000}"/>
    <cellStyle name="7_FAX用紙_★テスト仕様書000111_SO21見積1205_(APO)_キャビネット構成図_050.(添付資料)その他" xfId="2652" xr:uid="{00000000-0005-0000-0000-00008B0A0000}"/>
    <cellStyle name="7_FAX用紙_★テスト仕様書000111_SO21見積1205_(APO)_キャビネット構成図_050.(添付資料)その他 2" xfId="2654" xr:uid="{00000000-0005-0000-0000-00008D0A0000}"/>
    <cellStyle name="7_FAX用紙_★テスト仕様書000111_SO21見積1205_(APO)_キャビネット構成図_キャビネット構成図" xfId="2658" xr:uid="{00000000-0005-0000-0000-0000910A0000}"/>
    <cellStyle name="7_FAX用紙_★テスト仕様書000111_SO21見積1205_(APO)_キャビネット構成図_キャビネット構成図 2" xfId="2662" xr:uid="{00000000-0005-0000-0000-0000950A0000}"/>
    <cellStyle name="7_FAX用紙_★テスト仕様書000111_SO21見積1205_(APO)_キャビネット構成図_キャビネット構成図_01.コンバージョン手順書（最新）20040831" xfId="2663" xr:uid="{00000000-0005-0000-0000-0000960A0000}"/>
    <cellStyle name="7_FAX用紙_★テスト仕様書000111_SO21見積1205_(APO)_キャビネット構成図_キャビネット構成図_01.コンバージョン手順書（最新）20040831 2" xfId="2664" xr:uid="{00000000-0005-0000-0000-0000970A0000}"/>
    <cellStyle name="7_FAX用紙_★テスト仕様書000111_SO21見積1205_(APO)_キャビネット構成図_キャビネット構成図_050.(添付資料)その他" xfId="2666" xr:uid="{00000000-0005-0000-0000-0000990A0000}"/>
    <cellStyle name="7_FAX用紙_★テスト仕様書000111_SO21見積1205_(APO)_キャビネット構成図_キャビネット構成図_050.(添付資料)その他 2" xfId="2598" xr:uid="{00000000-0005-0000-0000-0000550A0000}"/>
    <cellStyle name="7_FAX用紙_★テスト仕様書000111_SO21見積1205_01.コンバージョン手順書（最新）20040831" xfId="2667" xr:uid="{00000000-0005-0000-0000-00009A0A0000}"/>
    <cellStyle name="7_FAX用紙_★テスト仕様書000111_SO21見積1205_01.コンバージョン手順書（最新）20040831 2" xfId="2669" xr:uid="{00000000-0005-0000-0000-00009C0A0000}"/>
    <cellStyle name="7_FAX用紙_★テスト仕様書000111_SO21見積1205_050.(添付資料)その他" xfId="2670" xr:uid="{00000000-0005-0000-0000-00009D0A0000}"/>
    <cellStyle name="7_FAX用紙_★テスト仕様書000111_SO21見積1205_050.(添付資料)その他 2" xfId="226" xr:uid="{00000000-0005-0000-0000-00000D010000}"/>
    <cellStyle name="7_FAX用紙_★テスト仕様書000111_SO21見積1205_キャビネット構成図" xfId="722" xr:uid="{00000000-0005-0000-0000-000001030000}"/>
    <cellStyle name="7_FAX用紙_★テスト仕様書000111_SO21見積1205_キャビネット構成図 2" xfId="340" xr:uid="{00000000-0005-0000-0000-000083010000}"/>
    <cellStyle name="7_FAX用紙_★テスト仕様書000111_SO21見積1205_キャビネット構成図_01.コンバージョン手順書（最新）20040831" xfId="1440" xr:uid="{00000000-0005-0000-0000-0000CF050000}"/>
    <cellStyle name="7_FAX用紙_★テスト仕様書000111_SO21見積1205_キャビネット構成図_01.コンバージョン手順書（最新）20040831 2" xfId="1448" xr:uid="{00000000-0005-0000-0000-0000D7050000}"/>
    <cellStyle name="7_FAX用紙_★テスト仕様書000111_SO21見積1205_キャビネット構成図_050.(添付資料)その他" xfId="2189" xr:uid="{00000000-0005-0000-0000-0000BC080000}"/>
    <cellStyle name="7_FAX用紙_★テスト仕様書000111_SO21見積1205_キャビネット構成図_050.(添付資料)その他 2" xfId="2672" xr:uid="{00000000-0005-0000-0000-00009F0A0000}"/>
    <cellStyle name="7_FAX用紙_★テスト仕様書000111_SO21見積1205_キャビネット構成図_キャビネット構成図" xfId="1117" xr:uid="{00000000-0005-0000-0000-00008C040000}"/>
    <cellStyle name="7_FAX用紙_★テスト仕様書000111_SO21見積1205_キャビネット構成図_キャビネット構成図 2" xfId="1129" xr:uid="{00000000-0005-0000-0000-000098040000}"/>
    <cellStyle name="7_FAX用紙_★テスト仕様書000111_SO21見積1205_キャビネット構成図_キャビネット構成図_01.コンバージョン手順書（最新）20040831" xfId="2676" xr:uid="{00000000-0005-0000-0000-0000A30A0000}"/>
    <cellStyle name="7_FAX用紙_★テスト仕様書000111_SO21見積1205_キャビネット構成図_キャビネット構成図_01.コンバージョン手順書（最新）20040831 2" xfId="289" xr:uid="{00000000-0005-0000-0000-000050010000}"/>
    <cellStyle name="7_FAX用紙_★テスト仕様書000111_SO21見積1205_キャビネット構成図_キャビネット構成図_050.(添付資料)その他" xfId="514" xr:uid="{00000000-0005-0000-0000-000031020000}"/>
    <cellStyle name="7_FAX用紙_★テスト仕様書000111_SO21見積1205_キャビネット構成図_キャビネット構成図_050.(添付資料)その他 2" xfId="524" xr:uid="{00000000-0005-0000-0000-00003B020000}"/>
    <cellStyle name="7_FAX用紙_★テスト仕様書000111_SO21見積1205_チェックシートAPO" xfId="2677" xr:uid="{00000000-0005-0000-0000-0000A40A0000}"/>
    <cellStyle name="7_FAX用紙_★テスト仕様書000111_SO21見積1205_チェックシートAPO 2" xfId="2679" xr:uid="{00000000-0005-0000-0000-0000A60A0000}"/>
    <cellStyle name="7_FAX用紙_★テスト仕様書000111_SO21見積1205_チェックシートAPO_(APO)" xfId="2681" xr:uid="{00000000-0005-0000-0000-0000A80A0000}"/>
    <cellStyle name="7_FAX用紙_★テスト仕様書000111_SO21見積1205_チェックシートAPO_(APO) 2" xfId="1887" xr:uid="{00000000-0005-0000-0000-00008E070000}"/>
    <cellStyle name="7_FAX用紙_★テスト仕様書000111_SO21見積1205_チェックシートAPO_(APO)_01.コンバージョン手順書（最新）20040831" xfId="1980" xr:uid="{00000000-0005-0000-0000-0000EB070000}"/>
    <cellStyle name="7_FAX用紙_★テスト仕様書000111_SO21見積1205_チェックシートAPO_(APO)_01.コンバージョン手順書（最新）20040831 2" xfId="1985" xr:uid="{00000000-0005-0000-0000-0000F0070000}"/>
    <cellStyle name="7_FAX用紙_★テスト仕様書000111_SO21見積1205_チェックシートAPO_(APO)_050.(添付資料)その他" xfId="571" xr:uid="{00000000-0005-0000-0000-00006A020000}"/>
    <cellStyle name="7_FAX用紙_★テスト仕様書000111_SO21見積1205_チェックシートAPO_(APO)_050.(添付資料)その他 2" xfId="2684" xr:uid="{00000000-0005-0000-0000-0000AB0A0000}"/>
    <cellStyle name="7_FAX用紙_★テスト仕様書000111_SO21見積1205_チェックシートAPO_(APO)_キャビネット構成図" xfId="2577" xr:uid="{00000000-0005-0000-0000-0000400A0000}"/>
    <cellStyle name="7_FAX用紙_★テスト仕様書000111_SO21見積1205_チェックシートAPO_(APO)_キャビネット構成図 2" xfId="2581" xr:uid="{00000000-0005-0000-0000-0000440A0000}"/>
    <cellStyle name="7_FAX用紙_★テスト仕様書000111_SO21見積1205_チェックシートAPO_(APO)_キャビネット構成図_01.コンバージョン手順書（最新）20040831" xfId="2685" xr:uid="{00000000-0005-0000-0000-0000AC0A0000}"/>
    <cellStyle name="7_FAX用紙_★テスト仕様書000111_SO21見積1205_チェックシートAPO_(APO)_キャビネット構成図_01.コンバージョン手順書（最新）20040831 2" xfId="2686" xr:uid="{00000000-0005-0000-0000-0000AD0A0000}"/>
    <cellStyle name="7_FAX用紙_★テスト仕様書000111_SO21見積1205_チェックシートAPO_(APO)_キャビネット構成図_050.(添付資料)その他" xfId="2689" xr:uid="{00000000-0005-0000-0000-0000B00A0000}"/>
    <cellStyle name="7_FAX用紙_★テスト仕様書000111_SO21見積1205_チェックシートAPO_(APO)_キャビネット構成図_050.(添付資料)その他 2" xfId="2694" xr:uid="{00000000-0005-0000-0000-0000B50A0000}"/>
    <cellStyle name="7_FAX用紙_★テスト仕様書000111_SO21見積1205_チェックシートAPO_(APO)_キャビネット構成図_キャビネット構成図" xfId="2700" xr:uid="{00000000-0005-0000-0000-0000BB0A0000}"/>
    <cellStyle name="7_FAX用紙_★テスト仕様書000111_SO21見積1205_チェックシートAPO_(APO)_キャビネット構成図_キャビネット構成図 2" xfId="78" xr:uid="{00000000-0005-0000-0000-00005B000000}"/>
    <cellStyle name="7_FAX用紙_★テスト仕様書000111_SO21見積1205_チェックシートAPO_(APO)_キャビネット構成図_キャビネット構成図_01.コンバージョン手順書（最新）20040831" xfId="2701" xr:uid="{00000000-0005-0000-0000-0000BC0A0000}"/>
    <cellStyle name="7_FAX用紙_★テスト仕様書000111_SO21見積1205_チェックシートAPO_(APO)_キャビネット構成図_キャビネット構成図_01.コンバージョン手順書（最新）20040831 2" xfId="1932" xr:uid="{00000000-0005-0000-0000-0000BB070000}"/>
    <cellStyle name="7_FAX用紙_★テスト仕様書000111_SO21見積1205_チェックシートAPO_(APO)_キャビネット構成図_キャビネット構成図_050.(添付資料)その他" xfId="2704" xr:uid="{00000000-0005-0000-0000-0000BF0A0000}"/>
    <cellStyle name="7_FAX用紙_★テスト仕様書000111_SO21見積1205_チェックシートAPO_(APO)_キャビネット構成図_キャビネット構成図_050.(添付資料)その他 2" xfId="2705" xr:uid="{00000000-0005-0000-0000-0000C00A0000}"/>
    <cellStyle name="7_FAX用紙_★テスト仕様書000111_SO21見積1205_チェックシートAPO_01.コンバージョン手順書（最新）20040831" xfId="371" xr:uid="{00000000-0005-0000-0000-0000A2010000}"/>
    <cellStyle name="7_FAX用紙_★テスト仕様書000111_SO21見積1205_チェックシートAPO_01.コンバージョン手順書（最新）20040831 2" xfId="383" xr:uid="{00000000-0005-0000-0000-0000AE010000}"/>
    <cellStyle name="7_FAX用紙_★テスト仕様書000111_SO21見積1205_チェックシートAPO_050.(添付資料)その他" xfId="2706" xr:uid="{00000000-0005-0000-0000-0000C10A0000}"/>
    <cellStyle name="7_FAX用紙_★テスト仕様書000111_SO21見積1205_チェックシートAPO_050.(添付資料)その他 2" xfId="1423" xr:uid="{00000000-0005-0000-0000-0000BE050000}"/>
    <cellStyle name="7_FAX用紙_★テスト仕様書000111_SO21見積1205_チェックシートAPO_キャビネット構成図" xfId="2708" xr:uid="{00000000-0005-0000-0000-0000C30A0000}"/>
    <cellStyle name="7_FAX用紙_★テスト仕様書000111_SO21見積1205_チェックシートAPO_キャビネット構成図 2" xfId="2711" xr:uid="{00000000-0005-0000-0000-0000C60A0000}"/>
    <cellStyle name="7_FAX用紙_★テスト仕様書000111_SO21見積1205_チェックシートAPO_キャビネット構成図_01.コンバージョン手順書（最新）20040831" xfId="1247" xr:uid="{00000000-0005-0000-0000-00000E050000}"/>
    <cellStyle name="7_FAX用紙_★テスト仕様書000111_SO21見積1205_チェックシートAPO_キャビネット構成図_01.コンバージョン手順書（最新）20040831 2" xfId="2714" xr:uid="{00000000-0005-0000-0000-0000C90A0000}"/>
    <cellStyle name="7_FAX用紙_★テスト仕様書000111_SO21見積1205_チェックシートAPO_キャビネット構成図_050.(添付資料)その他" xfId="2717" xr:uid="{00000000-0005-0000-0000-0000CC0A0000}"/>
    <cellStyle name="7_FAX用紙_★テスト仕様書000111_SO21見積1205_チェックシートAPO_キャビネット構成図_050.(添付資料)その他 2" xfId="668" xr:uid="{00000000-0005-0000-0000-0000CB020000}"/>
    <cellStyle name="7_FAX用紙_★テスト仕様書000111_SO21見積1205_チェックシートAPO_キャビネット構成図_キャビネット構成図" xfId="1794" xr:uid="{00000000-0005-0000-0000-000031070000}"/>
    <cellStyle name="7_FAX用紙_★テスト仕様書000111_SO21見積1205_チェックシートAPO_キャビネット構成図_キャビネット構成図 2" xfId="2718" xr:uid="{00000000-0005-0000-0000-0000CD0A0000}"/>
    <cellStyle name="7_FAX用紙_★テスト仕様書000111_SO21見積1205_チェックシートAPO_キャビネット構成図_キャビネット構成図_01.コンバージョン手順書（最新）20040831" xfId="2719" xr:uid="{00000000-0005-0000-0000-0000CE0A0000}"/>
    <cellStyle name="7_FAX用紙_★テスト仕様書000111_SO21見積1205_チェックシートAPO_キャビネット構成図_キャビネット構成図_01.コンバージョン手順書（最新）20040831 2" xfId="2721" xr:uid="{00000000-0005-0000-0000-0000D00A0000}"/>
    <cellStyle name="7_FAX用紙_★テスト仕様書000111_SO21見積1205_チェックシートAPO_キャビネット構成図_キャビネット構成図_050.(添付資料)その他" xfId="2722" xr:uid="{00000000-0005-0000-0000-0000D10A0000}"/>
    <cellStyle name="7_FAX用紙_★テスト仕様書000111_SO21見積1205_チェックシートAPO_キャビネット構成図_キャビネット構成図_050.(添付資料)その他 2" xfId="2723" xr:uid="{00000000-0005-0000-0000-0000D20A0000}"/>
    <cellStyle name="7_FAX用紙_★テスト仕様書000111_キャビネット構成図" xfId="2726" xr:uid="{00000000-0005-0000-0000-0000D50A0000}"/>
    <cellStyle name="7_FAX用紙_★テスト仕様書000111_キャビネット構成図 2" xfId="2730" xr:uid="{00000000-0005-0000-0000-0000D90A0000}"/>
    <cellStyle name="7_FAX用紙_★テスト仕様書000111_キャビネット構成図_01.コンバージョン手順書（最新）20040831" xfId="2731" xr:uid="{00000000-0005-0000-0000-0000DA0A0000}"/>
    <cellStyle name="7_FAX用紙_★テスト仕様書000111_キャビネット構成図_01.コンバージョン手順書（最新）20040831 2" xfId="1403" xr:uid="{00000000-0005-0000-0000-0000AA050000}"/>
    <cellStyle name="7_FAX用紙_★テスト仕様書000111_キャビネット構成図_050.(添付資料)その他" xfId="2553" xr:uid="{00000000-0005-0000-0000-0000280A0000}"/>
    <cellStyle name="7_FAX用紙_★テスト仕様書000111_キャビネット構成図_050.(添付資料)その他 2" xfId="2556" xr:uid="{00000000-0005-0000-0000-00002B0A0000}"/>
    <cellStyle name="7_FAX用紙_★テスト仕様書000111_キャビネット構成図_キャビネット構成図" xfId="2633" xr:uid="{00000000-0005-0000-0000-0000780A0000}"/>
    <cellStyle name="7_FAX用紙_★テスト仕様書000111_キャビネット構成図_キャビネット構成図 2" xfId="2732" xr:uid="{00000000-0005-0000-0000-0000DB0A0000}"/>
    <cellStyle name="7_FAX用紙_★テスト仕様書000111_キャビネット構成図_キャビネット構成図_01.コンバージョン手順書（最新）20040831" xfId="2733" xr:uid="{00000000-0005-0000-0000-0000DC0A0000}"/>
    <cellStyle name="7_FAX用紙_★テスト仕様書000111_キャビネット構成図_キャビネット構成図_01.コンバージョン手順書（最新）20040831 2" xfId="2734" xr:uid="{00000000-0005-0000-0000-0000DD0A0000}"/>
    <cellStyle name="7_FAX用紙_★テスト仕様書000111_キャビネット構成図_キャビネット構成図_050.(添付資料)その他" xfId="2735" xr:uid="{00000000-0005-0000-0000-0000DE0A0000}"/>
    <cellStyle name="7_FAX用紙_★テスト仕様書000111_キャビネット構成図_キャビネット構成図_050.(添付資料)その他 2" xfId="2738" xr:uid="{00000000-0005-0000-0000-0000E10A0000}"/>
    <cellStyle name="7_FAX用紙_★テスト仕様書000111_システム構築" xfId="1999" xr:uid="{00000000-0005-0000-0000-0000FE070000}"/>
    <cellStyle name="7_FAX用紙_★テスト仕様書000111_システム構築 2" xfId="509" xr:uid="{00000000-0005-0000-0000-00002C020000}"/>
    <cellStyle name="7_FAX用紙_★テスト仕様書000111_システム構築_(APO)" xfId="2740" xr:uid="{00000000-0005-0000-0000-0000E30A0000}"/>
    <cellStyle name="7_FAX用紙_★テスト仕様書000111_システム構築_(APO) 2" xfId="2742" xr:uid="{00000000-0005-0000-0000-0000E50A0000}"/>
    <cellStyle name="7_FAX用紙_★テスト仕様書000111_システム構築_(APO)_(APO)" xfId="2695" xr:uid="{00000000-0005-0000-0000-0000B60A0000}"/>
    <cellStyle name="7_FAX用紙_★テスト仕様書000111_システム構築_(APO)_(APO) 2" xfId="2746" xr:uid="{00000000-0005-0000-0000-0000E90A0000}"/>
    <cellStyle name="7_FAX用紙_★テスト仕様書000111_システム構築_(APO)_(APO)_01.コンバージョン手順書（最新）20040831" xfId="2518" xr:uid="{00000000-0005-0000-0000-0000050A0000}"/>
    <cellStyle name="7_FAX用紙_★テスト仕様書000111_システム構築_(APO)_(APO)_01.コンバージョン手順書（最新）20040831 2" xfId="2747" xr:uid="{00000000-0005-0000-0000-0000EA0A0000}"/>
    <cellStyle name="7_FAX用紙_★テスト仕様書000111_システム構築_(APO)_(APO)_050.(添付資料)その他" xfId="2748" xr:uid="{00000000-0005-0000-0000-0000EB0A0000}"/>
    <cellStyle name="7_FAX用紙_★テスト仕様書000111_システム構築_(APO)_(APO)_050.(添付資料)その他 2" xfId="1819" xr:uid="{00000000-0005-0000-0000-00004A070000}"/>
    <cellStyle name="7_FAX用紙_★テスト仕様書000111_システム構築_(APO)_(APO)_キャビネット構成図" xfId="192" xr:uid="{00000000-0005-0000-0000-0000E2000000}"/>
    <cellStyle name="7_FAX用紙_★テスト仕様書000111_システム構築_(APO)_(APO)_キャビネット構成図 2" xfId="453" xr:uid="{00000000-0005-0000-0000-0000F4010000}"/>
    <cellStyle name="7_FAX用紙_★テスト仕様書000111_システム構築_(APO)_(APO)_キャビネット構成図_01.コンバージョン手順書（最新）20040831" xfId="1051" xr:uid="{00000000-0005-0000-0000-00004A040000}"/>
    <cellStyle name="7_FAX用紙_★テスト仕様書000111_システム構築_(APO)_(APO)_キャビネット構成図_01.コンバージョン手順書（最新）20040831 2" xfId="1056" xr:uid="{00000000-0005-0000-0000-00004F040000}"/>
    <cellStyle name="7_FAX用紙_★テスト仕様書000111_システム構築_(APO)_(APO)_キャビネット構成図_050.(添付資料)その他" xfId="1062" xr:uid="{00000000-0005-0000-0000-000055040000}"/>
    <cellStyle name="7_FAX用紙_★テスト仕様書000111_システム構築_(APO)_(APO)_キャビネット構成図_050.(添付資料)その他 2" xfId="1076" xr:uid="{00000000-0005-0000-0000-000063040000}"/>
    <cellStyle name="7_FAX用紙_★テスト仕様書000111_システム構築_(APO)_(APO)_キャビネット構成図_キャビネット構成図" xfId="1753" xr:uid="{00000000-0005-0000-0000-000008070000}"/>
    <cellStyle name="7_FAX用紙_★テスト仕様書000111_システム構築_(APO)_(APO)_キャビネット構成図_キャビネット構成図 2" xfId="221" xr:uid="{00000000-0005-0000-0000-000008010000}"/>
    <cellStyle name="7_FAX用紙_★テスト仕様書000111_システム構築_(APO)_(APO)_キャビネット構成図_キャビネット構成図_01.コンバージョン手順書（最新）20040831" xfId="1763" xr:uid="{00000000-0005-0000-0000-000012070000}"/>
    <cellStyle name="7_FAX用紙_★テスト仕様書000111_システム構築_(APO)_(APO)_キャビネット構成図_キャビネット構成図_01.コンバージョン手順書（最新）20040831 2" xfId="1778" xr:uid="{00000000-0005-0000-0000-000021070000}"/>
    <cellStyle name="7_FAX用紙_★テスト仕様書000111_システム構築_(APO)_(APO)_キャビネット構成図_キャビネット構成図_050.(添付資料)その他" xfId="285" xr:uid="{00000000-0005-0000-0000-00004C010000}"/>
    <cellStyle name="7_FAX用紙_★テスト仕様書000111_システム構築_(APO)_(APO)_キャビネット構成図_キャビネット構成図_050.(添付資料)その他 2" xfId="1779" xr:uid="{00000000-0005-0000-0000-000022070000}"/>
    <cellStyle name="7_FAX用紙_★テスト仕様書000111_システム構築_(APO)_01.コンバージョン手順書（最新）20040831" xfId="738" xr:uid="{00000000-0005-0000-0000-000011030000}"/>
    <cellStyle name="7_FAX用紙_★テスト仕様書000111_システム構築_(APO)_01.コンバージョン手順書（最新）20040831 2" xfId="2749" xr:uid="{00000000-0005-0000-0000-0000EC0A0000}"/>
    <cellStyle name="7_FAX用紙_★テスト仕様書000111_システム構築_(APO)_050.(添付資料)その他" xfId="1398" xr:uid="{00000000-0005-0000-0000-0000A5050000}"/>
    <cellStyle name="7_FAX用紙_★テスト仕様書000111_システム構築_(APO)_050.(添付資料)その他 2" xfId="2751" xr:uid="{00000000-0005-0000-0000-0000EE0A0000}"/>
    <cellStyle name="7_FAX用紙_★テスト仕様書000111_システム構築_(APO)_キャビネット構成図" xfId="2202" xr:uid="{00000000-0005-0000-0000-0000C9080000}"/>
    <cellStyle name="7_FAX用紙_★テスト仕様書000111_システム構築_(APO)_キャビネット構成図 2" xfId="62" xr:uid="{00000000-0005-0000-0000-000048000000}"/>
    <cellStyle name="7_FAX用紙_★テスト仕様書000111_システム構築_(APO)_キャビネット構成図_01.コンバージョン手順書（最新）20040831" xfId="2753" xr:uid="{00000000-0005-0000-0000-0000F00A0000}"/>
    <cellStyle name="7_FAX用紙_★テスト仕様書000111_システム構築_(APO)_キャビネット構成図_01.コンバージョン手順書（最新）20040831 2" xfId="2755" xr:uid="{00000000-0005-0000-0000-0000F20A0000}"/>
    <cellStyle name="7_FAX用紙_★テスト仕様書000111_システム構築_(APO)_キャビネット構成図_050.(添付資料)その他" xfId="2758" xr:uid="{00000000-0005-0000-0000-0000F50A0000}"/>
    <cellStyle name="7_FAX用紙_★テスト仕様書000111_システム構築_(APO)_キャビネット構成図_050.(添付資料)その他 2" xfId="1299" xr:uid="{00000000-0005-0000-0000-000042050000}"/>
    <cellStyle name="7_FAX用紙_★テスト仕様書000111_システム構築_(APO)_キャビネット構成図_キャビネット構成図" xfId="215" xr:uid="{00000000-0005-0000-0000-000000010000}"/>
    <cellStyle name="7_FAX用紙_★テスト仕様書000111_システム構築_(APO)_キャビネット構成図_キャビネット構成図 2" xfId="1085" xr:uid="{00000000-0005-0000-0000-00006C040000}"/>
    <cellStyle name="7_FAX用紙_★テスト仕様書000111_システム構築_(APO)_キャビネット構成図_キャビネット構成図_01.コンバージョン手順書（最新）20040831" xfId="6" xr:uid="{00000000-0005-0000-0000-000007000000}"/>
    <cellStyle name="7_FAX用紙_★テスト仕様書000111_システム構築_(APO)_キャビネット構成図_キャビネット構成図_01.コンバージョン手順書（最新）20040831 2" xfId="121" xr:uid="{00000000-0005-0000-0000-00008D000000}"/>
    <cellStyle name="7_FAX用紙_★テスト仕様書000111_システム構築_(APO)_キャビネット構成図_キャビネット構成図_050.(添付資料)その他" xfId="1204" xr:uid="{00000000-0005-0000-0000-0000E3040000}"/>
    <cellStyle name="7_FAX用紙_★テスト仕様書000111_システム構築_(APO)_キャビネット構成図_キャビネット構成図_050.(添付資料)その他 2" xfId="1214" xr:uid="{00000000-0005-0000-0000-0000ED040000}"/>
    <cellStyle name="7_FAX用紙_★テスト仕様書000111_システム構築_01.コンバージョン手順書（最新）20040831" xfId="2329" xr:uid="{00000000-0005-0000-0000-000048090000}"/>
    <cellStyle name="7_FAX用紙_★テスト仕様書000111_システム構築_01.コンバージョン手順書（最新）20040831 2" xfId="1734" xr:uid="{00000000-0005-0000-0000-0000F5060000}"/>
    <cellStyle name="7_FAX用紙_★テスト仕様書000111_システム構築_050.(添付資料)その他" xfId="1406" xr:uid="{00000000-0005-0000-0000-0000AD050000}"/>
    <cellStyle name="7_FAX用紙_★テスト仕様書000111_システム構築_050.(添付資料)その他 2" xfId="2027" xr:uid="{00000000-0005-0000-0000-00001A080000}"/>
    <cellStyle name="7_FAX用紙_★テスト仕様書000111_システム構築_キャビネット構成図" xfId="2761" xr:uid="{00000000-0005-0000-0000-0000F80A0000}"/>
    <cellStyle name="7_FAX用紙_★テスト仕様書000111_システム構築_キャビネット構成図 2" xfId="2763" xr:uid="{00000000-0005-0000-0000-0000FA0A0000}"/>
    <cellStyle name="7_FAX用紙_★テスト仕様書000111_システム構築_キャビネット構成図_01.コンバージョン手順書（最新）20040831" xfId="1701" xr:uid="{00000000-0005-0000-0000-0000D4060000}"/>
    <cellStyle name="7_FAX用紙_★テスト仕様書000111_システム構築_キャビネット構成図_01.コンバージョン手順書（最新）20040831 2" xfId="1942" xr:uid="{00000000-0005-0000-0000-0000C5070000}"/>
    <cellStyle name="7_FAX用紙_★テスト仕様書000111_システム構築_キャビネット構成図_050.(添付資料)その他" xfId="1582" xr:uid="{00000000-0005-0000-0000-00005D060000}"/>
    <cellStyle name="7_FAX用紙_★テスト仕様書000111_システム構築_キャビネット構成図_050.(添付資料)その他 2" xfId="1311" xr:uid="{00000000-0005-0000-0000-00004E050000}"/>
    <cellStyle name="7_FAX用紙_★テスト仕様書000111_システム構築_キャビネット構成図_キャビネット構成図" xfId="2764" xr:uid="{00000000-0005-0000-0000-0000FB0A0000}"/>
    <cellStyle name="7_FAX用紙_★テスト仕様書000111_システム構築_キャビネット構成図_キャビネット構成図 2" xfId="2766" xr:uid="{00000000-0005-0000-0000-0000FD0A0000}"/>
    <cellStyle name="7_FAX用紙_★テスト仕様書000111_システム構築_キャビネット構成図_キャビネット構成図_01.コンバージョン手順書（最新）20040831" xfId="2767" xr:uid="{00000000-0005-0000-0000-0000FE0A0000}"/>
    <cellStyle name="7_FAX用紙_★テスト仕様書000111_システム構築_キャビネット構成図_キャビネット構成図_01.コンバージョン手順書（最新）20040831 2" xfId="2770" xr:uid="{00000000-0005-0000-0000-0000010B0000}"/>
    <cellStyle name="7_FAX用紙_★テスト仕様書000111_システム構築_キャビネット構成図_キャビネット構成図_050.(添付資料)その他" xfId="2771" xr:uid="{00000000-0005-0000-0000-0000020B0000}"/>
    <cellStyle name="7_FAX用紙_★テスト仕様書000111_システム構築_キャビネット構成図_キャビネット構成図_050.(添付資料)その他 2" xfId="2772" xr:uid="{00000000-0005-0000-0000-0000030B0000}"/>
    <cellStyle name="7_FAX用紙_★テスト仕様書000111_システム構築_チェックシートAPO" xfId="2773" xr:uid="{00000000-0005-0000-0000-0000040B0000}"/>
    <cellStyle name="7_FAX用紙_★テスト仕様書000111_システム構築_チェックシートAPO 2" xfId="2774" xr:uid="{00000000-0005-0000-0000-0000050B0000}"/>
    <cellStyle name="7_FAX用紙_★テスト仕様書000111_システム構築_チェックシートAPO_(APO)" xfId="2777" xr:uid="{00000000-0005-0000-0000-0000080B0000}"/>
    <cellStyle name="7_FAX用紙_★テスト仕様書000111_システム構築_チェックシートAPO_(APO) 2" xfId="2779" xr:uid="{00000000-0005-0000-0000-00000A0B0000}"/>
    <cellStyle name="7_FAX用紙_★テスト仕様書000111_システム構築_チェックシートAPO_(APO)_01.コンバージョン手順書（最新）20040831" xfId="1574" xr:uid="{00000000-0005-0000-0000-000055060000}"/>
    <cellStyle name="7_FAX用紙_★テスト仕様書000111_システム構築_チェックシートAPO_(APO)_01.コンバージョン手順書（最新）20040831 2" xfId="190" xr:uid="{00000000-0005-0000-0000-0000DE000000}"/>
    <cellStyle name="7_FAX用紙_★テスト仕様書000111_システム構築_チェックシートAPO_(APO)_050.(添付資料)その他" xfId="2780" xr:uid="{00000000-0005-0000-0000-00000B0B0000}"/>
    <cellStyle name="7_FAX用紙_★テスト仕様書000111_システム構築_チェックシートAPO_(APO)_050.(添付資料)その他 2" xfId="2299" xr:uid="{00000000-0005-0000-0000-00002A090000}"/>
    <cellStyle name="7_FAX用紙_★テスト仕様書000111_システム構築_チェックシートAPO_(APO)_キャビネット構成図" xfId="2502" xr:uid="{00000000-0005-0000-0000-0000F5090000}"/>
    <cellStyle name="7_FAX用紙_★テスト仕様書000111_システム構築_チェックシートAPO_(APO)_キャビネット構成図 2" xfId="2505" xr:uid="{00000000-0005-0000-0000-0000F8090000}"/>
    <cellStyle name="7_FAX用紙_★テスト仕様書000111_システム構築_チェックシートAPO_(APO)_キャビネット構成図_01.コンバージョン手順書（最新）20040831" xfId="2571" xr:uid="{00000000-0005-0000-0000-00003A0A0000}"/>
    <cellStyle name="7_FAX用紙_★テスト仕様書000111_システム構築_チェックシートAPO_(APO)_キャビネット構成図_01.コンバージョン手順書（最新）20040831 2" xfId="2574" xr:uid="{00000000-0005-0000-0000-00003D0A0000}"/>
    <cellStyle name="7_FAX用紙_★テスト仕様書000111_システム構築_チェックシートAPO_(APO)_キャビネット構成図_050.(添付資料)その他" xfId="2576" xr:uid="{00000000-0005-0000-0000-00003F0A0000}"/>
    <cellStyle name="7_FAX用紙_★テスト仕様書000111_システム構築_チェックシートAPO_(APO)_キャビネット構成図_050.(添付資料)その他 2" xfId="2580" xr:uid="{00000000-0005-0000-0000-0000430A0000}"/>
    <cellStyle name="7_FAX用紙_★テスト仕様書000111_システム構築_チェックシートAPO_(APO)_キャビネット構成図_キャビネット構成図" xfId="2584" xr:uid="{00000000-0005-0000-0000-0000470A0000}"/>
    <cellStyle name="7_FAX用紙_★テスト仕様書000111_システム構築_チェックシートAPO_(APO)_キャビネット構成図_キャビネット構成図 2" xfId="2594" xr:uid="{00000000-0005-0000-0000-0000510A0000}"/>
    <cellStyle name="7_FAX用紙_★テスト仕様書000111_システム構築_チェックシートAPO_(APO)_キャビネット構成図_キャビネット構成図_01.コンバージョン手順書（最新）20040831" xfId="1087" xr:uid="{00000000-0005-0000-0000-00006E040000}"/>
    <cellStyle name="7_FAX用紙_★テスト仕様書000111_システム構築_チェックシートAPO_(APO)_キャビネット構成図_キャビネット構成図_01.コンバージョン手順書（最新）20040831 2" xfId="1378" xr:uid="{00000000-0005-0000-0000-000091050000}"/>
    <cellStyle name="7_FAX用紙_★テスト仕様書000111_システム構築_チェックシートAPO_(APO)_キャビネット構成図_キャビネット構成図_050.(添付資料)その他" xfId="2595" xr:uid="{00000000-0005-0000-0000-0000520A0000}"/>
    <cellStyle name="7_FAX用紙_★テスト仕様書000111_システム構築_チェックシートAPO_(APO)_キャビネット構成図_キャビネット構成図_050.(添付資料)その他 2" xfId="1455" xr:uid="{00000000-0005-0000-0000-0000DE050000}"/>
    <cellStyle name="7_FAX用紙_★テスト仕様書000111_システム構築_チェックシートAPO_01.コンバージョン手順書（最新）20040831" xfId="1494" xr:uid="{00000000-0005-0000-0000-000005060000}"/>
    <cellStyle name="7_FAX用紙_★テスト仕様書000111_システム構築_チェックシートAPO_01.コンバージョン手順書（最新）20040831 2" xfId="1515" xr:uid="{00000000-0005-0000-0000-00001A060000}"/>
    <cellStyle name="7_FAX用紙_★テスト仕様書000111_システム構築_チェックシートAPO_050.(添付資料)その他" xfId="2781" xr:uid="{00000000-0005-0000-0000-00000C0B0000}"/>
    <cellStyle name="7_FAX用紙_★テスト仕様書000111_システム構築_チェックシートAPO_050.(添付資料)その他 2" xfId="2782" xr:uid="{00000000-0005-0000-0000-00000D0B0000}"/>
    <cellStyle name="7_FAX用紙_★テスト仕様書000111_システム構築_チェックシートAPO_キャビネット構成図" xfId="2221" xr:uid="{00000000-0005-0000-0000-0000DC080000}"/>
    <cellStyle name="7_FAX用紙_★テスト仕様書000111_システム構築_チェックシートAPO_キャビネット構成図 2" xfId="2224" xr:uid="{00000000-0005-0000-0000-0000DF080000}"/>
    <cellStyle name="7_FAX用紙_★テスト仕様書000111_システム構築_チェックシートAPO_キャビネット構成図_01.コンバージョン手順書（最新）20040831" xfId="2762" xr:uid="{00000000-0005-0000-0000-0000F90A0000}"/>
    <cellStyle name="7_FAX用紙_★テスト仕様書000111_システム構築_チェックシートAPO_キャビネット構成図_01.コンバージョン手順書（最新）20040831 2" xfId="2785" xr:uid="{00000000-0005-0000-0000-0000100B0000}"/>
    <cellStyle name="7_FAX用紙_★テスト仕様書000111_システム構築_チェックシートAPO_キャビネット構成図_050.(添付資料)その他" xfId="2787" xr:uid="{00000000-0005-0000-0000-0000120B0000}"/>
    <cellStyle name="7_FAX用紙_★テスト仕様書000111_システム構築_チェックシートAPO_キャビネット構成図_050.(添付資料)その他 2" xfId="2789" xr:uid="{00000000-0005-0000-0000-0000140B0000}"/>
    <cellStyle name="7_FAX用紙_★テスト仕様書000111_システム構築_チェックシートAPO_キャビネット構成図_キャビネット構成図" xfId="1690" xr:uid="{00000000-0005-0000-0000-0000C9060000}"/>
    <cellStyle name="7_FAX用紙_★テスト仕様書000111_システム構築_チェックシートAPO_キャビネット構成図_キャビネット構成図 2" xfId="2184" xr:uid="{00000000-0005-0000-0000-0000B7080000}"/>
    <cellStyle name="7_FAX用紙_★テスト仕様書000111_システム構築_チェックシートAPO_キャビネット構成図_キャビネット構成図_01.コンバージョン手順書（最新）20040831" xfId="2793" xr:uid="{00000000-0005-0000-0000-0000180B0000}"/>
    <cellStyle name="7_FAX用紙_★テスト仕様書000111_システム構築_チェックシートAPO_キャビネット構成図_キャビネット構成図_01.コンバージョン手順書（最新）20040831 2" xfId="2797" xr:uid="{00000000-0005-0000-0000-00001C0B0000}"/>
    <cellStyle name="7_FAX用紙_★テスト仕様書000111_システム構築_チェックシートAPO_キャビネット構成図_キャビネット構成図_050.(添付資料)その他" xfId="2798" xr:uid="{00000000-0005-0000-0000-00001D0B0000}"/>
    <cellStyle name="7_FAX用紙_★テスト仕様書000111_システム構築_チェックシートAPO_キャビネット構成図_キャビネット構成図_050.(添付資料)その他 2" xfId="2799" xr:uid="{00000000-0005-0000-0000-00001E0B0000}"/>
    <cellStyle name="7_FAX用紙_★テスト仕様書000111_チェックシートAPO" xfId="266" xr:uid="{00000000-0005-0000-0000-000039010000}"/>
    <cellStyle name="7_FAX用紙_★テスト仕様書000111_チェックシートAPO 2" xfId="2802" xr:uid="{00000000-0005-0000-0000-0000210B0000}"/>
    <cellStyle name="7_FAX用紙_★テスト仕様書000111_チェックシートAPO_(APO)" xfId="2807" xr:uid="{00000000-0005-0000-0000-0000260B0000}"/>
    <cellStyle name="7_FAX用紙_★テスト仕様書000111_チェックシートAPO_(APO) 2" xfId="2808" xr:uid="{00000000-0005-0000-0000-0000270B0000}"/>
    <cellStyle name="7_FAX用紙_★テスト仕様書000111_チェックシートAPO_(APO)_01.コンバージョン手順書（最新）20040831" xfId="1543" xr:uid="{00000000-0005-0000-0000-000036060000}"/>
    <cellStyle name="7_FAX用紙_★テスト仕様書000111_チェックシートAPO_(APO)_01.コンバージョン手順書（最新）20040831 2" xfId="1546" xr:uid="{00000000-0005-0000-0000-000039060000}"/>
    <cellStyle name="7_FAX用紙_★テスト仕様書000111_チェックシートAPO_(APO)_050.(添付資料)その他" xfId="2809" xr:uid="{00000000-0005-0000-0000-0000280B0000}"/>
    <cellStyle name="7_FAX用紙_★テスト仕様書000111_チェックシートAPO_(APO)_050.(添付資料)その他 2" xfId="2810" xr:uid="{00000000-0005-0000-0000-0000290B0000}"/>
    <cellStyle name="7_FAX用紙_★テスト仕様書000111_チェックシートAPO_(APO)_キャビネット構成図" xfId="2811" xr:uid="{00000000-0005-0000-0000-00002A0B0000}"/>
    <cellStyle name="7_FAX用紙_★テスト仕様書000111_チェックシートAPO_(APO)_キャビネット構成図 2" xfId="149" xr:uid="{00000000-0005-0000-0000-0000B0000000}"/>
    <cellStyle name="7_FAX用紙_★テスト仕様書000111_チェックシートAPO_(APO)_キャビネット構成図_01.コンバージョン手順書（最新）20040831" xfId="2812" xr:uid="{00000000-0005-0000-0000-00002B0B0000}"/>
    <cellStyle name="7_FAX用紙_★テスト仕様書000111_チェックシートAPO_(APO)_キャビネット構成図_01.コンバージョン手順書（最新）20040831 2" xfId="2815" xr:uid="{00000000-0005-0000-0000-00002E0B0000}"/>
    <cellStyle name="7_FAX用紙_★テスト仕様書000111_チェックシートAPO_(APO)_キャビネット構成図_050.(添付資料)その他" xfId="2817" xr:uid="{00000000-0005-0000-0000-0000300B0000}"/>
    <cellStyle name="7_FAX用紙_★テスト仕様書000111_チェックシートAPO_(APO)_キャビネット構成図_050.(添付資料)その他 2" xfId="2820" xr:uid="{00000000-0005-0000-0000-0000330B0000}"/>
    <cellStyle name="7_FAX用紙_★テスト仕様書000111_チェックシートAPO_(APO)_キャビネット構成図_キャビネット構成図" xfId="2823" xr:uid="{00000000-0005-0000-0000-0000360B0000}"/>
    <cellStyle name="7_FAX用紙_★テスト仕様書000111_チェックシートAPO_(APO)_キャビネット構成図_キャビネット構成図 2" xfId="2825" xr:uid="{00000000-0005-0000-0000-0000380B0000}"/>
    <cellStyle name="7_FAX用紙_★テスト仕様書000111_チェックシートAPO_(APO)_キャビネット構成図_キャビネット構成図_01.コンバージョン手順書（最新）20040831" xfId="2121" xr:uid="{00000000-0005-0000-0000-000078080000}"/>
    <cellStyle name="7_FAX用紙_★テスト仕様書000111_チェックシートAPO_(APO)_キャビネット構成図_キャビネット構成図_01.コンバージョン手順書（最新）20040831 2" xfId="330" xr:uid="{00000000-0005-0000-0000-000079010000}"/>
    <cellStyle name="7_FAX用紙_★テスト仕様書000111_チェックシートAPO_(APO)_キャビネット構成図_キャビネット構成図_050.(添付資料)その他" xfId="1046" xr:uid="{00000000-0005-0000-0000-000045040000}"/>
    <cellStyle name="7_FAX用紙_★テスト仕様書000111_チェックシートAPO_(APO)_キャビネット構成図_キャビネット構成図_050.(添付資料)その他 2" xfId="2827" xr:uid="{00000000-0005-0000-0000-00003A0B0000}"/>
    <cellStyle name="7_FAX用紙_★テスト仕様書000111_チェックシートAPO_01.コンバージョン手順書（最新）20040831" xfId="1458" xr:uid="{00000000-0005-0000-0000-0000E1050000}"/>
    <cellStyle name="7_FAX用紙_★テスト仕様書000111_チェックシートAPO_01.コンバージョン手順書（最新）20040831 2" xfId="1462" xr:uid="{00000000-0005-0000-0000-0000E5050000}"/>
    <cellStyle name="7_FAX用紙_★テスト仕様書000111_チェックシートAPO_050.(添付資料)その他" xfId="2828" xr:uid="{00000000-0005-0000-0000-00003B0B0000}"/>
    <cellStyle name="7_FAX用紙_★テスト仕様書000111_チェックシートAPO_050.(添付資料)その他 2" xfId="2831" xr:uid="{00000000-0005-0000-0000-00003E0B0000}"/>
    <cellStyle name="7_FAX用紙_★テスト仕様書000111_チェックシートAPO_キャビネット構成図" xfId="486" xr:uid="{00000000-0005-0000-0000-000015020000}"/>
    <cellStyle name="7_FAX用紙_★テスト仕様書000111_チェックシートAPO_キャビネット構成図 2" xfId="1181" xr:uid="{00000000-0005-0000-0000-0000CC040000}"/>
    <cellStyle name="7_FAX用紙_★テスト仕様書000111_チェックシートAPO_キャビネット構成図_01.コンバージョン手順書（最新）20040831" xfId="2452" xr:uid="{00000000-0005-0000-0000-0000C3090000}"/>
    <cellStyle name="7_FAX用紙_★テスト仕様書000111_チェックシートAPO_キャビネット構成図_01.コンバージョン手順書（最新）20040831 2" xfId="2455" xr:uid="{00000000-0005-0000-0000-0000C6090000}"/>
    <cellStyle name="7_FAX用紙_★テスト仕様書000111_チェックシートAPO_キャビネット構成図_050.(添付資料)その他" xfId="2833" xr:uid="{00000000-0005-0000-0000-0000400B0000}"/>
    <cellStyle name="7_FAX用紙_★テスト仕様書000111_チェックシートAPO_キャビネット構成図_050.(添付資料)その他 2" xfId="2834" xr:uid="{00000000-0005-0000-0000-0000410B0000}"/>
    <cellStyle name="7_FAX用紙_★テスト仕様書000111_チェックシートAPO_キャビネット構成図_キャビネット構成図" xfId="1235" xr:uid="{00000000-0005-0000-0000-000002050000}"/>
    <cellStyle name="7_FAX用紙_★テスト仕様書000111_チェックシートAPO_キャビネット構成図_キャビネット構成図 2" xfId="1246" xr:uid="{00000000-0005-0000-0000-00000D050000}"/>
    <cellStyle name="7_FAX用紙_★テスト仕様書000111_チェックシートAPO_キャビネット構成図_キャビネット構成図_01.コンバージョン手順書（最新）20040831" xfId="2837" xr:uid="{00000000-0005-0000-0000-0000440B0000}"/>
    <cellStyle name="7_FAX用紙_★テスト仕様書000111_チェックシートAPO_キャビネット構成図_キャビネット構成図_01.コンバージョン手順書（最新）20040831 2" xfId="2266" xr:uid="{00000000-0005-0000-0000-000009090000}"/>
    <cellStyle name="7_FAX用紙_★テスト仕様書000111_チェックシートAPO_キャビネット構成図_キャビネット構成図_050.(添付資料)その他" xfId="328" xr:uid="{00000000-0005-0000-0000-000077010000}"/>
    <cellStyle name="7_FAX用紙_★テスト仕様書000111_チェックシートAPO_キャビネット構成図_キャビネット構成図_050.(添付資料)その他 2" xfId="2839" xr:uid="{00000000-0005-0000-0000-0000460B0000}"/>
    <cellStyle name="7_FAX用紙_★テスト仕様書000111_楽天見積機能縮小版" xfId="1821" xr:uid="{00000000-0005-0000-0000-00004C070000}"/>
    <cellStyle name="7_FAX用紙_★テスト仕様書000111_楽天見積機能縮小版 2" xfId="1746" xr:uid="{00000000-0005-0000-0000-000001070000}"/>
    <cellStyle name="7_FAX用紙_★テスト仕様書000111_楽天見積機能縮小版_(APO)" xfId="2570" xr:uid="{00000000-0005-0000-0000-0000390A0000}"/>
    <cellStyle name="7_FAX用紙_★テスト仕様書000111_楽天見積機能縮小版_(APO) 2" xfId="2843" xr:uid="{00000000-0005-0000-0000-00004A0B0000}"/>
    <cellStyle name="7_FAX用紙_★テスト仕様書000111_楽天見積機能縮小版_(APO)_(APO)" xfId="1261" xr:uid="{00000000-0005-0000-0000-00001C050000}"/>
    <cellStyle name="7_FAX用紙_★テスト仕様書000111_楽天見積機能縮小版_(APO)_(APO) 2" xfId="2845" xr:uid="{00000000-0005-0000-0000-00004C0B0000}"/>
    <cellStyle name="7_FAX用紙_★テスト仕様書000111_楽天見積機能縮小版_(APO)_(APO)_01.コンバージョン手順書（最新）20040831" xfId="2454" xr:uid="{00000000-0005-0000-0000-0000C5090000}"/>
    <cellStyle name="7_FAX用紙_★テスト仕様書000111_楽天見積機能縮小版_(APO)_(APO)_01.コンバージョン手順書（最新）20040831 2" xfId="2846" xr:uid="{00000000-0005-0000-0000-00004D0B0000}"/>
    <cellStyle name="7_FAX用紙_★テスト仕様書000111_楽天見積機能縮小版_(APO)_(APO)_050.(添付資料)その他" xfId="2847" xr:uid="{00000000-0005-0000-0000-00004E0B0000}"/>
    <cellStyle name="7_FAX用紙_★テスト仕様書000111_楽天見積機能縮小版_(APO)_(APO)_050.(添付資料)その他 2" xfId="1723" xr:uid="{00000000-0005-0000-0000-0000EA060000}"/>
    <cellStyle name="7_FAX用紙_★テスト仕様書000111_楽天見積機能縮小版_(APO)_(APO)_キャビネット構成図" xfId="2093" xr:uid="{00000000-0005-0000-0000-00005C080000}"/>
    <cellStyle name="7_FAX用紙_★テスト仕様書000111_楽天見積機能縮小版_(APO)_(APO)_キャビネット構成図 2" xfId="2098" xr:uid="{00000000-0005-0000-0000-000061080000}"/>
    <cellStyle name="7_FAX用紙_★テスト仕様書000111_楽天見積機能縮小版_(APO)_(APO)_キャビネット構成図_01.コンバージョン手順書（最新）20040831" xfId="2848" xr:uid="{00000000-0005-0000-0000-00004F0B0000}"/>
    <cellStyle name="7_FAX用紙_★テスト仕様書000111_楽天見積機能縮小版_(APO)_(APO)_キャビネット構成図_01.コンバージョン手順書（最新）20040831 2" xfId="2849" xr:uid="{00000000-0005-0000-0000-0000500B0000}"/>
    <cellStyle name="7_FAX用紙_★テスト仕様書000111_楽天見積機能縮小版_(APO)_(APO)_キャビネット構成図_050.(添付資料)その他" xfId="718" xr:uid="{00000000-0005-0000-0000-0000FD020000}"/>
    <cellStyle name="7_FAX用紙_★テスト仕様書000111_楽天見積機能縮小版_(APO)_(APO)_キャビネット構成図_050.(添付資料)その他 2" xfId="895" xr:uid="{00000000-0005-0000-0000-0000AE030000}"/>
    <cellStyle name="7_FAX用紙_★テスト仕様書000111_楽天見積機能縮小版_(APO)_(APO)_キャビネット構成図_キャビネット構成図" xfId="2850" xr:uid="{00000000-0005-0000-0000-0000510B0000}"/>
    <cellStyle name="7_FAX用紙_★テスト仕様書000111_楽天見積機能縮小版_(APO)_(APO)_キャビネット構成図_キャビネット構成図 2" xfId="2851" xr:uid="{00000000-0005-0000-0000-0000520B0000}"/>
    <cellStyle name="7_FAX用紙_★テスト仕様書000111_楽天見積機能縮小版_(APO)_(APO)_キャビネット構成図_キャビネット構成図_01.コンバージョン手順書（最新）20040831" xfId="2852" xr:uid="{00000000-0005-0000-0000-0000530B0000}"/>
    <cellStyle name="7_FAX用紙_★テスト仕様書000111_楽天見積機能縮小版_(APO)_(APO)_キャビネット構成図_キャビネット構成図_01.コンバージョン手順書（最新）20040831 2" xfId="2166" xr:uid="{00000000-0005-0000-0000-0000A5080000}"/>
    <cellStyle name="7_FAX用紙_★テスト仕様書000111_楽天見積機能縮小版_(APO)_(APO)_キャビネット構成図_キャビネット構成図_050.(添付資料)その他" xfId="2826" xr:uid="{00000000-0005-0000-0000-0000390B0000}"/>
    <cellStyle name="7_FAX用紙_★テスト仕様書000111_楽天見積機能縮小版_(APO)_(APO)_キャビネット構成図_キャビネット構成図_050.(添付資料)その他 2" xfId="2854" xr:uid="{00000000-0005-0000-0000-0000550B0000}"/>
    <cellStyle name="7_FAX用紙_★テスト仕様書000111_楽天見積機能縮小版_(APO)_01.コンバージョン手順書（最新）20040831" xfId="2857" xr:uid="{00000000-0005-0000-0000-0000580B0000}"/>
    <cellStyle name="7_FAX用紙_★テスト仕様書000111_楽天見積機能縮小版_(APO)_01.コンバージョン手順書（最新）20040831 2" xfId="2860" xr:uid="{00000000-0005-0000-0000-00005B0B0000}"/>
    <cellStyle name="7_FAX用紙_★テスト仕様書000111_楽天見積機能縮小版_(APO)_050.(添付資料)その他" xfId="1368" xr:uid="{00000000-0005-0000-0000-000087050000}"/>
    <cellStyle name="7_FAX用紙_★テスト仕様書000111_楽天見積機能縮小版_(APO)_050.(添付資料)その他 2" xfId="1374" xr:uid="{00000000-0005-0000-0000-00008D050000}"/>
    <cellStyle name="7_FAX用紙_★テスト仕様書000111_楽天見積機能縮小版_(APO)_キャビネット構成図" xfId="2070" xr:uid="{00000000-0005-0000-0000-000045080000}"/>
    <cellStyle name="7_FAX用紙_★テスト仕様書000111_楽天見積機能縮小版_(APO)_キャビネット構成図 2" xfId="2080" xr:uid="{00000000-0005-0000-0000-00004F080000}"/>
    <cellStyle name="7_FAX用紙_★テスト仕様書000111_楽天見積機能縮小版_(APO)_キャビネット構成図_01.コンバージョン手順書（最新）20040831" xfId="1580" xr:uid="{00000000-0005-0000-0000-00005B060000}"/>
    <cellStyle name="7_FAX用紙_★テスト仕様書000111_楽天見積機能縮小版_(APO)_キャビネット構成図_01.コンバージョン手順書（最新）20040831 2" xfId="2864" xr:uid="{00000000-0005-0000-0000-00005F0B0000}"/>
    <cellStyle name="7_FAX用紙_★テスト仕様書000111_楽天見積機能縮小版_(APO)_キャビネット構成図_050.(添付資料)その他" xfId="569" xr:uid="{00000000-0005-0000-0000-000068020000}"/>
    <cellStyle name="7_FAX用紙_★テスト仕様書000111_楽天見積機能縮小版_(APO)_キャビネット構成図_050.(添付資料)その他 2" xfId="866" xr:uid="{00000000-0005-0000-0000-000091030000}"/>
    <cellStyle name="7_FAX用紙_★テスト仕様書000111_楽天見積機能縮小版_(APO)_キャビネット構成図_キャビネット構成図" xfId="1401" xr:uid="{00000000-0005-0000-0000-0000A8050000}"/>
    <cellStyle name="7_FAX用紙_★テスト仕様書000111_楽天見積機能縮小版_(APO)_キャビネット構成図_キャビネット構成図 2" xfId="1405" xr:uid="{00000000-0005-0000-0000-0000AC050000}"/>
    <cellStyle name="7_FAX用紙_★テスト仕様書000111_楽天見積機能縮小版_(APO)_キャビネット構成図_キャビネット構成図_01.コンバージョン手順書（最新）20040831" xfId="2153" xr:uid="{00000000-0005-0000-0000-000098080000}"/>
    <cellStyle name="7_FAX用紙_★テスト仕様書000111_楽天見積機能縮小版_(APO)_キャビネット構成図_キャビネット構成図_01.コンバージョン手順書（最新）20040831 2" xfId="2228" xr:uid="{00000000-0005-0000-0000-0000E3080000}"/>
    <cellStyle name="7_FAX用紙_★テスト仕様書000111_楽天見積機能縮小版_(APO)_キャビネット構成図_キャビネット構成図_050.(添付資料)その他" xfId="2865" xr:uid="{00000000-0005-0000-0000-0000600B0000}"/>
    <cellStyle name="7_FAX用紙_★テスト仕様書000111_楽天見積機能縮小版_(APO)_キャビネット構成図_キャビネット構成図_050.(添付資料)その他 2" xfId="2866" xr:uid="{00000000-0005-0000-0000-0000610B0000}"/>
    <cellStyle name="7_FAX用紙_★テスト仕様書000111_楽天見積機能縮小版_01.コンバージョン手順書（最新）20040831" xfId="901" xr:uid="{00000000-0005-0000-0000-0000B4030000}"/>
    <cellStyle name="7_FAX用紙_★テスト仕様書000111_楽天見積機能縮小版_01.コンバージョン手順書（最新）20040831 2" xfId="291" xr:uid="{00000000-0005-0000-0000-000052010000}"/>
    <cellStyle name="7_FAX用紙_★テスト仕様書000111_楽天見積機能縮小版_050.(添付資料)その他" xfId="2868" xr:uid="{00000000-0005-0000-0000-0000630B0000}"/>
    <cellStyle name="7_FAX用紙_★テスト仕様書000111_楽天見積機能縮小版_050.(添付資料)その他 2" xfId="2869" xr:uid="{00000000-0005-0000-0000-0000640B0000}"/>
    <cellStyle name="7_FAX用紙_★テスト仕様書000111_楽天見積機能縮小版_キャビネット構成図" xfId="2870" xr:uid="{00000000-0005-0000-0000-0000650B0000}"/>
    <cellStyle name="7_FAX用紙_★テスト仕様書000111_楽天見積機能縮小版_キャビネット構成図 2" xfId="2871" xr:uid="{00000000-0005-0000-0000-0000660B0000}"/>
    <cellStyle name="7_FAX用紙_★テスト仕様書000111_楽天見積機能縮小版_キャビネット構成図_01.コンバージョン手順書（最新）20040831" xfId="2872" xr:uid="{00000000-0005-0000-0000-0000670B0000}"/>
    <cellStyle name="7_FAX用紙_★テスト仕様書000111_楽天見積機能縮小版_キャビネット構成図_01.コンバージョン手順書（最新）20040831 2" xfId="2873" xr:uid="{00000000-0005-0000-0000-0000680B0000}"/>
    <cellStyle name="7_FAX用紙_★テスト仕様書000111_楽天見積機能縮小版_キャビネット構成図_050.(添付資料)その他" xfId="931" xr:uid="{00000000-0005-0000-0000-0000D2030000}"/>
    <cellStyle name="7_FAX用紙_★テスト仕様書000111_楽天見積機能縮小版_キャビネット構成図_050.(添付資料)その他 2" xfId="2876" xr:uid="{00000000-0005-0000-0000-00006B0B0000}"/>
    <cellStyle name="7_FAX用紙_★テスト仕様書000111_楽天見積機能縮小版_キャビネット構成図_キャビネット構成図" xfId="612" xr:uid="{00000000-0005-0000-0000-000093020000}"/>
    <cellStyle name="7_FAX用紙_★テスト仕様書000111_楽天見積機能縮小版_キャビネット構成図_キャビネット構成図 2" xfId="2877" xr:uid="{00000000-0005-0000-0000-00006C0B0000}"/>
    <cellStyle name="7_FAX用紙_★テスト仕様書000111_楽天見積機能縮小版_キャビネット構成図_キャビネット構成図_01.コンバージョン手順書（最新）20040831" xfId="2527" xr:uid="{00000000-0005-0000-0000-00000E0A0000}"/>
    <cellStyle name="7_FAX用紙_★テスト仕様書000111_楽天見積機能縮小版_キャビネット構成図_キャビネット構成図_01.コンバージョン手順書（最新）20040831 2" xfId="2531" xr:uid="{00000000-0005-0000-0000-0000120A0000}"/>
    <cellStyle name="7_FAX用紙_★テスト仕様書000111_楽天見積機能縮小版_キャビネット構成図_キャビネット構成図_050.(添付資料)その他" xfId="2878" xr:uid="{00000000-0005-0000-0000-00006D0B0000}"/>
    <cellStyle name="7_FAX用紙_★テスト仕様書000111_楽天見積機能縮小版_キャビネット構成図_キャビネット構成図_050.(添付資料)その他 2" xfId="2879" xr:uid="{00000000-0005-0000-0000-00006E0B0000}"/>
    <cellStyle name="7_FAX用紙_★テスト仕様書000111_楽天見積機能縮小版_チェックシートAPO" xfId="2880" xr:uid="{00000000-0005-0000-0000-00006F0B0000}"/>
    <cellStyle name="7_FAX用紙_★テスト仕様書000111_楽天見積機能縮小版_チェックシートAPO 2" xfId="2882" xr:uid="{00000000-0005-0000-0000-0000710B0000}"/>
    <cellStyle name="7_FAX用紙_★テスト仕様書000111_楽天見積機能縮小版_チェックシートAPO_(APO)" xfId="2883" xr:uid="{00000000-0005-0000-0000-0000720B0000}"/>
    <cellStyle name="7_FAX用紙_★テスト仕様書000111_楽天見積機能縮小版_チェックシートAPO_(APO) 2" xfId="2884" xr:uid="{00000000-0005-0000-0000-0000730B0000}"/>
    <cellStyle name="7_FAX用紙_★テスト仕様書000111_楽天見積機能縮小版_チェックシートAPO_(APO)_01.コンバージョン手順書（最新）20040831" xfId="2724" xr:uid="{00000000-0005-0000-0000-0000D30A0000}"/>
    <cellStyle name="7_FAX用紙_★テスト仕様書000111_楽天見積機能縮小版_チェックシートAPO_(APO)_01.コンバージョン手順書（最新）20040831 2" xfId="2728" xr:uid="{00000000-0005-0000-0000-0000D70A0000}"/>
    <cellStyle name="7_FAX用紙_★テスト仕様書000111_楽天見積機能縮小版_チェックシートAPO_(APO)_050.(添付資料)その他" xfId="1598" xr:uid="{00000000-0005-0000-0000-00006D060000}"/>
    <cellStyle name="7_FAX用紙_★テスト仕様書000111_楽天見積機能縮小版_チェックシートAPO_(APO)_050.(添付資料)その他 2" xfId="1602" xr:uid="{00000000-0005-0000-0000-000071060000}"/>
    <cellStyle name="7_FAX用紙_★テスト仕様書000111_楽天見積機能縮小版_チェックシートAPO_(APO)_キャビネット構成図" xfId="2885" xr:uid="{00000000-0005-0000-0000-0000740B0000}"/>
    <cellStyle name="7_FAX用紙_★テスト仕様書000111_楽天見積機能縮小版_チェックシートAPO_(APO)_キャビネット構成図 2" xfId="2886" xr:uid="{00000000-0005-0000-0000-0000750B0000}"/>
    <cellStyle name="7_FAX用紙_★テスト仕様書000111_楽天見積機能縮小版_チェックシートAPO_(APO)_キャビネット構成図_01.コンバージョン手順書（最新）20040831" xfId="262" xr:uid="{00000000-0005-0000-0000-000035010000}"/>
    <cellStyle name="7_FAX用紙_★テスト仕様書000111_楽天見積機能縮小版_チェックシートAPO_(APO)_キャビネット構成図_01.コンバージョン手順書（最新）20040831 2" xfId="245" xr:uid="{00000000-0005-0000-0000-000024010000}"/>
    <cellStyle name="7_FAX用紙_★テスト仕様書000111_楽天見積機能縮小版_チェックシートAPO_(APO)_キャビネット構成図_050.(添付資料)その他" xfId="2889" xr:uid="{00000000-0005-0000-0000-0000780B0000}"/>
    <cellStyle name="7_FAX用紙_★テスト仕様書000111_楽天見積機能縮小版_チェックシートAPO_(APO)_キャビネット構成図_050.(添付資料)その他 2" xfId="2892" xr:uid="{00000000-0005-0000-0000-00007B0B0000}"/>
    <cellStyle name="7_FAX用紙_★テスト仕様書000111_楽天見積機能縮小版_チェックシートAPO_(APO)_キャビネット構成図_キャビネット構成図" xfId="2386" xr:uid="{00000000-0005-0000-0000-000081090000}"/>
    <cellStyle name="7_FAX用紙_★テスト仕様書000111_楽天見積機能縮小版_チェックシートAPO_(APO)_キャビネット構成図_キャビネット構成図 2" xfId="2249" xr:uid="{00000000-0005-0000-0000-0000F8080000}"/>
    <cellStyle name="7_FAX用紙_★テスト仕様書000111_楽天見積機能縮小版_チェックシートAPO_(APO)_キャビネット構成図_キャビネット構成図_01.コンバージョン手順書（最新）20040831" xfId="265" xr:uid="{00000000-0005-0000-0000-000038010000}"/>
    <cellStyle name="7_FAX用紙_★テスト仕様書000111_楽天見積機能縮小版_チェックシートAPO_(APO)_キャビネット構成図_キャビネット構成図_01.コンバージョン手順書（最新）20040831 2" xfId="2801" xr:uid="{00000000-0005-0000-0000-0000200B0000}"/>
    <cellStyle name="7_FAX用紙_★テスト仕様書000111_楽天見積機能縮小版_チェックシートAPO_(APO)_キャビネット構成図_キャビネット構成図_050.(添付資料)その他" xfId="2893" xr:uid="{00000000-0005-0000-0000-00007C0B0000}"/>
    <cellStyle name="7_FAX用紙_★テスト仕様書000111_楽天見積機能縮小版_チェックシートAPO_(APO)_キャビネット構成図_キャビネット構成図_050.(添付資料)その他 2" xfId="2895" xr:uid="{00000000-0005-0000-0000-00007E0B0000}"/>
    <cellStyle name="7_FAX用紙_★テスト仕様書000111_楽天見積機能縮小版_チェックシートAPO_01.コンバージョン手順書（最新）20040831" xfId="135" xr:uid="{00000000-0005-0000-0000-00009D000000}"/>
    <cellStyle name="7_FAX用紙_★テスト仕様書000111_楽天見積機能縮小版_チェックシートAPO_01.コンバージョン手順書（最新）20040831 2" xfId="2899" xr:uid="{00000000-0005-0000-0000-0000820B0000}"/>
    <cellStyle name="7_FAX用紙_★テスト仕様書000111_楽天見積機能縮小版_チェックシートAPO_050.(添付資料)その他" xfId="2901" xr:uid="{00000000-0005-0000-0000-0000840B0000}"/>
    <cellStyle name="7_FAX用紙_★テスト仕様書000111_楽天見積機能縮小版_チェックシートAPO_050.(添付資料)その他 2" xfId="2903" xr:uid="{00000000-0005-0000-0000-0000860B0000}"/>
    <cellStyle name="7_FAX用紙_★テスト仕様書000111_楽天見積機能縮小版_チェックシートAPO_キャビネット構成図" xfId="2904" xr:uid="{00000000-0005-0000-0000-0000870B0000}"/>
    <cellStyle name="7_FAX用紙_★テスト仕様書000111_楽天見積機能縮小版_チェックシートAPO_キャビネット構成図 2" xfId="2909" xr:uid="{00000000-0005-0000-0000-00008C0B0000}"/>
    <cellStyle name="7_FAX用紙_★テスト仕様書000111_楽天見積機能縮小版_チェックシートAPO_キャビネット構成図_01.コンバージョン手順書（最新）20040831" xfId="2910" xr:uid="{00000000-0005-0000-0000-00008D0B0000}"/>
    <cellStyle name="7_FAX用紙_★テスト仕様書000111_楽天見積機能縮小版_チェックシートAPO_キャビネット構成図_01.コンバージョン手順書（最新）20040831 2" xfId="2911" xr:uid="{00000000-0005-0000-0000-00008E0B0000}"/>
    <cellStyle name="7_FAX用紙_★テスト仕様書000111_楽天見積機能縮小版_チェックシートAPO_キャビネット構成図_050.(添付資料)その他" xfId="186" xr:uid="{00000000-0005-0000-0000-0000DA000000}"/>
    <cellStyle name="7_FAX用紙_★テスト仕様書000111_楽天見積機能縮小版_チェックシートAPO_キャビネット構成図_050.(添付資料)その他 2" xfId="480" xr:uid="{00000000-0005-0000-0000-00000F020000}"/>
    <cellStyle name="7_FAX用紙_★テスト仕様書000111_楽天見積機能縮小版_チェックシートAPO_キャビネット構成図_キャビネット構成図" xfId="2914" xr:uid="{00000000-0005-0000-0000-0000910B0000}"/>
    <cellStyle name="7_FAX用紙_★テスト仕様書000111_楽天見積機能縮小版_チェックシートAPO_キャビネット構成図_キャビネット構成図 2" xfId="2916" xr:uid="{00000000-0005-0000-0000-0000930B0000}"/>
    <cellStyle name="7_FAX用紙_★テスト仕様書000111_楽天見積機能縮小版_チェックシートAPO_キャビネット構成図_キャビネット構成図_01.コンバージョン手順書（最新）20040831" xfId="2287" xr:uid="{00000000-0005-0000-0000-00001E090000}"/>
    <cellStyle name="7_FAX用紙_★テスト仕様書000111_楽天見積機能縮小版_チェックシートAPO_キャビネット構成図_キャビネット構成図_01.コンバージョン手順書（最新）20040831 2" xfId="2292" xr:uid="{00000000-0005-0000-0000-000023090000}"/>
    <cellStyle name="7_FAX用紙_★テスト仕様書000111_楽天見積機能縮小版_チェックシートAPO_キャビネット構成図_キャビネット構成図_050.(添付資料)その他" xfId="2917" xr:uid="{00000000-0005-0000-0000-0000940B0000}"/>
    <cellStyle name="7_FAX用紙_★テスト仕様書000111_楽天見積機能縮小版_チェックシートAPO_キャビネット構成図_キャビネット構成図_050.(添付資料)その他 2" xfId="2832" xr:uid="{00000000-0005-0000-0000-00003F0B0000}"/>
    <cellStyle name="7_FAX用紙_★テスト仕様書000111_注文確認" xfId="1772" xr:uid="{00000000-0005-0000-0000-00001B070000}"/>
    <cellStyle name="7_FAX用紙_★テスト仕様書000111_注文確認 2" xfId="2919" xr:uid="{00000000-0005-0000-0000-0000960B0000}"/>
    <cellStyle name="7_FAX用紙_★テスト仕様書000111_注文確認_(APO)" xfId="2922" xr:uid="{00000000-0005-0000-0000-0000990B0000}"/>
    <cellStyle name="7_FAX用紙_★テスト仕様書000111_注文確認_(APO) 2" xfId="2924" xr:uid="{00000000-0005-0000-0000-00009B0B0000}"/>
    <cellStyle name="7_FAX用紙_★テスト仕様書000111_注文確認_(APO)_(APO)" xfId="2925" xr:uid="{00000000-0005-0000-0000-00009C0B0000}"/>
    <cellStyle name="7_FAX用紙_★テスト仕様書000111_注文確認_(APO)_(APO) 2" xfId="15" xr:uid="{00000000-0005-0000-0000-000011000000}"/>
    <cellStyle name="7_FAX用紙_★テスト仕様書000111_注文確認_(APO)_(APO)_01.コンバージョン手順書（最新）20040831" xfId="2928" xr:uid="{00000000-0005-0000-0000-00009F0B0000}"/>
    <cellStyle name="7_FAX用紙_★テスト仕様書000111_注文確認_(APO)_(APO)_01.コンバージョン手順書（最新）20040831 2" xfId="2929" xr:uid="{00000000-0005-0000-0000-0000A00B0000}"/>
    <cellStyle name="7_FAX用紙_★テスト仕様書000111_注文確認_(APO)_(APO)_050.(添付資料)その他" xfId="2297" xr:uid="{00000000-0005-0000-0000-000028090000}"/>
    <cellStyle name="7_FAX用紙_★テスト仕様書000111_注文確認_(APO)_(APO)_050.(添付資料)その他 2" xfId="1357" xr:uid="{00000000-0005-0000-0000-00007C050000}"/>
    <cellStyle name="7_FAX用紙_★テスト仕様書000111_注文確認_(APO)_(APO)_キャビネット構成図" xfId="2930" xr:uid="{00000000-0005-0000-0000-0000A10B0000}"/>
    <cellStyle name="7_FAX用紙_★テスト仕様書000111_注文確認_(APO)_(APO)_キャビネット構成図 2" xfId="2931" xr:uid="{00000000-0005-0000-0000-0000A20B0000}"/>
    <cellStyle name="7_FAX用紙_★テスト仕様書000111_注文確認_(APO)_(APO)_キャビネット構成図_01.コンバージョン手順書（最新）20040831" xfId="2101" xr:uid="{00000000-0005-0000-0000-000064080000}"/>
    <cellStyle name="7_FAX用紙_★テスト仕様書000111_注文確認_(APO)_(APO)_キャビネット構成図_01.コンバージョン手順書（最新）20040831 2" xfId="2103" xr:uid="{00000000-0005-0000-0000-000066080000}"/>
    <cellStyle name="7_FAX用紙_★テスト仕様書000111_注文確認_(APO)_(APO)_キャビネット構成図_050.(添付資料)その他" xfId="2932" xr:uid="{00000000-0005-0000-0000-0000A30B0000}"/>
    <cellStyle name="7_FAX用紙_★テスト仕様書000111_注文確認_(APO)_(APO)_キャビネット構成図_050.(添付資料)その他 2" xfId="1527" xr:uid="{00000000-0005-0000-0000-000026060000}"/>
    <cellStyle name="7_FAX用紙_★テスト仕様書000111_注文確認_(APO)_(APO)_キャビネット構成図_キャビネット構成図" xfId="2933" xr:uid="{00000000-0005-0000-0000-0000A40B0000}"/>
    <cellStyle name="7_FAX用紙_★テスト仕様書000111_注文確認_(APO)_(APO)_キャビネット構成図_キャビネット構成図 2" xfId="2390" xr:uid="{00000000-0005-0000-0000-000085090000}"/>
    <cellStyle name="7_FAX用紙_★テスト仕様書000111_注文確認_(APO)_(APO)_キャビネット構成図_キャビネット構成図_01.コンバージョン手順書（最新）20040831" xfId="2937" xr:uid="{00000000-0005-0000-0000-0000A80B0000}"/>
    <cellStyle name="7_FAX用紙_★テスト仕様書000111_注文確認_(APO)_(APO)_キャビネット構成図_キャビネット構成図_01.コンバージョン手順書（最新）20040831 2" xfId="2938" xr:uid="{00000000-0005-0000-0000-0000A90B0000}"/>
    <cellStyle name="7_FAX用紙_★テスト仕様書000111_注文確認_(APO)_(APO)_キャビネット構成図_キャビネット構成図_050.(添付資料)その他" xfId="2696" xr:uid="{00000000-0005-0000-0000-0000B70A0000}"/>
    <cellStyle name="7_FAX用紙_★テスト仕様書000111_注文確認_(APO)_(APO)_キャビネット構成図_キャビネット構成図_050.(添付資料)その他 2" xfId="74" xr:uid="{00000000-0005-0000-0000-000057000000}"/>
    <cellStyle name="7_FAX用紙_★テスト仕様書000111_注文確認_(APO)_01.コンバージョン手順書（最新）20040831" xfId="2940" xr:uid="{00000000-0005-0000-0000-0000AB0B0000}"/>
    <cellStyle name="7_FAX用紙_★テスト仕様書000111_注文確認_(APO)_01.コンバージョン手順書（最新）20040831 2" xfId="2942" xr:uid="{00000000-0005-0000-0000-0000AD0B0000}"/>
    <cellStyle name="7_FAX用紙_★テスト仕様書000111_注文確認_(APO)_050.(添付資料)その他" xfId="2060" xr:uid="{00000000-0005-0000-0000-00003B080000}"/>
    <cellStyle name="7_FAX用紙_★テスト仕様書000111_注文確認_(APO)_050.(添付資料)その他 2" xfId="2412" xr:uid="{00000000-0005-0000-0000-00009B090000}"/>
    <cellStyle name="7_FAX用紙_★テスト仕様書000111_注文確認_(APO)_キャビネット構成図" xfId="713" xr:uid="{00000000-0005-0000-0000-0000F8020000}"/>
    <cellStyle name="7_FAX用紙_★テスト仕様書000111_注文確認_(APO)_キャビネット構成図 2" xfId="892" xr:uid="{00000000-0005-0000-0000-0000AB030000}"/>
    <cellStyle name="7_FAX用紙_★テスト仕様書000111_注文確認_(APO)_キャビネット構成図_01.コンバージョン手順書（最新）20040831" xfId="2944" xr:uid="{00000000-0005-0000-0000-0000AF0B0000}"/>
    <cellStyle name="7_FAX用紙_★テスト仕様書000111_注文確認_(APO)_キャビネット構成図_01.コンバージョン手順書（最新）20040831 2" xfId="2946" xr:uid="{00000000-0005-0000-0000-0000B10B0000}"/>
    <cellStyle name="7_FAX用紙_★テスト仕様書000111_注文確認_(APO)_キャビネット構成図_050.(添付資料)その他" xfId="2665" xr:uid="{00000000-0005-0000-0000-0000980A0000}"/>
    <cellStyle name="7_FAX用紙_★テスト仕様書000111_注文確認_(APO)_キャビネット構成図_050.(添付資料)その他 2" xfId="2947" xr:uid="{00000000-0005-0000-0000-0000B20B0000}"/>
    <cellStyle name="7_FAX用紙_★テスト仕様書000111_注文確認_(APO)_キャビネット構成図_キャビネット構成図" xfId="2948" xr:uid="{00000000-0005-0000-0000-0000B30B0000}"/>
    <cellStyle name="7_FAX用紙_★テスト仕様書000111_注文確認_(APO)_キャビネット構成図_キャビネット構成図 2" xfId="2087" xr:uid="{00000000-0005-0000-0000-000056080000}"/>
    <cellStyle name="7_FAX用紙_★テスト仕様書000111_注文確認_(APO)_キャビネット構成図_キャビネット構成図_01.コンバージョン手順書（最新）20040831" xfId="2949" xr:uid="{00000000-0005-0000-0000-0000B40B0000}"/>
    <cellStyle name="7_FAX用紙_★テスト仕様書000111_注文確認_(APO)_キャビネット構成図_キャビネット構成図_01.コンバージョン手順書（最新）20040831 2" xfId="2951" xr:uid="{00000000-0005-0000-0000-0000B60B0000}"/>
    <cellStyle name="7_FAX用紙_★テスト仕様書000111_注文確認_(APO)_キャビネット構成図_キャビネット構成図_050.(添付資料)その他" xfId="2952" xr:uid="{00000000-0005-0000-0000-0000B70B0000}"/>
    <cellStyle name="7_FAX用紙_★テスト仕様書000111_注文確認_(APO)_キャビネット構成図_キャビネット構成図_050.(添付資料)その他 2" xfId="2953" xr:uid="{00000000-0005-0000-0000-0000B80B0000}"/>
    <cellStyle name="7_FAX用紙_★テスト仕様書000111_注文確認_01.コンバージョン手順書（最新）20040831" xfId="2954" xr:uid="{00000000-0005-0000-0000-0000B90B0000}"/>
    <cellStyle name="7_FAX用紙_★テスト仕様書000111_注文確認_01.コンバージョン手順書（最新）20040831 2" xfId="2956" xr:uid="{00000000-0005-0000-0000-0000BB0B0000}"/>
    <cellStyle name="7_FAX用紙_★テスト仕様書000111_注文確認_050.(添付資料)その他" xfId="2958" xr:uid="{00000000-0005-0000-0000-0000BD0B0000}"/>
    <cellStyle name="7_FAX用紙_★テスト仕様書000111_注文確認_050.(添付資料)その他 2" xfId="1533" xr:uid="{00000000-0005-0000-0000-00002C060000}"/>
    <cellStyle name="7_FAX用紙_★テスト仕様書000111_注文確認_キャビネット構成図" xfId="2960" xr:uid="{00000000-0005-0000-0000-0000BF0B0000}"/>
    <cellStyle name="7_FAX用紙_★テスト仕様書000111_注文確認_キャビネット構成図 2" xfId="1385" xr:uid="{00000000-0005-0000-0000-000098050000}"/>
    <cellStyle name="7_FAX用紙_★テスト仕様書000111_注文確認_キャビネット構成図_01.コンバージョン手順書（最新）20040831" xfId="2965" xr:uid="{00000000-0005-0000-0000-0000C40B0000}"/>
    <cellStyle name="7_FAX用紙_★テスト仕様書000111_注文確認_キャビネット構成図_01.コンバージョン手順書（最新）20040831 2" xfId="2968" xr:uid="{00000000-0005-0000-0000-0000C70B0000}"/>
    <cellStyle name="7_FAX用紙_★テスト仕様書000111_注文確認_キャビネット構成図_050.(添付資料)その他" xfId="2970" xr:uid="{00000000-0005-0000-0000-0000C90B0000}"/>
    <cellStyle name="7_FAX用紙_★テスト仕様書000111_注文確認_キャビネット構成図_050.(添付資料)その他 2" xfId="2972" xr:uid="{00000000-0005-0000-0000-0000CB0B0000}"/>
    <cellStyle name="7_FAX用紙_★テスト仕様書000111_注文確認_キャビネット構成図_キャビネット構成図" xfId="2573" xr:uid="{00000000-0005-0000-0000-00003C0A0000}"/>
    <cellStyle name="7_FAX用紙_★テスト仕様書000111_注文確認_キャビネット構成図_キャビネット構成図 2" xfId="1273" xr:uid="{00000000-0005-0000-0000-000028050000}"/>
    <cellStyle name="7_FAX用紙_★テスト仕様書000111_注文確認_キャビネット構成図_キャビネット構成図_01.コンバージョン手順書（最新）20040831" xfId="2974" xr:uid="{00000000-0005-0000-0000-0000CD0B0000}"/>
    <cellStyle name="7_FAX用紙_★テスト仕様書000111_注文確認_キャビネット構成図_キャビネット構成図_01.コンバージョン手順書（最新）20040831 2" xfId="2976" xr:uid="{00000000-0005-0000-0000-0000CF0B0000}"/>
    <cellStyle name="7_FAX用紙_★テスト仕様書000111_注文確認_キャビネット構成図_キャビネット構成図_050.(添付資料)その他" xfId="2179" xr:uid="{00000000-0005-0000-0000-0000B2080000}"/>
    <cellStyle name="7_FAX用紙_★テスト仕様書000111_注文確認_キャビネット構成図_キャビネット構成図_050.(添付資料)その他 2" xfId="2180" xr:uid="{00000000-0005-0000-0000-0000B3080000}"/>
    <cellStyle name="7_FAX用紙_★テスト仕様書000111_注文確認_チェックシートAPO" xfId="1646" xr:uid="{00000000-0005-0000-0000-00009D060000}"/>
    <cellStyle name="7_FAX用紙_★テスト仕様書000111_注文確認_チェックシートAPO 2" xfId="2978" xr:uid="{00000000-0005-0000-0000-0000D10B0000}"/>
    <cellStyle name="7_FAX用紙_★テスト仕様書000111_注文確認_チェックシートAPO_(APO)" xfId="2981" xr:uid="{00000000-0005-0000-0000-0000D40B0000}"/>
    <cellStyle name="7_FAX用紙_★テスト仕様書000111_注文確認_チェックシートAPO_(APO) 2" xfId="1029" xr:uid="{00000000-0005-0000-0000-000034040000}"/>
    <cellStyle name="7_FAX用紙_★テスト仕様書000111_注文確認_チェックシートAPO_(APO)_01.コンバージョン手順書（最新）20040831" xfId="1670" xr:uid="{00000000-0005-0000-0000-0000B5060000}"/>
    <cellStyle name="7_FAX用紙_★テスト仕様書000111_注文確認_チェックシートAPO_(APO)_01.コンバージョン手順書（最新）20040831 2" xfId="1679" xr:uid="{00000000-0005-0000-0000-0000BE060000}"/>
    <cellStyle name="7_FAX用紙_★テスト仕様書000111_注文確認_チェックシートAPO_(APO)_050.(添付資料)その他" xfId="2986" xr:uid="{00000000-0005-0000-0000-0000D90B0000}"/>
    <cellStyle name="7_FAX用紙_★テスト仕様書000111_注文確認_チェックシートAPO_(APO)_050.(添付資料)その他 2" xfId="2990" xr:uid="{00000000-0005-0000-0000-0000DD0B0000}"/>
    <cellStyle name="7_FAX用紙_★テスト仕様書000111_注文確認_チェックシートAPO_(APO)_キャビネット構成図" xfId="447" xr:uid="{00000000-0005-0000-0000-0000EE010000}"/>
    <cellStyle name="7_FAX用紙_★テスト仕様書000111_注文確認_チェックシートAPO_(APO)_キャビネット構成図 2" xfId="2992" xr:uid="{00000000-0005-0000-0000-0000DF0B0000}"/>
    <cellStyle name="7_FAX用紙_★テスト仕様書000111_注文確認_チェックシートAPO_(APO)_キャビネット構成図_01.コンバージョン手順書（最新）20040831" xfId="2994" xr:uid="{00000000-0005-0000-0000-0000E10B0000}"/>
    <cellStyle name="7_FAX用紙_★テスト仕様書000111_注文確認_チェックシートAPO_(APO)_キャビネット構成図_01.コンバージョン手順書（最新）20040831 2" xfId="2997" xr:uid="{00000000-0005-0000-0000-0000E40B0000}"/>
    <cellStyle name="7_FAX用紙_★テスト仕様書000111_注文確認_チェックシートAPO_(APO)_キャビネット構成図_050.(添付資料)その他" xfId="115" xr:uid="{00000000-0005-0000-0000-000085000000}"/>
    <cellStyle name="7_FAX用紙_★テスト仕様書000111_注文確認_チェックシートAPO_(APO)_キャビネット構成図_050.(添付資料)その他 2" xfId="354" xr:uid="{00000000-0005-0000-0000-000091010000}"/>
    <cellStyle name="7_FAX用紙_★テスト仕様書000111_注文確認_チェックシートAPO_(APO)_キャビネット構成図_キャビネット構成図" xfId="1597" xr:uid="{00000000-0005-0000-0000-00006C060000}"/>
    <cellStyle name="7_FAX用紙_★テスト仕様書000111_注文確認_チェックシートAPO_(APO)_キャビネット構成図_キャビネット構成図 2" xfId="1601" xr:uid="{00000000-0005-0000-0000-000070060000}"/>
    <cellStyle name="7_FAX用紙_★テスト仕様書000111_注文確認_チェックシートAPO_(APO)_キャビネット構成図_キャビネット構成図_01.コンバージョン手順書（最新）20040831" xfId="1622" xr:uid="{00000000-0005-0000-0000-000085060000}"/>
    <cellStyle name="7_FAX用紙_★テスト仕様書000111_注文確認_チェックシートAPO_(APO)_キャビネット構成図_キャビネット構成図_01.コンバージョン手順書（最新）20040831 2" xfId="1625" xr:uid="{00000000-0005-0000-0000-000088060000}"/>
    <cellStyle name="7_FAX用紙_★テスト仕様書000111_注文確認_チェックシートAPO_(APO)_キャビネット構成図_キャビネット構成図_050.(添付資料)その他" xfId="1635" xr:uid="{00000000-0005-0000-0000-000092060000}"/>
    <cellStyle name="7_FAX用紙_★テスト仕様書000111_注文確認_チェックシートAPO_(APO)_キャビネット構成図_キャビネット構成図_050.(添付資料)その他 2" xfId="1641" xr:uid="{00000000-0005-0000-0000-000098060000}"/>
    <cellStyle name="7_FAX用紙_★テスト仕様書000111_注文確認_チェックシートAPO_01.コンバージョン手順書（最新）20040831" xfId="3001" xr:uid="{00000000-0005-0000-0000-0000E80B0000}"/>
    <cellStyle name="7_FAX用紙_★テスト仕様書000111_注文確認_チェックシートAPO_01.コンバージョン手順書（最新）20040831 2" xfId="3006" xr:uid="{00000000-0005-0000-0000-0000ED0B0000}"/>
    <cellStyle name="7_FAX用紙_★テスト仕様書000111_注文確認_チェックシートAPO_050.(添付資料)その他" xfId="3008" xr:uid="{00000000-0005-0000-0000-0000EF0B0000}"/>
    <cellStyle name="7_FAX用紙_★テスト仕様書000111_注文確認_チェックシートAPO_050.(添付資料)その他 2" xfId="3009" xr:uid="{00000000-0005-0000-0000-0000F00B0000}"/>
    <cellStyle name="7_FAX用紙_★テスト仕様書000111_注文確認_チェックシートAPO_キャビネット構成図" xfId="391" xr:uid="{00000000-0005-0000-0000-0000B6010000}"/>
    <cellStyle name="7_FAX用紙_★テスト仕様書000111_注文確認_チェックシートAPO_キャビネット構成図 2" xfId="1306" xr:uid="{00000000-0005-0000-0000-000049050000}"/>
    <cellStyle name="7_FAX用紙_★テスト仕様書000111_注文確認_チェックシートAPO_キャビネット構成図_01.コンバージョン手順書（最新）20040831" xfId="1910" xr:uid="{00000000-0005-0000-0000-0000A5070000}"/>
    <cellStyle name="7_FAX用紙_★テスト仕様書000111_注文確認_チェックシートAPO_キャビネット構成図_01.コンバージョン手順書（最新）20040831 2" xfId="1854" xr:uid="{00000000-0005-0000-0000-00006D070000}"/>
    <cellStyle name="7_FAX用紙_★テスト仕様書000111_注文確認_チェックシートAPO_キャビネット構成図_050.(添付資料)その他" xfId="3010" xr:uid="{00000000-0005-0000-0000-0000F10B0000}"/>
    <cellStyle name="7_FAX用紙_★テスト仕様書000111_注文確認_チェックシートAPO_キャビネット構成図_050.(添付資料)その他 2" xfId="3014" xr:uid="{00000000-0005-0000-0000-0000F50B0000}"/>
    <cellStyle name="7_FAX用紙_★テスト仕様書000111_注文確認_チェックシートAPO_キャビネット構成図_キャビネット構成図" xfId="3015" xr:uid="{00000000-0005-0000-0000-0000F60B0000}"/>
    <cellStyle name="7_FAX用紙_★テスト仕様書000111_注文確認_チェックシートAPO_キャビネット構成図_キャビネット構成図 2" xfId="3018" xr:uid="{00000000-0005-0000-0000-0000F90B0000}"/>
    <cellStyle name="7_FAX用紙_★テスト仕様書000111_注文確認_チェックシートAPO_キャビネット構成図_キャビネット構成図_01.コンバージョン手順書（最新）20040831" xfId="3020" xr:uid="{00000000-0005-0000-0000-0000FB0B0000}"/>
    <cellStyle name="7_FAX用紙_★テスト仕様書000111_注文確認_チェックシートAPO_キャビネット構成図_キャビネット構成図_01.コンバージョン手順書（最新）20040831 2" xfId="1291" xr:uid="{00000000-0005-0000-0000-00003A050000}"/>
    <cellStyle name="7_FAX用紙_★テスト仕様書000111_注文確認_チェックシートAPO_キャビネット構成図_キャビネット構成図_050.(添付資料)その他" xfId="457" xr:uid="{00000000-0005-0000-0000-0000F8010000}"/>
    <cellStyle name="7_FAX用紙_★テスト仕様書000111_注文確認_チェックシートAPO_キャビネット構成図_キャビネット構成図_050.(添付資料)その他 2" xfId="3021" xr:uid="{00000000-0005-0000-0000-0000FC0B0000}"/>
    <cellStyle name="7_FAX用紙_★テスト仕様書000125" xfId="1176" xr:uid="{00000000-0005-0000-0000-0000C7040000}"/>
    <cellStyle name="7_FAX用紙_★テスト仕様書000125 2" xfId="3022" xr:uid="{00000000-0005-0000-0000-0000FD0B0000}"/>
    <cellStyle name="7_FAX用紙_★テスト仕様書000125_(APO)" xfId="3023" xr:uid="{00000000-0005-0000-0000-0000FE0B0000}"/>
    <cellStyle name="7_FAX用紙_★テスト仕様書000125_(APO) 2" xfId="3025" xr:uid="{00000000-0005-0000-0000-0000000C0000}"/>
    <cellStyle name="7_FAX用紙_★テスト仕様書000125_(APO)_(APO)" xfId="3027" xr:uid="{00000000-0005-0000-0000-0000020C0000}"/>
    <cellStyle name="7_FAX用紙_★テスト仕様書000125_(APO)_(APO) 2" xfId="743" xr:uid="{00000000-0005-0000-0000-000016030000}"/>
    <cellStyle name="7_FAX用紙_★テスト仕様書000125_(APO)_(APO)_01.コンバージョン手順書（最新）20040831" xfId="1376" xr:uid="{00000000-0005-0000-0000-00008F050000}"/>
    <cellStyle name="7_FAX用紙_★テスト仕様書000125_(APO)_(APO)_01.コンバージョン手順書（最新）20040831 2" xfId="1092" xr:uid="{00000000-0005-0000-0000-000073040000}"/>
    <cellStyle name="7_FAX用紙_★テスト仕様書000125_(APO)_(APO)_050.(添付資料)その他" xfId="2247" xr:uid="{00000000-0005-0000-0000-0000F6080000}"/>
    <cellStyle name="7_FAX用紙_★テスト仕様書000125_(APO)_(APO)_050.(添付資料)その他 2" xfId="1874" xr:uid="{00000000-0005-0000-0000-000081070000}"/>
    <cellStyle name="7_FAX用紙_★テスト仕様書000125_(APO)_(APO)_キャビネット構成図" xfId="3029" xr:uid="{00000000-0005-0000-0000-0000040C0000}"/>
    <cellStyle name="7_FAX用紙_★テスト仕様書000125_(APO)_(APO)_キャビネット構成図 2" xfId="3031" xr:uid="{00000000-0005-0000-0000-0000060C0000}"/>
    <cellStyle name="7_FAX用紙_★テスト仕様書000125_(APO)_(APO)_キャビネット構成図_01.コンバージョン手順書（最新）20040831" xfId="1384" xr:uid="{00000000-0005-0000-0000-000097050000}"/>
    <cellStyle name="7_FAX用紙_★テスト仕様書000125_(APO)_(APO)_キャビネット構成図_01.コンバージョン手順書（最新）20040831 2" xfId="1390" xr:uid="{00000000-0005-0000-0000-00009D050000}"/>
    <cellStyle name="7_FAX用紙_★テスト仕様書000125_(APO)_(APO)_キャビネット構成図_050.(添付資料)その他" xfId="3032" xr:uid="{00000000-0005-0000-0000-0000070C0000}"/>
    <cellStyle name="7_FAX用紙_★テスト仕様書000125_(APO)_(APO)_キャビネット構成図_050.(添付資料)その他 2" xfId="3033" xr:uid="{00000000-0005-0000-0000-0000080C0000}"/>
    <cellStyle name="7_FAX用紙_★テスト仕様書000125_(APO)_(APO)_キャビネット構成図_キャビネット構成図" xfId="3035" xr:uid="{00000000-0005-0000-0000-00000A0C0000}"/>
    <cellStyle name="7_FAX用紙_★テスト仕様書000125_(APO)_(APO)_キャビネット構成図_キャビネット構成図 2" xfId="3037" xr:uid="{00000000-0005-0000-0000-00000C0C0000}"/>
    <cellStyle name="7_FAX用紙_★テスト仕様書000125_(APO)_(APO)_キャビネット構成図_キャビネット構成図_01.コンバージョン手順書（最新）20040831" xfId="3038" xr:uid="{00000000-0005-0000-0000-00000D0C0000}"/>
    <cellStyle name="7_FAX用紙_★テスト仕様書000125_(APO)_(APO)_キャビネット構成図_キャビネット構成図_01.コンバージョン手順書（最新）20040831 2" xfId="1884" xr:uid="{00000000-0005-0000-0000-00008B070000}"/>
    <cellStyle name="7_FAX用紙_★テスト仕様書000125_(APO)_(APO)_キャビネット構成図_キャビネット構成図_050.(添付資料)その他" xfId="3039" xr:uid="{00000000-0005-0000-0000-00000E0C0000}"/>
    <cellStyle name="7_FAX用紙_★テスト仕様書000125_(APO)_(APO)_キャビネット構成図_キャビネット構成図_050.(添付資料)その他 2" xfId="3040" xr:uid="{00000000-0005-0000-0000-00000F0C0000}"/>
    <cellStyle name="7_FAX用紙_★テスト仕様書000125_(APO)_01.コンバージョン手順書（最新）20040831" xfId="789" xr:uid="{00000000-0005-0000-0000-000044030000}"/>
    <cellStyle name="7_FAX用紙_★テスト仕様書000125_(APO)_01.コンバージョン手順書（最新）20040831 2" xfId="3041" xr:uid="{00000000-0005-0000-0000-0000100C0000}"/>
    <cellStyle name="7_FAX用紙_★テスト仕様書000125_(APO)_050.(添付資料)その他" xfId="3045" xr:uid="{00000000-0005-0000-0000-0000140C0000}"/>
    <cellStyle name="7_FAX用紙_★テスト仕様書000125_(APO)_050.(添付資料)その他 2" xfId="95" xr:uid="{00000000-0005-0000-0000-00006F000000}"/>
    <cellStyle name="7_FAX用紙_★テスト仕様書000125_(APO)_キャビネット構成図" xfId="3046" xr:uid="{00000000-0005-0000-0000-0000150C0000}"/>
    <cellStyle name="7_FAX用紙_★テスト仕様書000125_(APO)_キャビネット構成図 2" xfId="1102" xr:uid="{00000000-0005-0000-0000-00007D040000}"/>
    <cellStyle name="7_FAX用紙_★テスト仕様書000125_(APO)_キャビネット構成図_01.コンバージョン手順書（最新）20040831" xfId="3049" xr:uid="{00000000-0005-0000-0000-0000180C0000}"/>
    <cellStyle name="7_FAX用紙_★テスト仕様書000125_(APO)_キャビネット構成図_01.コンバージョン手順書（最新）20040831 2" xfId="3050" xr:uid="{00000000-0005-0000-0000-0000190C0000}"/>
    <cellStyle name="7_FAX用紙_★テスト仕様書000125_(APO)_キャビネット構成図_050.(添付資料)その他" xfId="3051" xr:uid="{00000000-0005-0000-0000-00001A0C0000}"/>
    <cellStyle name="7_FAX用紙_★テスト仕様書000125_(APO)_キャビネット構成図_050.(添付資料)その他 2" xfId="3052" xr:uid="{00000000-0005-0000-0000-00001B0C0000}"/>
    <cellStyle name="7_FAX用紙_★テスト仕様書000125_(APO)_キャビネット構成図_キャビネット構成図" xfId="3053" xr:uid="{00000000-0005-0000-0000-00001C0C0000}"/>
    <cellStyle name="7_FAX用紙_★テスト仕様書000125_(APO)_キャビネット構成図_キャビネット構成図 2" xfId="3054" xr:uid="{00000000-0005-0000-0000-00001D0C0000}"/>
    <cellStyle name="7_FAX用紙_★テスト仕様書000125_(APO)_キャビネット構成図_キャビネット構成図_01.コンバージョン手順書（最新）20040831" xfId="3055" xr:uid="{00000000-0005-0000-0000-00001E0C0000}"/>
    <cellStyle name="7_FAX用紙_★テスト仕様書000125_(APO)_キャビネット構成図_キャビネット構成図_01.コンバージョン手順書（最新）20040831 2" xfId="3056" xr:uid="{00000000-0005-0000-0000-00001F0C0000}"/>
    <cellStyle name="7_FAX用紙_★テスト仕様書000125_(APO)_キャビネット構成図_キャビネット構成図_050.(添付資料)その他" xfId="3057" xr:uid="{00000000-0005-0000-0000-0000200C0000}"/>
    <cellStyle name="7_FAX用紙_★テスト仕様書000125_(APO)_キャビネット構成図_キャビネット構成図_050.(添付資料)その他 2" xfId="3058" xr:uid="{00000000-0005-0000-0000-0000210C0000}"/>
    <cellStyle name="7_FAX用紙_★テスト仕様書000125_01.コンバージョン手順書（最新）20040831" xfId="2593" xr:uid="{00000000-0005-0000-0000-0000500A0000}"/>
    <cellStyle name="7_FAX用紙_★テスト仕様書000125_01.コンバージョン手順書（最新）20040831 2" xfId="2033" xr:uid="{00000000-0005-0000-0000-000020080000}"/>
    <cellStyle name="7_FAX用紙_★テスト仕様書000125_050.(添付資料)その他" xfId="3059" xr:uid="{00000000-0005-0000-0000-0000220C0000}"/>
    <cellStyle name="7_FAX用紙_★テスト仕様書000125_050.(添付資料)その他 2" xfId="334" xr:uid="{00000000-0005-0000-0000-00007D010000}"/>
    <cellStyle name="7_FAX用紙_★テスト仕様書000125_053北陸勤怠給与(東京)" xfId="3060" xr:uid="{00000000-0005-0000-0000-0000230C0000}"/>
    <cellStyle name="7_FAX用紙_★テスト仕様書000125_053北陸勤怠給与(東京) 2" xfId="3061" xr:uid="{00000000-0005-0000-0000-0000240C0000}"/>
    <cellStyle name="7_FAX用紙_★テスト仕様書000125_053北陸勤怠給与(東京)_(APO)" xfId="647" xr:uid="{00000000-0005-0000-0000-0000B6020000}"/>
    <cellStyle name="7_FAX用紙_★テスト仕様書000125_053北陸勤怠給与(東京)_(APO) 2" xfId="1620" xr:uid="{00000000-0005-0000-0000-000083060000}"/>
    <cellStyle name="7_FAX用紙_★テスト仕様書000125_053北陸勤怠給与(東京)_(APO)_(APO)" xfId="1590" xr:uid="{00000000-0005-0000-0000-000065060000}"/>
    <cellStyle name="7_FAX用紙_★テスト仕様書000125_053北陸勤怠給与(東京)_(APO)_(APO) 2" xfId="1595" xr:uid="{00000000-0005-0000-0000-00006A060000}"/>
    <cellStyle name="7_FAX用紙_★テスト仕様書000125_053北陸勤怠給与(東京)_(APO)_(APO)_01.コンバージョン手順書（最新）20040831" xfId="1661" xr:uid="{00000000-0005-0000-0000-0000AC060000}"/>
    <cellStyle name="7_FAX用紙_★テスト仕様書000125_053北陸勤怠給与(東京)_(APO)_(APO)_01.コンバージョン手順書（最新）20040831 2" xfId="248" xr:uid="{00000000-0005-0000-0000-000027010000}"/>
    <cellStyle name="7_FAX用紙_★テスト仕様書000125_053北陸勤怠給与(東京)_(APO)_(APO)_050.(添付資料)その他" xfId="1663" xr:uid="{00000000-0005-0000-0000-0000AE060000}"/>
    <cellStyle name="7_FAX用紙_★テスト仕様書000125_053北陸勤怠給与(東京)_(APO)_(APO)_050.(添付資料)その他 2" xfId="1666" xr:uid="{00000000-0005-0000-0000-0000B1060000}"/>
    <cellStyle name="7_FAX用紙_★テスト仕様書000125_053北陸勤怠給与(東京)_(APO)_(APO)_キャビネット構成図" xfId="1381" xr:uid="{00000000-0005-0000-0000-000094050000}"/>
    <cellStyle name="7_FAX用紙_★テスト仕様書000125_053北陸勤怠給与(東京)_(APO)_(APO)_キャビネット構成図 2" xfId="1019" xr:uid="{00000000-0005-0000-0000-00002A040000}"/>
    <cellStyle name="7_FAX用紙_★テスト仕様書000125_053北陸勤怠給与(東京)_(APO)_(APO)_キャビネット構成図_01.コンバージョン手順書（最新）20040831" xfId="1675" xr:uid="{00000000-0005-0000-0000-0000BA060000}"/>
    <cellStyle name="7_FAX用紙_★テスト仕様書000125_053北陸勤怠給与(東京)_(APO)_(APO)_キャビネット構成図_01.コンバージョン手順書（最新）20040831 2" xfId="1684" xr:uid="{00000000-0005-0000-0000-0000C3060000}"/>
    <cellStyle name="7_FAX用紙_★テスト仕様書000125_053北陸勤怠給与(東京)_(APO)_(APO)_キャビネット構成図_050.(添付資料)その他" xfId="201" xr:uid="{00000000-0005-0000-0000-0000F0000000}"/>
    <cellStyle name="7_FAX用紙_★テスト仕様書000125_053北陸勤怠給与(東京)_(APO)_(APO)_キャビネット構成図_050.(添付資料)その他 2" xfId="627" xr:uid="{00000000-0005-0000-0000-0000A2020000}"/>
    <cellStyle name="7_FAX用紙_★テスト仕様書000125_053北陸勤怠給与(東京)_(APO)_(APO)_キャビネット構成図_キャビネット構成図" xfId="444" xr:uid="{00000000-0005-0000-0000-0000EB010000}"/>
    <cellStyle name="7_FAX用紙_★テスト仕様書000125_053北陸勤怠給与(東京)_(APO)_(APO)_キャビネット構成図_キャビネット構成図 2" xfId="1686" xr:uid="{00000000-0005-0000-0000-0000C5060000}"/>
    <cellStyle name="7_FAX用紙_★テスト仕様書000125_053北陸勤怠給与(東京)_(APO)_(APO)_キャビネット構成図_キャビネット構成図_01.コンバージョン手順書（最新）20040831" xfId="31" xr:uid="{00000000-0005-0000-0000-000023000000}"/>
    <cellStyle name="7_FAX用紙_★テスト仕様書000125_053北陸勤怠給与(東京)_(APO)_(APO)_キャビネット構成図_キャビネット構成図_01.コンバージョン手順書（最新）20040831 2" xfId="1689" xr:uid="{00000000-0005-0000-0000-0000C8060000}"/>
    <cellStyle name="7_FAX用紙_★テスト仕様書000125_053北陸勤怠給与(東京)_(APO)_(APO)_キャビネット構成図_キャビネット構成図_050.(添付資料)その他" xfId="110" xr:uid="{00000000-0005-0000-0000-000080000000}"/>
    <cellStyle name="7_FAX用紙_★テスト仕様書000125_053北陸勤怠給与(東京)_(APO)_(APO)_キャビネット構成図_キャビネット構成図_050.(添付資料)その他 2" xfId="351" xr:uid="{00000000-0005-0000-0000-00008E010000}"/>
    <cellStyle name="7_FAX用紙_★テスト仕様書000125_053北陸勤怠給与(東京)_(APO)_01.コンバージョン手順書（最新）20040831" xfId="3062" xr:uid="{00000000-0005-0000-0000-0000250C0000}"/>
    <cellStyle name="7_FAX用紙_★テスト仕様書000125_053北陸勤怠給与(東京)_(APO)_01.コンバージョン手順書（最新）20040831 2" xfId="3064" xr:uid="{00000000-0005-0000-0000-0000270C0000}"/>
    <cellStyle name="7_FAX用紙_★テスト仕様書000125_053北陸勤怠給与(東京)_(APO)_050.(添付資料)その他" xfId="128" xr:uid="{00000000-0005-0000-0000-000096000000}"/>
    <cellStyle name="7_FAX用紙_★テスト仕様書000125_053北陸勤怠給与(東京)_(APO)_050.(添付資料)その他 2" xfId="3065" xr:uid="{00000000-0005-0000-0000-0000280C0000}"/>
    <cellStyle name="7_FAX用紙_★テスト仕様書000125_053北陸勤怠給与(東京)_(APO)_キャビネット構成図" xfId="2466" xr:uid="{00000000-0005-0000-0000-0000D1090000}"/>
    <cellStyle name="7_FAX用紙_★テスト仕様書000125_053北陸勤怠給与(東京)_(APO)_キャビネット構成図 2" xfId="2469" xr:uid="{00000000-0005-0000-0000-0000D4090000}"/>
    <cellStyle name="7_FAX用紙_★テスト仕様書000125_053北陸勤怠給与(東京)_(APO)_キャビネット構成図_01.コンバージョン手順書（最新）20040831" xfId="733" xr:uid="{00000000-0005-0000-0000-00000C030000}"/>
    <cellStyle name="7_FAX用紙_★テスト仕様書000125_053北陸勤怠給与(東京)_(APO)_キャビネット構成図_01.コンバージョン手順書（最新）20040831 2" xfId="3067" xr:uid="{00000000-0005-0000-0000-00002A0C0000}"/>
    <cellStyle name="7_FAX用紙_★テスト仕様書000125_053北陸勤怠給与(東京)_(APO)_キャビネット構成図_050.(添付資料)その他" xfId="2908" xr:uid="{00000000-0005-0000-0000-00008B0B0000}"/>
    <cellStyle name="7_FAX用紙_★テスト仕様書000125_053北陸勤怠給与(東京)_(APO)_キャビネット構成図_050.(添付資料)その他 2" xfId="3069" xr:uid="{00000000-0005-0000-0000-00002C0C0000}"/>
    <cellStyle name="7_FAX用紙_★テスト仕様書000125_053北陸勤怠給与(東京)_(APO)_キャビネット構成図_キャビネット構成図" xfId="3072" xr:uid="{00000000-0005-0000-0000-00002F0C0000}"/>
    <cellStyle name="7_FAX用紙_★テスト仕様書000125_053北陸勤怠給与(東京)_(APO)_キャビネット構成図_キャビネット構成図 2" xfId="71" xr:uid="{00000000-0005-0000-0000-000051000000}"/>
    <cellStyle name="7_FAX用紙_★テスト仕様書000125_053北陸勤怠給与(東京)_(APO)_キャビネット構成図_キャビネット構成図_01.コンバージョン手順書（最新）20040831" xfId="3075" xr:uid="{00000000-0005-0000-0000-0000320C0000}"/>
    <cellStyle name="7_FAX用紙_★テスト仕様書000125_053北陸勤怠給与(東京)_(APO)_キャビネット構成図_キャビネット構成図_01.コンバージョン手順書（最新）20040831 2" xfId="1155" xr:uid="{00000000-0005-0000-0000-0000B2040000}"/>
    <cellStyle name="7_FAX用紙_★テスト仕様書000125_053北陸勤怠給与(東京)_(APO)_キャビネット構成図_キャビネット構成図_050.(添付資料)その他" xfId="3078" xr:uid="{00000000-0005-0000-0000-0000350C0000}"/>
    <cellStyle name="7_FAX用紙_★テスト仕様書000125_053北陸勤怠給与(東京)_(APO)_キャビネット構成図_キャビネット構成図_050.(添付資料)その他 2" xfId="3080" xr:uid="{00000000-0005-0000-0000-0000370C0000}"/>
    <cellStyle name="7_FAX用紙_★テスト仕様書000125_053北陸勤怠給与(東京)_01.コンバージョン手順書（最新）20040831" xfId="683" xr:uid="{00000000-0005-0000-0000-0000DA020000}"/>
    <cellStyle name="7_FAX用紙_★テスト仕様書000125_053北陸勤怠給与(東京)_01.コンバージョン手順書（最新）20040831 2" xfId="3082" xr:uid="{00000000-0005-0000-0000-0000390C0000}"/>
    <cellStyle name="7_FAX用紙_★テスト仕様書000125_053北陸勤怠給与(東京)_050.(添付資料)その他" xfId="661" xr:uid="{00000000-0005-0000-0000-0000C4020000}"/>
    <cellStyle name="7_FAX用紙_★テスト仕様書000125_053北陸勤怠給与(東京)_050.(添付資料)その他 2" xfId="1428" xr:uid="{00000000-0005-0000-0000-0000C3050000}"/>
    <cellStyle name="7_FAX用紙_★テスト仕様書000125_053北陸勤怠給与(東京)_キャビネット構成図" xfId="403" xr:uid="{00000000-0005-0000-0000-0000C2010000}"/>
    <cellStyle name="7_FAX用紙_★テスト仕様書000125_053北陸勤怠給与(東京)_キャビネット構成図 2" xfId="416" xr:uid="{00000000-0005-0000-0000-0000CF010000}"/>
    <cellStyle name="7_FAX用紙_★テスト仕様書000125_053北陸勤怠給与(東京)_キャビネット構成図_01.コンバージョン手順書（最新）20040831" xfId="3085" xr:uid="{00000000-0005-0000-0000-00003C0C0000}"/>
    <cellStyle name="7_FAX用紙_★テスト仕様書000125_053北陸勤怠給与(東京)_キャビネット構成図_01.コンバージョン手順書（最新）20040831 2" xfId="3088" xr:uid="{00000000-0005-0000-0000-00003F0C0000}"/>
    <cellStyle name="7_FAX用紙_★テスト仕様書000125_053北陸勤怠給与(東京)_キャビネット構成図_050.(添付資料)その他" xfId="3090" xr:uid="{00000000-0005-0000-0000-0000410C0000}"/>
    <cellStyle name="7_FAX用紙_★テスト仕様書000125_053北陸勤怠給与(東京)_キャビネット構成図_050.(添付資料)その他 2" xfId="3093" xr:uid="{00000000-0005-0000-0000-0000440C0000}"/>
    <cellStyle name="7_FAX用紙_★テスト仕様書000125_053北陸勤怠給与(東京)_キャビネット構成図_キャビネット構成図" xfId="2446" xr:uid="{00000000-0005-0000-0000-0000BD090000}"/>
    <cellStyle name="7_FAX用紙_★テスト仕様書000125_053北陸勤怠給与(東京)_キャビネット構成図_キャビネット構成図 2" xfId="2449" xr:uid="{00000000-0005-0000-0000-0000C0090000}"/>
    <cellStyle name="7_FAX用紙_★テスト仕様書000125_053北陸勤怠給与(東京)_キャビネット構成図_キャビネット構成図_01.コンバージョン手順書（最新）20040831" xfId="2499" xr:uid="{00000000-0005-0000-0000-0000F2090000}"/>
    <cellStyle name="7_FAX用紙_★テスト仕様書000125_053北陸勤怠給与(東京)_キャビネット構成図_キャビネット構成図_01.コンバージョン手順書（最新）20040831 2" xfId="3094" xr:uid="{00000000-0005-0000-0000-0000450C0000}"/>
    <cellStyle name="7_FAX用紙_★テスト仕様書000125_053北陸勤怠給与(東京)_キャビネット構成図_キャビネット構成図_050.(添付資料)その他" xfId="399" xr:uid="{00000000-0005-0000-0000-0000BE010000}"/>
    <cellStyle name="7_FAX用紙_★テスト仕様書000125_053北陸勤怠給与(東京)_キャビネット構成図_キャビネット構成図_050.(添付資料)その他 2" xfId="164" xr:uid="{00000000-0005-0000-0000-0000C2000000}"/>
    <cellStyle name="7_FAX用紙_★テスト仕様書000125_053北陸勤怠給与(東京)_チェックシートAPO" xfId="3097" xr:uid="{00000000-0005-0000-0000-0000480C0000}"/>
    <cellStyle name="7_FAX用紙_★テスト仕様書000125_053北陸勤怠給与(東京)_チェックシートAPO 2" xfId="3100" xr:uid="{00000000-0005-0000-0000-00004B0C0000}"/>
    <cellStyle name="7_FAX用紙_★テスト仕様書000125_053北陸勤怠給与(東京)_チェックシートAPO_(APO)" xfId="325" xr:uid="{00000000-0005-0000-0000-000074010000}"/>
    <cellStyle name="7_FAX用紙_★テスト仕様書000125_053北陸勤怠給与(東京)_チェックシートAPO_(APO) 2" xfId="3103" xr:uid="{00000000-0005-0000-0000-00004E0C0000}"/>
    <cellStyle name="7_FAX用紙_★テスト仕様書000125_053北陸勤怠給与(東京)_チェックシートAPO_(APO)_01.コンバージョン手順書（最新）20040831" xfId="650" xr:uid="{00000000-0005-0000-0000-0000B9020000}"/>
    <cellStyle name="7_FAX用紙_★テスト仕様書000125_053北陸勤怠給与(東京)_チェックシートAPO_(APO)_01.コンバージョン手順書（最新）20040831 2" xfId="1342" xr:uid="{00000000-0005-0000-0000-00006D050000}"/>
    <cellStyle name="7_FAX用紙_★テスト仕様書000125_053北陸勤怠給与(東京)_チェックシートAPO_(APO)_050.(添付資料)その他" xfId="1832" xr:uid="{00000000-0005-0000-0000-000057070000}"/>
    <cellStyle name="7_FAX用紙_★テスト仕様書000125_053北陸勤怠給与(東京)_チェックシートAPO_(APO)_050.(添付資料)その他 2" xfId="1835" xr:uid="{00000000-0005-0000-0000-00005A070000}"/>
    <cellStyle name="7_FAX用紙_★テスト仕様書000125_053北陸勤怠給与(東京)_チェックシートAPO_(APO)_キャビネット構成図" xfId="3044" xr:uid="{00000000-0005-0000-0000-0000130C0000}"/>
    <cellStyle name="7_FAX用紙_★テスト仕様書000125_053北陸勤怠給与(東京)_チェックシートAPO_(APO)_キャビネット構成図 2" xfId="3109" xr:uid="{00000000-0005-0000-0000-0000540C0000}"/>
    <cellStyle name="7_FAX用紙_★テスト仕様書000125_053北陸勤怠給与(東京)_チェックシートAPO_(APO)_キャビネット構成図_01.コンバージョン手順書（最新）20040831" xfId="18" xr:uid="{00000000-0005-0000-0000-000014000000}"/>
    <cellStyle name="7_FAX用紙_★テスト仕様書000125_053北陸勤怠給与(東京)_チェックシートAPO_(APO)_キャビネット構成図_01.コンバージョン手順書（最新）20040831 2" xfId="461" xr:uid="{00000000-0005-0000-0000-0000FC010000}"/>
    <cellStyle name="7_FAX用紙_★テスト仕様書000125_053北陸勤怠給与(東京)_チェックシートAPO_(APO)_キャビネット構成図_050.(添付資料)その他" xfId="3112" xr:uid="{00000000-0005-0000-0000-0000570C0000}"/>
    <cellStyle name="7_FAX用紙_★テスト仕様書000125_053北陸勤怠給与(東京)_チェックシートAPO_(APO)_キャビネット構成図_050.(添付資料)その他 2" xfId="3114" xr:uid="{00000000-0005-0000-0000-0000590C0000}"/>
    <cellStyle name="7_FAX用紙_★テスト仕様書000125_053北陸勤怠給与(東京)_チェックシートAPO_(APO)_キャビネット構成図_キャビネット構成図" xfId="2737" xr:uid="{00000000-0005-0000-0000-0000E00A0000}"/>
    <cellStyle name="7_FAX用紙_★テスト仕様書000125_053北陸勤怠給与(東京)_チェックシートAPO_(APO)_キャビネット構成図_キャビネット構成図 2" xfId="3116" xr:uid="{00000000-0005-0000-0000-00005B0C0000}"/>
    <cellStyle name="7_FAX用紙_★テスト仕様書000125_053北陸勤怠給与(東京)_チェックシートAPO_(APO)_キャビネット構成図_キャビネット構成図_01.コンバージョン手順書（最新）20040831" xfId="3118" xr:uid="{00000000-0005-0000-0000-00005D0C0000}"/>
    <cellStyle name="7_FAX用紙_★テスト仕様書000125_053北陸勤怠給与(東京)_チェックシートAPO_(APO)_キャビネット構成図_キャビネット構成図_01.コンバージョン手順書（最新）20040831 2" xfId="3121" xr:uid="{00000000-0005-0000-0000-0000600C0000}"/>
    <cellStyle name="7_FAX用紙_★テスト仕様書000125_053北陸勤怠給与(東京)_チェックシートAPO_(APO)_キャビネット構成図_キャビネット構成図_050.(添付資料)その他" xfId="143" xr:uid="{00000000-0005-0000-0000-0000A8000000}"/>
    <cellStyle name="7_FAX用紙_★テスト仕様書000125_053北陸勤怠給与(東京)_チェックシートAPO_(APO)_キャビネット構成図_キャビネット構成図_050.(添付資料)その他 2" xfId="3123" xr:uid="{00000000-0005-0000-0000-0000620C0000}"/>
    <cellStyle name="7_FAX用紙_★テスト仕様書000125_053北陸勤怠給与(東京)_チェックシートAPO_01.コンバージョン手順書（最新）20040831" xfId="3126" xr:uid="{00000000-0005-0000-0000-0000650C0000}"/>
    <cellStyle name="7_FAX用紙_★テスト仕様書000125_053北陸勤怠給与(東京)_チェックシートAPO_01.コンバージョン手順書（最新）20040831 2" xfId="1553" xr:uid="{00000000-0005-0000-0000-000040060000}"/>
    <cellStyle name="7_FAX用紙_★テスト仕様書000125_053北陸勤怠給与(東京)_チェックシートAPO_050.(添付資料)その他" xfId="3129" xr:uid="{00000000-0005-0000-0000-0000680C0000}"/>
    <cellStyle name="7_FAX用紙_★テスト仕様書000125_053北陸勤怠給与(東京)_チェックシートAPO_050.(添付資料)その他 2" xfId="2488" xr:uid="{00000000-0005-0000-0000-0000E7090000}"/>
    <cellStyle name="7_FAX用紙_★テスト仕様書000125_053北陸勤怠給与(東京)_チェックシートAPO_キャビネット構成図" xfId="3132" xr:uid="{00000000-0005-0000-0000-00006B0C0000}"/>
    <cellStyle name="7_FAX用紙_★テスト仕様書000125_053北陸勤怠給与(東京)_チェックシートAPO_キャビネット構成図 2" xfId="2716" xr:uid="{00000000-0005-0000-0000-0000CB0A0000}"/>
    <cellStyle name="7_FAX用紙_★テスト仕様書000125_053北陸勤怠給与(東京)_チェックシートAPO_キャビネット構成図_01.コンバージョン手順書（最新）20040831" xfId="3134" xr:uid="{00000000-0005-0000-0000-00006D0C0000}"/>
    <cellStyle name="7_FAX用紙_★テスト仕様書000125_053北陸勤怠給与(東京)_チェックシートAPO_キャビネット構成図_01.コンバージョン手順書（最新）20040831 2" xfId="3136" xr:uid="{00000000-0005-0000-0000-00006F0C0000}"/>
    <cellStyle name="7_FAX用紙_★テスト仕様書000125_053北陸勤怠給与(東京)_チェックシートAPO_キャビネット構成図_050.(添付資料)その他" xfId="2814" xr:uid="{00000000-0005-0000-0000-00002D0B0000}"/>
    <cellStyle name="7_FAX用紙_★テスト仕様書000125_053北陸勤怠給与(東京)_チェックシートAPO_キャビネット構成図_050.(添付資料)その他 2" xfId="3138" xr:uid="{00000000-0005-0000-0000-0000710C0000}"/>
    <cellStyle name="7_FAX用紙_★テスト仕様書000125_053北陸勤怠給与(東京)_チェックシートAPO_キャビネット構成図_キャビネット構成図" xfId="3139" xr:uid="{00000000-0005-0000-0000-0000720C0000}"/>
    <cellStyle name="7_FAX用紙_★テスト仕様書000125_053北陸勤怠給与(東京)_チェックシートAPO_キャビネット構成図_キャビネット構成図 2" xfId="349" xr:uid="{00000000-0005-0000-0000-00008C010000}"/>
    <cellStyle name="7_FAX用紙_★テスト仕様書000125_053北陸勤怠給与(東京)_チェックシートAPO_キャビネット構成図_キャビネット構成図_01.コンバージョン手順書（最新）20040831" xfId="3017" xr:uid="{00000000-0005-0000-0000-0000F80B0000}"/>
    <cellStyle name="7_FAX用紙_★テスト仕様書000125_053北陸勤怠給与(東京)_チェックシートAPO_キャビネット構成図_キャビネット構成図_01.コンバージョン手順書（最新）20040831 2" xfId="3141" xr:uid="{00000000-0005-0000-0000-0000740C0000}"/>
    <cellStyle name="7_FAX用紙_★テスト仕様書000125_053北陸勤怠給与(東京)_チェックシートAPO_キャビネット構成図_キャビネット構成図_050.(添付資料)その他" xfId="2424" xr:uid="{00000000-0005-0000-0000-0000A7090000}"/>
    <cellStyle name="7_FAX用紙_★テスト仕様書000125_053北陸勤怠給与(東京)_チェックシートAPO_キャビネット構成図_キャビネット構成図_050.(添付資料)その他 2" xfId="3145" xr:uid="{00000000-0005-0000-0000-0000780C0000}"/>
    <cellStyle name="7_FAX用紙_★テスト仕様書000125_055飛脚ﾒｰﾙ便ｻｰﾊﾞ(急便向け）" xfId="3148" xr:uid="{00000000-0005-0000-0000-00007B0C0000}"/>
    <cellStyle name="7_FAX用紙_★テスト仕様書000125_055飛脚ﾒｰﾙ便ｻｰﾊﾞ(急便向け） 2" xfId="3151" xr:uid="{00000000-0005-0000-0000-00007E0C0000}"/>
    <cellStyle name="7_FAX用紙_★テスト仕様書000125_055飛脚ﾒｰﾙ便ｻｰﾊﾞ(急便向け）_(APO)" xfId="1997" xr:uid="{00000000-0005-0000-0000-0000FC070000}"/>
    <cellStyle name="7_FAX用紙_★テスト仕様書000125_055飛脚ﾒｰﾙ便ｻｰﾊﾞ(急便向け）_(APO) 2" xfId="2001" xr:uid="{00000000-0005-0000-0000-000000080000}"/>
    <cellStyle name="7_FAX用紙_★テスト仕様書000125_055飛脚ﾒｰﾙ便ｻｰﾊﾞ(急便向け）_(APO)_(APO)" xfId="3152" xr:uid="{00000000-0005-0000-0000-00007F0C0000}"/>
    <cellStyle name="7_FAX用紙_★テスト仕様書000125_055飛脚ﾒｰﾙ便ｻｰﾊﾞ(急便向け）_(APO)_(APO) 2" xfId="3153" xr:uid="{00000000-0005-0000-0000-0000800C0000}"/>
    <cellStyle name="7_FAX用紙_★テスト仕様書000125_055飛脚ﾒｰﾙ便ｻｰﾊﾞ(急便向け）_(APO)_(APO)_01.コンバージョン手順書（最新）20040831" xfId="3154" xr:uid="{00000000-0005-0000-0000-0000810C0000}"/>
    <cellStyle name="7_FAX用紙_★テスト仕様書000125_055飛脚ﾒｰﾙ便ｻｰﾊﾞ(急便向け）_(APO)_(APO)_01.コンバージョン手順書（最新）20040831 2" xfId="2312" xr:uid="{00000000-0005-0000-0000-000037090000}"/>
    <cellStyle name="7_FAX用紙_★テスト仕様書000125_055飛脚ﾒｰﾙ便ｻｰﾊﾞ(急便向け）_(APO)_(APO)_050.(添付資料)その他" xfId="814" xr:uid="{00000000-0005-0000-0000-00005D030000}"/>
    <cellStyle name="7_FAX用紙_★テスト仕様書000125_055飛脚ﾒｰﾙ便ｻｰﾊﾞ(急便向け）_(APO)_(APO)_050.(添付資料)その他 2" xfId="3155" xr:uid="{00000000-0005-0000-0000-0000820C0000}"/>
    <cellStyle name="7_FAX用紙_★テスト仕様書000125_055飛脚ﾒｰﾙ便ｻｰﾊﾞ(急便向け）_(APO)_(APO)_キャビネット構成図" xfId="3106" xr:uid="{00000000-0005-0000-0000-0000510C0000}"/>
    <cellStyle name="7_FAX用紙_★テスト仕様書000125_055飛脚ﾒｰﾙ便ｻｰﾊﾞ(急便向け）_(APO)_(APO)_キャビネット構成図 2" xfId="3158" xr:uid="{00000000-0005-0000-0000-0000850C0000}"/>
    <cellStyle name="7_FAX用紙_★テスト仕様書000125_055飛脚ﾒｰﾙ便ｻｰﾊﾞ(急便向け）_(APO)_(APO)_キャビネット構成図_01.コンバージョン手順書（最新）20040831" xfId="2545" xr:uid="{00000000-0005-0000-0000-0000200A0000}"/>
    <cellStyle name="7_FAX用紙_★テスト仕様書000125_055飛脚ﾒｰﾙ便ｻｰﾊﾞ(急便向け）_(APO)_(APO)_キャビネット構成図_01.コンバージョン手順書（最新）20040831 2" xfId="3162" xr:uid="{00000000-0005-0000-0000-0000890C0000}"/>
    <cellStyle name="7_FAX用紙_★テスト仕様書000125_055飛脚ﾒｰﾙ便ｻｰﾊﾞ(急便向け）_(APO)_(APO)_キャビネット構成図_050.(添付資料)その他" xfId="989" xr:uid="{00000000-0005-0000-0000-00000C040000}"/>
    <cellStyle name="7_FAX用紙_★テスト仕様書000125_055飛脚ﾒｰﾙ便ｻｰﾊﾞ(急便向け）_(APO)_(APO)_キャビネット構成図_050.(添付資料)その他 2" xfId="259" xr:uid="{00000000-0005-0000-0000-000032010000}"/>
    <cellStyle name="7_FAX用紙_★テスト仕様書000125_055飛脚ﾒｰﾙ便ｻｰﾊﾞ(急便向け）_(APO)_(APO)_キャビネット構成図_キャビネット構成図" xfId="475" xr:uid="{00000000-0005-0000-0000-00000A020000}"/>
    <cellStyle name="7_FAX用紙_★テスト仕様書000125_055飛脚ﾒｰﾙ便ｻｰﾊﾞ(急便向け）_(APO)_(APO)_キャビネット構成図_キャビネット構成図 2" xfId="3164" xr:uid="{00000000-0005-0000-0000-00008B0C0000}"/>
    <cellStyle name="7_FAX用紙_★テスト仕様書000125_055飛脚ﾒｰﾙ便ｻｰﾊﾞ(急便向け）_(APO)_(APO)_キャビネット構成図_キャビネット構成図_01.コンバージョン手順書（最新）20040831" xfId="3165" xr:uid="{00000000-0005-0000-0000-00008C0C0000}"/>
    <cellStyle name="7_FAX用紙_★テスト仕様書000125_055飛脚ﾒｰﾙ便ｻｰﾊﾞ(急便向け）_(APO)_(APO)_キャビネット構成図_キャビネット構成図_01.コンバージョン手順書（最新）20040831 2" xfId="2935" xr:uid="{00000000-0005-0000-0000-0000A60B0000}"/>
    <cellStyle name="7_FAX用紙_★テスト仕様書000125_055飛脚ﾒｰﾙ便ｻｰﾊﾞ(急便向け）_(APO)_(APO)_キャビネット構成図_キャビネット構成図_050.(添付資料)その他" xfId="1186" xr:uid="{00000000-0005-0000-0000-0000D1040000}"/>
    <cellStyle name="7_FAX用紙_★テスト仕様書000125_055飛脚ﾒｰﾙ便ｻｰﾊﾞ(急便向け）_(APO)_(APO)_キャビネット構成図_キャビネット構成図_050.(添付資料)その他 2" xfId="3167" xr:uid="{00000000-0005-0000-0000-00008E0C0000}"/>
    <cellStyle name="7_FAX用紙_★テスト仕様書000125_055飛脚ﾒｰﾙ便ｻｰﾊﾞ(急便向け）_(APO)_01.コンバージョン手順書（最新）20040831" xfId="1554" xr:uid="{00000000-0005-0000-0000-000041060000}"/>
    <cellStyle name="7_FAX用紙_★テスト仕様書000125_055飛脚ﾒｰﾙ便ｻｰﾊﾞ(急便向け）_(APO)_01.コンバージョン手順書（最新）20040831 2" xfId="1560" xr:uid="{00000000-0005-0000-0000-000047060000}"/>
    <cellStyle name="7_FAX用紙_★テスト仕様書000125_055飛脚ﾒｰﾙ便ｻｰﾊﾞ(急便向け）_(APO)_050.(添付資料)その他" xfId="1242" xr:uid="{00000000-0005-0000-0000-000009050000}"/>
    <cellStyle name="7_FAX用紙_★テスト仕様書000125_055飛脚ﾒｰﾙ便ｻｰﾊﾞ(急便向け）_(APO)_050.(添付資料)その他 2" xfId="2006" xr:uid="{00000000-0005-0000-0000-000005080000}"/>
    <cellStyle name="7_FAX用紙_★テスト仕様書000125_055飛脚ﾒｰﾙ便ｻｰﾊﾞ(急便向け）_(APO)_キャビネット構成図" xfId="2745" xr:uid="{00000000-0005-0000-0000-0000E80A0000}"/>
    <cellStyle name="7_FAX用紙_★テスト仕様書000125_055飛脚ﾒｰﾙ便ｻｰﾊﾞ(急便向け）_(APO)_キャビネット構成図 2" xfId="2439" xr:uid="{00000000-0005-0000-0000-0000B6090000}"/>
    <cellStyle name="7_FAX用紙_★テスト仕様書000125_055飛脚ﾒｰﾙ便ｻｰﾊﾞ(急便向け）_(APO)_キャビネット構成図_01.コンバージョン手順書（最新）20040831" xfId="1222" xr:uid="{00000000-0005-0000-0000-0000F5040000}"/>
    <cellStyle name="7_FAX用紙_★テスト仕様書000125_055飛脚ﾒｰﾙ便ｻｰﾊﾞ(急便向け）_(APO)_キャビネット構成図_01.コンバージョン手順書（最新）20040831 2" xfId="3048" xr:uid="{00000000-0005-0000-0000-0000170C0000}"/>
    <cellStyle name="7_FAX用紙_★テスト仕様書000125_055飛脚ﾒｰﾙ便ｻｰﾊﾞ(急便向け）_(APO)_キャビネット構成図_050.(添付資料)その他" xfId="3168" xr:uid="{00000000-0005-0000-0000-00008F0C0000}"/>
    <cellStyle name="7_FAX用紙_★テスト仕様書000125_055飛脚ﾒｰﾙ便ｻｰﾊﾞ(急便向け）_(APO)_キャビネット構成図_050.(添付資料)その他 2" xfId="3170" xr:uid="{00000000-0005-0000-0000-0000910C0000}"/>
    <cellStyle name="7_FAX用紙_★テスト仕様書000125_055飛脚ﾒｰﾙ便ｻｰﾊﾞ(急便向け）_(APO)_キャビネット構成図_キャビネット構成図" xfId="3171" xr:uid="{00000000-0005-0000-0000-0000920C0000}"/>
    <cellStyle name="7_FAX用紙_★テスト仕様書000125_055飛脚ﾒｰﾙ便ｻｰﾊﾞ(急便向け）_(APO)_キャビネット構成図_キャビネット構成図 2" xfId="826" xr:uid="{00000000-0005-0000-0000-000069030000}"/>
    <cellStyle name="7_FAX用紙_★テスト仕様書000125_055飛脚ﾒｰﾙ便ｻｰﾊﾞ(急便向け）_(APO)_キャビネット構成図_キャビネット構成図_01.コンバージョン手順書（最新）20040831" xfId="3172" xr:uid="{00000000-0005-0000-0000-0000930C0000}"/>
    <cellStyle name="7_FAX用紙_★テスト仕様書000125_055飛脚ﾒｰﾙ便ｻｰﾊﾞ(急便向け）_(APO)_キャビネット構成図_キャビネット構成図_01.コンバージョン手順書（最新）20040831 2" xfId="3173" xr:uid="{00000000-0005-0000-0000-0000940C0000}"/>
    <cellStyle name="7_FAX用紙_★テスト仕様書000125_055飛脚ﾒｰﾙ便ｻｰﾊﾞ(急便向け）_(APO)_キャビネット構成図_キャビネット構成図_050.(添付資料)その他" xfId="1310" xr:uid="{00000000-0005-0000-0000-00004D050000}"/>
    <cellStyle name="7_FAX用紙_★テスト仕様書000125_055飛脚ﾒｰﾙ便ｻｰﾊﾞ(急便向け）_(APO)_キャビネット構成図_キャビネット構成図_050.(添付資料)その他 2" xfId="3174" xr:uid="{00000000-0005-0000-0000-0000950C0000}"/>
    <cellStyle name="7_FAX用紙_★テスト仕様書000125_055飛脚ﾒｰﾙ便ｻｰﾊﾞ(急便向け）_01.コンバージョン手順書（最新）20040831" xfId="2888" xr:uid="{00000000-0005-0000-0000-0000770B0000}"/>
    <cellStyle name="7_FAX用紙_★テスト仕様書000125_055飛脚ﾒｰﾙ便ｻｰﾊﾞ(急便向け）_01.コンバージョン手順書（最新）20040831 2" xfId="2891" xr:uid="{00000000-0005-0000-0000-00007A0B0000}"/>
    <cellStyle name="7_FAX用紙_★テスト仕様書000125_055飛脚ﾒｰﾙ便ｻｰﾊﾞ(急便向け）_050.(添付資料)その他" xfId="3176" xr:uid="{00000000-0005-0000-0000-0000970C0000}"/>
    <cellStyle name="7_FAX用紙_★テスト仕様書000125_055飛脚ﾒｰﾙ便ｻｰﾊﾞ(急便向け）_050.(添付資料)その他 2" xfId="2174" xr:uid="{00000000-0005-0000-0000-0000AD080000}"/>
    <cellStyle name="7_FAX用紙_★テスト仕様書000125_055飛脚ﾒｰﾙ便ｻｰﾊﾞ(急便向け）_キャビネット構成図" xfId="4" xr:uid="{00000000-0005-0000-0000-000005000000}"/>
    <cellStyle name="7_FAX用紙_★テスト仕様書000125_055飛脚ﾒｰﾙ便ｻｰﾊﾞ(急便向け）_キャビネット構成図 2" xfId="124" xr:uid="{00000000-0005-0000-0000-000090000000}"/>
    <cellStyle name="7_FAX用紙_★テスト仕様書000125_055飛脚ﾒｰﾙ便ｻｰﾊﾞ(急便向け）_キャビネット構成図_01.コンバージョン手順書（最新）20040831" xfId="3182" xr:uid="{00000000-0005-0000-0000-00009D0C0000}"/>
    <cellStyle name="7_FAX用紙_★テスト仕様書000125_055飛脚ﾒｰﾙ便ｻｰﾊﾞ(急便向け）_キャビネット構成図_01.コンバージョン手順書（最新）20040831 2" xfId="1673" xr:uid="{00000000-0005-0000-0000-0000B8060000}"/>
    <cellStyle name="7_FAX用紙_★テスト仕様書000125_055飛脚ﾒｰﾙ便ｻｰﾊﾞ(急便向け）_キャビネット構成図_050.(添付資料)その他" xfId="3185" xr:uid="{00000000-0005-0000-0000-0000A00C0000}"/>
    <cellStyle name="7_FAX用紙_★テスト仕様書000125_055飛脚ﾒｰﾙ便ｻｰﾊﾞ(急便向け）_キャビネット構成図_050.(添付資料)その他 2" xfId="3189" xr:uid="{00000000-0005-0000-0000-0000A40C0000}"/>
    <cellStyle name="7_FAX用紙_★テスト仕様書000125_055飛脚ﾒｰﾙ便ｻｰﾊﾞ(急便向け）_キャビネット構成図_キャビネット構成図" xfId="1510" xr:uid="{00000000-0005-0000-0000-000015060000}"/>
    <cellStyle name="7_FAX用紙_★テスト仕様書000125_055飛脚ﾒｰﾙ便ｻｰﾊﾞ(急便向け）_キャビネット構成図_キャビネット構成図 2" xfId="3190" xr:uid="{00000000-0005-0000-0000-0000A50C0000}"/>
    <cellStyle name="7_FAX用紙_★テスト仕様書000125_055飛脚ﾒｰﾙ便ｻｰﾊﾞ(急便向け）_キャビネット構成図_キャビネット構成図_01.コンバージョン手順書（最新）20040831" xfId="213" xr:uid="{00000000-0005-0000-0000-0000FE000000}"/>
    <cellStyle name="7_FAX用紙_★テスト仕様書000125_055飛脚ﾒｰﾙ便ｻｰﾊﾞ(急便向け）_キャビネット構成図_キャビネット構成図_01.コンバージョン手順書（最新）20040831 2" xfId="1083" xr:uid="{00000000-0005-0000-0000-00006A040000}"/>
    <cellStyle name="7_FAX用紙_★テスト仕様書000125_055飛脚ﾒｰﾙ便ｻｰﾊﾞ(急便向け）_キャビネット構成図_キャビネット構成図_050.(添付資料)その他" xfId="2422" xr:uid="{00000000-0005-0000-0000-0000A5090000}"/>
    <cellStyle name="7_FAX用紙_★テスト仕様書000125_055飛脚ﾒｰﾙ便ｻｰﾊﾞ(急便向け）_キャビネット構成図_キャビネット構成図_050.(添付資料)その他 2" xfId="3193" xr:uid="{00000000-0005-0000-0000-0000A80C0000}"/>
    <cellStyle name="7_FAX用紙_★テスト仕様書000125_055飛脚ﾒｰﾙ便ｻｰﾊﾞ(急便向け）_チェックシートAPO" xfId="2437" xr:uid="{00000000-0005-0000-0000-0000B4090000}"/>
    <cellStyle name="7_FAX用紙_★テスト仕様書000125_055飛脚ﾒｰﾙ便ｻｰﾊﾞ(急便向け）_チェックシートAPO 2" xfId="3194" xr:uid="{00000000-0005-0000-0000-0000A90C0000}"/>
    <cellStyle name="7_FAX用紙_★テスト仕様書000125_055飛脚ﾒｰﾙ便ｻｰﾊﾞ(急便向け）_チェックシートAPO_(APO)" xfId="137" xr:uid="{00000000-0005-0000-0000-0000A1000000}"/>
    <cellStyle name="7_FAX用紙_★テスト仕様書000125_055飛脚ﾒｰﾙ便ｻｰﾊﾞ(急便向け）_チェックシートAPO_(APO) 2" xfId="41" xr:uid="{00000000-0005-0000-0000-00002E000000}"/>
    <cellStyle name="7_FAX用紙_★テスト仕様書000125_055飛脚ﾒｰﾙ便ｻｰﾊﾞ(急便向け）_チェックシートAPO_(APO)_01.コンバージョン手順書（最新）20040831" xfId="3195" xr:uid="{00000000-0005-0000-0000-0000AA0C0000}"/>
    <cellStyle name="7_FAX用紙_★テスト仕様書000125_055飛脚ﾒｰﾙ便ｻｰﾊﾞ(急便向け）_チェックシートAPO_(APO)_01.コンバージョン手順書（最新）20040831 2" xfId="3197" xr:uid="{00000000-0005-0000-0000-0000AC0C0000}"/>
    <cellStyle name="7_FAX用紙_★テスト仕様書000125_055飛脚ﾒｰﾙ便ｻｰﾊﾞ(急便向け）_チェックシートAPO_(APO)_050.(添付資料)その他" xfId="3198" xr:uid="{00000000-0005-0000-0000-0000AD0C0000}"/>
    <cellStyle name="7_FAX用紙_★テスト仕様書000125_055飛脚ﾒｰﾙ便ｻｰﾊﾞ(急便向け）_チェックシートAPO_(APO)_050.(添付資料)その他 2" xfId="3200" xr:uid="{00000000-0005-0000-0000-0000AF0C0000}"/>
    <cellStyle name="7_FAX用紙_★テスト仕様書000125_055飛脚ﾒｰﾙ便ｻｰﾊﾞ(急便向け）_チェックシートAPO_(APO)_キャビネット構成図" xfId="1033" xr:uid="{00000000-0005-0000-0000-000038040000}"/>
    <cellStyle name="7_FAX用紙_★テスト仕様書000125_055飛脚ﾒｰﾙ便ｻｰﾊﾞ(急便向け）_チェックシートAPO_(APO)_キャビネット構成図 2" xfId="1045" xr:uid="{00000000-0005-0000-0000-000044040000}"/>
    <cellStyle name="7_FAX用紙_★テスト仕様書000125_055飛脚ﾒｰﾙ便ｻｰﾊﾞ(急便向け）_チェックシートAPO_(APO)_キャビネット構成図_01.コンバージョン手順書（最新）20040831" xfId="525" xr:uid="{00000000-0005-0000-0000-00003C020000}"/>
    <cellStyle name="7_FAX用紙_★テスト仕様書000125_055飛脚ﾒｰﾙ便ｻｰﾊﾞ(急便向け）_チェックシートAPO_(APO)_キャビネット構成図_01.コンバージョン手順書（最新）20040831 2" xfId="3203" xr:uid="{00000000-0005-0000-0000-0000B20C0000}"/>
    <cellStyle name="7_FAX用紙_★テスト仕様書000125_055飛脚ﾒｰﾙ便ｻｰﾊﾞ(急便向け）_チェックシートAPO_(APO)_キャビネット構成図_050.(添付資料)その他" xfId="3012" xr:uid="{00000000-0005-0000-0000-0000F30B0000}"/>
    <cellStyle name="7_FAX用紙_★テスト仕様書000125_055飛脚ﾒｰﾙ便ｻｰﾊﾞ(急便向け）_チェックシートAPO_(APO)_キャビネット構成図_050.(添付資料)その他 2" xfId="3204" xr:uid="{00000000-0005-0000-0000-0000B30C0000}"/>
    <cellStyle name="7_FAX用紙_★テスト仕様書000125_055飛脚ﾒｰﾙ便ｻｰﾊﾞ(急便向け）_チェックシートAPO_(APO)_キャビネット構成図_キャビネット構成図" xfId="562" xr:uid="{00000000-0005-0000-0000-000061020000}"/>
    <cellStyle name="7_FAX用紙_★テスト仕様書000125_055飛脚ﾒｰﾙ便ｻｰﾊﾞ(急便向け）_チェックシートAPO_(APO)_キャビネット構成図_キャビネット構成図 2" xfId="179" xr:uid="{00000000-0005-0000-0000-0000D3000000}"/>
    <cellStyle name="7_FAX用紙_★テスト仕様書000125_055飛脚ﾒｰﾙ便ｻｰﾊﾞ(急便向け）_チェックシートAPO_(APO)_キャビネット構成図_キャビネット構成図_01.コンバージョン手順書（最新）20040831" xfId="3160" xr:uid="{00000000-0005-0000-0000-0000870C0000}"/>
    <cellStyle name="7_FAX用紙_★テスト仕様書000125_055飛脚ﾒｰﾙ便ｻｰﾊﾞ(急便向け）_チェックシートAPO_(APO)_キャビネット構成図_キャビネット構成図_01.コンバージョン手順書（最新）20040831 2" xfId="3210" xr:uid="{00000000-0005-0000-0000-0000B90C0000}"/>
    <cellStyle name="7_FAX用紙_★テスト仕様書000125_055飛脚ﾒｰﾙ便ｻｰﾊﾞ(急便向け）_チェックシートAPO_(APO)_キャビネット構成図_キャビネット構成図_050.(添付資料)その他" xfId="2342" xr:uid="{00000000-0005-0000-0000-000055090000}"/>
    <cellStyle name="7_FAX用紙_★テスト仕様書000125_055飛脚ﾒｰﾙ便ｻｰﾊﾞ(急便向け）_チェックシートAPO_(APO)_キャビネット構成図_キャビネット構成図_050.(添付資料)その他 2" xfId="2345" xr:uid="{00000000-0005-0000-0000-000058090000}"/>
    <cellStyle name="7_FAX用紙_★テスト仕様書000125_055飛脚ﾒｰﾙ便ｻｰﾊﾞ(急便向け）_チェックシートAPO_01.コンバージョン手順書（最新）20040831" xfId="1336" xr:uid="{00000000-0005-0000-0000-000067050000}"/>
    <cellStyle name="7_FAX用紙_★テスト仕様書000125_055飛脚ﾒｰﾙ便ｻｰﾊﾞ(急便向け）_チェックシートAPO_01.コンバージョン手順書（最新）20040831 2" xfId="3212" xr:uid="{00000000-0005-0000-0000-0000BB0C0000}"/>
    <cellStyle name="7_FAX用紙_★テスト仕様書000125_055飛脚ﾒｰﾙ便ｻｰﾊﾞ(急便向け）_チェックシートAPO_050.(添付資料)その他" xfId="2659" xr:uid="{00000000-0005-0000-0000-0000920A0000}"/>
    <cellStyle name="7_FAX用紙_★テスト仕様書000125_055飛脚ﾒｰﾙ便ｻｰﾊﾞ(急便向け）_チェックシートAPO_050.(添付資料)その他 2" xfId="3213" xr:uid="{00000000-0005-0000-0000-0000BC0C0000}"/>
    <cellStyle name="7_FAX用紙_★テスト仕様書000125_055飛脚ﾒｰﾙ便ｻｰﾊﾞ(急便向け）_チェックシートAPO_キャビネット構成図" xfId="3019" xr:uid="{00000000-0005-0000-0000-0000FA0B0000}"/>
    <cellStyle name="7_FAX用紙_★テスト仕様書000125_055飛脚ﾒｰﾙ便ｻｰﾊﾞ(急便向け）_チェックシートAPO_キャビネット構成図 2" xfId="1290" xr:uid="{00000000-0005-0000-0000-000039050000}"/>
    <cellStyle name="7_FAX用紙_★テスト仕様書000125_055飛脚ﾒｰﾙ便ｻｰﾊﾞ(急便向け）_チェックシートAPO_キャビネット構成図_01.コンバージョン手順書（最新）20040831" xfId="3215" xr:uid="{00000000-0005-0000-0000-0000BE0C0000}"/>
    <cellStyle name="7_FAX用紙_★テスト仕様書000125_055飛脚ﾒｰﾙ便ｻｰﾊﾞ(急便向け）_チェックシートAPO_キャビネット構成図_01.コンバージョン手順書（最新）20040831 2" xfId="411" xr:uid="{00000000-0005-0000-0000-0000CA010000}"/>
    <cellStyle name="7_FAX用紙_★テスト仕様書000125_055飛脚ﾒｰﾙ便ｻｰﾊﾞ(急便向け）_チェックシートAPO_キャビネット構成図_050.(添付資料)その他" xfId="3216" xr:uid="{00000000-0005-0000-0000-0000BF0C0000}"/>
    <cellStyle name="7_FAX用紙_★テスト仕様書000125_055飛脚ﾒｰﾙ便ｻｰﾊﾞ(急便向け）_チェックシートAPO_キャビネット構成図_050.(添付資料)その他 2" xfId="3217" xr:uid="{00000000-0005-0000-0000-0000C00C0000}"/>
    <cellStyle name="7_FAX用紙_★テスト仕様書000125_055飛脚ﾒｰﾙ便ｻｰﾊﾞ(急便向け）_チェックシートAPO_キャビネット構成図_キャビネット構成図" xfId="3219" xr:uid="{00000000-0005-0000-0000-0000C20C0000}"/>
    <cellStyle name="7_FAX用紙_★テスト仕様書000125_055飛脚ﾒｰﾙ便ｻｰﾊﾞ(急便向け）_チェックシートAPO_キャビネット構成図_キャビネット構成図 2" xfId="3221" xr:uid="{00000000-0005-0000-0000-0000C40C0000}"/>
    <cellStyle name="7_FAX用紙_★テスト仕様書000125_055飛脚ﾒｰﾙ便ｻｰﾊﾞ(急便向け）_チェックシートAPO_キャビネット構成図_キャビネット構成図_01.コンバージョン手順書（最新）20040831" xfId="3222" xr:uid="{00000000-0005-0000-0000-0000C50C0000}"/>
    <cellStyle name="7_FAX用紙_★テスト仕様書000125_055飛脚ﾒｰﾙ便ｻｰﾊﾞ(急便向け）_チェックシートAPO_キャビネット構成図_キャビネット構成図_01.コンバージョン手順書（最新）20040831 2" xfId="3223" xr:uid="{00000000-0005-0000-0000-0000C60C0000}"/>
    <cellStyle name="7_FAX用紙_★テスト仕様書000125_055飛脚ﾒｰﾙ便ｻｰﾊﾞ(急便向け）_チェックシートAPO_キャビネット構成図_キャビネット構成図_050.(添付資料)その他" xfId="3224" xr:uid="{00000000-0005-0000-0000-0000C70C0000}"/>
    <cellStyle name="7_FAX用紙_★テスト仕様書000125_055飛脚ﾒｰﾙ便ｻｰﾊﾞ(急便向け）_チェックシートAPO_キャビネット構成図_キャビネット構成図_050.(添付資料)その他 2" xfId="2428" xr:uid="{00000000-0005-0000-0000-0000AB090000}"/>
    <cellStyle name="7_FAX用紙_★テスト仕様書000125_057楽天様向ｲﾝﾀｰﾈｯﾄｼｮｯﾋﾟﾝｸﾞﾓｰﾙ機能開発2" xfId="3227" xr:uid="{00000000-0005-0000-0000-0000CA0C0000}"/>
    <cellStyle name="7_FAX用紙_★テスト仕様書000125_057楽天様向ｲﾝﾀｰﾈｯﾄｼｮｯﾋﾟﾝｸﾞﾓｰﾙ機能開発2 2" xfId="2786" xr:uid="{00000000-0005-0000-0000-0000110B0000}"/>
    <cellStyle name="7_FAX用紙_★テスト仕様書000125_057楽天様向ｲﾝﾀｰﾈｯﾄｼｮｯﾋﾟﾝｸﾞﾓｰﾙ機能開発2_(APO)" xfId="3183" xr:uid="{00000000-0005-0000-0000-00009E0C0000}"/>
    <cellStyle name="7_FAX用紙_★テスト仕様書000125_057楽天様向ｲﾝﾀｰﾈｯﾄｼｮｯﾋﾟﾝｸﾞﾓｰﾙ機能開発2_(APO) 2" xfId="3186" xr:uid="{00000000-0005-0000-0000-0000A10C0000}"/>
    <cellStyle name="7_FAX用紙_★テスト仕様書000125_057楽天様向ｲﾝﾀｰﾈｯﾄｼｮｯﾋﾟﾝｸﾞﾓｰﾙ機能開発2_(APO)_(APO)" xfId="3228" xr:uid="{00000000-0005-0000-0000-0000CB0C0000}"/>
    <cellStyle name="7_FAX用紙_★テスト仕様書000125_057楽天様向ｲﾝﾀｰﾈｯﾄｼｮｯﾋﾟﾝｸﾞﾓｰﾙ機能開発2_(APO)_(APO) 2" xfId="1198" xr:uid="{00000000-0005-0000-0000-0000DD040000}"/>
    <cellStyle name="7_FAX用紙_★テスト仕様書000125_057楽天様向ｲﾝﾀｰﾈｯﾄｼｮｯﾋﾟﾝｸﾞﾓｰﾙ機能開発2_(APO)_(APO)_01.コンバージョン手順書（最新）20040831" xfId="2683" xr:uid="{00000000-0005-0000-0000-0000AA0A0000}"/>
    <cellStyle name="7_FAX用紙_★テスト仕様書000125_057楽天様向ｲﾝﾀｰﾈｯﾄｼｮｯﾋﾟﾝｸﾞﾓｰﾙ機能開発2_(APO)_(APO)_01.コンバージョン手順書（最新）20040831 2" xfId="1890" xr:uid="{00000000-0005-0000-0000-000091070000}"/>
    <cellStyle name="7_FAX用紙_★テスト仕様書000125_057楽天様向ｲﾝﾀｰﾈｯﾄｼｮｯﾋﾟﾝｸﾞﾓｰﾙ機能開発2_(APO)_(APO)_050.(添付資料)その他" xfId="2331" xr:uid="{00000000-0005-0000-0000-00004A090000}"/>
    <cellStyle name="7_FAX用紙_★テスト仕様書000125_057楽天様向ｲﾝﾀｰﾈｯﾄｼｮｯﾋﾟﾝｸﾞﾓｰﾙ機能開発2_(APO)_(APO)_050.(添付資料)その他 2" xfId="3229" xr:uid="{00000000-0005-0000-0000-0000CC0C0000}"/>
    <cellStyle name="7_FAX用紙_★テスト仕様書000125_057楽天様向ｲﾝﾀｰﾈｯﾄｼｮｯﾋﾟﾝｸﾞﾓｰﾙ機能開発2_(APO)_(APO)_キャビネット構成図" xfId="2140" xr:uid="{00000000-0005-0000-0000-00008B080000}"/>
    <cellStyle name="7_FAX用紙_★テスト仕様書000125_057楽天様向ｲﾝﾀｰﾈｯﾄｼｮｯﾋﾟﾝｸﾞﾓｰﾙ機能開発2_(APO)_(APO)_キャビネット構成図 2" xfId="3230" xr:uid="{00000000-0005-0000-0000-0000CD0C0000}"/>
    <cellStyle name="7_FAX用紙_★テスト仕様書000125_057楽天様向ｲﾝﾀｰﾈｯﾄｼｮｯﾋﾟﾝｸﾞﾓｰﾙ機能開発2_(APO)_(APO)_キャビネット構成図_01.コンバージョン手順書（最新）20040831" xfId="2096" xr:uid="{00000000-0005-0000-0000-00005F080000}"/>
    <cellStyle name="7_FAX用紙_★テスト仕様書000125_057楽天様向ｲﾝﾀｰﾈｯﾄｼｮｯﾋﾟﾝｸﾞﾓｰﾙ機能開発2_(APO)_(APO)_キャビネット構成図_01.コンバージョン手順書（最新）20040831 2" xfId="2271" xr:uid="{00000000-0005-0000-0000-00000E090000}"/>
    <cellStyle name="7_FAX用紙_★テスト仕様書000125_057楽天様向ｲﾝﾀｰﾈｯﾄｼｮｯﾋﾟﾝｸﾞﾓｰﾙ機能開発2_(APO)_(APO)_キャビネット構成図_050.(添付資料)その他" xfId="1648" xr:uid="{00000000-0005-0000-0000-00009F060000}"/>
    <cellStyle name="7_FAX用紙_★テスト仕様書000125_057楽天様向ｲﾝﾀｰﾈｯﾄｼｮｯﾋﾟﾝｸﾞﾓｰﾙ機能開発2_(APO)_(APO)_キャビネット構成図_050.(添付資料)その他 2" xfId="3232" xr:uid="{00000000-0005-0000-0000-0000CF0C0000}"/>
    <cellStyle name="7_FAX用紙_★テスト仕様書000125_057楽天様向ｲﾝﾀｰﾈｯﾄｼｮｯﾋﾟﾝｸﾞﾓｰﾙ機能開発2_(APO)_(APO)_キャビネット構成図_キャビネット構成図" xfId="2368" xr:uid="{00000000-0005-0000-0000-00006F090000}"/>
    <cellStyle name="7_FAX用紙_★テスト仕様書000125_057楽天様向ｲﾝﾀｰﾈｯﾄｼｮｯﾋﾟﾝｸﾞﾓｰﾙ機能開発2_(APO)_(APO)_キャビネット構成図_キャビネット構成図 2" xfId="2371" xr:uid="{00000000-0005-0000-0000-000072090000}"/>
    <cellStyle name="7_FAX用紙_★テスト仕様書000125_057楽天様向ｲﾝﾀｰﾈｯﾄｼｮｯﾋﾟﾝｸﾞﾓｰﾙ機能開発2_(APO)_(APO)_キャビネット構成図_キャビネット構成図_01.コンバージョン手順書（最新）20040831" xfId="2352" xr:uid="{00000000-0005-0000-0000-00005F090000}"/>
    <cellStyle name="7_FAX用紙_★テスト仕様書000125_057楽天様向ｲﾝﾀｰﾈｯﾄｼｮｯﾋﾟﾝｸﾞﾓｰﾙ機能開発2_(APO)_(APO)_キャビネット構成図_キャビネット構成図_01.コンバージョン手順書（最新）20040831 2" xfId="3235" xr:uid="{00000000-0005-0000-0000-0000D20C0000}"/>
    <cellStyle name="7_FAX用紙_★テスト仕様書000125_057楽天様向ｲﾝﾀｰﾈｯﾄｼｮｯﾋﾟﾝｸﾞﾓｰﾙ機能開発2_(APO)_(APO)_キャビネット構成図_キャビネット構成図_050.(添付資料)その他" xfId="2691" xr:uid="{00000000-0005-0000-0000-0000B20A0000}"/>
    <cellStyle name="7_FAX用紙_★テスト仕様書000125_057楽天様向ｲﾝﾀｰﾈｯﾄｼｮｯﾋﾟﾝｸﾞﾓｰﾙ機能開発2_(APO)_(APO)_キャビネット構成図_キャビネット構成図_050.(添付資料)その他 2" xfId="2744" xr:uid="{00000000-0005-0000-0000-0000E70A0000}"/>
    <cellStyle name="7_FAX用紙_★テスト仕様書000125_057楽天様向ｲﾝﾀｰﾈｯﾄｼｮｯﾋﾟﾝｸﾞﾓｰﾙ機能開発2_(APO)_01.コンバージョン手順書（最新）20040831" xfId="3236" xr:uid="{00000000-0005-0000-0000-0000D30C0000}"/>
    <cellStyle name="7_FAX用紙_★テスト仕様書000125_057楽天様向ｲﾝﾀｰﾈｯﾄｼｮｯﾋﾟﾝｸﾞﾓｰﾙ機能開発2_(APO)_01.コンバージョン手順書（最新）20040831 2" xfId="3237" xr:uid="{00000000-0005-0000-0000-0000D40C0000}"/>
    <cellStyle name="7_FAX用紙_★テスト仕様書000125_057楽天様向ｲﾝﾀｰﾈｯﾄｼｮｯﾋﾟﾝｸﾞﾓｰﾙ機能開発2_(APO)_050.(添付資料)その他" xfId="3238" xr:uid="{00000000-0005-0000-0000-0000D50C0000}"/>
    <cellStyle name="7_FAX用紙_★テスト仕様書000125_057楽天様向ｲﾝﾀｰﾈｯﾄｼｮｯﾋﾟﾝｸﾞﾓｰﾙ機能開発2_(APO)_050.(添付資料)その他 2" xfId="910" xr:uid="{00000000-0005-0000-0000-0000BD030000}"/>
    <cellStyle name="7_FAX用紙_★テスト仕様書000125_057楽天様向ｲﾝﾀｰﾈｯﾄｼｮｯﾋﾟﾝｸﾞﾓｰﾙ機能開発2_(APO)_キャビネット構成図" xfId="3239" xr:uid="{00000000-0005-0000-0000-0000D60C0000}"/>
    <cellStyle name="7_FAX用紙_★テスト仕様書000125_057楽天様向ｲﾝﾀｰﾈｯﾄｼｮｯﾋﾟﾝｸﾞﾓｰﾙ機能開発2_(APO)_キャビネット構成図 2" xfId="2680" xr:uid="{00000000-0005-0000-0000-0000A70A0000}"/>
    <cellStyle name="7_FAX用紙_★テスト仕様書000125_057楽天様向ｲﾝﾀｰﾈｯﾄｼｮｯﾋﾟﾝｸﾞﾓｰﾙ機能開発2_(APO)_キャビネット構成図_01.コンバージョン手順書（最新）20040831" xfId="755" xr:uid="{00000000-0005-0000-0000-000022030000}"/>
    <cellStyle name="7_FAX用紙_★テスト仕様書000125_057楽天様向ｲﾝﾀｰﾈｯﾄｼｮｯﾋﾟﾝｸﾞﾓｰﾙ機能開発2_(APO)_キャビネット構成図_01.コンバージョン手順書（最新）20040831 2" xfId="760" xr:uid="{00000000-0005-0000-0000-000027030000}"/>
    <cellStyle name="7_FAX用紙_★テスト仕様書000125_057楽天様向ｲﾝﾀｰﾈｯﾄｼｮｯﾋﾟﾝｸﾞﾓｰﾙ機能開発2_(APO)_キャビネット構成図_050.(添付資料)その他" xfId="3240" xr:uid="{00000000-0005-0000-0000-0000D70C0000}"/>
    <cellStyle name="7_FAX用紙_★テスト仕様書000125_057楽天様向ｲﾝﾀｰﾈｯﾄｼｮｯﾋﾟﾝｸﾞﾓｰﾙ機能開発2_(APO)_キャビネット構成図_050.(添付資料)その他 2" xfId="2791" xr:uid="{00000000-0005-0000-0000-0000160B0000}"/>
    <cellStyle name="7_FAX用紙_★テスト仕様書000125_057楽天様向ｲﾝﾀｰﾈｯﾄｼｮｯﾋﾟﾝｸﾞﾓｰﾙ機能開発2_(APO)_キャビネット構成図_キャビネット構成図" xfId="2392" xr:uid="{00000000-0005-0000-0000-000087090000}"/>
    <cellStyle name="7_FAX用紙_★テスト仕様書000125_057楽天様向ｲﾝﾀｰﾈｯﾄｼｮｯﾋﾟﾝｸﾞﾓｰﾙ機能開発2_(APO)_キャビネット構成図_キャビネット構成図 2" xfId="2394" xr:uid="{00000000-0005-0000-0000-000089090000}"/>
    <cellStyle name="7_FAX用紙_★テスト仕様書000125_057楽天様向ｲﾝﾀｰﾈｯﾄｼｮｯﾋﾟﾝｸﾞﾓｰﾙ機能開発2_(APO)_キャビネット構成図_キャビネット構成図_01.コンバージョン手順書（最新）20040831" xfId="3241" xr:uid="{00000000-0005-0000-0000-0000D80C0000}"/>
    <cellStyle name="7_FAX用紙_★テスト仕様書000125_057楽天様向ｲﾝﾀｰﾈｯﾄｼｮｯﾋﾟﾝｸﾞﾓｰﾙ機能開発2_(APO)_キャビネット構成図_キャビネット構成図_01.コンバージョン手順書（最新）20040831 2" xfId="3243" xr:uid="{00000000-0005-0000-0000-0000DA0C0000}"/>
    <cellStyle name="7_FAX用紙_★テスト仕様書000125_057楽天様向ｲﾝﾀｰﾈｯﾄｼｮｯﾋﾟﾝｸﾞﾓｰﾙ機能開発2_(APO)_キャビネット構成図_キャビネット構成図_050.(添付資料)その他" xfId="3246" xr:uid="{00000000-0005-0000-0000-0000DD0C0000}"/>
    <cellStyle name="7_FAX用紙_★テスト仕様書000125_057楽天様向ｲﾝﾀｰﾈｯﾄｼｮｯﾋﾟﾝｸﾞﾓｰﾙ機能開発2_(APO)_キャビネット構成図_キャビネット構成図_050.(添付資料)その他 2" xfId="3248" xr:uid="{00000000-0005-0000-0000-0000DF0C0000}"/>
    <cellStyle name="7_FAX用紙_★テスト仕様書000125_057楽天様向ｲﾝﾀｰﾈｯﾄｼｮｯﾋﾟﾝｸﾞﾓｰﾙ機能開発2_01.コンバージョン手順書（最新）20040831" xfId="3250" xr:uid="{00000000-0005-0000-0000-0000E10C0000}"/>
    <cellStyle name="7_FAX用紙_★テスト仕様書000125_057楽天様向ｲﾝﾀｰﾈｯﾄｼｮｯﾋﾟﾝｸﾞﾓｰﾙ機能開発2_01.コンバージョン手順書（最新）20040831 2" xfId="3251" xr:uid="{00000000-0005-0000-0000-0000E20C0000}"/>
    <cellStyle name="7_FAX用紙_★テスト仕様書000125_057楽天様向ｲﾝﾀｰﾈｯﾄｼｮｯﾋﾟﾝｸﾞﾓｰﾙ機能開発2_050.(添付資料)その他" xfId="3252" xr:uid="{00000000-0005-0000-0000-0000E30C0000}"/>
    <cellStyle name="7_FAX用紙_★テスト仕様書000125_057楽天様向ｲﾝﾀｰﾈｯﾄｼｮｯﾋﾟﾝｸﾞﾓｰﾙ機能開発2_050.(添付資料)その他 2" xfId="1913" xr:uid="{00000000-0005-0000-0000-0000A8070000}"/>
    <cellStyle name="7_FAX用紙_★テスト仕様書000125_057楽天様向ｲﾝﾀｰﾈｯﾄｼｮｯﾋﾟﾝｸﾞﾓｰﾙ機能開発2_キャビネット構成図" xfId="922" xr:uid="{00000000-0005-0000-0000-0000C9030000}"/>
    <cellStyle name="7_FAX用紙_★テスト仕様書000125_057楽天様向ｲﾝﾀｰﾈｯﾄｼｮｯﾋﾟﾝｸﾞﾓｰﾙ機能開発2_キャビネット構成図 2" xfId="3254" xr:uid="{00000000-0005-0000-0000-0000E50C0000}"/>
    <cellStyle name="7_FAX用紙_★テスト仕様書000125_057楽天様向ｲﾝﾀｰﾈｯﾄｼｮｯﾋﾟﾝｸﾞﾓｰﾙ機能開発2_キャビネット構成図_01.コンバージョン手順書（最新）20040831" xfId="1142" xr:uid="{00000000-0005-0000-0000-0000A5040000}"/>
    <cellStyle name="7_FAX用紙_★テスト仕様書000125_057楽天様向ｲﾝﾀｰﾈｯﾄｼｮｯﾋﾟﾝｸﾞﾓｰﾙ機能開発2_キャビネット構成図_01.コンバージョン手順書（最新）20040831 2" xfId="237" xr:uid="{00000000-0005-0000-0000-00001C010000}"/>
    <cellStyle name="7_FAX用紙_★テスト仕様書000125_057楽天様向ｲﾝﾀｰﾈｯﾄｼｮｯﾋﾟﾝｸﾞﾓｰﾙ機能開発2_キャビネット構成図_050.(添付資料)その他" xfId="1768" xr:uid="{00000000-0005-0000-0000-000017070000}"/>
    <cellStyle name="7_FAX用紙_★テスト仕様書000125_057楽天様向ｲﾝﾀｰﾈｯﾄｼｮｯﾋﾟﾝｸﾞﾓｰﾙ機能開発2_キャビネット構成図_050.(添付資料)その他 2" xfId="1962" xr:uid="{00000000-0005-0000-0000-0000D9070000}"/>
    <cellStyle name="7_FAX用紙_★テスト仕様書000125_057楽天様向ｲﾝﾀｰﾈｯﾄｼｮｯﾋﾟﾝｸﾞﾓｰﾙ機能開発2_キャビネット構成図_キャビネット構成図" xfId="1658" xr:uid="{00000000-0005-0000-0000-0000A9060000}"/>
    <cellStyle name="7_FAX用紙_★テスト仕様書000125_057楽天様向ｲﾝﾀｰﾈｯﾄｼｮｯﾋﾟﾝｸﾞﾓｰﾙ機能開発2_キャビネット構成図_キャビネット構成図 2" xfId="3256" xr:uid="{00000000-0005-0000-0000-0000E70C0000}"/>
    <cellStyle name="7_FAX用紙_★テスト仕様書000125_057楽天様向ｲﾝﾀｰﾈｯﾄｼｮｯﾋﾟﾝｸﾞﾓｰﾙ機能開発2_キャビネット構成図_キャビネット構成図_01.コンバージョン手順書（最新）20040831" xfId="2129" xr:uid="{00000000-0005-0000-0000-000080080000}"/>
    <cellStyle name="7_FAX用紙_★テスト仕様書000125_057楽天様向ｲﾝﾀｰﾈｯﾄｼｮｯﾋﾟﾝｸﾞﾓｰﾙ機能開発2_キャビネット構成図_キャビネット構成図_01.コンバージョン手順書（最新）20040831 2" xfId="3258" xr:uid="{00000000-0005-0000-0000-0000E90C0000}"/>
    <cellStyle name="7_FAX用紙_★テスト仕様書000125_057楽天様向ｲﾝﾀｰﾈｯﾄｼｮｯﾋﾟﾝｸﾞﾓｰﾙ機能開発2_キャビネット構成図_キャビネット構成図_050.(添付資料)その他" xfId="2921" xr:uid="{00000000-0005-0000-0000-0000980B0000}"/>
    <cellStyle name="7_FAX用紙_★テスト仕様書000125_057楽天様向ｲﾝﾀｰﾈｯﾄｼｮｯﾋﾟﾝｸﾞﾓｰﾙ機能開発2_キャビネット構成図_キャビネット構成図_050.(添付資料)その他 2" xfId="2923" xr:uid="{00000000-0005-0000-0000-00009A0B0000}"/>
    <cellStyle name="7_FAX用紙_★テスト仕様書000125_057楽天様向ｲﾝﾀｰﾈｯﾄｼｮｯﾋﾟﾝｸﾞﾓｰﾙ機能開発2_チェックシートAPO" xfId="1711" xr:uid="{00000000-0005-0000-0000-0000DE060000}"/>
    <cellStyle name="7_FAX用紙_★テスト仕様書000125_057楽天様向ｲﾝﾀｰﾈｯﾄｼｮｯﾋﾟﾝｸﾞﾓｰﾙ機能開発2_チェックシートAPO 2" xfId="3259" xr:uid="{00000000-0005-0000-0000-0000EA0C0000}"/>
    <cellStyle name="7_FAX用紙_★テスト仕様書000125_057楽天様向ｲﾝﾀｰﾈｯﾄｼｮｯﾋﾟﾝｸﾞﾓｰﾙ機能開発2_チェックシートAPO_(APO)" xfId="3260" xr:uid="{00000000-0005-0000-0000-0000EB0C0000}"/>
    <cellStyle name="7_FAX用紙_★テスト仕様書000125_057楽天様向ｲﾝﾀｰﾈｯﾄｼｮｯﾋﾟﾝｸﾞﾓｰﾙ機能開発2_チェックシートAPO_(APO) 2" xfId="3261" xr:uid="{00000000-0005-0000-0000-0000EC0C0000}"/>
    <cellStyle name="7_FAX用紙_★テスト仕様書000125_057楽天様向ｲﾝﾀｰﾈｯﾄｼｮｯﾋﾟﾝｸﾞﾓｰﾙ機能開発2_チェックシートAPO_(APO)_01.コンバージョン手順書（最新）20040831" xfId="2014" xr:uid="{00000000-0005-0000-0000-00000D080000}"/>
    <cellStyle name="7_FAX用紙_★テスト仕様書000125_057楽天様向ｲﾝﾀｰﾈｯﾄｼｮｯﾋﾟﾝｸﾞﾓｰﾙ機能開発2_チェックシートAPO_(APO)_01.コンバージョン手順書（最新）20040831 2" xfId="3262" xr:uid="{00000000-0005-0000-0000-0000ED0C0000}"/>
    <cellStyle name="7_FAX用紙_★テスト仕様書000125_057楽天様向ｲﾝﾀｰﾈｯﾄｼｮｯﾋﾟﾝｸﾞﾓｰﾙ機能開発2_チェックシートAPO_(APO)_050.(添付資料)その他" xfId="3264" xr:uid="{00000000-0005-0000-0000-0000EF0C0000}"/>
    <cellStyle name="7_FAX用紙_★テスト仕様書000125_057楽天様向ｲﾝﾀｰﾈｯﾄｼｮｯﾋﾟﾝｸﾞﾓｰﾙ機能開発2_チェックシートAPO_(APO)_050.(添付資料)その他 2" xfId="3266" xr:uid="{00000000-0005-0000-0000-0000F10C0000}"/>
    <cellStyle name="7_FAX用紙_★テスト仕様書000125_057楽天様向ｲﾝﾀｰﾈｯﾄｼｮｯﾋﾟﾝｸﾞﾓｰﾙ機能開発2_チェックシートAPO_(APO)_キャビネット構成図" xfId="2566" xr:uid="{00000000-0005-0000-0000-0000350A0000}"/>
    <cellStyle name="7_FAX用紙_★テスト仕様書000125_057楽天様向ｲﾝﾀｰﾈｯﾄｼｮｯﾋﾟﾝｸﾞﾓｰﾙ機能開発2_チェックシートAPO_(APO)_キャビネット構成図 2" xfId="2841" xr:uid="{00000000-0005-0000-0000-0000480B0000}"/>
    <cellStyle name="7_FAX用紙_★テスト仕様書000125_057楽天様向ｲﾝﾀｰﾈｯﾄｼｮｯﾋﾟﾝｸﾞﾓｰﾙ機能開発2_チェックシートAPO_(APO)_キャビネット構成図_01.コンバージョン手順書（最新）20040831" xfId="2855" xr:uid="{00000000-0005-0000-0000-0000560B0000}"/>
    <cellStyle name="7_FAX用紙_★テスト仕様書000125_057楽天様向ｲﾝﾀｰﾈｯﾄｼｮｯﾋﾟﾝｸﾞﾓｰﾙ機能開発2_チェックシートAPO_(APO)_キャビネット構成図_01.コンバージョン手順書（最新）20040831 2" xfId="2858" xr:uid="{00000000-0005-0000-0000-0000590B0000}"/>
    <cellStyle name="7_FAX用紙_★テスト仕様書000125_057楽天様向ｲﾝﾀｰﾈｯﾄｼｮｯﾋﾟﾝｸﾞﾓｰﾙ機能開発2_チェックシートAPO_(APO)_キャビネット構成図_050.(添付資料)その他" xfId="1366" xr:uid="{00000000-0005-0000-0000-000085050000}"/>
    <cellStyle name="7_FAX用紙_★テスト仕様書000125_057楽天様向ｲﾝﾀｰﾈｯﾄｼｮｯﾋﾟﾝｸﾞﾓｰﾙ機能開発2_チェックシートAPO_(APO)_キャビネット構成図_050.(添付資料)その他 2" xfId="1372" xr:uid="{00000000-0005-0000-0000-00008B050000}"/>
    <cellStyle name="7_FAX用紙_★テスト仕様書000125_057楽天様向ｲﾝﾀｰﾈｯﾄｼｮｯﾋﾟﾝｸﾞﾓｰﾙ機能開発2_チェックシートAPO_(APO)_キャビネット構成図_キャビネット構成図" xfId="2066" xr:uid="{00000000-0005-0000-0000-000041080000}"/>
    <cellStyle name="7_FAX用紙_★テスト仕様書000125_057楽天様向ｲﾝﾀｰﾈｯﾄｼｮｯﾋﾟﾝｸﾞﾓｰﾙ機能開発2_チェックシートAPO_(APO)_キャビネット構成図_キャビネット構成図 2" xfId="2074" xr:uid="{00000000-0005-0000-0000-000049080000}"/>
    <cellStyle name="7_FAX用紙_★テスト仕様書000125_057楽天様向ｲﾝﾀｰﾈｯﾄｼｮｯﾋﾟﾝｸﾞﾓｰﾙ機能開発2_チェックシートAPO_(APO)_キャビネット構成図_キャビネット構成図_01.コンバージョン手順書（最新）20040831" xfId="1575" xr:uid="{00000000-0005-0000-0000-000056060000}"/>
    <cellStyle name="7_FAX用紙_★テスト仕様書000125_057楽天様向ｲﾝﾀｰﾈｯﾄｼｮｯﾋﾟﾝｸﾞﾓｰﾙ機能開発2_チェックシートAPO_(APO)_キャビネット構成図_キャビネット構成図_01.コンバージョン手順書（最新）20040831 2" xfId="2861" xr:uid="{00000000-0005-0000-0000-00005C0B0000}"/>
    <cellStyle name="7_FAX用紙_★テスト仕様書000125_057楽天様向ｲﾝﾀｰﾈｯﾄｼｮｯﾋﾟﾝｸﾞﾓｰﾙ機能開発2_チェックシートAPO_(APO)_キャビネット構成図_キャビネット構成図_050.(添付資料)その他" xfId="563" xr:uid="{00000000-0005-0000-0000-000062020000}"/>
    <cellStyle name="7_FAX用紙_★テスト仕様書000125_057楽天様向ｲﾝﾀｰﾈｯﾄｼｮｯﾋﾟﾝｸﾞﾓｰﾙ機能開発2_チェックシートAPO_(APO)_キャビネット構成図_キャビネット構成図_050.(添付資料)その他 2" xfId="859" xr:uid="{00000000-0005-0000-0000-00008A030000}"/>
    <cellStyle name="7_FAX用紙_★テスト仕様書000125_057楽天様向ｲﾝﾀｰﾈｯﾄｼｮｯﾋﾟﾝｸﾞﾓｰﾙ機能開発2_チェックシートAPO_01.コンバージョン手順書（最新）20040831" xfId="280" xr:uid="{00000000-0005-0000-0000-000047010000}"/>
    <cellStyle name="7_FAX用紙_★テスト仕様書000125_057楽天様向ｲﾝﾀｰﾈｯﾄｼｮｯﾋﾟﾝｸﾞﾓｰﾙ機能開発2_チェックシートAPO_01.コンバージョン手順書（最新）20040831 2" xfId="1259" xr:uid="{00000000-0005-0000-0000-00001A050000}"/>
    <cellStyle name="7_FAX用紙_★テスト仕様書000125_057楽天様向ｲﾝﾀｰﾈｯﾄｼｮｯﾋﾟﾝｸﾞﾓｰﾙ機能開発2_チェックシートAPO_050.(添付資料)その他" xfId="730" xr:uid="{00000000-0005-0000-0000-000009030000}"/>
    <cellStyle name="7_FAX用紙_★テスト仕様書000125_057楽天様向ｲﾝﾀｰﾈｯﾄｼｮｯﾋﾟﾝｸﾞﾓｰﾙ機能開発2_チェックシートAPO_050.(添付資料)その他 2" xfId="736" xr:uid="{00000000-0005-0000-0000-00000F030000}"/>
    <cellStyle name="7_FAX用紙_★テスト仕様書000125_057楽天様向ｲﾝﾀｰﾈｯﾄｼｮｯﾋﾟﾝｸﾞﾓｰﾙ機能開発2_チェックシートAPO_キャビネット構成図" xfId="98" xr:uid="{00000000-0005-0000-0000-000072000000}"/>
    <cellStyle name="7_FAX用紙_★テスト仕様書000125_057楽天様向ｲﾝﾀｰﾈｯﾄｼｮｯﾋﾟﾝｸﾞﾓｰﾙ機能開発2_チェックシートAPO_キャビネット構成図 2" xfId="3271" xr:uid="{00000000-0005-0000-0000-0000F60C0000}"/>
    <cellStyle name="7_FAX用紙_★テスト仕様書000125_057楽天様向ｲﾝﾀｰﾈｯﾄｼｮｯﾋﾟﾝｸﾞﾓｰﾙ機能開発2_チェックシートAPO_キャビネット構成図_01.コンバージョン手順書（最新）20040831" xfId="203" xr:uid="{00000000-0005-0000-0000-0000F2000000}"/>
    <cellStyle name="7_FAX用紙_★テスト仕様書000125_057楽天様向ｲﾝﾀｰﾈｯﾄｼｮｯﾋﾟﾝｸﾞﾓｰﾙ機能開発2_チェックシートAPO_キャビネット構成図_01.コンバージョン手順書（最新）20040831 2" xfId="468" xr:uid="{00000000-0005-0000-0000-000003020000}"/>
    <cellStyle name="7_FAX用紙_★テスト仕様書000125_057楽天様向ｲﾝﾀｰﾈｯﾄｼｮｯﾋﾟﾝｸﾞﾓｰﾙ機能開発2_チェックシートAPO_キャビネット構成図_050.(添付資料)その他" xfId="3273" xr:uid="{00000000-0005-0000-0000-0000F80C0000}"/>
    <cellStyle name="7_FAX用紙_★テスト仕様書000125_057楽天様向ｲﾝﾀｰﾈｯﾄｼｮｯﾋﾟﾝｸﾞﾓｰﾙ機能開発2_チェックシートAPO_キャビネット構成図_050.(添付資料)その他 2" xfId="3275" xr:uid="{00000000-0005-0000-0000-0000FA0C0000}"/>
    <cellStyle name="7_FAX用紙_★テスト仕様書000125_057楽天様向ｲﾝﾀｰﾈｯﾄｼｮｯﾋﾟﾝｸﾞﾓｰﾙ機能開発2_チェックシートAPO_キャビネット構成図_キャビネット構成図" xfId="2650" xr:uid="{00000000-0005-0000-0000-0000890A0000}"/>
    <cellStyle name="7_FAX用紙_★テスト仕様書000125_057楽天様向ｲﾝﾀｰﾈｯﾄｼｮｯﾋﾟﾝｸﾞﾓｰﾙ機能開発2_チェックシートAPO_キャビネット構成図_キャビネット構成図 2" xfId="3278" xr:uid="{00000000-0005-0000-0000-0000FD0C0000}"/>
    <cellStyle name="7_FAX用紙_★テスト仕様書000125_057楽天様向ｲﾝﾀｰﾈｯﾄｼｮｯﾋﾟﾝｸﾞﾓｰﾙ機能開発2_チェックシートAPO_キャビネット構成図_キャビネット構成図_01.コンバージョン手順書（最新）20040831" xfId="432" xr:uid="{00000000-0005-0000-0000-0000DF010000}"/>
    <cellStyle name="7_FAX用紙_★テスト仕様書000125_057楽天様向ｲﾝﾀｰﾈｯﾄｼｮｯﾋﾟﾝｸﾞﾓｰﾙ機能開発2_チェックシートAPO_キャビネット構成図_キャビネット構成図_01.コンバージョン手順書（最新）20040831 2" xfId="1442" xr:uid="{00000000-0005-0000-0000-0000D1050000}"/>
    <cellStyle name="7_FAX用紙_★テスト仕様書000125_057楽天様向ｲﾝﾀｰﾈｯﾄｼｮｯﾋﾟﾝｸﾞﾓｰﾙ機能開発2_チェックシートAPO_キャビネット構成図_キャビネット構成図_050.(添付資料)その他" xfId="878" xr:uid="{00000000-0005-0000-0000-00009D030000}"/>
    <cellStyle name="7_FAX用紙_★テスト仕様書000125_057楽天様向ｲﾝﾀｰﾈｯﾄｼｮｯﾋﾟﾝｸﾞﾓｰﾙ機能開発2_チェックシートAPO_キャビネット構成図_キャビネット構成図_050.(添付資料)その他 2" xfId="1571" xr:uid="{00000000-0005-0000-0000-000052060000}"/>
    <cellStyle name="7_FAX用紙_★テスト仕様書000125_SO21見積1205" xfId="3279" xr:uid="{00000000-0005-0000-0000-0000FE0C0000}"/>
    <cellStyle name="7_FAX用紙_★テスト仕様書000125_SO21見積1205 2" xfId="3280" xr:uid="{00000000-0005-0000-0000-0000FF0C0000}"/>
    <cellStyle name="7_FAX用紙_★テスト仕様書000125_SO21見積1205_(APO)" xfId="1350" xr:uid="{00000000-0005-0000-0000-000075050000}"/>
    <cellStyle name="7_FAX用紙_★テスト仕様書000125_SO21見積1205_(APO) 2" xfId="1354" xr:uid="{00000000-0005-0000-0000-000079050000}"/>
    <cellStyle name="7_FAX用紙_★テスト仕様書000125_SO21見積1205_(APO)_(APO)" xfId="3284" xr:uid="{00000000-0005-0000-0000-0000030D0000}"/>
    <cellStyle name="7_FAX用紙_★テスト仕様書000125_SO21見積1205_(APO)_(APO) 2" xfId="1616" xr:uid="{00000000-0005-0000-0000-00007F060000}"/>
    <cellStyle name="7_FAX用紙_★テスト仕様書000125_SO21見積1205_(APO)_(APO)_01.コンバージョン手順書（最新）20040831" xfId="23" xr:uid="{00000000-0005-0000-0000-00001B000000}"/>
    <cellStyle name="7_FAX用紙_★テスト仕様書000125_SO21見積1205_(APO)_(APO)_01.コンバージョン手順書（最新）20040831 2" xfId="778" xr:uid="{00000000-0005-0000-0000-000039030000}"/>
    <cellStyle name="7_FAX用紙_★テスト仕様書000125_SO21見積1205_(APO)_(APO)_050.(添付資料)その他" xfId="3288" xr:uid="{00000000-0005-0000-0000-0000070D0000}"/>
    <cellStyle name="7_FAX用紙_★テスト仕様書000125_SO21見積1205_(APO)_(APO)_050.(添付資料)その他 2" xfId="3291" xr:uid="{00000000-0005-0000-0000-00000A0D0000}"/>
    <cellStyle name="7_FAX用紙_★テスト仕様書000125_SO21見積1205_(APO)_(APO)_キャビネット構成図" xfId="1165" xr:uid="{00000000-0005-0000-0000-0000BC040000}"/>
    <cellStyle name="7_FAX用紙_★テスト仕様書000125_SO21見積1205_(APO)_(APO)_キャビネット構成図 2" xfId="1827" xr:uid="{00000000-0005-0000-0000-000052070000}"/>
    <cellStyle name="7_FAX用紙_★テスト仕様書000125_SO21見積1205_(APO)_(APO)_キャビネット構成図_01.コンバージョン手順書（最新）20040831" xfId="218" xr:uid="{00000000-0005-0000-0000-000004010000}"/>
    <cellStyle name="7_FAX用紙_★テスト仕様書000125_SO21見積1205_(APO)_(APO)_キャビネット構成図_01.コンバージョン手順書（最新）20040831 2" xfId="3293" xr:uid="{00000000-0005-0000-0000-00000C0D0000}"/>
    <cellStyle name="7_FAX用紙_★テスト仕様書000125_SO21見積1205_(APO)_(APO)_キャビネット構成図_050.(添付資料)その他" xfId="3295" xr:uid="{00000000-0005-0000-0000-00000E0D0000}"/>
    <cellStyle name="7_FAX用紙_★テスト仕様書000125_SO21見積1205_(APO)_(APO)_キャビネット構成図_050.(添付資料)その他 2" xfId="3298" xr:uid="{00000000-0005-0000-0000-0000110D0000}"/>
    <cellStyle name="7_FAX用紙_★テスト仕様書000125_SO21見積1205_(APO)_(APO)_キャビネット構成図_キャビネット構成図" xfId="1516" xr:uid="{00000000-0005-0000-0000-00001B060000}"/>
    <cellStyle name="7_FAX用紙_★テスト仕様書000125_SO21見積1205_(APO)_(APO)_キャビネット構成図_キャビネット構成図 2" xfId="1522" xr:uid="{00000000-0005-0000-0000-000021060000}"/>
    <cellStyle name="7_FAX用紙_★テスト仕様書000125_SO21見積1205_(APO)_(APO)_キャビネット構成図_キャビネット構成図_01.コンバージョン手順書（最新）20040831" xfId="3299" xr:uid="{00000000-0005-0000-0000-0000120D0000}"/>
    <cellStyle name="7_FAX用紙_★テスト仕様書000125_SO21見積1205_(APO)_(APO)_キャビネット構成図_キャビネット構成図_01.コンバージョン手順書（最新）20040831 2" xfId="3180" xr:uid="{00000000-0005-0000-0000-00009B0C0000}"/>
    <cellStyle name="7_FAX用紙_★テスト仕様書000125_SO21見積1205_(APO)_(APO)_キャビネット構成図_キャビネット構成図_050.(添付資料)その他" xfId="3301" xr:uid="{00000000-0005-0000-0000-0000140D0000}"/>
    <cellStyle name="7_FAX用紙_★テスト仕様書000125_SO21見積1205_(APO)_(APO)_キャビネット構成図_キャビネット構成図_050.(添付資料)その他 2" xfId="3302" xr:uid="{00000000-0005-0000-0000-0000150D0000}"/>
    <cellStyle name="7_FAX用紙_★テスト仕様書000125_SO21見積1205_(APO)_01.コンバージョン手順書（最新）20040831" xfId="3303" xr:uid="{00000000-0005-0000-0000-0000160D0000}"/>
    <cellStyle name="7_FAX用紙_★テスト仕様書000125_SO21見積1205_(APO)_01.コンバージョン手順書（最新）20040831 2" xfId="1501" xr:uid="{00000000-0005-0000-0000-00000C060000}"/>
    <cellStyle name="7_FAX用紙_★テスト仕様書000125_SO21見積1205_(APO)_050.(添付資料)その他" xfId="2045" xr:uid="{00000000-0005-0000-0000-00002C080000}"/>
    <cellStyle name="7_FAX用紙_★テスト仕様書000125_SO21見積1205_(APO)_050.(添付資料)その他 2" xfId="3304" xr:uid="{00000000-0005-0000-0000-0000170D0000}"/>
    <cellStyle name="7_FAX用紙_★テスト仕様書000125_SO21見積1205_(APO)_キャビネット構成図" xfId="3305" xr:uid="{00000000-0005-0000-0000-0000180D0000}"/>
    <cellStyle name="7_FAX用紙_★テスト仕様書000125_SO21見積1205_(APO)_キャビネット構成図 2" xfId="1097" xr:uid="{00000000-0005-0000-0000-000078040000}"/>
    <cellStyle name="7_FAX用紙_★テスト仕様書000125_SO21見積1205_(APO)_キャビネット構成図_01.コンバージョン手順書（最新）20040831" xfId="1101" xr:uid="{00000000-0005-0000-0000-00007C040000}"/>
    <cellStyle name="7_FAX用紙_★テスト仕様書000125_SO21見積1205_(APO)_キャビネット構成図_01.コンバージョン手順書（最新）20040831 2" xfId="1110" xr:uid="{00000000-0005-0000-0000-000085040000}"/>
    <cellStyle name="7_FAX用紙_★テスト仕様書000125_SO21見積1205_(APO)_キャビネット構成図_050.(添付資料)その他" xfId="1116" xr:uid="{00000000-0005-0000-0000-00008B040000}"/>
    <cellStyle name="7_FAX用紙_★テスト仕様書000125_SO21見積1205_(APO)_キャビネット構成図_050.(添付資料)その他 2" xfId="1128" xr:uid="{00000000-0005-0000-0000-000097040000}"/>
    <cellStyle name="7_FAX用紙_★テスト仕様書000125_SO21見積1205_(APO)_キャビネット構成図_キャビネット構成図" xfId="3306" xr:uid="{00000000-0005-0000-0000-0000190D0000}"/>
    <cellStyle name="7_FAX用紙_★テスト仕様書000125_SO21見積1205_(APO)_キャビネット構成図_キャビネット構成図 2" xfId="3307" xr:uid="{00000000-0005-0000-0000-00001A0D0000}"/>
    <cellStyle name="7_FAX用紙_★テスト仕様書000125_SO21見積1205_(APO)_キャビネット構成図_キャビネット構成図_01.コンバージョン手順書（最新）20040831" xfId="300" xr:uid="{00000000-0005-0000-0000-00005B010000}"/>
    <cellStyle name="7_FAX用紙_★テスト仕様書000125_SO21見積1205_(APO)_キャビネット構成図_キャビネット構成図_01.コンバージョン手順書（最新）20040831 2" xfId="3308" xr:uid="{00000000-0005-0000-0000-00001B0D0000}"/>
    <cellStyle name="7_FAX用紙_★テスト仕様書000125_SO21見積1205_(APO)_キャビネット構成図_キャビネット構成図_050.(添付資料)その他" xfId="3231" xr:uid="{00000000-0005-0000-0000-0000CE0C0000}"/>
    <cellStyle name="7_FAX用紙_★テスト仕様書000125_SO21見積1205_(APO)_キャビネット構成図_キャビネット構成図_050.(添付資料)その他 2" xfId="3310" xr:uid="{00000000-0005-0000-0000-00001D0D0000}"/>
    <cellStyle name="7_FAX用紙_★テスト仕様書000125_SO21見積1205_01.コンバージョン手順書（最新）20040831" xfId="3312" xr:uid="{00000000-0005-0000-0000-00001F0D0000}"/>
    <cellStyle name="7_FAX用紙_★テスト仕様書000125_SO21見積1205_01.コンバージョン手順書（最新）20040831 2" xfId="3313" xr:uid="{00000000-0005-0000-0000-0000200D0000}"/>
    <cellStyle name="7_FAX用紙_★テスト仕様書000125_SO21見積1205_050.(添付資料)その他" xfId="117" xr:uid="{00000000-0005-0000-0000-000087000000}"/>
    <cellStyle name="7_FAX用紙_★テスト仕様書000125_SO21見積1205_050.(添付資料)その他 2" xfId="3315" xr:uid="{00000000-0005-0000-0000-0000220D0000}"/>
    <cellStyle name="7_FAX用紙_★テスト仕様書000125_SO21見積1205_キャビネット構成図" xfId="2360" xr:uid="{00000000-0005-0000-0000-000067090000}"/>
    <cellStyle name="7_FAX用紙_★テスト仕様書000125_SO21見積1205_キャビネット構成図 2" xfId="3316" xr:uid="{00000000-0005-0000-0000-0000230D0000}"/>
    <cellStyle name="7_FAX用紙_★テスト仕様書000125_SO21見積1205_キャビネット構成図_01.コンバージョン手順書（最新）20040831" xfId="3317" xr:uid="{00000000-0005-0000-0000-0000240D0000}"/>
    <cellStyle name="7_FAX用紙_★テスト仕様書000125_SO21見積1205_キャビネット構成図_01.コンバージョン手順書（最新）20040831 2" xfId="2009" xr:uid="{00000000-0005-0000-0000-000008080000}"/>
    <cellStyle name="7_FAX用紙_★テスト仕様書000125_SO21見積1205_キャビネット構成図_050.(添付資料)その他" xfId="3318" xr:uid="{00000000-0005-0000-0000-0000250D0000}"/>
    <cellStyle name="7_FAX用紙_★テスト仕様書000125_SO21見積1205_キャビネット構成図_050.(添付資料)その他 2" xfId="3319" xr:uid="{00000000-0005-0000-0000-0000260D0000}"/>
    <cellStyle name="7_FAX用紙_★テスト仕様書000125_SO21見積1205_キャビネット構成図_キャビネット構成図" xfId="3320" xr:uid="{00000000-0005-0000-0000-0000270D0000}"/>
    <cellStyle name="7_FAX用紙_★テスト仕様書000125_SO21見積1205_キャビネット構成図_キャビネット構成図 2" xfId="688" xr:uid="{00000000-0005-0000-0000-0000DF020000}"/>
    <cellStyle name="7_FAX用紙_★テスト仕様書000125_SO21見積1205_キャビネット構成図_キャビネット構成図_01.コンバージョン手順書（最新）20040831" xfId="825" xr:uid="{00000000-0005-0000-0000-000068030000}"/>
    <cellStyle name="7_FAX用紙_★テスト仕様書000125_SO21見積1205_キャビネット構成図_キャビネット構成図_01.コンバージョン手順書（最新）20040831 2" xfId="836" xr:uid="{00000000-0005-0000-0000-000073030000}"/>
    <cellStyle name="7_FAX用紙_★テスト仕様書000125_SO21見積1205_キャビネット構成図_キャビネット構成図_050.(添付資料)その他" xfId="3321" xr:uid="{00000000-0005-0000-0000-0000280D0000}"/>
    <cellStyle name="7_FAX用紙_★テスト仕様書000125_SO21見積1205_キャビネット構成図_キャビネット構成図_050.(添付資料)その他 2" xfId="3322" xr:uid="{00000000-0005-0000-0000-0000290D0000}"/>
    <cellStyle name="7_FAX用紙_★テスト仕様書000125_SO21見積1205_チェックシートAPO" xfId="3323" xr:uid="{00000000-0005-0000-0000-00002A0D0000}"/>
    <cellStyle name="7_FAX用紙_★テスト仕様書000125_SO21見積1205_チェックシートAPO 2" xfId="3324" xr:uid="{00000000-0005-0000-0000-00002B0D0000}"/>
    <cellStyle name="7_FAX用紙_★テスト仕様書000125_SO21見積1205_チェックシートAPO_(APO)" xfId="2975" xr:uid="{00000000-0005-0000-0000-0000CE0B0000}"/>
    <cellStyle name="7_FAX用紙_★テスト仕様書000125_SO21見積1205_チェックシートAPO_(APO) 2" xfId="3325" xr:uid="{00000000-0005-0000-0000-00002C0D0000}"/>
    <cellStyle name="7_FAX用紙_★テスト仕様書000125_SO21見積1205_チェックシートAPO_(APO)_01.コンバージョン手順書（最新）20040831" xfId="2051" xr:uid="{00000000-0005-0000-0000-000032080000}"/>
    <cellStyle name="7_FAX用紙_★テスト仕様書000125_SO21見積1205_チェックシートAPO_(APO)_01.コンバージョン手順書（最新）20040831 2" xfId="2052" xr:uid="{00000000-0005-0000-0000-000033080000}"/>
    <cellStyle name="7_FAX用紙_★テスト仕様書000125_SO21見積1205_チェックシートAPO_(APO)_050.(添付資料)その他" xfId="3327" xr:uid="{00000000-0005-0000-0000-00002E0D0000}"/>
    <cellStyle name="7_FAX用紙_★テスト仕様書000125_SO21見積1205_チェックシートAPO_(APO)_050.(添付資料)その他 2" xfId="3328" xr:uid="{00000000-0005-0000-0000-00002F0D0000}"/>
    <cellStyle name="7_FAX用紙_★テスト仕様書000125_SO21見積1205_チェックシートAPO_(APO)_キャビネット構成図" xfId="3330" xr:uid="{00000000-0005-0000-0000-0000310D0000}"/>
    <cellStyle name="7_FAX用紙_★テスト仕様書000125_SO21見積1205_チェックシートAPO_(APO)_キャビネット構成図 2" xfId="3332" xr:uid="{00000000-0005-0000-0000-0000330D0000}"/>
    <cellStyle name="7_FAX用紙_★テスト仕様書000125_SO21見積1205_チェックシートAPO_(APO)_キャビネット構成図_01.コンバージョン手順書（最新）20040831" xfId="1520" xr:uid="{00000000-0005-0000-0000-00001F060000}"/>
    <cellStyle name="7_FAX用紙_★テスト仕様書000125_SO21見積1205_チェックシートAPO_(APO)_キャビネット構成図_01.コンバージョン手順書（最新）20040831 2" xfId="2374" xr:uid="{00000000-0005-0000-0000-000075090000}"/>
    <cellStyle name="7_FAX用紙_★テスト仕様書000125_SO21見積1205_チェックシートAPO_(APO)_キャビネット構成図_050.(添付資料)その他" xfId="3334" xr:uid="{00000000-0005-0000-0000-0000350D0000}"/>
    <cellStyle name="7_FAX用紙_★テスト仕様書000125_SO21見積1205_チェックシートAPO_(APO)_キャビネット構成図_050.(添付資料)その他 2" xfId="3336" xr:uid="{00000000-0005-0000-0000-0000370D0000}"/>
    <cellStyle name="7_FAX用紙_★テスト仕様書000125_SO21見積1205_チェックシートAPO_(APO)_キャビネット構成図_キャビネット構成図" xfId="3337" xr:uid="{00000000-0005-0000-0000-0000380D0000}"/>
    <cellStyle name="7_FAX用紙_★テスト仕様書000125_SO21見積1205_チェックシートAPO_(APO)_キャビネット構成図_キャビネット構成図 2" xfId="2653" xr:uid="{00000000-0005-0000-0000-00008C0A0000}"/>
    <cellStyle name="7_FAX用紙_★テスト仕様書000125_SO21見積1205_チェックシートAPO_(APO)_キャビネット構成図_キャビネット構成図_01.コンバージョン手順書（最新）20040831" xfId="3338" xr:uid="{00000000-0005-0000-0000-0000390D0000}"/>
    <cellStyle name="7_FAX用紙_★テスト仕様書000125_SO21見積1205_チェックシートAPO_(APO)_キャビネット構成図_キャビネット構成図_01.コンバージョン手順書（最新）20040831 2" xfId="3339" xr:uid="{00000000-0005-0000-0000-00003A0D0000}"/>
    <cellStyle name="7_FAX用紙_★テスト仕様書000125_SO21見積1205_チェックシートAPO_(APO)_キャビネット構成図_キャビネット構成図_050.(添付資料)その他" xfId="1460" xr:uid="{00000000-0005-0000-0000-0000E3050000}"/>
    <cellStyle name="7_FAX用紙_★テスト仕様書000125_SO21見積1205_チェックシートAPO_(APO)_キャビネット構成図_キャビネット構成図_050.(添付資料)その他 2" xfId="1824" xr:uid="{00000000-0005-0000-0000-00004F070000}"/>
    <cellStyle name="7_FAX用紙_★テスト仕様書000125_SO21見積1205_チェックシートAPO_01.コンバージョン手順書（最新）20040831" xfId="640" xr:uid="{00000000-0005-0000-0000-0000AF020000}"/>
    <cellStyle name="7_FAX用紙_★テスト仕様書000125_SO21見積1205_チェックシートAPO_01.コンバージョン手順書（最新）20040831 2" xfId="644" xr:uid="{00000000-0005-0000-0000-0000B3020000}"/>
    <cellStyle name="7_FAX用紙_★テスト仕様書000125_SO21見積1205_チェックシートAPO_050.(添付資料)その他" xfId="3340" xr:uid="{00000000-0005-0000-0000-00003B0D0000}"/>
    <cellStyle name="7_FAX用紙_★テスト仕様書000125_SO21見積1205_チェックシートAPO_050.(添付資料)その他 2" xfId="3341" xr:uid="{00000000-0005-0000-0000-00003C0D0000}"/>
    <cellStyle name="7_FAX用紙_★テスト仕様書000125_SO21見積1205_チェックシートAPO_キャビネット構成図" xfId="2434" xr:uid="{00000000-0005-0000-0000-0000B1090000}"/>
    <cellStyle name="7_FAX用紙_★テスト仕様書000125_SO21見積1205_チェックシートAPO_キャビネット構成図 2" xfId="2436" xr:uid="{00000000-0005-0000-0000-0000B3090000}"/>
    <cellStyle name="7_FAX用紙_★テスト仕様書000125_SO21見積1205_チェックシートAPO_キャビネット構成図_01.コンバージョン手順書（最新）20040831" xfId="3343" xr:uid="{00000000-0005-0000-0000-00003E0D0000}"/>
    <cellStyle name="7_FAX用紙_★テスト仕様書000125_SO21見積1205_チェックシートAPO_キャビネット構成図_01.コンバージョン手順書（最新）20040831 2" xfId="3344" xr:uid="{00000000-0005-0000-0000-00003F0D0000}"/>
    <cellStyle name="7_FAX用紙_★テスト仕様書000125_SO21見積1205_チェックシートAPO_キャビネット構成図_050.(添付資料)その他" xfId="3345" xr:uid="{00000000-0005-0000-0000-0000400D0000}"/>
    <cellStyle name="7_FAX用紙_★テスト仕様書000125_SO21見積1205_チェックシートAPO_キャビネット構成図_050.(添付資料)その他 2" xfId="3348" xr:uid="{00000000-0005-0000-0000-0000430D0000}"/>
    <cellStyle name="7_FAX用紙_★テスト仕様書000125_SO21見積1205_チェックシートAPO_キャビネット構成図_キャビネット構成図" xfId="927" xr:uid="{00000000-0005-0000-0000-0000CE030000}"/>
    <cellStyle name="7_FAX用紙_★テスト仕様書000125_SO21見積1205_チェックシートAPO_キャビネット構成図_キャビネット構成図 2" xfId="2875" xr:uid="{00000000-0005-0000-0000-00006A0B0000}"/>
    <cellStyle name="7_FAX用紙_★テスト仕様書000125_SO21見積1205_チェックシートAPO_キャビネット構成図_キャビネット構成図_01.コンバージョン手順書（最新）20040831" xfId="1159" xr:uid="{00000000-0005-0000-0000-0000B6040000}"/>
    <cellStyle name="7_FAX用紙_★テスト仕様書000125_SO21見積1205_チェックシートAPO_キャビネット構成図_キャビネット構成図_01.コンバージョン手順書（最新）20040831 2" xfId="3349" xr:uid="{00000000-0005-0000-0000-0000440D0000}"/>
    <cellStyle name="7_FAX用紙_★テスト仕様書000125_SO21見積1205_チェックシートAPO_キャビネット構成図_キャビネット構成図_050.(添付資料)その他" xfId="3350" xr:uid="{00000000-0005-0000-0000-0000450D0000}"/>
    <cellStyle name="7_FAX用紙_★テスト仕様書000125_SO21見積1205_チェックシートAPO_キャビネット構成図_キャビネット構成図_050.(添付資料)その他 2" xfId="3351" xr:uid="{00000000-0005-0000-0000-0000460D0000}"/>
    <cellStyle name="7_FAX用紙_★テスト仕様書000125_キャビネット構成図" xfId="3353" xr:uid="{00000000-0005-0000-0000-0000480D0000}"/>
    <cellStyle name="7_FAX用紙_★テスト仕様書000125_キャビネット構成図 2" xfId="3355" xr:uid="{00000000-0005-0000-0000-00004A0D0000}"/>
    <cellStyle name="7_FAX用紙_★テスト仕様書000125_キャビネット構成図_01.コンバージョン手順書（最新）20040831" xfId="3356" xr:uid="{00000000-0005-0000-0000-00004B0D0000}"/>
    <cellStyle name="7_FAX用紙_★テスト仕様書000125_キャビネット構成図_01.コンバージョン手順書（最新）20040831 2" xfId="962" xr:uid="{00000000-0005-0000-0000-0000F1030000}"/>
    <cellStyle name="7_FAX用紙_★テスト仕様書000125_キャビネット構成図_050.(添付資料)その他" xfId="2215" xr:uid="{00000000-0005-0000-0000-0000D6080000}"/>
    <cellStyle name="7_FAX用紙_★テスト仕様書000125_キャビネット構成図_050.(添付資料)その他 2" xfId="2218" xr:uid="{00000000-0005-0000-0000-0000D9080000}"/>
    <cellStyle name="7_FAX用紙_★テスト仕様書000125_キャビネット構成図_キャビネット構成図" xfId="547" xr:uid="{00000000-0005-0000-0000-000052020000}"/>
    <cellStyle name="7_FAX用紙_★テスト仕様書000125_キャビネット構成図_キャビネット構成図 2" xfId="558" xr:uid="{00000000-0005-0000-0000-00005D020000}"/>
    <cellStyle name="7_FAX用紙_★テスト仕様書000125_キャビネット構成図_キャビネット構成図_01.コンバージョン手順書（最新）20040831" xfId="2512" xr:uid="{00000000-0005-0000-0000-0000FF090000}"/>
    <cellStyle name="7_FAX用紙_★テスト仕様書000125_キャビネット構成図_キャビネット構成図_01.コンバージョン手順書（最新）20040831 2" xfId="2201" xr:uid="{00000000-0005-0000-0000-0000C8080000}"/>
    <cellStyle name="7_FAX用紙_★テスト仕様書000125_キャビネット構成図_キャビネット構成図_050.(添付資料)その他" xfId="2031" xr:uid="{00000000-0005-0000-0000-00001E080000}"/>
    <cellStyle name="7_FAX用紙_★テスト仕様書000125_キャビネット構成図_キャビネット構成図_050.(添付資料)その他 2" xfId="3358" xr:uid="{00000000-0005-0000-0000-00004D0D0000}"/>
    <cellStyle name="7_FAX用紙_★テスト仕様書000125_システム構築" xfId="3360" xr:uid="{00000000-0005-0000-0000-00004F0D0000}"/>
    <cellStyle name="7_FAX用紙_★テスト仕様書000125_システム構築 2" xfId="3362" xr:uid="{00000000-0005-0000-0000-0000510D0000}"/>
    <cellStyle name="7_FAX用紙_★テスト仕様書000125_システム構築_(APO)" xfId="1889" xr:uid="{00000000-0005-0000-0000-000090070000}"/>
    <cellStyle name="7_FAX用紙_★テスト仕様書000125_システム構築_(APO) 2" xfId="1894" xr:uid="{00000000-0005-0000-0000-000095070000}"/>
    <cellStyle name="7_FAX用紙_★テスト仕様書000125_システム構築_(APO)_(APO)" xfId="3363" xr:uid="{00000000-0005-0000-0000-0000520D0000}"/>
    <cellStyle name="7_FAX用紙_★テスト仕様書000125_システム構築_(APO)_(APO) 2" xfId="3364" xr:uid="{00000000-0005-0000-0000-0000530D0000}"/>
    <cellStyle name="7_FAX用紙_★テスト仕様書000125_システム構築_(APO)_(APO)_01.コンバージョン手順書（最新）20040831" xfId="1196" xr:uid="{00000000-0005-0000-0000-0000DB040000}"/>
    <cellStyle name="7_FAX用紙_★テスト仕様書000125_システム構築_(APO)_(APO)_01.コンバージョン手順書（最新）20040831 2" xfId="82" xr:uid="{00000000-0005-0000-0000-00005F000000}"/>
    <cellStyle name="7_FAX用紙_★テスト仕様書000125_システム構築_(APO)_(APO)_050.(添付資料)その他" xfId="775" xr:uid="{00000000-0005-0000-0000-000036030000}"/>
    <cellStyle name="7_FAX用紙_★テスト仕様書000125_システム構築_(APO)_(APO)_050.(添付資料)その他 2" xfId="792" xr:uid="{00000000-0005-0000-0000-000047030000}"/>
    <cellStyle name="7_FAX用紙_★テスト仕様書000125_システム構築_(APO)_(APO)_キャビネット構成図" xfId="2040" xr:uid="{00000000-0005-0000-0000-000027080000}"/>
    <cellStyle name="7_FAX用紙_★テスト仕様書000125_システム構築_(APO)_(APO)_キャビネット構成図 2" xfId="2047" xr:uid="{00000000-0005-0000-0000-00002E080000}"/>
    <cellStyle name="7_FAX用紙_★テスト仕様書000125_システム構築_(APO)_(APO)_キャビネット構成図_01.コンバージョン手順書（最新）20040831" xfId="3365" xr:uid="{00000000-0005-0000-0000-0000540D0000}"/>
    <cellStyle name="7_FAX用紙_★テスト仕様書000125_システム構築_(APO)_(APO)_キャビネット構成図_01.コンバージョン手順書（最新）20040831 2" xfId="3366" xr:uid="{00000000-0005-0000-0000-0000550D0000}"/>
    <cellStyle name="7_FAX用紙_★テスト仕様書000125_システム構築_(APO)_(APO)_キャビネット構成図_050.(添付資料)その他" xfId="2795" xr:uid="{00000000-0005-0000-0000-00001A0B0000}"/>
    <cellStyle name="7_FAX用紙_★テスト仕様書000125_システム構築_(APO)_(APO)_キャビネット構成図_050.(添付資料)その他 2" xfId="2356" xr:uid="{00000000-0005-0000-0000-000063090000}"/>
    <cellStyle name="7_FAX用紙_★テスト仕様書000125_システム構築_(APO)_(APO)_キャビネット構成図_キャビネット構成図" xfId="3225" xr:uid="{00000000-0005-0000-0000-0000C80C0000}"/>
    <cellStyle name="7_FAX用紙_★テスト仕様書000125_システム構築_(APO)_(APO)_キャビネット構成図_キャビネット構成図 2" xfId="2431" xr:uid="{00000000-0005-0000-0000-0000AE090000}"/>
    <cellStyle name="7_FAX用紙_★テスト仕様書000125_システム構築_(APO)_(APO)_キャビネット構成図_キャビネット構成図_01.コンバージョン手順書（最新）20040831" xfId="2340" xr:uid="{00000000-0005-0000-0000-000053090000}"/>
    <cellStyle name="7_FAX用紙_★テスト仕様書000125_システム構築_(APO)_(APO)_キャビネット構成図_キャビネット構成図_01.コンバージョン手順書（最新）20040831 2" xfId="2038" xr:uid="{00000000-0005-0000-0000-000025080000}"/>
    <cellStyle name="7_FAX用紙_★テスト仕様書000125_システム構築_(APO)_(APO)_キャビネット構成図_キャビネット構成図_050.(添付資料)その他" xfId="3156" xr:uid="{00000000-0005-0000-0000-0000830C0000}"/>
    <cellStyle name="7_FAX用紙_★テスト仕様書000125_システム構築_(APO)_(APO)_キャビネット構成図_キャビネット構成図_050.(添付資料)その他 2" xfId="3206" xr:uid="{00000000-0005-0000-0000-0000B50C0000}"/>
    <cellStyle name="7_FAX用紙_★テスト仕様書000125_システム構築_(APO)_01.コンバージョン手順書（最新）20040831" xfId="1726" xr:uid="{00000000-0005-0000-0000-0000ED060000}"/>
    <cellStyle name="7_FAX用紙_★テスト仕様書000125_システム構築_(APO)_01.コンバージョン手順書（最新）20040831 2" xfId="1730" xr:uid="{00000000-0005-0000-0000-0000F1060000}"/>
    <cellStyle name="7_FAX用紙_★テスト仕様書000125_システム構築_(APO)_050.(添付資料)その他" xfId="1897" xr:uid="{00000000-0005-0000-0000-000098070000}"/>
    <cellStyle name="7_FAX用紙_★テスト仕様書000125_システム構築_(APO)_050.(添付資料)その他 2" xfId="1899" xr:uid="{00000000-0005-0000-0000-00009A070000}"/>
    <cellStyle name="7_FAX用紙_★テスト仕様書000125_システム構築_(APO)_キャビネット構成図" xfId="1226" xr:uid="{00000000-0005-0000-0000-0000F9040000}"/>
    <cellStyle name="7_FAX用紙_★テスト仕様書000125_システム構築_(APO)_キャビネット構成図 2" xfId="838" xr:uid="{00000000-0005-0000-0000-000075030000}"/>
    <cellStyle name="7_FAX用紙_★テスト仕様書000125_システム構築_(APO)_キャビネット構成図_01.コンバージョン手順書（最新）20040831" xfId="1115" xr:uid="{00000000-0005-0000-0000-00008A040000}"/>
    <cellStyle name="7_FAX用紙_★テスト仕様書000125_システム構築_(APO)_キャビネット構成図_01.コンバージョン手順書（最新）20040831 2" xfId="1132" xr:uid="{00000000-0005-0000-0000-00009B040000}"/>
    <cellStyle name="7_FAX用紙_★テスト仕様書000125_システム構築_(APO)_キャビネット構成図_050.(添付資料)その他" xfId="44" xr:uid="{00000000-0005-0000-0000-000032000000}"/>
    <cellStyle name="7_FAX用紙_★テスト仕様書000125_システム構築_(APO)_キャビネット構成図_050.(添付資料)その他 2" xfId="1904" xr:uid="{00000000-0005-0000-0000-00009F070000}"/>
    <cellStyle name="7_FAX用紙_★テスト仕様書000125_システム構築_(APO)_キャビネット構成図_キャビネット構成図" xfId="3369" xr:uid="{00000000-0005-0000-0000-0000580D0000}"/>
    <cellStyle name="7_FAX用紙_★テスト仕様書000125_システム構築_(APO)_キャビネット構成図_キャビネット構成図 2" xfId="598" xr:uid="{00000000-0005-0000-0000-000085020000}"/>
    <cellStyle name="7_FAX用紙_★テスト仕様書000125_システム構築_(APO)_キャビネット構成図_キャビネット構成図_01.コンバージョン手順書（最新）20040831" xfId="3370" xr:uid="{00000000-0005-0000-0000-0000590D0000}"/>
    <cellStyle name="7_FAX用紙_★テスト仕様書000125_システム構築_(APO)_キャビネット構成図_キャビネット構成図_01.コンバージョン手順書（最新）20040831 2" xfId="3371" xr:uid="{00000000-0005-0000-0000-00005A0D0000}"/>
    <cellStyle name="7_FAX用紙_★テスト仕様書000125_システム構築_(APO)_キャビネット構成図_キャビネット構成図_050.(添付資料)その他" xfId="3166" xr:uid="{00000000-0005-0000-0000-00008D0C0000}"/>
    <cellStyle name="7_FAX用紙_★テスト仕様書000125_システム構築_(APO)_キャビネット構成図_キャビネット構成図_050.(添付資料)その他 2" xfId="2936" xr:uid="{00000000-0005-0000-0000-0000A70B0000}"/>
    <cellStyle name="7_FAX用紙_★テスト仕様書000125_システム構築_01.コンバージョン手順書（最新）20040831" xfId="3374" xr:uid="{00000000-0005-0000-0000-00005D0D0000}"/>
    <cellStyle name="7_FAX用紙_★テスト仕様書000125_システム構築_01.コンバージョン手順書（最新）20040831 2" xfId="3376" xr:uid="{00000000-0005-0000-0000-00005F0D0000}"/>
    <cellStyle name="7_FAX用紙_★テスト仕様書000125_システム構築_050.(添付資料)その他" xfId="3378" xr:uid="{00000000-0005-0000-0000-0000610D0000}"/>
    <cellStyle name="7_FAX用紙_★テスト仕様書000125_システム構築_050.(添付資料)その他 2" xfId="3063" xr:uid="{00000000-0005-0000-0000-0000260C0000}"/>
    <cellStyle name="7_FAX用紙_★テスト仕様書000125_システム構築_キャビネット構成図" xfId="3381" xr:uid="{00000000-0005-0000-0000-0000640D0000}"/>
    <cellStyle name="7_FAX用紙_★テスト仕様書000125_システム構築_キャビネット構成図 2" xfId="2291" xr:uid="{00000000-0005-0000-0000-000022090000}"/>
    <cellStyle name="7_FAX用紙_★テスト仕様書000125_システム構築_キャビネット構成図_01.コンバージョン手順書（最新）20040831" xfId="940" xr:uid="{00000000-0005-0000-0000-0000DB030000}"/>
    <cellStyle name="7_FAX用紙_★テスト仕様書000125_システム構築_キャビネット構成図_01.コンバージョン手順書（最新）20040831 2" xfId="947" xr:uid="{00000000-0005-0000-0000-0000E2030000}"/>
    <cellStyle name="7_FAX用紙_★テスト仕様書000125_システム構築_キャビネット構成図_050.(添付資料)その他" xfId="3382" xr:uid="{00000000-0005-0000-0000-0000650D0000}"/>
    <cellStyle name="7_FAX用紙_★テスト仕様書000125_システム構築_キャビネット構成図_050.(添付資料)その他 2" xfId="3386" xr:uid="{00000000-0005-0000-0000-0000690D0000}"/>
    <cellStyle name="7_FAX用紙_★テスト仕様書000125_システム構築_キャビネット構成図_キャビネット構成図" xfId="3388" xr:uid="{00000000-0005-0000-0000-00006B0D0000}"/>
    <cellStyle name="7_FAX用紙_★テスト仕様書000125_システム構築_キャビネット構成図_キャビネット構成図 2" xfId="386" xr:uid="{00000000-0005-0000-0000-0000B1010000}"/>
    <cellStyle name="7_FAX用紙_★テスト仕様書000125_システム構築_キャビネット構成図_キャビネット構成図_01.コンバージョン手順書（最新）20040831" xfId="3389" xr:uid="{00000000-0005-0000-0000-00006C0D0000}"/>
    <cellStyle name="7_FAX用紙_★テスト仕様書000125_システム構築_キャビネット構成図_キャビネット構成図_01.コンバージョン手順書（最新）20040831 2" xfId="154" xr:uid="{00000000-0005-0000-0000-0000B6000000}"/>
    <cellStyle name="7_FAX用紙_★テスト仕様書000125_システム構築_キャビネット構成図_キャビネット構成図_050.(添付資料)その他" xfId="3352" xr:uid="{00000000-0005-0000-0000-0000470D0000}"/>
    <cellStyle name="7_FAX用紙_★テスト仕様書000125_システム構築_キャビネット構成図_キャビネット構成図_050.(添付資料)その他 2" xfId="3354" xr:uid="{00000000-0005-0000-0000-0000490D0000}"/>
    <cellStyle name="7_FAX用紙_★テスト仕様書000125_システム構築_チェックシートAPO" xfId="3390" xr:uid="{00000000-0005-0000-0000-00006D0D0000}"/>
    <cellStyle name="7_FAX用紙_★テスト仕様書000125_システム構築_チェックシートAPO 2" xfId="3391" xr:uid="{00000000-0005-0000-0000-00006E0D0000}"/>
    <cellStyle name="7_FAX用紙_★テスト仕様書000125_システム構築_チェックシートAPO_(APO)" xfId="3394" xr:uid="{00000000-0005-0000-0000-0000710D0000}"/>
    <cellStyle name="7_FAX用紙_★テスト仕様書000125_システム構築_チェックシートAPO_(APO) 2" xfId="3396" xr:uid="{00000000-0005-0000-0000-0000730D0000}"/>
    <cellStyle name="7_FAX用紙_★テスト仕様書000125_システム構築_チェックシートAPO_(APO)_01.コンバージョン手順書（最新）20040831" xfId="3398" xr:uid="{00000000-0005-0000-0000-0000750D0000}"/>
    <cellStyle name="7_FAX用紙_★テスト仕様書000125_システム構築_チェックシートAPO_(APO)_01.コンバージョン手順書（最新）20040831 2" xfId="3401" xr:uid="{00000000-0005-0000-0000-0000780D0000}"/>
    <cellStyle name="7_FAX用紙_★テスト仕様書000125_システム構築_チェックシートAPO_(APO)_050.(添付資料)その他" xfId="156" xr:uid="{00000000-0005-0000-0000-0000B8000000}"/>
    <cellStyle name="7_FAX用紙_★テスト仕様書000125_システム構築_チェックシートAPO_(APO)_050.(添付資料)その他 2" xfId="1410" xr:uid="{00000000-0005-0000-0000-0000B1050000}"/>
    <cellStyle name="7_FAX用紙_★テスト仕様書000125_システム構築_チェックシートAPO_(APO)_キャビネット構成図" xfId="3403" xr:uid="{00000000-0005-0000-0000-00007A0D0000}"/>
    <cellStyle name="7_FAX用紙_★テスト仕様書000125_システム構築_チェックシートAPO_(APO)_キャビネット構成図 2" xfId="3406" xr:uid="{00000000-0005-0000-0000-00007D0D0000}"/>
    <cellStyle name="7_FAX用紙_★テスト仕様書000125_システム構築_チェックシートAPO_(APO)_キャビネット構成図_01.コンバージョン手順書（最新）20040831" xfId="2325" xr:uid="{00000000-0005-0000-0000-000044090000}"/>
    <cellStyle name="7_FAX用紙_★テスト仕様書000125_システム構築_チェックシートAPO_(APO)_キャビネット構成図_01.コンバージョン手順書（最新）20040831 2" xfId="3408" xr:uid="{00000000-0005-0000-0000-00007F0D0000}"/>
    <cellStyle name="7_FAX用紙_★テスト仕様書000125_システム構築_チェックシートAPO_(APO)_キャビネット構成図_050.(添付資料)その他" xfId="3411" xr:uid="{00000000-0005-0000-0000-0000820D0000}"/>
    <cellStyle name="7_FAX用紙_★テスト仕様書000125_システム構築_チェックシートAPO_(APO)_キャビネット構成図_050.(添付資料)その他 2" xfId="3414" xr:uid="{00000000-0005-0000-0000-0000850D0000}"/>
    <cellStyle name="7_FAX用紙_★テスト仕様書000125_システム構築_チェックシートAPO_(APO)_キャビネット構成図_キャビネット構成図" xfId="3177" xr:uid="{00000000-0005-0000-0000-0000980C0000}"/>
    <cellStyle name="7_FAX用紙_★テスト仕様書000125_システム構築_チェックシートAPO_(APO)_キャビネット構成図_キャビネット構成図 2" xfId="2175" xr:uid="{00000000-0005-0000-0000-0000AE080000}"/>
    <cellStyle name="7_FAX用紙_★テスト仕様書000125_システム構築_チェックシートAPO_(APO)_キャビネット構成図_キャビネット構成図_01.コンバージョン手順書（最新）20040831" xfId="1475" xr:uid="{00000000-0005-0000-0000-0000F2050000}"/>
    <cellStyle name="7_FAX用紙_★テスト仕様書000125_システム構築_チェックシートAPO_(APO)_キャビネット構成図_キャビネット構成図_01.コンバージョン手順書（最新）20040831 2" xfId="3416" xr:uid="{00000000-0005-0000-0000-0000870D0000}"/>
    <cellStyle name="7_FAX用紙_★テスト仕様書000125_システム構築_チェックシートAPO_(APO)_キャビネット構成図_キャビネット構成図_050.(添付資料)その他" xfId="3420" xr:uid="{00000000-0005-0000-0000-00008B0D0000}"/>
    <cellStyle name="7_FAX用紙_★テスト仕様書000125_システム構築_チェックシートAPO_(APO)_キャビネット構成図_キャビネット構成図_050.(添付資料)その他 2" xfId="3083" xr:uid="{00000000-0005-0000-0000-00003A0C0000}"/>
    <cellStyle name="7_FAX用紙_★テスト仕様書000125_システム構築_チェックシートAPO_01.コンバージョン手順書（最新）20040831" xfId="3422" xr:uid="{00000000-0005-0000-0000-00008D0D0000}"/>
    <cellStyle name="7_FAX用紙_★テスト仕様書000125_システム構築_チェックシートAPO_01.コンバージョン手順書（最新）20040831 2" xfId="3423" xr:uid="{00000000-0005-0000-0000-00008E0D0000}"/>
    <cellStyle name="7_FAX用紙_★テスト仕様書000125_システム構築_チェックシートAPO_050.(添付資料)その他" xfId="3424" xr:uid="{00000000-0005-0000-0000-00008F0D0000}"/>
    <cellStyle name="7_FAX用紙_★テスト仕様書000125_システム構築_チェックシートAPO_050.(添付資料)その他 2" xfId="3425" xr:uid="{00000000-0005-0000-0000-0000900D0000}"/>
    <cellStyle name="7_FAX用紙_★テスト仕様書000125_システム構築_チェックシートAPO_キャビネット構成図" xfId="605" xr:uid="{00000000-0005-0000-0000-00008C020000}"/>
    <cellStyle name="7_FAX用紙_★テスト仕様書000125_システム構築_チェックシートAPO_キャビネット構成図 2" xfId="3427" xr:uid="{00000000-0005-0000-0000-0000920D0000}"/>
    <cellStyle name="7_FAX用紙_★テスト仕様書000125_システム構築_チェックシートAPO_キャビネット構成図_01.コンバージョン手順書（最新）20040831" xfId="3428" xr:uid="{00000000-0005-0000-0000-0000930D0000}"/>
    <cellStyle name="7_FAX用紙_★テスト仕様書000125_システム構築_チェックシートAPO_キャビネット構成図_01.コンバージョン手順書（最新）20040831 2" xfId="3431" xr:uid="{00000000-0005-0000-0000-0000960D0000}"/>
    <cellStyle name="7_FAX用紙_★テスト仕様書000125_システム構築_チェックシートAPO_キャビネット構成図_050.(添付資料)その他" xfId="3432" xr:uid="{00000000-0005-0000-0000-0000970D0000}"/>
    <cellStyle name="7_FAX用紙_★テスト仕様書000125_システム構築_チェックシートAPO_キャビネット構成図_050.(添付資料)その他 2" xfId="3434" xr:uid="{00000000-0005-0000-0000-0000990D0000}"/>
    <cellStyle name="7_FAX用紙_★テスト仕様書000125_システム構築_チェックシートAPO_キャビネット構成図_キャビネット構成図" xfId="2085" xr:uid="{00000000-0005-0000-0000-000054080000}"/>
    <cellStyle name="7_FAX用紙_★テスト仕様書000125_システム構築_チェックシートAPO_キャビネット構成図_キャビネット構成図 2" xfId="1952" xr:uid="{00000000-0005-0000-0000-0000CF070000}"/>
    <cellStyle name="7_FAX用紙_★テスト仕様書000125_システム構築_チェックシートAPO_キャビネット構成図_キャビネット構成図_01.コンバージョン手順書（最新）20040831" xfId="3436" xr:uid="{00000000-0005-0000-0000-00009B0D0000}"/>
    <cellStyle name="7_FAX用紙_★テスト仕様書000125_システム構築_チェックシートAPO_キャビネット構成図_キャビネット構成図_01.コンバージョン手順書（最新）20040831 2" xfId="3437" xr:uid="{00000000-0005-0000-0000-00009C0D0000}"/>
    <cellStyle name="7_FAX用紙_★テスト仕様書000125_システム構築_チェックシートAPO_キャビネット構成図_キャビネット構成図_050.(添付資料)その他" xfId="3438" xr:uid="{00000000-0005-0000-0000-00009D0D0000}"/>
    <cellStyle name="7_FAX用紙_★テスト仕様書000125_システム構築_チェックシートAPO_キャビネット構成図_キャビネット構成図_050.(添付資料)その他 2" xfId="3439" xr:uid="{00000000-0005-0000-0000-00009E0D0000}"/>
    <cellStyle name="7_FAX用紙_★テスト仕様書000125_チェックシートAPO" xfId="3442" xr:uid="{00000000-0005-0000-0000-0000A10D0000}"/>
    <cellStyle name="7_FAX用紙_★テスト仕様書000125_チェックシートAPO 2" xfId="3445" xr:uid="{00000000-0005-0000-0000-0000A40D0000}"/>
    <cellStyle name="7_FAX用紙_★テスト仕様書000125_チェックシートAPO_(APO)" xfId="3448" xr:uid="{00000000-0005-0000-0000-0000A70D0000}"/>
    <cellStyle name="7_FAX用紙_★テスト仕様書000125_チェックシートAPO_(APO) 2" xfId="3451" xr:uid="{00000000-0005-0000-0000-0000AA0D0000}"/>
    <cellStyle name="7_FAX用紙_★テスト仕様書000125_チェックシートAPO_(APO)_01.コンバージョン手順書（最新）20040831" xfId="512" xr:uid="{00000000-0005-0000-0000-00002F020000}"/>
    <cellStyle name="7_FAX用紙_★テスト仕様書000125_チェックシートAPO_(APO)_01.コンバージョン手順書（最新）20040831 2" xfId="520" xr:uid="{00000000-0005-0000-0000-000037020000}"/>
    <cellStyle name="7_FAX用紙_★テスト仕様書000125_チェックシートAPO_(APO)_050.(添付資料)その他" xfId="3453" xr:uid="{00000000-0005-0000-0000-0000AC0D0000}"/>
    <cellStyle name="7_FAX用紙_★テスト仕様書000125_チェックシートAPO_(APO)_050.(添付資料)その他 2" xfId="104" xr:uid="{00000000-0005-0000-0000-000079000000}"/>
    <cellStyle name="7_FAX用紙_★テスト仕様書000125_チェックシートAPO_(APO)_キャビネット構成図" xfId="3455" xr:uid="{00000000-0005-0000-0000-0000AE0D0000}"/>
    <cellStyle name="7_FAX用紙_★テスト仕様書000125_チェックシートAPO_(APO)_キャビネット構成図 2" xfId="3457" xr:uid="{00000000-0005-0000-0000-0000B00D0000}"/>
    <cellStyle name="7_FAX用紙_★テスト仕様書000125_チェックシートAPO_(APO)_キャビネット構成図_01.コンバージョン手順書（最新）20040831" xfId="1964" xr:uid="{00000000-0005-0000-0000-0000DB070000}"/>
    <cellStyle name="7_FAX用紙_★テスト仕様書000125_チェックシートAPO_(APO)_キャビネット構成図_01.コンバージョン手順書（最新）20040831 2" xfId="1966" xr:uid="{00000000-0005-0000-0000-0000DD070000}"/>
    <cellStyle name="7_FAX用紙_★テスト仕様書000125_チェックシートAPO_(APO)_キャビネット構成図_050.(添付資料)その他" xfId="3458" xr:uid="{00000000-0005-0000-0000-0000B10D0000}"/>
    <cellStyle name="7_FAX用紙_★テスト仕様書000125_チェックシートAPO_(APO)_キャビネット構成図_050.(添付資料)その他 2" xfId="3459" xr:uid="{00000000-0005-0000-0000-0000B20D0000}"/>
    <cellStyle name="7_FAX用紙_★テスト仕様書000125_チェックシートAPO_(APO)_キャビネット構成図_キャビネット構成図" xfId="3461" xr:uid="{00000000-0005-0000-0000-0000B40D0000}"/>
    <cellStyle name="7_FAX用紙_★テスト仕様書000125_チェックシートAPO_(APO)_キャビネット構成図_キャビネット構成図 2" xfId="3464" xr:uid="{00000000-0005-0000-0000-0000B70D0000}"/>
    <cellStyle name="7_FAX用紙_★テスト仕様書000125_チェックシートAPO_(APO)_キャビネット構成図_キャビネット構成図_01.コンバージョン手順書（最新）20040831" xfId="3465" xr:uid="{00000000-0005-0000-0000-0000B80D0000}"/>
    <cellStyle name="7_FAX用紙_★テスト仕様書000125_チェックシートAPO_(APO)_キャビネット構成図_キャビネット構成図_01.コンバージョン手順書（最新）20040831 2" xfId="3466" xr:uid="{00000000-0005-0000-0000-0000B90D0000}"/>
    <cellStyle name="7_FAX用紙_★テスト仕様書000125_チェックシートAPO_(APO)_キャビネット構成図_キャビネット構成図_050.(添付資料)その他" xfId="1845" xr:uid="{00000000-0005-0000-0000-000064070000}"/>
    <cellStyle name="7_FAX用紙_★テスト仕様書000125_チェックシートAPO_(APO)_キャビネット構成図_キャビネット構成図_050.(添付資料)その他 2" xfId="3467" xr:uid="{00000000-0005-0000-0000-0000BA0D0000}"/>
    <cellStyle name="7_FAX用紙_★テスト仕様書000125_チェックシートAPO_01.コンバージョン手順書（最新）20040831" xfId="3468" xr:uid="{00000000-0005-0000-0000-0000BB0D0000}"/>
    <cellStyle name="7_FAX用紙_★テスト仕様書000125_チェックシートAPO_01.コンバージョン手順書（最新）20040831 2" xfId="3470" xr:uid="{00000000-0005-0000-0000-0000BD0D0000}"/>
    <cellStyle name="7_FAX用紙_★テスト仕様書000125_チェックシートAPO_050.(添付資料)その他" xfId="3472" xr:uid="{00000000-0005-0000-0000-0000BF0D0000}"/>
    <cellStyle name="7_FAX用紙_★テスト仕様書000125_チェックシートAPO_050.(添付資料)その他 2" xfId="3474" xr:uid="{00000000-0005-0000-0000-0000C10D0000}"/>
    <cellStyle name="7_FAX用紙_★テスト仕様書000125_チェックシートAPO_キャビネット構成図" xfId="3476" xr:uid="{00000000-0005-0000-0000-0000C30D0000}"/>
    <cellStyle name="7_FAX用紙_★テスト仕様書000125_チェックシートAPO_キャビネット構成図 2" xfId="3478" xr:uid="{00000000-0005-0000-0000-0000C50D0000}"/>
    <cellStyle name="7_FAX用紙_★テスト仕様書000125_チェックシートAPO_キャビネット構成図_01.コンバージョン手順書（最新）20040831" xfId="3480" xr:uid="{00000000-0005-0000-0000-0000C70D0000}"/>
    <cellStyle name="7_FAX用紙_★テスト仕様書000125_チェックシートAPO_キャビネット構成図_01.コンバージョン手順書（最新）20040831 2" xfId="3482" xr:uid="{00000000-0005-0000-0000-0000C90D0000}"/>
    <cellStyle name="7_FAX用紙_★テスト仕様書000125_チェックシートAPO_キャビネット構成図_050.(添付資料)その他" xfId="2383" xr:uid="{00000000-0005-0000-0000-00007E090000}"/>
    <cellStyle name="7_FAX用紙_★テスト仕様書000125_チェックシートAPO_キャビネット構成図_050.(添付資料)その他 2" xfId="2385" xr:uid="{00000000-0005-0000-0000-000080090000}"/>
    <cellStyle name="7_FAX用紙_★テスト仕様書000125_チェックシートAPO_キャビネット構成図_キャビネット構成図" xfId="3483" xr:uid="{00000000-0005-0000-0000-0000CA0D0000}"/>
    <cellStyle name="7_FAX用紙_★テスト仕様書000125_チェックシートAPO_キャビネット構成図_キャビネット構成図 2" xfId="3484" xr:uid="{00000000-0005-0000-0000-0000CB0D0000}"/>
    <cellStyle name="7_FAX用紙_★テスト仕様書000125_チェックシートAPO_キャビネット構成図_キャビネット構成図_01.コンバージョン手順書（最新）20040831" xfId="3485" xr:uid="{00000000-0005-0000-0000-0000CC0D0000}"/>
    <cellStyle name="7_FAX用紙_★テスト仕様書000125_チェックシートAPO_キャビネット構成図_キャビネット構成図_01.コンバージョン手順書（最新）20040831 2" xfId="3486" xr:uid="{00000000-0005-0000-0000-0000CD0D0000}"/>
    <cellStyle name="7_FAX用紙_★テスト仕様書000125_チェックシートAPO_キャビネット構成図_キャビネット構成図_050.(添付資料)その他" xfId="3488" xr:uid="{00000000-0005-0000-0000-0000CF0D0000}"/>
    <cellStyle name="7_FAX用紙_★テスト仕様書000125_チェックシートAPO_キャビネット構成図_キャビネット構成図_050.(添付資料)その他 2" xfId="3489" xr:uid="{00000000-0005-0000-0000-0000D00D0000}"/>
    <cellStyle name="7_FAX用紙_★テスト仕様書000125_楽天見積機能縮小版" xfId="3211" xr:uid="{00000000-0005-0000-0000-0000BA0C0000}"/>
    <cellStyle name="7_FAX用紙_★テスト仕様書000125_楽天見積機能縮小版 2" xfId="3493" xr:uid="{00000000-0005-0000-0000-0000D40D0000}"/>
    <cellStyle name="7_FAX用紙_★テスト仕様書000125_楽天見積機能縮小版_(APO)" xfId="1386" xr:uid="{00000000-0005-0000-0000-000099050000}"/>
    <cellStyle name="7_FAX用紙_★テスト仕様書000125_楽天見積機能縮小版_(APO) 2" xfId="1391" xr:uid="{00000000-0005-0000-0000-00009E050000}"/>
    <cellStyle name="7_FAX用紙_★テスト仕様書000125_楽天見積機能縮小版_(APO)_(APO)" xfId="1737" xr:uid="{00000000-0005-0000-0000-0000F8060000}"/>
    <cellStyle name="7_FAX用紙_★テスト仕様書000125_楽天見積機能縮小版_(APO)_(APO) 2" xfId="3494" xr:uid="{00000000-0005-0000-0000-0000D50D0000}"/>
    <cellStyle name="7_FAX用紙_★テスト仕様書000125_楽天見積機能縮小版_(APO)_(APO)_01.コンバージョン手順書（最新）20040831" xfId="3497" xr:uid="{00000000-0005-0000-0000-0000D80D0000}"/>
    <cellStyle name="7_FAX用紙_★テスト仕様書000125_楽天見積機能縮小版_(APO)_(APO)_01.コンバージョン手順書（最新）20040831 2" xfId="3499" xr:uid="{00000000-0005-0000-0000-0000DA0D0000}"/>
    <cellStyle name="7_FAX用紙_★テスト仕様書000125_楽天見積機能縮小版_(APO)_(APO)_050.(添付資料)その他" xfId="3501" xr:uid="{00000000-0005-0000-0000-0000DC0D0000}"/>
    <cellStyle name="7_FAX用紙_★テスト仕様書000125_楽天見積機能縮小版_(APO)_(APO)_050.(添付資料)その他 2" xfId="3502" xr:uid="{00000000-0005-0000-0000-0000DD0D0000}"/>
    <cellStyle name="7_FAX用紙_★テスト仕様書000125_楽天見積機能縮小版_(APO)_(APO)_キャビネット構成図" xfId="2019" xr:uid="{00000000-0005-0000-0000-000012080000}"/>
    <cellStyle name="7_FAX用紙_★テスト仕様書000125_楽天見積機能縮小版_(APO)_(APO)_キャビネット構成図 2" xfId="2603" xr:uid="{00000000-0005-0000-0000-00005A0A0000}"/>
    <cellStyle name="7_FAX用紙_★テスト仕様書000125_楽天見積機能縮小版_(APO)_(APO)_キャビネット構成図_01.コンバージョン手順書（最新）20040831" xfId="3503" xr:uid="{00000000-0005-0000-0000-0000DE0D0000}"/>
    <cellStyle name="7_FAX用紙_★テスト仕様書000125_楽天見積機能縮小版_(APO)_(APO)_キャビネット構成図_01.コンバージョン手順書（最新）20040831 2" xfId="1519" xr:uid="{00000000-0005-0000-0000-00001E060000}"/>
    <cellStyle name="7_FAX用紙_★テスト仕様書000125_楽天見積機能縮小版_(APO)_(APO)_キャビネット構成図_050.(添付資料)その他" xfId="538" xr:uid="{00000000-0005-0000-0000-000049020000}"/>
    <cellStyle name="7_FAX用紙_★テスト仕様書000125_楽天見積機能縮小版_(APO)_(APO)_キャビネット構成図_050.(添付資料)その他 2" xfId="3504" xr:uid="{00000000-0005-0000-0000-0000DF0D0000}"/>
    <cellStyle name="7_FAX用紙_★テスト仕様書000125_楽天見積機能縮小版_(APO)_(APO)_キャビネット構成図_キャビネット構成図" xfId="3234" xr:uid="{00000000-0005-0000-0000-0000D10C0000}"/>
    <cellStyle name="7_FAX用紙_★テスト仕様書000125_楽天見積機能縮小版_(APO)_(APO)_キャビネット構成図_キャビネット構成図 2" xfId="2504" xr:uid="{00000000-0005-0000-0000-0000F7090000}"/>
    <cellStyle name="7_FAX用紙_★テスト仕様書000125_楽天見積機能縮小版_(APO)_(APO)_キャビネット構成図_キャビネット構成図_01.コンバージョン手順書（最新）20040831" xfId="3507" xr:uid="{00000000-0005-0000-0000-0000E20D0000}"/>
    <cellStyle name="7_FAX用紙_★テスト仕様書000125_楽天見積機能縮小版_(APO)_(APO)_キャビネット構成図_キャビネット構成図_01.コンバージョン手順書（最新）20040831 2" xfId="3508" xr:uid="{00000000-0005-0000-0000-0000E30D0000}"/>
    <cellStyle name="7_FAX用紙_★テスト仕様書000125_楽天見積機能縮小版_(APO)_(APO)_キャビネット構成図_キャビネット構成図_050.(添付資料)その他" xfId="339" xr:uid="{00000000-0005-0000-0000-000082010000}"/>
    <cellStyle name="7_FAX用紙_★テスト仕様書000125_楽天見積機能縮小版_(APO)_(APO)_キャビネット構成図_キャビネット構成図_050.(添付資料)その他 2" xfId="726" xr:uid="{00000000-0005-0000-0000-000005030000}"/>
    <cellStyle name="7_FAX用紙_★テスト仕様書000125_楽天見積機能縮小版_(APO)_01.コンバージョン手順書（最新）20040831" xfId="961" xr:uid="{00000000-0005-0000-0000-0000F0030000}"/>
    <cellStyle name="7_FAX用紙_★テスト仕様書000125_楽天見積機能縮小版_(APO)_01.コンバージョン手順書（最新）20040831 2" xfId="3511" xr:uid="{00000000-0005-0000-0000-0000E60D0000}"/>
    <cellStyle name="7_FAX用紙_★テスト仕様書000125_楽天見積機能縮小版_(APO)_050.(添付資料)その他" xfId="3512" xr:uid="{00000000-0005-0000-0000-0000E70D0000}"/>
    <cellStyle name="7_FAX用紙_★テスト仕様書000125_楽天見積機能縮小版_(APO)_050.(添付資料)その他 2" xfId="3513" xr:uid="{00000000-0005-0000-0000-0000E80D0000}"/>
    <cellStyle name="7_FAX用紙_★テスト仕様書000125_楽天見積機能縮小版_(APO)_キャビネット構成図" xfId="1972" xr:uid="{00000000-0005-0000-0000-0000E3070000}"/>
    <cellStyle name="7_FAX用紙_★テスト仕様書000125_楽天見積機能縮小版_(APO)_キャビネット構成図 2" xfId="1974" xr:uid="{00000000-0005-0000-0000-0000E5070000}"/>
    <cellStyle name="7_FAX用紙_★テスト仕様書000125_楽天見積機能縮小版_(APO)_キャビネット構成図_01.コンバージョン手順書（最新）20040831" xfId="51" xr:uid="{00000000-0005-0000-0000-00003B000000}"/>
    <cellStyle name="7_FAX用紙_★テスト仕様書000125_楽天見積機能縮小版_(APO)_キャビネット構成図_01.コンバージョン手順書（最新）20040831 2" xfId="1978" xr:uid="{00000000-0005-0000-0000-0000E9070000}"/>
    <cellStyle name="7_FAX用紙_★テスト仕様書000125_楽天見積機能縮小版_(APO)_キャビネット構成図_050.(添付資料)その他" xfId="1984" xr:uid="{00000000-0005-0000-0000-0000EF070000}"/>
    <cellStyle name="7_FAX用紙_★テスト仕様書000125_楽天見積機能縮小版_(APO)_キャビネット構成図_050.(添付資料)その他 2" xfId="1986" xr:uid="{00000000-0005-0000-0000-0000F1070000}"/>
    <cellStyle name="7_FAX用紙_★テスト仕様書000125_楽天見積機能縮小版_(APO)_キャビネット構成図_キャビネット構成図" xfId="1016" xr:uid="{00000000-0005-0000-0000-000027040000}"/>
    <cellStyle name="7_FAX用紙_★テスト仕様書000125_楽天見積機能縮小版_(APO)_キャビネット構成図_キャビネット構成図 2" xfId="959" xr:uid="{00000000-0005-0000-0000-0000EE030000}"/>
    <cellStyle name="7_FAX用紙_★テスト仕様書000125_楽天見積機能縮小版_(APO)_キャビネット構成図_キャビネット構成図_01.コンバージョン手順書（最新）20040831" xfId="1990" xr:uid="{00000000-0005-0000-0000-0000F5070000}"/>
    <cellStyle name="7_FAX用紙_★テスト仕様書000125_楽天見積機能縮小版_(APO)_キャビネット構成図_キャビネット構成図_01.コンバージョン手順書（最新）20040831 2" xfId="1993" xr:uid="{00000000-0005-0000-0000-0000F8070000}"/>
    <cellStyle name="7_FAX用紙_★テスト仕様書000125_楽天見積機能縮小版_(APO)_キャビネット構成図_キャビネット構成図_050.(添付資料)その他" xfId="885" xr:uid="{00000000-0005-0000-0000-0000A4030000}"/>
    <cellStyle name="7_FAX用紙_★テスト仕様書000125_楽天見積機能縮小版_(APO)_キャビネット構成図_キャビネット構成図_050.(添付資料)その他 2" xfId="757" xr:uid="{00000000-0005-0000-0000-000024030000}"/>
    <cellStyle name="7_FAX用紙_★テスト仕様書000125_楽天見積機能縮小版_01.コンバージョン手順書（最新）20040831" xfId="3514" xr:uid="{00000000-0005-0000-0000-0000E90D0000}"/>
    <cellStyle name="7_FAX用紙_★テスト仕様書000125_楽天見積機能縮小版_01.コンバージョン手順書（最新）20040831 2" xfId="3516" xr:uid="{00000000-0005-0000-0000-0000EB0D0000}"/>
    <cellStyle name="7_FAX用紙_★テスト仕様書000125_楽天見積機能縮小版_050.(添付資料)その他" xfId="3518" xr:uid="{00000000-0005-0000-0000-0000ED0D0000}"/>
    <cellStyle name="7_FAX用紙_★テスト仕様書000125_楽天見積機能縮小版_050.(添付資料)その他 2" xfId="2759" xr:uid="{00000000-0005-0000-0000-0000F60A0000}"/>
    <cellStyle name="7_FAX用紙_★テスト仕様書000125_楽天見積機能縮小版_キャビネット構成図" xfId="443" xr:uid="{00000000-0005-0000-0000-0000EA010000}"/>
    <cellStyle name="7_FAX用紙_★テスト仕様書000125_楽天見積機能縮小版_キャビネット構成図 2" xfId="3519" xr:uid="{00000000-0005-0000-0000-0000EE0D0000}"/>
    <cellStyle name="7_FAX用紙_★テスト仕様書000125_楽天見積機能縮小版_キャビネット構成図_01.コンバージョン手順書（最新）20040831" xfId="3520" xr:uid="{00000000-0005-0000-0000-0000EF0D0000}"/>
    <cellStyle name="7_FAX用紙_★テスト仕様書000125_楽天見積機能縮小版_キャビネット構成図_01.コンバージョン手順書（最新）20040831 2" xfId="3521" xr:uid="{00000000-0005-0000-0000-0000F00D0000}"/>
    <cellStyle name="7_FAX用紙_★テスト仕様書000125_楽天見積機能縮小版_キャビネット構成図_050.(添付資料)その他" xfId="3522" xr:uid="{00000000-0005-0000-0000-0000F10D0000}"/>
    <cellStyle name="7_FAX用紙_★テスト仕様書000125_楽天見積機能縮小版_キャビネット構成図_050.(添付資料)その他 2" xfId="1200" xr:uid="{00000000-0005-0000-0000-0000DF040000}"/>
    <cellStyle name="7_FAX用紙_★テスト仕様書000125_楽天見積機能縮小版_キャビネット構成図_キャビネット構成図" xfId="3523" xr:uid="{00000000-0005-0000-0000-0000F20D0000}"/>
    <cellStyle name="7_FAX用紙_★テスト仕様書000125_楽天見積機能縮小版_キャビネット構成図_キャビネット構成図 2" xfId="321" xr:uid="{00000000-0005-0000-0000-000070010000}"/>
    <cellStyle name="7_FAX用紙_★テスト仕様書000125_楽天見積機能縮小版_キャビネット構成図_キャビネット構成図_01.コンバージョン手順書（最新）20040831" xfId="3526" xr:uid="{00000000-0005-0000-0000-0000F50D0000}"/>
    <cellStyle name="7_FAX用紙_★テスト仕様書000125_楽天見積機能縮小版_キャビネット構成図_キャビネット構成図_01.コンバージョン手順書（最新）20040831 2" xfId="3527" xr:uid="{00000000-0005-0000-0000-0000F60D0000}"/>
    <cellStyle name="7_FAX用紙_★テスト仕様書000125_楽天見積機能縮小版_キャビネット構成図_キャビネット構成図_050.(添付資料)その他" xfId="3528" xr:uid="{00000000-0005-0000-0000-0000F70D0000}"/>
    <cellStyle name="7_FAX用紙_★テスト仕様書000125_楽天見積機能縮小版_キャビネット構成図_キャビネット構成図_050.(添付資料)その他 2" xfId="3530" xr:uid="{00000000-0005-0000-0000-0000F90D0000}"/>
    <cellStyle name="7_FAX用紙_★テスト仕様書000125_楽天見積機能縮小版_チェックシートAPO" xfId="3532" xr:uid="{00000000-0005-0000-0000-0000FB0D0000}"/>
    <cellStyle name="7_FAX用紙_★テスト仕様書000125_楽天見積機能縮小版_チェックシートAPO 2" xfId="3533" xr:uid="{00000000-0005-0000-0000-0000FC0D0000}"/>
    <cellStyle name="7_FAX用紙_★テスト仕様書000125_楽天見積機能縮小版_チェックシートAPO_(APO)" xfId="3534" xr:uid="{00000000-0005-0000-0000-0000FD0D0000}"/>
    <cellStyle name="7_FAX用紙_★テスト仕様書000125_楽天見積機能縮小版_チェックシートAPO_(APO) 2" xfId="1151" xr:uid="{00000000-0005-0000-0000-0000AE040000}"/>
    <cellStyle name="7_FAX用紙_★テスト仕様書000125_楽天見積機能縮小版_チェックシートAPO_(APO)_01.コンバージョン手順書（最新）20040831" xfId="3535" xr:uid="{00000000-0005-0000-0000-0000FE0D0000}"/>
    <cellStyle name="7_FAX用紙_★テスト仕様書000125_楽天見積機能縮小版_チェックシートAPO_(APO)_01.コンバージョン手順書（最新）20040831 2" xfId="744" xr:uid="{00000000-0005-0000-0000-000017030000}"/>
    <cellStyle name="7_FAX用紙_★テスト仕様書000125_楽天見積機能縮小版_チェックシートAPO_(APO)_050.(添付資料)その他" xfId="3367" xr:uid="{00000000-0005-0000-0000-0000560D0000}"/>
    <cellStyle name="7_FAX用紙_★テスト仕様書000125_楽天見積機能縮小版_チェックシートAPO_(APO)_050.(添付資料)その他 2" xfId="3536" xr:uid="{00000000-0005-0000-0000-0000FF0D0000}"/>
    <cellStyle name="7_FAX用紙_★テスト仕様書000125_楽天見積機能縮小版_チェックシートAPO_(APO)_キャビネット構成図" xfId="971" xr:uid="{00000000-0005-0000-0000-0000FA030000}"/>
    <cellStyle name="7_FAX用紙_★テスト仕様書000125_楽天見積機能縮小版_チェックシートAPO_(APO)_キャビネット構成図 2" xfId="3537" xr:uid="{00000000-0005-0000-0000-0000000E0000}"/>
    <cellStyle name="7_FAX用紙_★テスト仕様書000125_楽天見積機能縮小版_チェックシートAPO_(APO)_キャビネット構成図_01.コンバージョン手順書（最新）20040831" xfId="3538" xr:uid="{00000000-0005-0000-0000-0000010E0000}"/>
    <cellStyle name="7_FAX用紙_★テスト仕様書000125_楽天見積機能縮小版_チェックシートAPO_(APO)_キャビネット構成図_01.コンバージョン手順書（最新）20040831 2" xfId="3218" xr:uid="{00000000-0005-0000-0000-0000C10C0000}"/>
    <cellStyle name="7_FAX用紙_★テスト仕様書000125_楽天見積機能縮小版_チェックシートAPO_(APO)_キャビネット構成図_050.(添付資料)その他" xfId="75" xr:uid="{00000000-0005-0000-0000-000058000000}"/>
    <cellStyle name="7_FAX用紙_★テスト仕様書000125_楽天見積機能縮小版_チェックシートAPO_(APO)_キャビネット構成図_050.(添付資料)その他 2" xfId="653" xr:uid="{00000000-0005-0000-0000-0000BC020000}"/>
    <cellStyle name="7_FAX用紙_★テスト仕様書000125_楽天見積機能縮小版_チェックシートAPO_(APO)_キャビネット構成図_キャビネット構成図" xfId="3539" xr:uid="{00000000-0005-0000-0000-0000020E0000}"/>
    <cellStyle name="7_FAX用紙_★テスト仕様書000125_楽天見積機能縮小版_チェックシートAPO_(APO)_キャビネット構成図_キャビネット構成図 2" xfId="3540" xr:uid="{00000000-0005-0000-0000-0000030E0000}"/>
    <cellStyle name="7_FAX用紙_★テスト仕様書000125_楽天見積機能縮小版_チェックシートAPO_(APO)_キャビネット構成図_キャビネット構成図_01.コンバージョン手順書（最新）20040831" xfId="3541" xr:uid="{00000000-0005-0000-0000-0000040E0000}"/>
    <cellStyle name="7_FAX用紙_★テスト仕様書000125_楽天見積機能縮小版_チェックシートAPO_(APO)_キャビネット構成図_キャビネット構成図_01.コンバージョン手順書（最新）20040831 2" xfId="3546" xr:uid="{00000000-0005-0000-0000-0000090E0000}"/>
    <cellStyle name="7_FAX用紙_★テスト仕様書000125_楽天見積機能縮小版_チェックシートAPO_(APO)_キャビネット構成図_キャビネット構成図_050.(添付資料)その他" xfId="3549" xr:uid="{00000000-0005-0000-0000-00000C0E0000}"/>
    <cellStyle name="7_FAX用紙_★テスト仕様書000125_楽天見積機能縮小版_チェックシートAPO_(APO)_キャビネット構成図_キャビネット構成図_050.(添付資料)その他 2" xfId="3550" xr:uid="{00000000-0005-0000-0000-00000D0E0000}"/>
    <cellStyle name="7_FAX用紙_★テスト仕様書000125_楽天見積機能縮小版_チェックシートAPO_01.コンバージョン手順書（最新）20040831" xfId="3552" xr:uid="{00000000-0005-0000-0000-00000F0E0000}"/>
    <cellStyle name="7_FAX用紙_★テスト仕様書000125_楽天見積機能縮小版_チェックシートAPO_01.コンバージョン手順書（最新）20040831 2" xfId="3553" xr:uid="{00000000-0005-0000-0000-0000100E0000}"/>
    <cellStyle name="7_FAX用紙_★テスト仕様書000125_楽天見積機能縮小版_チェックシートAPO_050.(添付資料)その他" xfId="3555" xr:uid="{00000000-0005-0000-0000-0000120E0000}"/>
    <cellStyle name="7_FAX用紙_★テスト仕様書000125_楽天見積機能縮小版_チェックシートAPO_050.(添付資料)その他 2" xfId="365" xr:uid="{00000000-0005-0000-0000-00009C010000}"/>
    <cellStyle name="7_FAX用紙_★テスト仕様書000125_楽天見積機能縮小版_チェックシートAPO_キャビネット構成図" xfId="3024" xr:uid="{00000000-0005-0000-0000-0000FF0B0000}"/>
    <cellStyle name="7_FAX用紙_★テスト仕様書000125_楽天見積機能縮小版_チェックシートAPO_キャビネット構成図 2" xfId="3556" xr:uid="{00000000-0005-0000-0000-0000130E0000}"/>
    <cellStyle name="7_FAX用紙_★テスト仕様書000125_楽天見積機能縮小版_チェックシートAPO_キャビネット構成図_01.コンバージョン手順書（最新）20040831" xfId="2509" xr:uid="{00000000-0005-0000-0000-0000FC090000}"/>
    <cellStyle name="7_FAX用紙_★テスト仕様書000125_楽天見積機能縮小版_チェックシートAPO_キャビネット構成図_01.コンバージョン手順書（最新）20040831 2" xfId="2514" xr:uid="{00000000-0005-0000-0000-0000010A0000}"/>
    <cellStyle name="7_FAX用紙_★テスト仕様書000125_楽天見積機能縮小版_チェックシートAPO_キャビネット構成図_050.(添付資料)その他" xfId="3557" xr:uid="{00000000-0005-0000-0000-0000140E0000}"/>
    <cellStyle name="7_FAX用紙_★テスト仕様書000125_楽天見積機能縮小版_チェックシートAPO_キャビネット構成図_050.(添付資料)その他 2" xfId="3562" xr:uid="{00000000-0005-0000-0000-0000190E0000}"/>
    <cellStyle name="7_FAX用紙_★テスト仕様書000125_楽天見積機能縮小版_チェックシートAPO_キャビネット構成図_キャビネット構成図" xfId="2525" xr:uid="{00000000-0005-0000-0000-00000C0A0000}"/>
    <cellStyle name="7_FAX用紙_★テスト仕様書000125_楽天見積機能縮小版_チェックシートAPO_キャビネット構成図_キャビネット構成図 2" xfId="1719" xr:uid="{00000000-0005-0000-0000-0000E6060000}"/>
    <cellStyle name="7_FAX用紙_★テスト仕様書000125_楽天見積機能縮小版_チェックシートAPO_キャビネット構成図_キャビネット構成図_01.コンバージョン手順書（最新）20040831" xfId="2536" xr:uid="{00000000-0005-0000-0000-0000170A0000}"/>
    <cellStyle name="7_FAX用紙_★テスト仕様書000125_楽天見積機能縮小版_チェックシートAPO_キャビネット構成図_キャビネット構成図_01.コンバージョン手順書（最新）20040831 2" xfId="2540" xr:uid="{00000000-0005-0000-0000-00001B0A0000}"/>
    <cellStyle name="7_FAX用紙_★テスト仕様書000125_楽天見積機能縮小版_チェックシートAPO_キャビネット構成図_キャビネット構成図_050.(添付資料)その他" xfId="2408" xr:uid="{00000000-0005-0000-0000-000097090000}"/>
    <cellStyle name="7_FAX用紙_★テスト仕様書000125_楽天見積機能縮小版_チェックシートAPO_キャビネット構成図_キャビネット構成図_050.(添付資料)その他 2" xfId="3563" xr:uid="{00000000-0005-0000-0000-00001A0E0000}"/>
    <cellStyle name="7_FAX用紙_★テスト仕様書000125_注文確認" xfId="3564" xr:uid="{00000000-0005-0000-0000-00001B0E0000}"/>
    <cellStyle name="7_FAX用紙_★テスト仕様書000125_注文確認 2" xfId="591" xr:uid="{00000000-0005-0000-0000-00007E020000}"/>
    <cellStyle name="7_FAX用紙_★テスト仕様書000125_注文確認_(APO)" xfId="2193" xr:uid="{00000000-0005-0000-0000-0000C0080000}"/>
    <cellStyle name="7_FAX用紙_★テスト仕様書000125_注文確認_(APO) 2" xfId="2195" xr:uid="{00000000-0005-0000-0000-0000C2080000}"/>
    <cellStyle name="7_FAX用紙_★テスト仕様書000125_注文確認_(APO)_(APO)" xfId="3566" xr:uid="{00000000-0005-0000-0000-00001D0E0000}"/>
    <cellStyle name="7_FAX用紙_★テスト仕様書000125_注文確認_(APO)_(APO) 2" xfId="430" xr:uid="{00000000-0005-0000-0000-0000DD010000}"/>
    <cellStyle name="7_FAX用紙_★テスト仕様書000125_注文確認_(APO)_(APO)_01.コンバージョン手順書（最新）20040831" xfId="3567" xr:uid="{00000000-0005-0000-0000-00001E0E0000}"/>
    <cellStyle name="7_FAX用紙_★テスト仕様書000125_注文確認_(APO)_(APO)_01.コンバージョン手順書（最新）20040831 2" xfId="3568" xr:uid="{00000000-0005-0000-0000-00001F0E0000}"/>
    <cellStyle name="7_FAX用紙_★テスト仕様書000125_注文確認_(APO)_(APO)_050.(添付資料)その他" xfId="2655" xr:uid="{00000000-0005-0000-0000-00008E0A0000}"/>
    <cellStyle name="7_FAX用紙_★テスト仕様書000125_注文確認_(APO)_(APO)_050.(添付資料)その他 2" xfId="3569" xr:uid="{00000000-0005-0000-0000-0000200E0000}"/>
    <cellStyle name="7_FAX用紙_★テスト仕様書000125_注文確認_(APO)_(APO)_キャビネット構成図" xfId="3570" xr:uid="{00000000-0005-0000-0000-0000210E0000}"/>
    <cellStyle name="7_FAX用紙_★テスト仕様書000125_注文確認_(APO)_(APO)_キャビネット構成図 2" xfId="3571" xr:uid="{00000000-0005-0000-0000-0000220E0000}"/>
    <cellStyle name="7_FAX用紙_★テスト仕様書000125_注文確認_(APO)_(APO)_キャビネット構成図_01.コンバージョン手順書（最新）20040831" xfId="1879" xr:uid="{00000000-0005-0000-0000-000086070000}"/>
    <cellStyle name="7_FAX用紙_★テスト仕様書000125_注文確認_(APO)_(APO)_キャビネット構成図_01.コンバージョン手順書（最新）20040831 2" xfId="3572" xr:uid="{00000000-0005-0000-0000-0000230E0000}"/>
    <cellStyle name="7_FAX用紙_★テスト仕様書000125_注文確認_(APO)_(APO)_キャビネット構成図_050.(添付資料)その他" xfId="1059" xr:uid="{00000000-0005-0000-0000-000052040000}"/>
    <cellStyle name="7_FAX用紙_★テスト仕様書000125_注文確認_(APO)_(APO)_キャビネット構成図_050.(添付資料)その他 2" xfId="3573" xr:uid="{00000000-0005-0000-0000-0000240E0000}"/>
    <cellStyle name="7_FAX用紙_★テスト仕様書000125_注文確認_(APO)_(APO)_キャビネット構成図_キャビネット構成図" xfId="3574" xr:uid="{00000000-0005-0000-0000-0000250E0000}"/>
    <cellStyle name="7_FAX用紙_★テスト仕様書000125_注文確認_(APO)_(APO)_キャビネット構成図_キャビネット構成図 2" xfId="3575" xr:uid="{00000000-0005-0000-0000-0000260E0000}"/>
    <cellStyle name="7_FAX用紙_★テスト仕様書000125_注文確認_(APO)_(APO)_キャビネット構成図_キャビネット構成図_01.コンバージョン手順書（最新）20040831" xfId="2982" xr:uid="{00000000-0005-0000-0000-0000D50B0000}"/>
    <cellStyle name="7_FAX用紙_★テスト仕様書000125_注文確認_(APO)_(APO)_キャビネット構成図_キャビネット構成図_01.コンバージョン手順書（最新）20040831 2" xfId="2987" xr:uid="{00000000-0005-0000-0000-0000DA0B0000}"/>
    <cellStyle name="7_FAX用紙_★テスト仕様書000125_注文確認_(APO)_(APO)_キャビネット構成図_キャビネット構成図_050.(添付資料)その他" xfId="964" xr:uid="{00000000-0005-0000-0000-0000F3030000}"/>
    <cellStyle name="7_FAX用紙_★テスト仕様書000125_注文確認_(APO)_(APO)_キャビネット構成図_キャビネット構成図_050.(添付資料)その他 2" xfId="973" xr:uid="{00000000-0005-0000-0000-0000FC030000}"/>
    <cellStyle name="7_FAX用紙_★テスト仕様書000125_注文確認_(APO)_01.コンバージョン手順書（最新）20040831" xfId="2198" xr:uid="{00000000-0005-0000-0000-0000C5080000}"/>
    <cellStyle name="7_FAX用紙_★テスト仕様書000125_注文確認_(APO)_01.コンバージョン手順書（最新）20040831 2" xfId="2111" xr:uid="{00000000-0005-0000-0000-00006E080000}"/>
    <cellStyle name="7_FAX用紙_★テスト仕様書000125_注文確認_(APO)_050.(添付資料)その他" xfId="2205" xr:uid="{00000000-0005-0000-0000-0000CC080000}"/>
    <cellStyle name="7_FAX用紙_★テスト仕様書000125_注文確認_(APO)_050.(添付資料)その他 2" xfId="66" xr:uid="{00000000-0005-0000-0000-00004C000000}"/>
    <cellStyle name="7_FAX用紙_★テスト仕様書000125_注文確認_(APO)_キャビネット構成図" xfId="2207" xr:uid="{00000000-0005-0000-0000-0000CE080000}"/>
    <cellStyle name="7_FAX用紙_★テスト仕様書000125_注文確認_(APO)_キャビネット構成図 2" xfId="2214" xr:uid="{00000000-0005-0000-0000-0000D5080000}"/>
    <cellStyle name="7_FAX用紙_★テスト仕様書000125_注文確認_(APO)_キャビネット構成図_01.コンバージョン手順書（最新）20040831" xfId="2216" xr:uid="{00000000-0005-0000-0000-0000D7080000}"/>
    <cellStyle name="7_FAX用紙_★テスト仕様書000125_注文確認_(APO)_キャビネット構成図_01.コンバージョン手順書（最新）20040831 2" xfId="2219" xr:uid="{00000000-0005-0000-0000-0000DA080000}"/>
    <cellStyle name="7_FAX用紙_★テスト仕様書000125_注文確認_(APO)_キャビネット構成図_050.(添付資料)その他" xfId="2222" xr:uid="{00000000-0005-0000-0000-0000DD080000}"/>
    <cellStyle name="7_FAX用紙_★テスト仕様書000125_注文確認_(APO)_キャビネット構成図_050.(添付資料)その他 2" xfId="2225" xr:uid="{00000000-0005-0000-0000-0000E0080000}"/>
    <cellStyle name="7_FAX用紙_★テスト仕様書000125_注文確認_(APO)_キャビネット構成図_キャビネット構成図" xfId="3580" xr:uid="{00000000-0005-0000-0000-00002B0E0000}"/>
    <cellStyle name="7_FAX用紙_★テスト仕様書000125_注文確認_(APO)_キャビネット構成図_キャビネット構成図 2" xfId="3584" xr:uid="{00000000-0005-0000-0000-00002F0E0000}"/>
    <cellStyle name="7_FAX用紙_★テスト仕様書000125_注文確認_(APO)_キャビネット構成図_キャビネット構成図_01.コンバージョン手順書（最新）20040831" xfId="2232" xr:uid="{00000000-0005-0000-0000-0000E7080000}"/>
    <cellStyle name="7_FAX用紙_★テスト仕様書000125_注文確認_(APO)_キャビネット構成図_キャビネット構成図_01.コンバージョン手順書（最新）20040831 2" xfId="3586" xr:uid="{00000000-0005-0000-0000-0000310E0000}"/>
    <cellStyle name="7_FAX用紙_★テスト仕様書000125_注文確認_(APO)_キャビネット構成図_キャビネット構成図_050.(添付資料)その他" xfId="3589" xr:uid="{00000000-0005-0000-0000-0000340E0000}"/>
    <cellStyle name="7_FAX用紙_★テスト仕様書000125_注文確認_(APO)_キャビネット構成図_キャビネット構成図_050.(添付資料)その他 2" xfId="3593" xr:uid="{00000000-0005-0000-0000-0000380E0000}"/>
    <cellStyle name="7_FAX用紙_★テスト仕様書000125_注文確認_01.コンバージョン手順書（最新）20040831" xfId="3594" xr:uid="{00000000-0005-0000-0000-0000390E0000}"/>
    <cellStyle name="7_FAX用紙_★テスト仕様書000125_注文確認_01.コンバージョン手順書（最新）20040831 2" xfId="3596" xr:uid="{00000000-0005-0000-0000-00003B0E0000}"/>
    <cellStyle name="7_FAX用紙_★テスト仕様書000125_注文確認_050.(添付資料)その他" xfId="1414" xr:uid="{00000000-0005-0000-0000-0000B5050000}"/>
    <cellStyle name="7_FAX用紙_★テスト仕様書000125_注文確認_050.(添付資料)その他 2" xfId="3597" xr:uid="{00000000-0005-0000-0000-00003C0E0000}"/>
    <cellStyle name="7_FAX用紙_★テスト仕様書000125_注文確認_キャビネット構成図" xfId="3598" xr:uid="{00000000-0005-0000-0000-00003D0E0000}"/>
    <cellStyle name="7_FAX用紙_★テスト仕様書000125_注文確認_キャビネット構成図 2" xfId="3600" xr:uid="{00000000-0005-0000-0000-00003F0E0000}"/>
    <cellStyle name="7_FAX用紙_★テスト仕様書000125_注文確認_キャビネット構成図_01.コンバージョン手順書（最新）20040831" xfId="401" xr:uid="{00000000-0005-0000-0000-0000C0010000}"/>
    <cellStyle name="7_FAX用紙_★テスト仕様書000125_注文確認_キャビネット構成図_01.コンバージョン手順書（最新）20040831 2" xfId="165" xr:uid="{00000000-0005-0000-0000-0000C3000000}"/>
    <cellStyle name="7_FAX用紙_★テスト仕様書000125_注文確認_キャビネット構成図_050.(添付資料)その他" xfId="3603" xr:uid="{00000000-0005-0000-0000-0000420E0000}"/>
    <cellStyle name="7_FAX用紙_★テスト仕様書000125_注文確認_キャビネット構成図_050.(添付資料)その他 2" xfId="3604" xr:uid="{00000000-0005-0000-0000-0000430E0000}"/>
    <cellStyle name="7_FAX用紙_★テスト仕様書000125_注文確認_キャビネット構成図_キャビネット構成図" xfId="3605" xr:uid="{00000000-0005-0000-0000-0000440E0000}"/>
    <cellStyle name="7_FAX用紙_★テスト仕様書000125_注文確認_キャビネット構成図_キャビネット構成図 2" xfId="3606" xr:uid="{00000000-0005-0000-0000-0000450E0000}"/>
    <cellStyle name="7_FAX用紙_★テスト仕様書000125_注文確認_キャビネット構成図_キャビネット構成図_01.コンバージョン手順書（最新）20040831" xfId="2061" xr:uid="{00000000-0005-0000-0000-00003C080000}"/>
    <cellStyle name="7_FAX用紙_★テスト仕様書000125_注文確認_キャビネット構成図_キャビネット構成図_01.コンバージョン手順書（最新）20040831 2" xfId="2413" xr:uid="{00000000-0005-0000-0000-00009C090000}"/>
    <cellStyle name="7_FAX用紙_★テスト仕様書000125_注文確認_キャビネット構成図_キャビネット構成図_050.(添付資料)その他" xfId="3607" xr:uid="{00000000-0005-0000-0000-0000460E0000}"/>
    <cellStyle name="7_FAX用紙_★テスト仕様書000125_注文確認_キャビネット構成図_キャビネット構成図_050.(添付資料)その他 2" xfId="3608" xr:uid="{00000000-0005-0000-0000-0000470E0000}"/>
    <cellStyle name="7_FAX用紙_★テスト仕様書000125_注文確認_チェックシートAPO" xfId="3610" xr:uid="{00000000-0005-0000-0000-0000490E0000}"/>
    <cellStyle name="7_FAX用紙_★テスト仕様書000125_注文確認_チェックシートAPO 2" xfId="3614" xr:uid="{00000000-0005-0000-0000-00004D0E0000}"/>
    <cellStyle name="7_FAX用紙_★テスト仕様書000125_注文確認_チェックシートAPO_(APO)" xfId="3404" xr:uid="{00000000-0005-0000-0000-00007B0D0000}"/>
    <cellStyle name="7_FAX用紙_★テスト仕様書000125_注文確認_チェックシートAPO_(APO) 2" xfId="3407" xr:uid="{00000000-0005-0000-0000-00007E0D0000}"/>
    <cellStyle name="7_FAX用紙_★テスト仕様書000125_注文確認_チェックシートAPO_(APO)_01.コンバージョン手順書（最新）20040831" xfId="2326" xr:uid="{00000000-0005-0000-0000-000045090000}"/>
    <cellStyle name="7_FAX用紙_★テスト仕様書000125_注文確認_チェックシートAPO_(APO)_01.コンバージョン手順書（最新）20040831 2" xfId="3409" xr:uid="{00000000-0005-0000-0000-0000800D0000}"/>
    <cellStyle name="7_FAX用紙_★テスト仕様書000125_注文確認_チェックシートAPO_(APO)_050.(添付資料)その他" xfId="3412" xr:uid="{00000000-0005-0000-0000-0000830D0000}"/>
    <cellStyle name="7_FAX用紙_★テスト仕様書000125_注文確認_チェックシートAPO_(APO)_050.(添付資料)その他 2" xfId="3415" xr:uid="{00000000-0005-0000-0000-0000860D0000}"/>
    <cellStyle name="7_FAX用紙_★テスト仕様書000125_注文確認_チェックシートAPO_(APO)_キャビネット構成図" xfId="3178" xr:uid="{00000000-0005-0000-0000-0000990C0000}"/>
    <cellStyle name="7_FAX用紙_★テスト仕様書000125_注文確認_チェックシートAPO_(APO)_キャビネット構成図 2" xfId="2176" xr:uid="{00000000-0005-0000-0000-0000AF080000}"/>
    <cellStyle name="7_FAX用紙_★テスト仕様書000125_注文確認_チェックシートAPO_(APO)_キャビネット構成図_01.コンバージョン手順書（最新）20040831" xfId="1476" xr:uid="{00000000-0005-0000-0000-0000F3050000}"/>
    <cellStyle name="7_FAX用紙_★テスト仕様書000125_注文確認_チェックシートAPO_(APO)_キャビネット構成図_01.コンバージョン手順書（最新）20040831 2" xfId="3417" xr:uid="{00000000-0005-0000-0000-0000880D0000}"/>
    <cellStyle name="7_FAX用紙_★テスト仕様書000125_注文確認_チェックシートAPO_(APO)_キャビネット構成図_050.(添付資料)その他" xfId="3421" xr:uid="{00000000-0005-0000-0000-00008C0D0000}"/>
    <cellStyle name="7_FAX用紙_★テスト仕様書000125_注文確認_チェックシートAPO_(APO)_キャビネット構成図_050.(添付資料)その他 2" xfId="3084" xr:uid="{00000000-0005-0000-0000-00003B0C0000}"/>
    <cellStyle name="7_FAX用紙_★テスト仕様書000125_注文確認_チェックシートAPO_(APO)_キャビネット構成図_キャビネット構成図" xfId="3616" xr:uid="{00000000-0005-0000-0000-00004F0E0000}"/>
    <cellStyle name="7_FAX用紙_★テスト仕様書000125_注文確認_チェックシートAPO_(APO)_キャビネット構成図_キャビネット構成図 2" xfId="3618" xr:uid="{00000000-0005-0000-0000-0000510E0000}"/>
    <cellStyle name="7_FAX用紙_★テスト仕様書000125_注文確認_チェックシートAPO_(APO)_キャビネット構成図_キャビネット構成図_01.コンバージョン手順書（最新）20040831" xfId="282" xr:uid="{00000000-0005-0000-0000-000049010000}"/>
    <cellStyle name="7_FAX用紙_★テスト仕様書000125_注文確認_チェックシートAPO_(APO)_キャビネット構成図_キャビネット構成図_01.コンバージョン手順書（最新）20040831 2" xfId="1262" xr:uid="{00000000-0005-0000-0000-00001D050000}"/>
    <cellStyle name="7_FAX用紙_★テスト仕様書000125_注文確認_チェックシートAPO_(APO)_キャビネット構成図_キャビネット構成図_050.(添付資料)その他" xfId="3620" xr:uid="{00000000-0005-0000-0000-0000530E0000}"/>
    <cellStyle name="7_FAX用紙_★テスト仕様書000125_注文確認_チェックシートAPO_(APO)_キャビネット構成図_キャビネット構成図_050.(添付資料)その他 2" xfId="741" xr:uid="{00000000-0005-0000-0000-000014030000}"/>
    <cellStyle name="7_FAX用紙_★テスト仕様書000125_注文確認_チェックシートAPO_01.コンバージョン手順書（最新）20040831" xfId="3622" xr:uid="{00000000-0005-0000-0000-0000550E0000}"/>
    <cellStyle name="7_FAX用紙_★テスト仕様書000125_注文確認_チェックシートAPO_01.コンバージョン手順書（最新）20040831 2" xfId="3623" xr:uid="{00000000-0005-0000-0000-0000560E0000}"/>
    <cellStyle name="7_FAX用紙_★テスト仕様書000125_注文確認_チェックシートAPO_050.(添付資料)その他" xfId="3624" xr:uid="{00000000-0005-0000-0000-0000570E0000}"/>
    <cellStyle name="7_FAX用紙_★テスト仕様書000125_注文確認_チェックシートAPO_050.(添付資料)その他 2" xfId="3625" xr:uid="{00000000-0005-0000-0000-0000580E0000}"/>
    <cellStyle name="7_FAX用紙_★テスト仕様書000125_注文確認_チェックシートAPO_キャビネット構成図" xfId="3626" xr:uid="{00000000-0005-0000-0000-0000590E0000}"/>
    <cellStyle name="7_FAX用紙_★テスト仕様書000125_注文確認_チェックシートAPO_キャビネット構成図 2" xfId="3627" xr:uid="{00000000-0005-0000-0000-00005A0E0000}"/>
    <cellStyle name="7_FAX用紙_★テスト仕様書000125_注文確認_チェックシートAPO_キャビネット構成図_01.コンバージョン手順書（最新）20040831" xfId="532" xr:uid="{00000000-0005-0000-0000-000043020000}"/>
    <cellStyle name="7_FAX用紙_★テスト仕様書000125_注文確認_チェックシートAPO_キャビネット構成図_01.コンバージョン手順書（最新）20040831 2" xfId="540" xr:uid="{00000000-0005-0000-0000-00004B020000}"/>
    <cellStyle name="7_FAX用紙_★テスト仕様書000125_注文確認_チェックシートAPO_キャビネット構成図_050.(添付資料)その他" xfId="3628" xr:uid="{00000000-0005-0000-0000-00005B0E0000}"/>
    <cellStyle name="7_FAX用紙_★テスト仕様書000125_注文確認_チェックシートAPO_キャビネット構成図_050.(添付資料)その他 2" xfId="3629" xr:uid="{00000000-0005-0000-0000-00005C0E0000}"/>
    <cellStyle name="7_FAX用紙_★テスト仕様書000125_注文確認_チェックシートAPO_キャビネット構成図_キャビネット構成図" xfId="1470" xr:uid="{00000000-0005-0000-0000-0000ED050000}"/>
    <cellStyle name="7_FAX用紙_★テスト仕様書000125_注文確認_チェックシートAPO_キャビネット構成図_キャビネット構成図 2" xfId="3631" xr:uid="{00000000-0005-0000-0000-00005E0E0000}"/>
    <cellStyle name="7_FAX用紙_★テスト仕様書000125_注文確認_チェックシートAPO_キャビネット構成図_キャビネット構成図_01.コンバージョン手順書（最新）20040831" xfId="2641" xr:uid="{00000000-0005-0000-0000-0000800A0000}"/>
    <cellStyle name="7_FAX用紙_★テスト仕様書000125_注文確認_チェックシートAPO_キャビネット構成図_キャビネット構成図_01.コンバージョン手順書（最新）20040831 2" xfId="3632" xr:uid="{00000000-0005-0000-0000-00005F0E0000}"/>
    <cellStyle name="7_FAX用紙_★テスト仕様書000125_注文確認_チェックシートAPO_キャビネット構成図_キャビネット構成図_050.(添付資料)その他" xfId="3634" xr:uid="{00000000-0005-0000-0000-0000610E0000}"/>
    <cellStyle name="7_FAX用紙_★テスト仕様書000125_注文確認_チェックシートAPO_キャビネット構成図_キャビネット構成図_050.(添付資料)その他 2" xfId="3635" xr:uid="{00000000-0005-0000-0000-0000620E0000}"/>
    <cellStyle name="7_FAX用紙_01.コンバージョン手順書（最新）20040831" xfId="409" xr:uid="{00000000-0005-0000-0000-0000C8010000}"/>
    <cellStyle name="7_FAX用紙_01.コンバージョン手順書（最新）20040831 2" xfId="3636" xr:uid="{00000000-0005-0000-0000-0000630E0000}"/>
    <cellStyle name="7_FAX用紙_050.(添付資料)その他" xfId="3638" xr:uid="{00000000-0005-0000-0000-0000650E0000}"/>
    <cellStyle name="7_FAX用紙_050.(添付資料)その他 2" xfId="3641" xr:uid="{00000000-0005-0000-0000-0000680E0000}"/>
    <cellStyle name="7_FAX用紙_053北陸勤怠給与(東京)" xfId="1003" xr:uid="{00000000-0005-0000-0000-00001A040000}"/>
    <cellStyle name="7_FAX用紙_053北陸勤怠給与(東京) 2" xfId="1011" xr:uid="{00000000-0005-0000-0000-000022040000}"/>
    <cellStyle name="7_FAX用紙_053北陸勤怠給与(東京)_(APO)" xfId="3383" xr:uid="{00000000-0005-0000-0000-0000660D0000}"/>
    <cellStyle name="7_FAX用紙_053北陸勤怠給与(東京)_(APO) 2" xfId="3387" xr:uid="{00000000-0005-0000-0000-00006A0D0000}"/>
    <cellStyle name="7_FAX用紙_053北陸勤怠給与(東京)_(APO)_(APO)" xfId="36" xr:uid="{00000000-0005-0000-0000-000028000000}"/>
    <cellStyle name="7_FAX用紙_053北陸勤怠給与(東京)_(APO)_(APO) 2" xfId="198" xr:uid="{00000000-0005-0000-0000-0000EC000000}"/>
    <cellStyle name="7_FAX用紙_053北陸勤怠給与(東京)_(APO)_(APO)_01.コンバージョン手順書（最新）20040831" xfId="702" xr:uid="{00000000-0005-0000-0000-0000ED020000}"/>
    <cellStyle name="7_FAX用紙_053北陸勤怠給与(東京)_(APO)_(APO)_01.コンバージョン手順書（最新）20040831 2" xfId="3643" xr:uid="{00000000-0005-0000-0000-00006A0E0000}"/>
    <cellStyle name="7_FAX用紙_053北陸勤怠給与(東京)_(APO)_(APO)_050.(添付資料)その他" xfId="3644" xr:uid="{00000000-0005-0000-0000-00006B0E0000}"/>
    <cellStyle name="7_FAX用紙_053北陸勤怠給与(東京)_(APO)_(APO)_050.(添付資料)その他 2" xfId="3645" xr:uid="{00000000-0005-0000-0000-00006C0E0000}"/>
    <cellStyle name="7_FAX用紙_053北陸勤怠給与(東京)_(APO)_(APO)_キャビネット構成図" xfId="73" xr:uid="{00000000-0005-0000-0000-000055000000}"/>
    <cellStyle name="7_FAX用紙_053北陸勤怠給与(東京)_(APO)_(APO)_キャビネット構成図 2" xfId="820" xr:uid="{00000000-0005-0000-0000-000063030000}"/>
    <cellStyle name="7_FAX用紙_053北陸勤怠給与(東京)_(APO)_(APO)_キャビネット構成図_01.コンバージョン手順書（最新）20040831" xfId="3646" xr:uid="{00000000-0005-0000-0000-00006D0E0000}"/>
    <cellStyle name="7_FAX用紙_053北陸勤怠給与(東京)_(APO)_(APO)_キャビネット構成図_01.コンバージョン手順書（最新）20040831 2" xfId="3647" xr:uid="{00000000-0005-0000-0000-00006E0E0000}"/>
    <cellStyle name="7_FAX用紙_053北陸勤怠給与(東京)_(APO)_(APO)_キャビネット構成図_050.(添付資料)その他" xfId="3648" xr:uid="{00000000-0005-0000-0000-00006F0E0000}"/>
    <cellStyle name="7_FAX用紙_053北陸勤怠給与(東京)_(APO)_(APO)_キャビネット構成図_050.(添付資料)その他 2" xfId="2334" xr:uid="{00000000-0005-0000-0000-00004D090000}"/>
    <cellStyle name="7_FAX用紙_053北陸勤怠給与(東京)_(APO)_(APO)_キャビネット構成図_キャビネット構成図" xfId="3649" xr:uid="{00000000-0005-0000-0000-0000700E0000}"/>
    <cellStyle name="7_FAX用紙_053北陸勤怠給与(東京)_(APO)_(APO)_キャビネット構成図_キャビネット構成図 2" xfId="3650" xr:uid="{00000000-0005-0000-0000-0000710E0000}"/>
    <cellStyle name="7_FAX用紙_053北陸勤怠給与(東京)_(APO)_(APO)_キャビネット構成図_キャビネット構成図_01.コンバージョン手順書（最新）20040831" xfId="3652" xr:uid="{00000000-0005-0000-0000-0000730E0000}"/>
    <cellStyle name="7_FAX用紙_053北陸勤怠給与(東京)_(APO)_(APO)_キャビネット構成図_キャビネット構成図_01.コンバージョン手順書（最新）20040831 2" xfId="3654" xr:uid="{00000000-0005-0000-0000-0000750E0000}"/>
    <cellStyle name="7_FAX用紙_053北陸勤怠給与(東京)_(APO)_(APO)_キャビネット構成図_キャビネット構成図_050.(添付資料)その他" xfId="3656" xr:uid="{00000000-0005-0000-0000-0000770E0000}"/>
    <cellStyle name="7_FAX用紙_053北陸勤怠給与(東京)_(APO)_(APO)_キャビネット構成図_キャビネット構成図_050.(添付資料)その他 2" xfId="3657" xr:uid="{00000000-0005-0000-0000-0000780E0000}"/>
    <cellStyle name="7_FAX用紙_053北陸勤怠給与(東京)_(APO)_01.コンバージョン手順書（最新）20040831" xfId="3659" xr:uid="{00000000-0005-0000-0000-00007A0E0000}"/>
    <cellStyle name="7_FAX用紙_053北陸勤怠給与(東京)_(APO)_01.コンバージョン手順書（最新）20040831 2" xfId="3660" xr:uid="{00000000-0005-0000-0000-00007B0E0000}"/>
    <cellStyle name="7_FAX用紙_053北陸勤怠給与(東京)_(APO)_050.(添付資料)その他" xfId="3661" xr:uid="{00000000-0005-0000-0000-00007C0E0000}"/>
    <cellStyle name="7_FAX用紙_053北陸勤怠給与(東京)_(APO)_050.(添付資料)その他 2" xfId="3662" xr:uid="{00000000-0005-0000-0000-00007D0E0000}"/>
    <cellStyle name="7_FAX用紙_053北陸勤怠給与(東京)_(APO)_キャビネット構成図" xfId="3663" xr:uid="{00000000-0005-0000-0000-00007E0E0000}"/>
    <cellStyle name="7_FAX用紙_053北陸勤怠給与(東京)_(APO)_キャビネット構成図 2" xfId="3664" xr:uid="{00000000-0005-0000-0000-00007F0E0000}"/>
    <cellStyle name="7_FAX用紙_053北陸勤怠給与(東京)_(APO)_キャビネット構成図_01.コンバージョン手順書（最新）20040831" xfId="3666" xr:uid="{00000000-0005-0000-0000-0000810E0000}"/>
    <cellStyle name="7_FAX用紙_053北陸勤怠給与(東京)_(APO)_キャビネット構成図_01.コンバージョン手順書（最新）20040831 2" xfId="3668" xr:uid="{00000000-0005-0000-0000-0000830E0000}"/>
    <cellStyle name="7_FAX用紙_053北陸勤怠給与(東京)_(APO)_キャビネット構成図_050.(添付資料)その他" xfId="3669" xr:uid="{00000000-0005-0000-0000-0000840E0000}"/>
    <cellStyle name="7_FAX用紙_053北陸勤怠給与(東京)_(APO)_キャビネット構成図_050.(添付資料)その他 2" xfId="3670" xr:uid="{00000000-0005-0000-0000-0000850E0000}"/>
    <cellStyle name="7_FAX用紙_053北陸勤怠給与(東京)_(APO)_キャビネット構成図_キャビネット構成図" xfId="3672" xr:uid="{00000000-0005-0000-0000-0000870E0000}"/>
    <cellStyle name="7_FAX用紙_053北陸勤怠給与(東京)_(APO)_キャビネット構成図_キャビネット構成図 2" xfId="3674" xr:uid="{00000000-0005-0000-0000-0000890E0000}"/>
    <cellStyle name="7_FAX用紙_053北陸勤怠給与(東京)_(APO)_キャビネット構成図_キャビネット構成図_01.コンバージョン手順書（最新）20040831" xfId="3677" xr:uid="{00000000-0005-0000-0000-00008C0E0000}"/>
    <cellStyle name="7_FAX用紙_053北陸勤怠給与(東京)_(APO)_キャビネット構成図_キャビネット構成図_01.コンバージョン手順書（最新）20040831 2" xfId="3678" xr:uid="{00000000-0005-0000-0000-00008D0E0000}"/>
    <cellStyle name="7_FAX用紙_053北陸勤怠給与(東京)_(APO)_キャビネット構成図_キャビネット構成図_050.(添付資料)その他" xfId="3681" xr:uid="{00000000-0005-0000-0000-0000900E0000}"/>
    <cellStyle name="7_FAX用紙_053北陸勤怠給与(東京)_(APO)_キャビネット構成図_キャビネット構成図_050.(添付資料)その他 2" xfId="3368" xr:uid="{00000000-0005-0000-0000-0000570D0000}"/>
    <cellStyle name="7_FAX用紙_053北陸勤怠給与(東京)_01.コンバージョン手順書（最新）20040831" xfId="1031" xr:uid="{00000000-0005-0000-0000-000036040000}"/>
    <cellStyle name="7_FAX用紙_053北陸勤怠給与(東京)_01.コンバージョン手順書（最新）20040831 2" xfId="1042" xr:uid="{00000000-0005-0000-0000-000041040000}"/>
    <cellStyle name="7_FAX用紙_053北陸勤怠給与(東京)_050.(添付資料)その他" xfId="592" xr:uid="{00000000-0005-0000-0000-00007F020000}"/>
    <cellStyle name="7_FAX用紙_053北陸勤怠給与(東京)_050.(添付資料)その他 2" xfId="611" xr:uid="{00000000-0005-0000-0000-000092020000}"/>
    <cellStyle name="7_FAX用紙_053北陸勤怠給与(東京)_キャビネット構成図" xfId="3282" xr:uid="{00000000-0005-0000-0000-0000010D0000}"/>
    <cellStyle name="7_FAX用紙_053北陸勤怠給与(東京)_キャビネット構成図 2" xfId="1614" xr:uid="{00000000-0005-0000-0000-00007D060000}"/>
    <cellStyle name="7_FAX用紙_053北陸勤怠給与(東京)_キャビネット構成図_01.コンバージョン手順書（最新）20040831" xfId="26" xr:uid="{00000000-0005-0000-0000-00001E000000}"/>
    <cellStyle name="7_FAX用紙_053北陸勤怠給与(東京)_キャビネット構成図_01.コンバージョン手順書（最新）20040831 2" xfId="777" xr:uid="{00000000-0005-0000-0000-000038030000}"/>
    <cellStyle name="7_FAX用紙_053北陸勤怠給与(東京)_キャビネット構成図_050.(添付資料)その他" xfId="3287" xr:uid="{00000000-0005-0000-0000-0000060D0000}"/>
    <cellStyle name="7_FAX用紙_053北陸勤怠給与(東京)_キャビネット構成図_050.(添付資料)その他 2" xfId="3290" xr:uid="{00000000-0005-0000-0000-0000090D0000}"/>
    <cellStyle name="7_FAX用紙_053北陸勤怠給与(東京)_キャビネット構成図_キャビネット構成図" xfId="1164" xr:uid="{00000000-0005-0000-0000-0000BB040000}"/>
    <cellStyle name="7_FAX用紙_053北陸勤怠給与(東京)_キャビネット構成図_キャビネット構成図 2" xfId="1826" xr:uid="{00000000-0005-0000-0000-000051070000}"/>
    <cellStyle name="7_FAX用紙_053北陸勤怠給与(東京)_キャビネット構成図_キャビネット構成図_01.コンバージョン手順書（最新）20040831" xfId="217" xr:uid="{00000000-0005-0000-0000-000003010000}"/>
    <cellStyle name="7_FAX用紙_053北陸勤怠給与(東京)_キャビネット構成図_キャビネット構成図_01.コンバージョン手順書（最新）20040831 2" xfId="3292" xr:uid="{00000000-0005-0000-0000-00000B0D0000}"/>
    <cellStyle name="7_FAX用紙_053北陸勤怠給与(東京)_キャビネット構成図_キャビネット構成図_050.(添付資料)その他" xfId="3294" xr:uid="{00000000-0005-0000-0000-00000D0D0000}"/>
    <cellStyle name="7_FAX用紙_053北陸勤怠給与(東京)_キャビネット構成図_キャビネット構成図_050.(添付資料)その他 2" xfId="3297" xr:uid="{00000000-0005-0000-0000-0000100D0000}"/>
    <cellStyle name="7_FAX用紙_053北陸勤怠給与(東京)_チェックシートAPO" xfId="3679" xr:uid="{00000000-0005-0000-0000-00008E0E0000}"/>
    <cellStyle name="7_FAX用紙_053北陸勤怠給与(東京)_チェックシートAPO 2" xfId="3683" xr:uid="{00000000-0005-0000-0000-0000920E0000}"/>
    <cellStyle name="7_FAX用紙_053北陸勤怠給与(東京)_チェックシートAPO_(APO)" xfId="3687" xr:uid="{00000000-0005-0000-0000-0000960E0000}"/>
    <cellStyle name="7_FAX用紙_053北陸勤怠給与(東京)_チェックシートAPO_(APO) 2" xfId="1704" xr:uid="{00000000-0005-0000-0000-0000D7060000}"/>
    <cellStyle name="7_FAX用紙_053北陸勤怠給与(東京)_チェックシートAPO_(APO)_01.コンバージョン手順書（最新）20040831" xfId="1811" xr:uid="{00000000-0005-0000-0000-000042070000}"/>
    <cellStyle name="7_FAX用紙_053北陸勤怠給与(東京)_チェックシートAPO_(APO)_01.コンバージョン手順書（最新）20040831 2" xfId="3688" xr:uid="{00000000-0005-0000-0000-0000970E0000}"/>
    <cellStyle name="7_FAX用紙_053北陸勤怠給与(東京)_チェックシートAPO_(APO)_050.(添付資料)その他" xfId="3690" xr:uid="{00000000-0005-0000-0000-0000990E0000}"/>
    <cellStyle name="7_FAX用紙_053北陸勤怠給与(東京)_チェックシートAPO_(APO)_050.(添付資料)その他 2" xfId="3691" xr:uid="{00000000-0005-0000-0000-00009A0E0000}"/>
    <cellStyle name="7_FAX用紙_053北陸勤怠給与(東京)_チェックシートAPO_(APO)_キャビネット構成図" xfId="3694" xr:uid="{00000000-0005-0000-0000-00009D0E0000}"/>
    <cellStyle name="7_FAX用紙_053北陸勤怠給与(東京)_チェックシートAPO_(APO)_キャビネット構成図 2" xfId="3697" xr:uid="{00000000-0005-0000-0000-0000A00E0000}"/>
    <cellStyle name="7_FAX用紙_053北陸勤怠給与(東京)_チェックシートAPO_(APO)_キャビネット構成図_01.コンバージョン手順書（最新）20040831" xfId="3700" xr:uid="{00000000-0005-0000-0000-0000A30E0000}"/>
    <cellStyle name="7_FAX用紙_053北陸勤怠給与(東京)_チェックシートAPO_(APO)_キャビネット構成図_01.コンバージョン手順書（最新）20040831 2" xfId="3703" xr:uid="{00000000-0005-0000-0000-0000A60E0000}"/>
    <cellStyle name="7_FAX用紙_053北陸勤怠給与(東京)_チェックシートAPO_(APO)_キャビネット構成図_050.(添付資料)その他" xfId="3705" xr:uid="{00000000-0005-0000-0000-0000A80E0000}"/>
    <cellStyle name="7_FAX用紙_053北陸勤怠給与(東京)_チェックシートAPO_(APO)_キャビネット構成図_050.(添付資料)その他 2" xfId="3706" xr:uid="{00000000-0005-0000-0000-0000A90E0000}"/>
    <cellStyle name="7_FAX用紙_053北陸勤怠給与(東京)_チェックシートAPO_(APO)_キャビネット構成図_キャビネット構成図" xfId="3710" xr:uid="{00000000-0005-0000-0000-0000AD0E0000}"/>
    <cellStyle name="7_FAX用紙_053北陸勤怠給与(東京)_チェックシートAPO_(APO)_キャビネット構成図_キャビネット構成図 2" xfId="27" xr:uid="{00000000-0005-0000-0000-00001F000000}"/>
    <cellStyle name="7_FAX用紙_053北陸勤怠給与(東京)_チェックシートAPO_(APO)_キャビネット構成図_キャビネット構成図_01.コンバージョン手順書（最新）20040831" xfId="2192" xr:uid="{00000000-0005-0000-0000-0000BF080000}"/>
    <cellStyle name="7_FAX用紙_053北陸勤怠給与(東京)_チェックシートAPO_(APO)_キャビネット構成図_キャビネット構成図_01.コンバージョン手順書（最新）20040831 2" xfId="2674" xr:uid="{00000000-0005-0000-0000-0000A10A0000}"/>
    <cellStyle name="7_FAX用紙_053北陸勤怠給与(東京)_チェックシートAPO_(APO)_キャビネット構成図_キャビネット構成図_050.(添付資料)その他" xfId="3712" xr:uid="{00000000-0005-0000-0000-0000AF0E0000}"/>
    <cellStyle name="7_FAX用紙_053北陸勤怠給与(東京)_チェックシートAPO_(APO)_キャビネット構成図_キャビネット構成図_050.(添付資料)その他 2" xfId="3714" xr:uid="{00000000-0005-0000-0000-0000B10E0000}"/>
    <cellStyle name="7_FAX用紙_053北陸勤怠給与(東京)_チェックシートAPO_01.コンバージョン手順書（最新）20040831" xfId="706" xr:uid="{00000000-0005-0000-0000-0000F1020000}"/>
    <cellStyle name="7_FAX用紙_053北陸勤怠給与(東京)_チェックシートAPO_01.コンバージョン手順書（最新）20040831 2" xfId="1697" xr:uid="{00000000-0005-0000-0000-0000D0060000}"/>
    <cellStyle name="7_FAX用紙_053北陸勤怠給与(東京)_チェックシートAPO_050.(添付資料)その他" xfId="2612" xr:uid="{00000000-0005-0000-0000-0000630A0000}"/>
    <cellStyle name="7_FAX用紙_053北陸勤怠給与(東京)_チェックシートAPO_050.(添付資料)その他 2" xfId="2614" xr:uid="{00000000-0005-0000-0000-0000650A0000}"/>
    <cellStyle name="7_FAX用紙_053北陸勤怠給与(東京)_チェックシートAPO_キャビネット構成図" xfId="3718" xr:uid="{00000000-0005-0000-0000-0000B50E0000}"/>
    <cellStyle name="7_FAX用紙_053北陸勤怠給与(東京)_チェックシートAPO_キャビネット構成図 2" xfId="819" xr:uid="{00000000-0005-0000-0000-000062030000}"/>
    <cellStyle name="7_FAX用紙_053北陸勤怠給与(東京)_チェックシートAPO_キャビネット構成図_01.コンバージョン手順書（最新）20040831" xfId="3720" xr:uid="{00000000-0005-0000-0000-0000B70E0000}"/>
    <cellStyle name="7_FAX用紙_053北陸勤怠給与(東京)_チェックシートAPO_キャビネット構成図_01.コンバージョン手順書（最新）20040831 2" xfId="3724" xr:uid="{00000000-0005-0000-0000-0000BB0E0000}"/>
    <cellStyle name="7_FAX用紙_053北陸勤怠給与(東京)_チェックシートAPO_キャビネット構成図_050.(添付資料)その他" xfId="3214" xr:uid="{00000000-0005-0000-0000-0000BD0C0000}"/>
    <cellStyle name="7_FAX用紙_053北陸勤怠給与(東京)_チェックシートAPO_キャビネット構成図_050.(添付資料)その他 2" xfId="3725" xr:uid="{00000000-0005-0000-0000-0000BC0E0000}"/>
    <cellStyle name="7_FAX用紙_053北陸勤怠給与(東京)_チェックシートAPO_キャビネット構成図_キャビネット構成図" xfId="3727" xr:uid="{00000000-0005-0000-0000-0000BE0E0000}"/>
    <cellStyle name="7_FAX用紙_053北陸勤怠給与(東京)_チェックシートAPO_キャビネット構成図_キャビネット構成図 2" xfId="3729" xr:uid="{00000000-0005-0000-0000-0000C00E0000}"/>
    <cellStyle name="7_FAX用紙_053北陸勤怠給与(東京)_チェックシートAPO_キャビネット構成図_キャビネット構成図_01.コンバージョン手順書（最新）20040831" xfId="3730" xr:uid="{00000000-0005-0000-0000-0000C10E0000}"/>
    <cellStyle name="7_FAX用紙_053北陸勤怠給与(東京)_チェックシートAPO_キャビネット構成図_キャビネット構成図_01.コンバージョン手順書（最新）20040831 2" xfId="2918" xr:uid="{00000000-0005-0000-0000-0000950B0000}"/>
    <cellStyle name="7_FAX用紙_053北陸勤怠給与(東京)_チェックシートAPO_キャビネット構成図_キャビネット構成図_050.(添付資料)その他" xfId="3731" xr:uid="{00000000-0005-0000-0000-0000C20E0000}"/>
    <cellStyle name="7_FAX用紙_053北陸勤怠給与(東京)_チェックシートAPO_キャビネット構成図_キャビネット構成図_050.(添付資料)その他 2" xfId="3732" xr:uid="{00000000-0005-0000-0000-0000C30E0000}"/>
    <cellStyle name="7_FAX用紙_055飛脚ﾒｰﾙ便ｻｰﾊﾞ(急便向け）" xfId="3734" xr:uid="{00000000-0005-0000-0000-0000C50E0000}"/>
    <cellStyle name="7_FAX用紙_055飛脚ﾒｰﾙ便ｻｰﾊﾞ(急便向け） 2" xfId="3265" xr:uid="{00000000-0005-0000-0000-0000F00C0000}"/>
    <cellStyle name="7_FAX用紙_055飛脚ﾒｰﾙ便ｻｰﾊﾞ(急便向け）_(APO)" xfId="3735" xr:uid="{00000000-0005-0000-0000-0000C60E0000}"/>
    <cellStyle name="7_FAX用紙_055飛脚ﾒｰﾙ便ｻｰﾊﾞ(急便向け）_(APO) 2" xfId="3736" xr:uid="{00000000-0005-0000-0000-0000C70E0000}"/>
    <cellStyle name="7_FAX用紙_055飛脚ﾒｰﾙ便ｻｰﾊﾞ(急便向け）_(APO)_(APO)" xfId="3738" xr:uid="{00000000-0005-0000-0000-0000C90E0000}"/>
    <cellStyle name="7_FAX用紙_055飛脚ﾒｰﾙ便ｻｰﾊﾞ(急便向け）_(APO)_(APO) 2" xfId="697" xr:uid="{00000000-0005-0000-0000-0000E8020000}"/>
    <cellStyle name="7_FAX用紙_055飛脚ﾒｰﾙ便ｻｰﾊﾞ(急便向け）_(APO)_(APO)_01.コンバージョン手順書（最新）20040831" xfId="256" xr:uid="{00000000-0005-0000-0000-00002F010000}"/>
    <cellStyle name="7_FAX用紙_055飛脚ﾒｰﾙ便ｻｰﾊﾞ(急便向け）_(APO)_(APO)_01.コンバージョン手順書（最新）20040831 2" xfId="304" xr:uid="{00000000-0005-0000-0000-00005F010000}"/>
    <cellStyle name="7_FAX用紙_055飛脚ﾒｰﾙ便ｻｰﾊﾞ(急便向け）_(APO)_(APO)_050.(添付資料)その他" xfId="3739" xr:uid="{00000000-0005-0000-0000-0000CA0E0000}"/>
    <cellStyle name="7_FAX用紙_055飛脚ﾒｰﾙ便ｻｰﾊﾞ(急便向け）_(APO)_(APO)_050.(添付資料)その他 2" xfId="3595" xr:uid="{00000000-0005-0000-0000-00003A0E0000}"/>
    <cellStyle name="7_FAX用紙_055飛脚ﾒｰﾙ便ｻｰﾊﾞ(急便向け）_(APO)_(APO)_キャビネット構成図" xfId="3741" xr:uid="{00000000-0005-0000-0000-0000CC0E0000}"/>
    <cellStyle name="7_FAX用紙_055飛脚ﾒｰﾙ便ｻｰﾊﾞ(急便向け）_(APO)_(APO)_キャビネット構成図 2" xfId="3545" xr:uid="{00000000-0005-0000-0000-0000080E0000}"/>
    <cellStyle name="7_FAX用紙_055飛脚ﾒｰﾙ便ｻｰﾊﾞ(急便向け）_(APO)_(APO)_キャビネット構成図_01.コンバージョン手順書（最新）20040831" xfId="3743" xr:uid="{00000000-0005-0000-0000-0000CE0E0000}"/>
    <cellStyle name="7_FAX用紙_055飛脚ﾒｰﾙ便ｻｰﾊﾞ(急便向け）_(APO)_(APO)_キャビネット構成図_01.コンバージョン手順書（最新）20040831 2" xfId="3745" xr:uid="{00000000-0005-0000-0000-0000D00E0000}"/>
    <cellStyle name="7_FAX用紙_055飛脚ﾒｰﾙ便ｻｰﾊﾞ(急便向け）_(APO)_(APO)_キャビネット構成図_050.(添付資料)その他" xfId="3746" xr:uid="{00000000-0005-0000-0000-0000D10E0000}"/>
    <cellStyle name="7_FAX用紙_055飛脚ﾒｰﾙ便ｻｰﾊﾞ(急便向け）_(APO)_(APO)_キャビネット構成図_050.(添付資料)その他 2" xfId="3749" xr:uid="{00000000-0005-0000-0000-0000D40E0000}"/>
    <cellStyle name="7_FAX用紙_055飛脚ﾒｰﾙ便ｻｰﾊﾞ(急便向け）_(APO)_(APO)_キャビネット構成図_キャビネット構成図" xfId="1813" xr:uid="{00000000-0005-0000-0000-000044070000}"/>
    <cellStyle name="7_FAX用紙_055飛脚ﾒｰﾙ便ｻｰﾊﾞ(急便向け）_(APO)_(APO)_キャビネット構成図_キャビネット構成図 2" xfId="3750" xr:uid="{00000000-0005-0000-0000-0000D50E0000}"/>
    <cellStyle name="7_FAX用紙_055飛脚ﾒｰﾙ便ｻｰﾊﾞ(急便向け）_(APO)_(APO)_キャビネット構成図_キャビネット構成図_01.コンバージョン手順書（最新）20040831" xfId="3751" xr:uid="{00000000-0005-0000-0000-0000D60E0000}"/>
    <cellStyle name="7_FAX用紙_055飛脚ﾒｰﾙ便ｻｰﾊﾞ(急便向け）_(APO)_(APO)_キャビネット構成図_キャビネット構成図_01.コンバージョン手順書（最新）20040831 2" xfId="3755" xr:uid="{00000000-0005-0000-0000-0000DA0E0000}"/>
    <cellStyle name="7_FAX用紙_055飛脚ﾒｰﾙ便ｻｰﾊﾞ(急便向け）_(APO)_(APO)_キャビネット構成図_キャビネット構成図_050.(添付資料)その他" xfId="3759" xr:uid="{00000000-0005-0000-0000-0000DE0E0000}"/>
    <cellStyle name="7_FAX用紙_055飛脚ﾒｰﾙ便ｻｰﾊﾞ(急便向け）_(APO)_(APO)_キャビネット構成図_キャビネット構成図_050.(添付資料)その他 2" xfId="3761" xr:uid="{00000000-0005-0000-0000-0000E00E0000}"/>
    <cellStyle name="7_FAX用紙_055飛脚ﾒｰﾙ便ｻｰﾊﾞ(急便向け）_(APO)_01.コンバージョン手順書（最新）20040831" xfId="3762" xr:uid="{00000000-0005-0000-0000-0000E10E0000}"/>
    <cellStyle name="7_FAX用紙_055飛脚ﾒｰﾙ便ｻｰﾊﾞ(急便向け）_(APO)_01.コンバージョン手順書（最新）20040831 2" xfId="3763" xr:uid="{00000000-0005-0000-0000-0000E20E0000}"/>
    <cellStyle name="7_FAX用紙_055飛脚ﾒｰﾙ便ｻｰﾊﾞ(急便向け）_(APO)_050.(添付資料)その他" xfId="603" xr:uid="{00000000-0005-0000-0000-00008A020000}"/>
    <cellStyle name="7_FAX用紙_055飛脚ﾒｰﾙ便ｻｰﾊﾞ(急便向け）_(APO)_050.(添付資料)その他 2" xfId="3426" xr:uid="{00000000-0005-0000-0000-0000910D0000}"/>
    <cellStyle name="7_FAX用紙_055飛脚ﾒｰﾙ便ｻｰﾊﾞ(急便向け）_(APO)_キャビネット構成図" xfId="3764" xr:uid="{00000000-0005-0000-0000-0000E30E0000}"/>
    <cellStyle name="7_FAX用紙_055飛脚ﾒｰﾙ便ｻｰﾊﾞ(急便向け）_(APO)_キャビネット構成図 2" xfId="3767" xr:uid="{00000000-0005-0000-0000-0000E60E0000}"/>
    <cellStyle name="7_FAX用紙_055飛脚ﾒｰﾙ便ｻｰﾊﾞ(急便向け）_(APO)_キャビネット構成図_01.コンバージョン手順書（最新）20040831" xfId="695" xr:uid="{00000000-0005-0000-0000-0000E6020000}"/>
    <cellStyle name="7_FAX用紙_055飛脚ﾒｰﾙ便ｻｰﾊﾞ(急便向け）_(APO)_キャビネット構成図_01.コンバージョン手順書（最新）20040831 2" xfId="704" xr:uid="{00000000-0005-0000-0000-0000EF020000}"/>
    <cellStyle name="7_FAX用紙_055飛脚ﾒｰﾙ便ｻｰﾊﾞ(急便向け）_(APO)_キャビネット構成図_050.(添付資料)その他" xfId="3769" xr:uid="{00000000-0005-0000-0000-0000E80E0000}"/>
    <cellStyle name="7_FAX用紙_055飛脚ﾒｰﾙ便ｻｰﾊﾞ(急便向け）_(APO)_キャビネット構成図_050.(添付資料)その他 2" xfId="3770" xr:uid="{00000000-0005-0000-0000-0000E90E0000}"/>
    <cellStyle name="7_FAX用紙_055飛脚ﾒｰﾙ便ｻｰﾊﾞ(急便向け）_(APO)_キャビネット構成図_キャビネット構成図" xfId="3772" xr:uid="{00000000-0005-0000-0000-0000EB0E0000}"/>
    <cellStyle name="7_FAX用紙_055飛脚ﾒｰﾙ便ｻｰﾊﾞ(急便向け）_(APO)_キャビネット構成図_キャビネット構成図 2" xfId="3773" xr:uid="{00000000-0005-0000-0000-0000EC0E0000}"/>
    <cellStyle name="7_FAX用紙_055飛脚ﾒｰﾙ便ｻｰﾊﾞ(急便向け）_(APO)_キャビネット構成図_キャビネット構成図_01.コンバージョン手順書（最新）20040831" xfId="1767" xr:uid="{00000000-0005-0000-0000-000016070000}"/>
    <cellStyle name="7_FAX用紙_055飛脚ﾒｰﾙ便ｻｰﾊﾞ(急便向け）_(APO)_キャビネット構成図_キャビネット構成図_01.コンバージョン手順書（最新）20040831 2" xfId="1961" xr:uid="{00000000-0005-0000-0000-0000D8070000}"/>
    <cellStyle name="7_FAX用紙_055飛脚ﾒｰﾙ便ｻｰﾊﾞ(急便向け）_(APO)_キャビネット構成図_キャビネット構成図_050.(添付資料)その他" xfId="107" xr:uid="{00000000-0005-0000-0000-00007C000000}"/>
    <cellStyle name="7_FAX用紙_055飛脚ﾒｰﾙ便ｻｰﾊﾞ(急便向け）_(APO)_キャビネット構成図_キャビネット構成図_050.(添付資料)その他 2" xfId="2240" xr:uid="{00000000-0005-0000-0000-0000EF080000}"/>
    <cellStyle name="7_FAX用紙_055飛脚ﾒｰﾙ便ｻｰﾊﾞ(急便向け）_01.コンバージョン手順書（最新）20040831" xfId="3774" xr:uid="{00000000-0005-0000-0000-0000ED0E0000}"/>
    <cellStyle name="7_FAX用紙_055飛脚ﾒｰﾙ便ｻｰﾊﾞ(急便向け）_01.コンバージョン手順書（最新）20040831 2" xfId="3776" xr:uid="{00000000-0005-0000-0000-0000EF0E0000}"/>
    <cellStyle name="7_FAX用紙_055飛脚ﾒｰﾙ便ｻｰﾊﾞ(急便向け）_050.(添付資料)その他" xfId="3778" xr:uid="{00000000-0005-0000-0000-0000F10E0000}"/>
    <cellStyle name="7_FAX用紙_055飛脚ﾒｰﾙ便ｻｰﾊﾞ(急便向け）_050.(添付資料)その他 2" xfId="3779" xr:uid="{00000000-0005-0000-0000-0000F20E0000}"/>
    <cellStyle name="7_FAX用紙_055飛脚ﾒｰﾙ便ｻｰﾊﾞ(急便向け）_キャビネット構成図" xfId="3780" xr:uid="{00000000-0005-0000-0000-0000F30E0000}"/>
    <cellStyle name="7_FAX用紙_055飛脚ﾒｰﾙ便ｻｰﾊﾞ(急便向け）_キャビネット構成図 2" xfId="3781" xr:uid="{00000000-0005-0000-0000-0000F40E0000}"/>
    <cellStyle name="7_FAX用紙_055飛脚ﾒｰﾙ便ｻｰﾊﾞ(急便向け）_キャビネット構成図_01.コンバージョン手順書（最新）20040831" xfId="3782" xr:uid="{00000000-0005-0000-0000-0000F50E0000}"/>
    <cellStyle name="7_FAX用紙_055飛脚ﾒｰﾙ便ｻｰﾊﾞ(急便向け）_キャビネット構成図_01.コンバージョン手順書（最新）20040831 2" xfId="3783" xr:uid="{00000000-0005-0000-0000-0000F60E0000}"/>
    <cellStyle name="7_FAX用紙_055飛脚ﾒｰﾙ便ｻｰﾊﾞ(急便向け）_キャビネット構成図_050.(添付資料)その他" xfId="3784" xr:uid="{00000000-0005-0000-0000-0000F70E0000}"/>
    <cellStyle name="7_FAX用紙_055飛脚ﾒｰﾙ便ｻｰﾊﾞ(急便向け）_キャビネット構成図_050.(添付資料)その他 2" xfId="3786" xr:uid="{00000000-0005-0000-0000-0000F90E0000}"/>
    <cellStyle name="7_FAX用紙_055飛脚ﾒｰﾙ便ｻｰﾊﾞ(急便向け）_キャビネット構成図_キャビネット構成図" xfId="3787" xr:uid="{00000000-0005-0000-0000-0000FA0E0000}"/>
    <cellStyle name="7_FAX用紙_055飛脚ﾒｰﾙ便ｻｰﾊﾞ(急便向け）_キャビネット構成図_キャビネット構成図 2" xfId="3551" xr:uid="{00000000-0005-0000-0000-00000E0E0000}"/>
    <cellStyle name="7_FAX用紙_055飛脚ﾒｰﾙ便ｻｰﾊﾞ(急便向け）_キャビネット構成図_キャビネット構成図_01.コンバージョン手順書（最新）20040831" xfId="3680" xr:uid="{00000000-0005-0000-0000-00008F0E0000}"/>
    <cellStyle name="7_FAX用紙_055飛脚ﾒｰﾙ便ｻｰﾊﾞ(急便向け）_キャビネット構成図_キャビネット構成図_01.コンバージョン手順書（最新）20040831 2" xfId="3684" xr:uid="{00000000-0005-0000-0000-0000930E0000}"/>
    <cellStyle name="7_FAX用紙_055飛脚ﾒｰﾙ便ｻｰﾊﾞ(急便向け）_キャビネット構成図_キャビネット構成図_050.(添付資料)その他" xfId="2565" xr:uid="{00000000-0005-0000-0000-0000340A0000}"/>
    <cellStyle name="7_FAX用紙_055飛脚ﾒｰﾙ便ｻｰﾊﾞ(急便向け）_キャビネット構成図_キャビネット構成図_050.(添付資料)その他 2" xfId="2840" xr:uid="{00000000-0005-0000-0000-0000470B0000}"/>
    <cellStyle name="7_FAX用紙_055飛脚ﾒｰﾙ便ｻｰﾊﾞ(急便向け）_チェックシートAPO" xfId="3789" xr:uid="{00000000-0005-0000-0000-0000FC0E0000}"/>
    <cellStyle name="7_FAX用紙_055飛脚ﾒｰﾙ便ｻｰﾊﾞ(急便向け）_チェックシートAPO 2" xfId="184" xr:uid="{00000000-0005-0000-0000-0000D8000000}"/>
    <cellStyle name="7_FAX用紙_055飛脚ﾒｰﾙ便ｻｰﾊﾞ(急便向け）_チェックシートAPO_(APO)" xfId="3500" xr:uid="{00000000-0005-0000-0000-0000DB0D0000}"/>
    <cellStyle name="7_FAX用紙_055飛脚ﾒｰﾙ便ｻｰﾊﾞ(急便向け）_チェックシートAPO_(APO) 2" xfId="2775" xr:uid="{00000000-0005-0000-0000-0000060B0000}"/>
    <cellStyle name="7_FAX用紙_055飛脚ﾒｰﾙ便ｻｰﾊﾞ(急便向け）_チェックシートAPO_(APO)_01.コンバージョン手順書（最新）20040831" xfId="3443" xr:uid="{00000000-0005-0000-0000-0000A20D0000}"/>
    <cellStyle name="7_FAX用紙_055飛脚ﾒｰﾙ便ｻｰﾊﾞ(急便向け）_チェックシートAPO_(APO)_01.コンバージョン手順書（最新）20040831 2" xfId="3446" xr:uid="{00000000-0005-0000-0000-0000A50D0000}"/>
    <cellStyle name="7_FAX用紙_055飛脚ﾒｰﾙ便ｻｰﾊﾞ(急便向け）_チェックシートAPO_(APO)_050.(添付資料)その他" xfId="1638" xr:uid="{00000000-0005-0000-0000-000095060000}"/>
    <cellStyle name="7_FAX用紙_055飛脚ﾒｰﾙ便ｻｰﾊﾞ(急便向け）_チェックシートAPO_(APO)_050.(添付資料)その他 2" xfId="3790" xr:uid="{00000000-0005-0000-0000-0000FD0E0000}"/>
    <cellStyle name="7_FAX用紙_055飛脚ﾒｰﾙ便ｻｰﾊﾞ(急便向け）_チェックシートAPO_(APO)_キャビネット構成図" xfId="3793" xr:uid="{00000000-0005-0000-0000-0000000F0000}"/>
    <cellStyle name="7_FAX用紙_055飛脚ﾒｰﾙ便ｻｰﾊﾞ(急便向け）_チェックシートAPO_(APO)_キャビネット構成図 2" xfId="3795" xr:uid="{00000000-0005-0000-0000-0000020F0000}"/>
    <cellStyle name="7_FAX用紙_055飛脚ﾒｰﾙ便ｻｰﾊﾞ(急便向け）_チェックシートAPO_(APO)_キャビネット構成図_01.コンバージョン手順書（最新）20040831" xfId="3798" xr:uid="{00000000-0005-0000-0000-0000050F0000}"/>
    <cellStyle name="7_FAX用紙_055飛脚ﾒｰﾙ便ｻｰﾊﾞ(急便向け）_チェックシートAPO_(APO)_キャビネット構成図_01.コンバージョン手順書（最新）20040831 2" xfId="3802" xr:uid="{00000000-0005-0000-0000-0000090F0000}"/>
    <cellStyle name="7_FAX用紙_055飛脚ﾒｰﾙ便ｻｰﾊﾞ(急便向け）_チェックシートAPO_(APO)_キャビネット構成図_050.(添付資料)その他" xfId="2712" xr:uid="{00000000-0005-0000-0000-0000C70A0000}"/>
    <cellStyle name="7_FAX用紙_055飛脚ﾒｰﾙ便ｻｰﾊﾞ(急便向け）_チェックシートAPO_(APO)_キャビネット構成図_050.(添付資料)その他 2" xfId="3804" xr:uid="{00000000-0005-0000-0000-00000B0F0000}"/>
    <cellStyle name="7_FAX用紙_055飛脚ﾒｰﾙ便ｻｰﾊﾞ(急便向け）_チェックシートAPO_(APO)_キャビネット構成図_キャビネット構成図" xfId="3807" xr:uid="{00000000-0005-0000-0000-00000E0F0000}"/>
    <cellStyle name="7_FAX用紙_055飛脚ﾒｰﾙ便ｻｰﾊﾞ(急便向け）_チェックシートAPO_(APO)_キャビネット構成図_キャビネット構成図 2" xfId="1504" xr:uid="{00000000-0005-0000-0000-00000F060000}"/>
    <cellStyle name="7_FAX用紙_055飛脚ﾒｰﾙ便ｻｰﾊﾞ(急便向け）_チェックシートAPO_(APO)_キャビネット構成図_キャビネット構成図_01.コンバージョン手順書（最新）20040831" xfId="3285" xr:uid="{00000000-0005-0000-0000-0000040D0000}"/>
    <cellStyle name="7_FAX用紙_055飛脚ﾒｰﾙ便ｻｰﾊﾞ(急便向け）_チェックシートAPO_(APO)_キャビネット構成図_キャビネット構成図_01.コンバージョン手順書（最新）20040831 2" xfId="1617" xr:uid="{00000000-0005-0000-0000-000080060000}"/>
    <cellStyle name="7_FAX用紙_055飛脚ﾒｰﾙ便ｻｰﾊﾞ(急便向け）_チェックシートAPO_(APO)_キャビネット構成図_キャビネット構成図_050.(添付資料)その他" xfId="3809" xr:uid="{00000000-0005-0000-0000-0000100F0000}"/>
    <cellStyle name="7_FAX用紙_055飛脚ﾒｰﾙ便ｻｰﾊﾞ(急便向け）_チェックシートAPO_(APO)_キャビネット構成図_キャビネット構成図_050.(添付資料)その他 2" xfId="2709" xr:uid="{00000000-0005-0000-0000-0000C40A0000}"/>
    <cellStyle name="7_FAX用紙_055飛脚ﾒｰﾙ便ｻｰﾊﾞ(急便向け）_チェックシートAPO_01.コンバージョン手順書（最新）20040831" xfId="2977" xr:uid="{00000000-0005-0000-0000-0000D00B0000}"/>
    <cellStyle name="7_FAX用紙_055飛脚ﾒｰﾙ便ｻｰﾊﾞ(急便向け）_チェックシートAPO_01.コンバージョン手順書（最新）20040831 2" xfId="3326" xr:uid="{00000000-0005-0000-0000-00002D0D0000}"/>
    <cellStyle name="7_FAX用紙_055飛脚ﾒｰﾙ便ｻｰﾊﾞ(急便向け）_チェックシートAPO_050.(添付資料)その他" xfId="3810" xr:uid="{00000000-0005-0000-0000-0000110F0000}"/>
    <cellStyle name="7_FAX用紙_055飛脚ﾒｰﾙ便ｻｰﾊﾞ(急便向け）_チェックシートAPO_050.(添付資料)その他 2" xfId="3811" xr:uid="{00000000-0005-0000-0000-0000120F0000}"/>
    <cellStyle name="7_FAX用紙_055飛脚ﾒｰﾙ便ｻｰﾊﾞ(急便向け）_チェックシートAPO_キャビネット構成図" xfId="3812" xr:uid="{00000000-0005-0000-0000-0000130F0000}"/>
    <cellStyle name="7_FAX用紙_055飛脚ﾒｰﾙ便ｻｰﾊﾞ(急便向け）_チェックシートAPO_キャビネット構成図 2" xfId="3813" xr:uid="{00000000-0005-0000-0000-0000140F0000}"/>
    <cellStyle name="7_FAX用紙_055飛脚ﾒｰﾙ便ｻｰﾊﾞ(急便向け）_チェックシートAPO_キャビネット構成図_01.コンバージョン手順書（最新）20040831" xfId="3814" xr:uid="{00000000-0005-0000-0000-0000150F0000}"/>
    <cellStyle name="7_FAX用紙_055飛脚ﾒｰﾙ便ｻｰﾊﾞ(急便向け）_チェックシートAPO_キャビネット構成図_01.コンバージョン手順書（最新）20040831 2" xfId="3817" xr:uid="{00000000-0005-0000-0000-0000180F0000}"/>
    <cellStyle name="7_FAX用紙_055飛脚ﾒｰﾙ便ｻｰﾊﾞ(急便向け）_チェックシートAPO_キャビネット構成図_050.(添付資料)その他" xfId="1500" xr:uid="{00000000-0005-0000-0000-00000B060000}"/>
    <cellStyle name="7_FAX用紙_055飛脚ﾒｰﾙ便ｻｰﾊﾞ(急便向け）_チェックシートAPO_キャビネット構成図_050.(添付資料)その他 2" xfId="1584" xr:uid="{00000000-0005-0000-0000-00005F060000}"/>
    <cellStyle name="7_FAX用紙_055飛脚ﾒｰﾙ便ｻｰﾊﾞ(急便向け）_チェックシートAPO_キャビネット構成図_キャビネット構成図" xfId="3818" xr:uid="{00000000-0005-0000-0000-0000190F0000}"/>
    <cellStyle name="7_FAX用紙_055飛脚ﾒｰﾙ便ｻｰﾊﾞ(急便向け）_チェックシートAPO_キャビネット構成図_キャビネット構成図 2" xfId="3820" xr:uid="{00000000-0005-0000-0000-00001B0F0000}"/>
    <cellStyle name="7_FAX用紙_055飛脚ﾒｰﾙ便ｻｰﾊﾞ(急便向け）_チェックシートAPO_キャビネット構成図_キャビネット構成図_01.コンバージョン手順書（最新）20040831" xfId="3822" xr:uid="{00000000-0005-0000-0000-00001D0F0000}"/>
    <cellStyle name="7_FAX用紙_055飛脚ﾒｰﾙ便ｻｰﾊﾞ(急便向け）_チェックシートAPO_キャビネット構成図_キャビネット構成図_01.コンバージョン手順書（最新）20040831 2" xfId="3823" xr:uid="{00000000-0005-0000-0000-00001E0F0000}"/>
    <cellStyle name="7_FAX用紙_055飛脚ﾒｰﾙ便ｻｰﾊﾞ(急便向け）_チェックシートAPO_キャビネット構成図_キャビネット構成図_050.(添付資料)その他" xfId="3825" xr:uid="{00000000-0005-0000-0000-0000200F0000}"/>
    <cellStyle name="7_FAX用紙_055飛脚ﾒｰﾙ便ｻｰﾊﾞ(急便向け）_チェックシートAPO_キャビネット構成図_キャビネット構成図_050.(添付資料)その他 2" xfId="3826" xr:uid="{00000000-0005-0000-0000-0000210F0000}"/>
    <cellStyle name="7_FAX用紙_057楽天様向ｲﾝﾀｰﾈｯﾄｼｮｯﾋﾟﾝｸﾞﾓｰﾙ機能開発2" xfId="2164" xr:uid="{00000000-0005-0000-0000-0000A3080000}"/>
    <cellStyle name="7_FAX用紙_057楽天様向ｲﾝﾀｰﾈｯﾄｼｮｯﾋﾟﾝｸﾞﾓｰﾙ機能開発2 2" xfId="3828" xr:uid="{00000000-0005-0000-0000-0000230F0000}"/>
    <cellStyle name="7_FAX用紙_057楽天様向ｲﾝﾀｰﾈｯﾄｼｮｯﾋﾟﾝｸﾞﾓｰﾙ機能開発2_(APO)" xfId="97" xr:uid="{00000000-0005-0000-0000-000071000000}"/>
    <cellStyle name="7_FAX用紙_057楽天様向ｲﾝﾀｰﾈｯﾄｼｮｯﾋﾟﾝｸﾞﾓｰﾙ機能開発2_(APO) 2" xfId="3268" xr:uid="{00000000-0005-0000-0000-0000F30C0000}"/>
    <cellStyle name="7_FAX用紙_057楽天様向ｲﾝﾀｰﾈｯﾄｼｮｯﾋﾟﾝｸﾞﾓｰﾙ機能開発2_(APO)_(APO)" xfId="2037" xr:uid="{00000000-0005-0000-0000-000024080000}"/>
    <cellStyle name="7_FAX用紙_057楽天様向ｲﾝﾀｰﾈｯﾄｼｮｯﾋﾟﾝｸﾞﾓｰﾙ機能開発2_(APO)_(APO) 2" xfId="3829" xr:uid="{00000000-0005-0000-0000-0000240F0000}"/>
    <cellStyle name="7_FAX用紙_057楽天様向ｲﾝﾀｰﾈｯﾄｼｮｯﾋﾟﾝｸﾞﾓｰﾙ機能開発2_(APO)_(APO)_01.コンバージョン手順書（最新）20040831" xfId="3830" xr:uid="{00000000-0005-0000-0000-0000250F0000}"/>
    <cellStyle name="7_FAX用紙_057楽天様向ｲﾝﾀｰﾈｯﾄｼｮｯﾋﾟﾝｸﾞﾓｰﾙ機能開発2_(APO)_(APO)_01.コンバージョン手順書（最新）20040831 2" xfId="3831" xr:uid="{00000000-0005-0000-0000-0000260F0000}"/>
    <cellStyle name="7_FAX用紙_057楽天様向ｲﾝﾀｰﾈｯﾄｼｮｯﾋﾟﾝｸﾞﾓｰﾙ機能開発2_(APO)_(APO)_050.(添付資料)その他" xfId="3832" xr:uid="{00000000-0005-0000-0000-0000270F0000}"/>
    <cellStyle name="7_FAX用紙_057楽天様向ｲﾝﾀｰﾈｯﾄｼｮｯﾋﾟﾝｸﾞﾓｰﾙ機能開発2_(APO)_(APO)_050.(添付資料)その他 2" xfId="2358" xr:uid="{00000000-0005-0000-0000-000065090000}"/>
    <cellStyle name="7_FAX用紙_057楽天様向ｲﾝﾀｰﾈｯﾄｼｮｯﾋﾟﾝｸﾞﾓｰﾙ機能開発2_(APO)_(APO)_キャビネット構成図" xfId="3833" xr:uid="{00000000-0005-0000-0000-0000280F0000}"/>
    <cellStyle name="7_FAX用紙_057楽天様向ｲﾝﾀｰﾈｯﾄｼｮｯﾋﾟﾝｸﾞﾓｰﾙ機能開発2_(APO)_(APO)_キャビネット構成図 2" xfId="3834" xr:uid="{00000000-0005-0000-0000-0000290F0000}"/>
    <cellStyle name="7_FAX用紙_057楽天様向ｲﾝﾀｰﾈｯﾄｼｮｯﾋﾟﾝｸﾞﾓｰﾙ機能開発2_(APO)_(APO)_キャビネット構成図_01.コンバージョン手順書（最新）20040831" xfId="3601" xr:uid="{00000000-0005-0000-0000-0000400E0000}"/>
    <cellStyle name="7_FAX用紙_057楽天様向ｲﾝﾀｰﾈｯﾄｼｮｯﾋﾟﾝｸﾞﾓｰﾙ機能開発2_(APO)_(APO)_キャビネット構成図_01.コンバージョン手順書（最新）20040831 2" xfId="2042" xr:uid="{00000000-0005-0000-0000-000029080000}"/>
    <cellStyle name="7_FAX用紙_057楽天様向ｲﾝﾀｰﾈｯﾄｼｮｯﾋﾟﾝｸﾞﾓｰﾙ機能開発2_(APO)_(APO)_キャビネット構成図_050.(添付資料)その他" xfId="3159" xr:uid="{00000000-0005-0000-0000-0000860C0000}"/>
    <cellStyle name="7_FAX用紙_057楽天様向ｲﾝﾀｰﾈｯﾄｼｮｯﾋﾟﾝｸﾞﾓｰﾙ機能開発2_(APO)_(APO)_キャビネット構成図_050.(添付資料)その他 2" xfId="3207" xr:uid="{00000000-0005-0000-0000-0000B60C0000}"/>
    <cellStyle name="7_FAX用紙_057楽天様向ｲﾝﾀｰﾈｯﾄｼｮｯﾋﾟﾝｸﾞﾓｰﾙ機能開発2_(APO)_(APO)_キャビネット構成図_キャビネット構成図" xfId="3836" xr:uid="{00000000-0005-0000-0000-00002B0F0000}"/>
    <cellStyle name="7_FAX用紙_057楽天様向ｲﾝﾀｰﾈｯﾄｼｮｯﾋﾟﾝｸﾞﾓｰﾙ機能開発2_(APO)_(APO)_キャビネット構成図_キャビネット構成図 2" xfId="3089" xr:uid="{00000000-0005-0000-0000-0000400C0000}"/>
    <cellStyle name="7_FAX用紙_057楽天様向ｲﾝﾀｰﾈｯﾄｼｮｯﾋﾟﾝｸﾞﾓｰﾙ機能開発2_(APO)_(APO)_キャビネット構成図_キャビネット構成図_01.コンバージョン手順書（最新）20040831" xfId="3838" xr:uid="{00000000-0005-0000-0000-00002D0F0000}"/>
    <cellStyle name="7_FAX用紙_057楽天様向ｲﾝﾀｰﾈｯﾄｼｮｯﾋﾟﾝｸﾞﾓｰﾙ機能開発2_(APO)_(APO)_キャビネット構成図_キャビネット構成図_01.コンバージョン手順書（最新）20040831 2" xfId="3361" xr:uid="{00000000-0005-0000-0000-0000500D0000}"/>
    <cellStyle name="7_FAX用紙_057楽天様向ｲﾝﾀｰﾈｯﾄｼｮｯﾋﾟﾝｸﾞﾓｰﾙ機能開発2_(APO)_(APO)_キャビネット構成図_キャビネット構成図_050.(添付資料)その他" xfId="1284" xr:uid="{00000000-0005-0000-0000-000033050000}"/>
    <cellStyle name="7_FAX用紙_057楽天様向ｲﾝﾀｰﾈｯﾄｼｮｯﾋﾟﾝｸﾞﾓｰﾙ機能開発2_(APO)_(APO)_キャビネット構成図_キャビネット構成図_050.(添付資料)その他 2" xfId="9" xr:uid="{00000000-0005-0000-0000-00000A000000}"/>
    <cellStyle name="7_FAX用紙_057楽天様向ｲﾝﾀｰﾈｯﾄｼｮｯﾋﾟﾝｸﾞﾓｰﾙ機能開発2_(APO)_01.コンバージョン手順書（最新）20040831" xfId="205" xr:uid="{00000000-0005-0000-0000-0000F5000000}"/>
    <cellStyle name="7_FAX用紙_057楽天様向ｲﾝﾀｰﾈｯﾄｼｮｯﾋﾟﾝｸﾞﾓｰﾙ機能開発2_(APO)_01.コンバージョン手順書（最新）20040831 2" xfId="467" xr:uid="{00000000-0005-0000-0000-000002020000}"/>
    <cellStyle name="7_FAX用紙_057楽天様向ｲﾝﾀｰﾈｯﾄｼｮｯﾋﾟﾝｸﾞﾓｰﾙ機能開発2_(APO)_050.(添付資料)その他" xfId="3272" xr:uid="{00000000-0005-0000-0000-0000F70C0000}"/>
    <cellStyle name="7_FAX用紙_057楽天様向ｲﾝﾀｰﾈｯﾄｼｮｯﾋﾟﾝｸﾞﾓｰﾙ機能開発2_(APO)_050.(添付資料)その他 2" xfId="3274" xr:uid="{00000000-0005-0000-0000-0000F90C0000}"/>
    <cellStyle name="7_FAX用紙_057楽天様向ｲﾝﾀｰﾈｯﾄｼｮｯﾋﾟﾝｸﾞﾓｰﾙ機能開発2_(APO)_キャビネット構成図" xfId="2649" xr:uid="{00000000-0005-0000-0000-0000880A0000}"/>
    <cellStyle name="7_FAX用紙_057楽天様向ｲﾝﾀｰﾈｯﾄｼｮｯﾋﾟﾝｸﾞﾓｰﾙ機能開発2_(APO)_キャビネット構成図 2" xfId="3277" xr:uid="{00000000-0005-0000-0000-0000FC0C0000}"/>
    <cellStyle name="7_FAX用紙_057楽天様向ｲﾝﾀｰﾈｯﾄｼｮｯﾋﾟﾝｸﾞﾓｰﾙ機能開発2_(APO)_キャビネット構成図_01.コンバージョン手順書（最新）20040831" xfId="435" xr:uid="{00000000-0005-0000-0000-0000E2010000}"/>
    <cellStyle name="7_FAX用紙_057楽天様向ｲﾝﾀｰﾈｯﾄｼｮｯﾋﾟﾝｸﾞﾓｰﾙ機能開発2_(APO)_キャビネット構成図_01.コンバージョン手順書（最新）20040831 2" xfId="1441" xr:uid="{00000000-0005-0000-0000-0000D0050000}"/>
    <cellStyle name="7_FAX用紙_057楽天様向ｲﾝﾀｰﾈｯﾄｼｮｯﾋﾟﾝｸﾞﾓｰﾙ機能開発2_(APO)_キャビネット構成図_050.(添付資料)その他" xfId="877" xr:uid="{00000000-0005-0000-0000-00009C030000}"/>
    <cellStyle name="7_FAX用紙_057楽天様向ｲﾝﾀｰﾈｯﾄｼｮｯﾋﾟﾝｸﾞﾓｰﾙ機能開発2_(APO)_キャビネット構成図_050.(添付資料)その他 2" xfId="1570" xr:uid="{00000000-0005-0000-0000-000051060000}"/>
    <cellStyle name="7_FAX用紙_057楽天様向ｲﾝﾀｰﾈｯﾄｼｮｯﾋﾟﾝｸﾞﾓｰﾙ機能開発2_(APO)_キャビネット構成図_キャビネット構成図" xfId="345" xr:uid="{00000000-0005-0000-0000-000088010000}"/>
    <cellStyle name="7_FAX用紙_057楽天様向ｲﾝﾀｰﾈｯﾄｼｮｯﾋﾟﾝｸﾞﾓｰﾙ機能開発2_(APO)_キャビネット構成図_キャビネット構成図 2" xfId="2563" xr:uid="{00000000-0005-0000-0000-0000320A0000}"/>
    <cellStyle name="7_FAX用紙_057楽天様向ｲﾝﾀｰﾈｯﾄｼｮｯﾋﾟﾝｸﾞﾓｰﾙ機能開発2_(APO)_キャビネット構成図_キャビネット構成図_01.コンバージョン手順書（最新）20040831" xfId="3839" xr:uid="{00000000-0005-0000-0000-00002E0F0000}"/>
    <cellStyle name="7_FAX用紙_057楽天様向ｲﾝﾀｰﾈｯﾄｼｮｯﾋﾟﾝｸﾞﾓｰﾙ機能開発2_(APO)_キャビネット構成図_キャビネット構成図_01.コンバージョン手順書（最新）20040831 2" xfId="3841" xr:uid="{00000000-0005-0000-0000-0000300F0000}"/>
    <cellStyle name="7_FAX用紙_057楽天様向ｲﾝﾀｰﾈｯﾄｼｮｯﾋﾟﾝｸﾞﾓｰﾙ機能開発2_(APO)_キャビネット構成図_キャビネット構成図_050.(添付資料)その他" xfId="1287" xr:uid="{00000000-0005-0000-0000-000036050000}"/>
    <cellStyle name="7_FAX用紙_057楽天様向ｲﾝﾀｰﾈｯﾄｼｮｯﾋﾟﾝｸﾞﾓｰﾙ機能開発2_(APO)_キャビネット構成図_キャビネット構成図_050.(添付資料)その他 2" xfId="3843" xr:uid="{00000000-0005-0000-0000-0000320F0000}"/>
    <cellStyle name="7_FAX用紙_057楽天様向ｲﾝﾀｰﾈｯﾄｼｮｯﾋﾟﾝｸﾞﾓｰﾙ機能開発2_01.コンバージョン手順書（最新）20040831" xfId="2668" xr:uid="{00000000-0005-0000-0000-00009B0A0000}"/>
    <cellStyle name="7_FAX用紙_057楽天様向ｲﾝﾀｰﾈｯﾄｼｮｯﾋﾟﾝｸﾞﾓｰﾙ機能開発2_01.コンバージョン手順書（最新）20040831 2" xfId="3846" xr:uid="{00000000-0005-0000-0000-0000350F0000}"/>
    <cellStyle name="7_FAX用紙_057楽天様向ｲﾝﾀｰﾈｯﾄｼｮｯﾋﾟﾝｸﾞﾓｰﾙ機能開発2_050.(添付資料)その他" xfId="906" xr:uid="{00000000-0005-0000-0000-0000B9030000}"/>
    <cellStyle name="7_FAX用紙_057楽天様向ｲﾝﾀｰﾈｯﾄｼｮｯﾋﾟﾝｸﾞﾓｰﾙ機能開発2_050.(添付資料)その他 2" xfId="916" xr:uid="{00000000-0005-0000-0000-0000C3030000}"/>
    <cellStyle name="7_FAX用紙_057楽天様向ｲﾝﾀｰﾈｯﾄｼｮｯﾋﾟﾝｸﾞﾓｰﾙ機能開発2_キャビネット構成図" xfId="3848" xr:uid="{00000000-0005-0000-0000-0000370F0000}"/>
    <cellStyle name="7_FAX用紙_057楽天様向ｲﾝﾀｰﾈｯﾄｼｮｯﾋﾟﾝｸﾞﾓｰﾙ機能開発2_キャビネット構成図 2" xfId="3852" xr:uid="{00000000-0005-0000-0000-00003B0F0000}"/>
    <cellStyle name="7_FAX用紙_057楽天様向ｲﾝﾀｰﾈｯﾄｼｮｯﾋﾟﾝｸﾞﾓｰﾙ機能開発2_キャビネット構成図_01.コンバージョン手順書（最新）20040831" xfId="3257" xr:uid="{00000000-0005-0000-0000-0000E80C0000}"/>
    <cellStyle name="7_FAX用紙_057楽天様向ｲﾝﾀｰﾈｯﾄｼｮｯﾋﾟﾝｸﾞﾓｰﾙ機能開発2_キャビネット構成図_01.コンバージョン手順書（最新）20040831 2" xfId="3854" xr:uid="{00000000-0005-0000-0000-00003D0F0000}"/>
    <cellStyle name="7_FAX用紙_057楽天様向ｲﾝﾀｰﾈｯﾄｼｮｯﾋﾟﾝｸﾞﾓｰﾙ機能開発2_キャビネット構成図_050.(添付資料)その他" xfId="2963" xr:uid="{00000000-0005-0000-0000-0000C20B0000}"/>
    <cellStyle name="7_FAX用紙_057楽天様向ｲﾝﾀｰﾈｯﾄｼｮｯﾋﾟﾝｸﾞﾓｰﾙ機能開発2_キャビネット構成図_050.(添付資料)その他 2" xfId="1388" xr:uid="{00000000-0005-0000-0000-00009B050000}"/>
    <cellStyle name="7_FAX用紙_057楽天様向ｲﾝﾀｰﾈｯﾄｼｮｯﾋﾟﾝｸﾞﾓｰﾙ機能開発2_キャビネット構成図_キャビネット構成図" xfId="3856" xr:uid="{00000000-0005-0000-0000-00003F0F0000}"/>
    <cellStyle name="7_FAX用紙_057楽天様向ｲﾝﾀｰﾈｯﾄｼｮｯﾋﾟﾝｸﾞﾓｰﾙ機能開発2_キャビネット構成図_キャビネット構成図 2" xfId="2804" xr:uid="{00000000-0005-0000-0000-0000230B0000}"/>
    <cellStyle name="7_FAX用紙_057楽天様向ｲﾝﾀｰﾈｯﾄｼｮｯﾋﾟﾝｸﾞﾓｰﾙ機能開発2_キャビネット構成図_キャビネット構成図_01.コンバージョン手順書（最新）20040831" xfId="3861" xr:uid="{00000000-0005-0000-0000-0000440F0000}"/>
    <cellStyle name="7_FAX用紙_057楽天様向ｲﾝﾀｰﾈｯﾄｼｮｯﾋﾟﾝｸﾞﾓｰﾙ機能開発2_キャビネット構成図_キャビネット構成図_01.コンバージョン手順書（最新）20040831 2" xfId="3864" xr:uid="{00000000-0005-0000-0000-0000470F0000}"/>
    <cellStyle name="7_FAX用紙_057楽天様向ｲﾝﾀｰﾈｯﾄｼｮｯﾋﾟﾝｸﾞﾓｰﾙ機能開発2_キャビネット構成図_キャビネット構成図_050.(添付資料)その他" xfId="3866" xr:uid="{00000000-0005-0000-0000-0000490F0000}"/>
    <cellStyle name="7_FAX用紙_057楽天様向ｲﾝﾀｰﾈｯﾄｼｮｯﾋﾟﾝｸﾞﾓｰﾙ機能開発2_キャビネット構成図_キャビネット構成図_050.(添付資料)その他 2" xfId="3869" xr:uid="{00000000-0005-0000-0000-00004C0F0000}"/>
    <cellStyle name="7_FAX用紙_057楽天様向ｲﾝﾀｰﾈｯﾄｼｮｯﾋﾟﾝｸﾞﾓｰﾙ機能開発2_チェックシートAPO" xfId="1645" xr:uid="{00000000-0005-0000-0000-00009C060000}"/>
    <cellStyle name="7_FAX用紙_057楽天様向ｲﾝﾀｰﾈｯﾄｼｮｯﾋﾟﾝｸﾞﾓｰﾙ機能開発2_チェックシートAPO 2" xfId="2115" xr:uid="{00000000-0005-0000-0000-000072080000}"/>
    <cellStyle name="7_FAX用紙_057楽天様向ｲﾝﾀｰﾈｯﾄｼｮｯﾋﾟﾝｸﾞﾓｰﾙ機能開発2_チェックシートAPO_(APO)" xfId="170" xr:uid="{00000000-0005-0000-0000-0000C8000000}"/>
    <cellStyle name="7_FAX用紙_057楽天様向ｲﾝﾀｰﾈｯﾄｼｮｯﾋﾟﾝｸﾞﾓｰﾙ機能開発2_チェックシートAPO_(APO) 2" xfId="235" xr:uid="{00000000-0005-0000-0000-000019010000}"/>
    <cellStyle name="7_FAX用紙_057楽天様向ｲﾝﾀｰﾈｯﾄｼｮｯﾋﾟﾝｸﾞﾓｰﾙ機能開発2_チェックシートAPO_(APO)_01.コンバージョン手順書（最新）20040831" xfId="2119" xr:uid="{00000000-0005-0000-0000-000076080000}"/>
    <cellStyle name="7_FAX用紙_057楽天様向ｲﾝﾀｰﾈｯﾄｼｮｯﾋﾟﾝｸﾞﾓｰﾙ機能開発2_チェックシートAPO_(APO)_01.コンバージョン手順書（最新）20040831 2" xfId="2124" xr:uid="{00000000-0005-0000-0000-00007B080000}"/>
    <cellStyle name="7_FAX用紙_057楽天様向ｲﾝﾀｰﾈｯﾄｼｮｯﾋﾟﾝｸﾞﾓｰﾙ機能開発2_チェックシートAPO_(APO)_050.(添付資料)その他" xfId="544" xr:uid="{00000000-0005-0000-0000-00004F020000}"/>
    <cellStyle name="7_FAX用紙_057楽天様向ｲﾝﾀｰﾈｯﾄｼｮｯﾋﾟﾝｸﾞﾓｰﾙ機能開発2_チェックシートAPO_(APO)_050.(添付資料)その他 2" xfId="554" xr:uid="{00000000-0005-0000-0000-000059020000}"/>
    <cellStyle name="7_FAX用紙_057楽天様向ｲﾝﾀｰﾈｯﾄｼｮｯﾋﾟﾝｸﾞﾓｰﾙ機能開発2_チェックシートAPO_(APO)_キャビネット構成図" xfId="2128" xr:uid="{00000000-0005-0000-0000-00007F080000}"/>
    <cellStyle name="7_FAX用紙_057楽天様向ｲﾝﾀｰﾈｯﾄｼｮｯﾋﾟﾝｸﾞﾓｰﾙ機能開発2_チェックシートAPO_(APO)_キャビネット構成図 2" xfId="2133" xr:uid="{00000000-0005-0000-0000-000084080000}"/>
    <cellStyle name="7_FAX用紙_057楽天様向ｲﾝﾀｰﾈｯﾄｼｮｯﾋﾟﾝｸﾞﾓｰﾙ機能開発2_チェックシートAPO_(APO)_キャビネット構成図_01.コンバージョン手順書（最新）20040831" xfId="2136" xr:uid="{00000000-0005-0000-0000-000087080000}"/>
    <cellStyle name="7_FAX用紙_057楽天様向ｲﾝﾀｰﾈｯﾄｼｮｯﾋﾟﾝｸﾞﾓｰﾙ機能開発2_チェックシートAPO_(APO)_キャビネット構成図_01.コンバージョン手順書（最新）20040831 2" xfId="2143" xr:uid="{00000000-0005-0000-0000-00008E080000}"/>
    <cellStyle name="7_FAX用紙_057楽天様向ｲﾝﾀｰﾈｯﾄｼｮｯﾋﾟﾝｸﾞﾓｰﾙ機能開発2_チェックシートAPO_(APO)_キャビネット構成図_050.(添付資料)その他" xfId="2147" xr:uid="{00000000-0005-0000-0000-000092080000}"/>
    <cellStyle name="7_FAX用紙_057楽天様向ｲﾝﾀｰﾈｯﾄｼｮｯﾋﾟﾝｸﾞﾓｰﾙ機能開発2_チェックシートAPO_(APO)_キャビネット構成図_050.(添付資料)その他 2" xfId="2150" xr:uid="{00000000-0005-0000-0000-000095080000}"/>
    <cellStyle name="7_FAX用紙_057楽天様向ｲﾝﾀｰﾈｯﾄｼｮｯﾋﾟﾝｸﾞﾓｰﾙ機能開発2_チェックシートAPO_(APO)_キャビネット構成図_キャビネット構成図" xfId="2152" xr:uid="{00000000-0005-0000-0000-000097080000}"/>
    <cellStyle name="7_FAX用紙_057楽天様向ｲﾝﾀｰﾈｯﾄｼｮｯﾋﾟﾝｸﾞﾓｰﾙ機能開発2_チェックシートAPO_(APO)_キャビネット構成図_キャビネット構成図 2" xfId="2155" xr:uid="{00000000-0005-0000-0000-00009A080000}"/>
    <cellStyle name="7_FAX用紙_057楽天様向ｲﾝﾀｰﾈｯﾄｼｮｯﾋﾟﾝｸﾞﾓｰﾙ機能開発2_チェックシートAPO_(APO)_キャビネット構成図_キャビネット構成図_01.コンバージョン手順書（最新）20040831" xfId="2158" xr:uid="{00000000-0005-0000-0000-00009D080000}"/>
    <cellStyle name="7_FAX用紙_057楽天様向ｲﾝﾀｰﾈｯﾄｼｮｯﾋﾟﾝｸﾞﾓｰﾙ機能開発2_チェックシートAPO_(APO)_キャビネット構成図_キャビネット構成図_01.コンバージョン手順書（最新）20040831 2" xfId="2161" xr:uid="{00000000-0005-0000-0000-0000A0080000}"/>
    <cellStyle name="7_FAX用紙_057楽天様向ｲﾝﾀｰﾈｯﾄｼｮｯﾋﾟﾝｸﾞﾓｰﾙ機能開発2_チェックシートAPO_(APO)_キャビネット構成図_キャビネット構成図_050.(添付資料)その他" xfId="274" xr:uid="{00000000-0005-0000-0000-000041010000}"/>
    <cellStyle name="7_FAX用紙_057楽天様向ｲﾝﾀｰﾈｯﾄｼｮｯﾋﾟﾝｸﾞﾓｰﾙ機能開発2_チェックシートAPO_(APO)_キャビネット構成図_キャビネット構成図_050.(添付資料)その他 2" xfId="1189" xr:uid="{00000000-0005-0000-0000-0000D4040000}"/>
    <cellStyle name="7_FAX用紙_057楽天様向ｲﾝﾀｰﾈｯﾄｼｮｯﾋﾟﾝｸﾞﾓｰﾙ機能開発2_チェックシートAPO_01.コンバージョン手順書（最新）20040831" xfId="2073" xr:uid="{00000000-0005-0000-0000-000048080000}"/>
    <cellStyle name="7_FAX用紙_057楽天様向ｲﾝﾀｰﾈｯﾄｼｮｯﾋﾟﾝｸﾞﾓｰﾙ機能開発2_チェックシートAPO_01.コンバージョン手順書（最新）20040831 2" xfId="2165" xr:uid="{00000000-0005-0000-0000-0000A4080000}"/>
    <cellStyle name="7_FAX用紙_057楽天様向ｲﾝﾀｰﾈｯﾄｼｮｯﾋﾟﾝｸﾞﾓｰﾙ機能開発2_チェックシートAPO_050.(添付資料)その他" xfId="1936" xr:uid="{00000000-0005-0000-0000-0000BF070000}"/>
    <cellStyle name="7_FAX用紙_057楽天様向ｲﾝﾀｰﾈｯﾄｼｮｯﾋﾟﾝｸﾞﾓｰﾙ機能開発2_チェックシートAPO_050.(添付資料)その他 2" xfId="1760" xr:uid="{00000000-0005-0000-0000-00000F070000}"/>
    <cellStyle name="7_FAX用紙_057楽天様向ｲﾝﾀｰﾈｯﾄｼｮｯﾋﾟﾝｸﾞﾓｰﾙ機能開発2_チェックシートAPO_キャビネット構成図" xfId="2168" xr:uid="{00000000-0005-0000-0000-0000A7080000}"/>
    <cellStyle name="7_FAX用紙_057楽天様向ｲﾝﾀｰﾈｯﾄｼｮｯﾋﾟﾝｸﾞﾓｰﾙ機能開発2_チェックシートAPO_キャビネット構成図 2" xfId="2170" xr:uid="{00000000-0005-0000-0000-0000A9080000}"/>
    <cellStyle name="7_FAX用紙_057楽天様向ｲﾝﾀｰﾈｯﾄｼｮｯﾋﾟﾝｸﾞﾓｰﾙ機能開発2_チェックシートAPO_キャビネット構成図_01.コンバージョン手順書（最新）20040831" xfId="2172" xr:uid="{00000000-0005-0000-0000-0000AB080000}"/>
    <cellStyle name="7_FAX用紙_057楽天様向ｲﾝﾀｰﾈｯﾄｼｮｯﾋﾟﾝｸﾞﾓｰﾙ機能開発2_チェックシートAPO_キャビネット構成図_01.コンバージョン手順書（最新）20040831 2" xfId="1397" xr:uid="{00000000-0005-0000-0000-0000A4050000}"/>
    <cellStyle name="7_FAX用紙_057楽天様向ｲﾝﾀｰﾈｯﾄｼｮｯﾋﾟﾝｸﾞﾓｰﾙ機能開発2_チェックシートAPO_キャビネット構成図_050.(添付資料)その他" xfId="1043" xr:uid="{00000000-0005-0000-0000-000042040000}"/>
    <cellStyle name="7_FAX用紙_057楽天様向ｲﾝﾀｰﾈｯﾄｼｮｯﾋﾟﾝｸﾞﾓｰﾙ機能開発2_チェックシートAPO_キャビネット構成図_050.(添付資料)その他 2" xfId="985" xr:uid="{00000000-0005-0000-0000-000008040000}"/>
    <cellStyle name="7_FAX用紙_057楽天様向ｲﾝﾀｰﾈｯﾄｼｮｯﾋﾟﾝｸﾞﾓｰﾙ機能開発2_チェックシートAPO_キャビネット構成図_キャビネット構成図" xfId="2125" xr:uid="{00000000-0005-0000-0000-00007C080000}"/>
    <cellStyle name="7_FAX用紙_057楽天様向ｲﾝﾀｰﾈｯﾄｼｮｯﾋﾟﾝｸﾞﾓｰﾙ機能開発2_チェックシートAPO_キャビネット構成図_キャビネット構成図 2" xfId="332" xr:uid="{00000000-0005-0000-0000-00007B010000}"/>
    <cellStyle name="7_FAX用紙_057楽天様向ｲﾝﾀｰﾈｯﾄｼｮｯﾋﾟﾝｸﾞﾓｰﾙ機能開発2_チェックシートAPO_キャビネット構成図_キャビネット構成図_01.コンバージョン手順書（最新）20040831" xfId="2178" xr:uid="{00000000-0005-0000-0000-0000B1080000}"/>
    <cellStyle name="7_FAX用紙_057楽天様向ｲﾝﾀｰﾈｯﾄｼｮｯﾋﾟﾝｸﾞﾓｰﾙ機能開発2_チェックシートAPO_キャビネット構成図_キャビネット構成図_01.コンバージョン手順書（最新）20040831 2" xfId="2183" xr:uid="{00000000-0005-0000-0000-0000B6080000}"/>
    <cellStyle name="7_FAX用紙_057楽天様向ｲﾝﾀｰﾈｯﾄｼｮｯﾋﾟﾝｸﾞﾓｰﾙ機能開発2_チェックシートAPO_キャビネット構成図_キャビネット構成図_050.(添付資料)その他" xfId="1693" xr:uid="{00000000-0005-0000-0000-0000CC060000}"/>
    <cellStyle name="7_FAX用紙_057楽天様向ｲﾝﾀｰﾈｯﾄｼｮｯﾋﾟﾝｸﾞﾓｰﾙ機能開発2_チェックシートAPO_キャビネット構成図_キャビネット構成図_050.(添付資料)その他 2" xfId="2186" xr:uid="{00000000-0005-0000-0000-0000B9080000}"/>
    <cellStyle name="7_FAX用紙_1" xfId="2586" xr:uid="{00000000-0005-0000-0000-0000490A0000}"/>
    <cellStyle name="7_FAX用紙_2" xfId="2377" xr:uid="{00000000-0005-0000-0000-000078090000}"/>
    <cellStyle name="7_FAX用紙_3" xfId="3870" xr:uid="{00000000-0005-0000-0000-00004D0F0000}"/>
    <cellStyle name="7_FAX用紙_4" xfId="2561" xr:uid="{00000000-0005-0000-0000-0000300A0000}"/>
    <cellStyle name="7_FAX用紙_SO21見積1205" xfId="2783" xr:uid="{00000000-0005-0000-0000-00000E0B0000}"/>
    <cellStyle name="7_FAX用紙_SO21見積1205 2" xfId="3871" xr:uid="{00000000-0005-0000-0000-00004E0F0000}"/>
    <cellStyle name="7_FAX用紙_SO21見積1205_(APO)" xfId="2306" xr:uid="{00000000-0005-0000-0000-000031090000}"/>
    <cellStyle name="7_FAX用紙_SO21見積1205_(APO) 2" xfId="3873" xr:uid="{00000000-0005-0000-0000-0000500F0000}"/>
    <cellStyle name="7_FAX用紙_SO21見積1205_(APO)_(APO)" xfId="772" xr:uid="{00000000-0005-0000-0000-000033030000}"/>
    <cellStyle name="7_FAX用紙_SO21見積1205_(APO)_(APO) 2" xfId="794" xr:uid="{00000000-0005-0000-0000-000049030000}"/>
    <cellStyle name="7_FAX用紙_SO21見積1205_(APO)_(APO)_01.コンバージョン手順書（最新）20040831" xfId="3462" xr:uid="{00000000-0005-0000-0000-0000B50D0000}"/>
    <cellStyle name="7_FAX用紙_SO21見積1205_(APO)_(APO)_01.コンバージョン手順書（最新）20040831 2" xfId="3876" xr:uid="{00000000-0005-0000-0000-0000530F0000}"/>
    <cellStyle name="7_FAX用紙_SO21見積1205_(APO)_(APO)_050.(添付資料)その他" xfId="3877" xr:uid="{00000000-0005-0000-0000-0000540F0000}"/>
    <cellStyle name="7_FAX用紙_SO21見積1205_(APO)_(APO)_050.(添付資料)その他 2" xfId="3878" xr:uid="{00000000-0005-0000-0000-0000550F0000}"/>
    <cellStyle name="7_FAX用紙_SO21見積1205_(APO)_(APO)_キャビネット構成図" xfId="907" xr:uid="{00000000-0005-0000-0000-0000BA030000}"/>
    <cellStyle name="7_FAX用紙_SO21見積1205_(APO)_(APO)_キャビネット構成図 2" xfId="917" xr:uid="{00000000-0005-0000-0000-0000C4030000}"/>
    <cellStyle name="7_FAX用紙_SO21見積1205_(APO)_(APO)_キャビネット構成図_01.コンバージョン手順書（最新）20040831" xfId="3880" xr:uid="{00000000-0005-0000-0000-0000570F0000}"/>
    <cellStyle name="7_FAX用紙_SO21見積1205_(APO)_(APO)_キャビネット構成図_01.コンバージョン手順書（最新）20040831 2" xfId="3883" xr:uid="{00000000-0005-0000-0000-00005A0F0000}"/>
    <cellStyle name="7_FAX用紙_SO21見積1205_(APO)_(APO)_キャビネット構成図_050.(添付資料)その他" xfId="3885" xr:uid="{00000000-0005-0000-0000-00005C0F0000}"/>
    <cellStyle name="7_FAX用紙_SO21見積1205_(APO)_(APO)_キャビネット構成図_050.(添付資料)その他 2" xfId="3886" xr:uid="{00000000-0005-0000-0000-00005D0F0000}"/>
    <cellStyle name="7_FAX用紙_SO21見積1205_(APO)_(APO)_キャビネット構成図_キャビネット構成図" xfId="1492" xr:uid="{00000000-0005-0000-0000-000003060000}"/>
    <cellStyle name="7_FAX用紙_SO21見積1205_(APO)_(APO)_キャビネット構成図_キャビネット構成図 2" xfId="1495" xr:uid="{00000000-0005-0000-0000-000006060000}"/>
    <cellStyle name="7_FAX用紙_SO21見積1205_(APO)_(APO)_キャビネット構成図_キャビネット構成図_01.コンバージョン手順書（最新）20040831" xfId="3887" xr:uid="{00000000-0005-0000-0000-00005E0F0000}"/>
    <cellStyle name="7_FAX用紙_SO21見積1205_(APO)_(APO)_キャビネット構成図_キャビネット構成図_01.コンバージョン手順書（最新）20040831 2" xfId="3888" xr:uid="{00000000-0005-0000-0000-00005F0F0000}"/>
    <cellStyle name="7_FAX用紙_SO21見積1205_(APO)_(APO)_キャビネット構成図_キャビネット構成図_050.(添付資料)その他" xfId="2881" xr:uid="{00000000-0005-0000-0000-0000700B0000}"/>
    <cellStyle name="7_FAX用紙_SO21見積1205_(APO)_(APO)_キャビネット構成図_キャビネット構成図_050.(添付資料)その他 2" xfId="3889" xr:uid="{00000000-0005-0000-0000-0000600F0000}"/>
    <cellStyle name="7_FAX用紙_SO21見積1205_(APO)_01.コンバージョン手順書（最新）20040831" xfId="3891" xr:uid="{00000000-0005-0000-0000-0000620F0000}"/>
    <cellStyle name="7_FAX用紙_SO21見積1205_(APO)_01.コンバージョン手順書（最新）20040831 2" xfId="3892" xr:uid="{00000000-0005-0000-0000-0000630F0000}"/>
    <cellStyle name="7_FAX用紙_SO21見積1205_(APO)_050.(添付資料)その他" xfId="1864" xr:uid="{00000000-0005-0000-0000-000077070000}"/>
    <cellStyle name="7_FAX用紙_SO21見積1205_(APO)_050.(添付資料)その他 2" xfId="1124" xr:uid="{00000000-0005-0000-0000-000093040000}"/>
    <cellStyle name="7_FAX用紙_SO21見積1205_(APO)_キャビネット構成図" xfId="3894" xr:uid="{00000000-0005-0000-0000-0000650F0000}"/>
    <cellStyle name="7_FAX用紙_SO21見積1205_(APO)_キャビネット構成図 2" xfId="2304" xr:uid="{00000000-0005-0000-0000-00002F090000}"/>
    <cellStyle name="7_FAX用紙_SO21見積1205_(APO)_キャビネット構成図_01.コンバージョン手順書（最新）20040831" xfId="3896" xr:uid="{00000000-0005-0000-0000-0000670F0000}"/>
    <cellStyle name="7_FAX用紙_SO21見積1205_(APO)_キャビネット構成図_01.コンバージョン手順書（最新）20040831 2" xfId="3047" xr:uid="{00000000-0005-0000-0000-0000160C0000}"/>
    <cellStyle name="7_FAX用紙_SO21見積1205_(APO)_キャビネット構成図_050.(添付資料)その他" xfId="1141" xr:uid="{00000000-0005-0000-0000-0000A4040000}"/>
    <cellStyle name="7_FAX用紙_SO21見積1205_(APO)_キャビネット構成図_050.(添付資料)その他 2" xfId="3609" xr:uid="{00000000-0005-0000-0000-0000480E0000}"/>
    <cellStyle name="7_FAX用紙_SO21見積1205_(APO)_キャビネット構成図_キャビネット構成図" xfId="1149" xr:uid="{00000000-0005-0000-0000-0000AC040000}"/>
    <cellStyle name="7_FAX用紙_SO21見積1205_(APO)_キャビネット構成図_キャビネット構成図 2" xfId="1160" xr:uid="{00000000-0005-0000-0000-0000B7040000}"/>
    <cellStyle name="7_FAX用紙_SO21見積1205_(APO)_キャビネット構成図_キャビネット構成図_01.コンバージョン手順書（最新）20040831" xfId="10" xr:uid="{00000000-0005-0000-0000-00000B000000}"/>
    <cellStyle name="7_FAX用紙_SO21見積1205_(APO)_キャビネット構成図_キャビネット構成図_01.コンバージョン手順書（最新）20040831 2" xfId="3899" xr:uid="{00000000-0005-0000-0000-00006A0F0000}"/>
    <cellStyle name="7_FAX用紙_SO21見積1205_(APO)_キャビネット構成図_キャビネット構成図_050.(添付資料)その他" xfId="3900" xr:uid="{00000000-0005-0000-0000-00006B0F0000}"/>
    <cellStyle name="7_FAX用紙_SO21見積1205_(APO)_キャビネット構成図_キャビネット構成図_050.(添付資料)その他 2" xfId="3901" xr:uid="{00000000-0005-0000-0000-00006C0F0000}"/>
    <cellStyle name="7_FAX用紙_SO21見積1205_01.コンバージョン手順書（最新）20040831" xfId="3902" xr:uid="{00000000-0005-0000-0000-00006D0F0000}"/>
    <cellStyle name="7_FAX用紙_SO21見積1205_01.コンバージョン手順書（最新）20040831 2" xfId="3904" xr:uid="{00000000-0005-0000-0000-00006F0F0000}"/>
    <cellStyle name="7_FAX用紙_SO21見積1205_050.(添付資料)その他" xfId="489" xr:uid="{00000000-0005-0000-0000-000018020000}"/>
    <cellStyle name="7_FAX用紙_SO21見積1205_050.(添付資料)その他 2" xfId="1184" xr:uid="{00000000-0005-0000-0000-0000CF040000}"/>
    <cellStyle name="7_FAX用紙_SO21見積1205_キャビネット構成図" xfId="3086" xr:uid="{00000000-0005-0000-0000-00003D0C0000}"/>
    <cellStyle name="7_FAX用紙_SO21見積1205_キャビネット構成図 2" xfId="3906" xr:uid="{00000000-0005-0000-0000-0000710F0000}"/>
    <cellStyle name="7_FAX用紙_SO21見積1205_キャビネット構成図_01.コンバージョン手順書（最新）20040831" xfId="3909" xr:uid="{00000000-0005-0000-0000-0000740F0000}"/>
    <cellStyle name="7_FAX用紙_SO21見積1205_キャビネット構成図_01.コンバージョン手順書（最新）20040831 2" xfId="3911" xr:uid="{00000000-0005-0000-0000-0000760F0000}"/>
    <cellStyle name="7_FAX用紙_SO21見積1205_キャビネット構成図_050.(添付資料)その他" xfId="3914" xr:uid="{00000000-0005-0000-0000-0000790F0000}"/>
    <cellStyle name="7_FAX用紙_SO21見積1205_キャビネット構成図_050.(添付資料)その他 2" xfId="93" xr:uid="{00000000-0005-0000-0000-00006B000000}"/>
    <cellStyle name="7_FAX用紙_SO21見積1205_キャビネット構成図_キャビネット構成図" xfId="176" xr:uid="{00000000-0005-0000-0000-0000CF000000}"/>
    <cellStyle name="7_FAX用紙_SO21見積1205_キャビネット構成図_キャビネット構成図 2" xfId="472" xr:uid="{00000000-0005-0000-0000-000007020000}"/>
    <cellStyle name="7_FAX用紙_SO21見積1205_キャビネット構成図_キャビネット構成図_01.コンバージョン手順書（最新）20040831" xfId="61" xr:uid="{00000000-0005-0000-0000-000047000000}"/>
    <cellStyle name="7_FAX用紙_SO21見積1205_キャビネット構成図_キャビネット構成図_01.コンバージョン手順書（最新）20040831 2" xfId="925" xr:uid="{00000000-0005-0000-0000-0000CC030000}"/>
    <cellStyle name="7_FAX用紙_SO21見積1205_キャビネット構成図_キャビネット構成図_050.(添付資料)その他" xfId="935" xr:uid="{00000000-0005-0000-0000-0000D6030000}"/>
    <cellStyle name="7_FAX用紙_SO21見積1205_キャビネット構成図_キャビネット構成図_050.(添付資料)その他 2" xfId="944" xr:uid="{00000000-0005-0000-0000-0000DF030000}"/>
    <cellStyle name="7_FAX用紙_SO21見積1205_チェックシートAPO" xfId="3918" xr:uid="{00000000-0005-0000-0000-00007D0F0000}"/>
    <cellStyle name="7_FAX用紙_SO21見積1205_チェックシートAPO 2" xfId="3920" xr:uid="{00000000-0005-0000-0000-00007F0F0000}"/>
    <cellStyle name="7_FAX用紙_SO21見積1205_チェックシートAPO_(APO)" xfId="3921" xr:uid="{00000000-0005-0000-0000-0000800F0000}"/>
    <cellStyle name="7_FAX用紙_SO21見積1205_チェックシートAPO_(APO) 2" xfId="3922" xr:uid="{00000000-0005-0000-0000-0000810F0000}"/>
    <cellStyle name="7_FAX用紙_SO21見積1205_チェックシートAPO_(APO)_01.コンバージョン手順書（最新）20040831" xfId="3874" xr:uid="{00000000-0005-0000-0000-0000510F0000}"/>
    <cellStyle name="7_FAX用紙_SO21見積1205_チェックシートAPO_(APO)_01.コンバージョン手順書（最新）20040831 2" xfId="3923" xr:uid="{00000000-0005-0000-0000-0000820F0000}"/>
    <cellStyle name="7_FAX用紙_SO21見積1205_チェックシートAPO_(APO)_050.(添付資料)その他" xfId="3924" xr:uid="{00000000-0005-0000-0000-0000830F0000}"/>
    <cellStyle name="7_FAX用紙_SO21見積1205_チェックシートAPO_(APO)_050.(添付資料)その他 2" xfId="3925" xr:uid="{00000000-0005-0000-0000-0000840F0000}"/>
    <cellStyle name="7_FAX用紙_SO21見積1205_チェックシートAPO_(APO)_キャビネット構成図" xfId="3926" xr:uid="{00000000-0005-0000-0000-0000850F0000}"/>
    <cellStyle name="7_FAX用紙_SO21見積1205_チェックシートAPO_(APO)_キャビネット構成図 2" xfId="2818" xr:uid="{00000000-0005-0000-0000-0000310B0000}"/>
    <cellStyle name="7_FAX用紙_SO21見積1205_チェックシートAPO_(APO)_キャビネット構成図_01.コンバージョン手順書（最新）20040831" xfId="3928" xr:uid="{00000000-0005-0000-0000-0000870F0000}"/>
    <cellStyle name="7_FAX用紙_SO21見積1205_チェックシートAPO_(APO)_キャビネット構成図_01.コンバージョン手順書（最新）20040831 2" xfId="3929" xr:uid="{00000000-0005-0000-0000-0000880F0000}"/>
    <cellStyle name="7_FAX用紙_SO21見積1205_チェックシートAPO_(APO)_キャビネット構成図_050.(添付資料)その他" xfId="3931" xr:uid="{00000000-0005-0000-0000-00008A0F0000}"/>
    <cellStyle name="7_FAX用紙_SO21見積1205_チェックシートAPO_(APO)_キャビネット構成図_050.(添付資料)その他 2" xfId="3933" xr:uid="{00000000-0005-0000-0000-00008C0F0000}"/>
    <cellStyle name="7_FAX用紙_SO21見積1205_チェックシートAPO_(APO)_キャビネット構成図_キャビネット構成図" xfId="1650" xr:uid="{00000000-0005-0000-0000-0000A1060000}"/>
    <cellStyle name="7_FAX用紙_SO21見積1205_チェックシートAPO_(APO)_キャビネット構成図_キャビネット構成図 2" xfId="3233" xr:uid="{00000000-0005-0000-0000-0000D00C0000}"/>
    <cellStyle name="7_FAX用紙_SO21見積1205_チェックシートAPO_(APO)_キャビネット構成図_キャビネット構成図_01.コンバージョン手順書（最新）20040831" xfId="3819" xr:uid="{00000000-0005-0000-0000-00001A0F0000}"/>
    <cellStyle name="7_FAX用紙_SO21見積1205_チェックシートAPO_(APO)_キャビネット構成図_キャビネット構成図_01.コンバージョン手順書（最新）20040831 2" xfId="3821" xr:uid="{00000000-0005-0000-0000-00001C0F0000}"/>
    <cellStyle name="7_FAX用紙_SO21見積1205_チェックシートAPO_(APO)_キャビネット構成図_キャビネット構成図_050.(添付資料)その他" xfId="3936" xr:uid="{00000000-0005-0000-0000-00008F0F0000}"/>
    <cellStyle name="7_FAX用紙_SO21見積1205_チェックシートAPO_(APO)_キャビネット構成図_キャビネット構成図_050.(添付資料)その他 2" xfId="3939" xr:uid="{00000000-0005-0000-0000-0000920F0000}"/>
    <cellStyle name="7_FAX用紙_SO21見積1205_チェックシートAPO_01.コンバージョン手順書（最新）20040831" xfId="3941" xr:uid="{00000000-0005-0000-0000-0000940F0000}"/>
    <cellStyle name="7_FAX用紙_SO21見積1205_チェックシートAPO_01.コンバージョン手順書（最新）20040831 2" xfId="3942" xr:uid="{00000000-0005-0000-0000-0000950F0000}"/>
    <cellStyle name="7_FAX用紙_SO21見積1205_チェックシートAPO_050.(添付資料)その他" xfId="140" xr:uid="{00000000-0005-0000-0000-0000A5000000}"/>
    <cellStyle name="7_FAX用紙_SO21見積1205_チェックシートAPO_050.(添付資料)その他 2" xfId="1497" xr:uid="{00000000-0005-0000-0000-000008060000}"/>
    <cellStyle name="7_FAX用紙_SO21見積1205_チェックシートAPO_キャビネット構成図" xfId="3943" xr:uid="{00000000-0005-0000-0000-0000960F0000}"/>
    <cellStyle name="7_FAX用紙_SO21見積1205_チェックシートAPO_キャビネット構成図 2" xfId="3944" xr:uid="{00000000-0005-0000-0000-0000970F0000}"/>
    <cellStyle name="7_FAX用紙_SO21見積1205_チェックシートAPO_キャビネット構成図_01.コンバージョン手順書（最新）20040831" xfId="684" xr:uid="{00000000-0005-0000-0000-0000DB020000}"/>
    <cellStyle name="7_FAX用紙_SO21見積1205_チェックシートAPO_キャビネット構成図_01.コンバージョン手順書（最新）20040831 2" xfId="3945" xr:uid="{00000000-0005-0000-0000-0000980F0000}"/>
    <cellStyle name="7_FAX用紙_SO21見積1205_チェックシートAPO_キャビネット構成図_050.(添付資料)その他" xfId="664" xr:uid="{00000000-0005-0000-0000-0000C7020000}"/>
    <cellStyle name="7_FAX用紙_SO21見積1205_チェックシートAPO_キャビネット構成図_050.(添付資料)その他 2" xfId="1432" xr:uid="{00000000-0005-0000-0000-0000C7050000}"/>
    <cellStyle name="7_FAX用紙_SO21見積1205_チェックシートAPO_キャビネット構成図_キャビネット構成図" xfId="3946" xr:uid="{00000000-0005-0000-0000-0000990F0000}"/>
    <cellStyle name="7_FAX用紙_SO21見積1205_チェックシートAPO_キャビネット構成図_キャビネット構成図 2" xfId="3947" xr:uid="{00000000-0005-0000-0000-00009A0F0000}"/>
    <cellStyle name="7_FAX用紙_SO21見積1205_チェックシートAPO_キャビネット構成図_キャビネット構成図_01.コンバージョン手順書（最新）20040831" xfId="3948" xr:uid="{00000000-0005-0000-0000-00009B0F0000}"/>
    <cellStyle name="7_FAX用紙_SO21見積1205_チェックシートAPO_キャビネット構成図_キャビネット構成図_01.コンバージョン手順書（最新）20040831 2" xfId="3950" xr:uid="{00000000-0005-0000-0000-00009D0F0000}"/>
    <cellStyle name="7_FAX用紙_SO21見積1205_チェックシートAPO_キャビネット構成図_キャビネット構成図_050.(添付資料)その他" xfId="3859" xr:uid="{00000000-0005-0000-0000-0000420F0000}"/>
    <cellStyle name="7_FAX用紙_SO21見積1205_チェックシートAPO_キャビネット構成図_キャビネット構成図_050.(添付資料)その他 2" xfId="3862" xr:uid="{00000000-0005-0000-0000-0000450F0000}"/>
    <cellStyle name="7_FAX用紙_キャビネット構成図" xfId="3951" xr:uid="{00000000-0005-0000-0000-00009E0F0000}"/>
    <cellStyle name="7_FAX用紙_キャビネット構成図 2" xfId="17" xr:uid="{00000000-0005-0000-0000-000013000000}"/>
    <cellStyle name="7_FAX用紙_キャビネット構成図_01.コンバージョン手順書（最新）20040831" xfId="3954" xr:uid="{00000000-0005-0000-0000-0000A10F0000}"/>
    <cellStyle name="7_FAX用紙_キャビネット構成図_01.コンバージョン手順書（最新）20040831 2" xfId="503" xr:uid="{00000000-0005-0000-0000-000026020000}"/>
    <cellStyle name="7_FAX用紙_キャビネット構成図_050.(添付資料)その他" xfId="1236" xr:uid="{00000000-0005-0000-0000-000003050000}"/>
    <cellStyle name="7_FAX用紙_キャビネット構成図_050.(添付資料)その他 2" xfId="1248" xr:uid="{00000000-0005-0000-0000-00000F050000}"/>
    <cellStyle name="7_FAX用紙_キャビネット構成図_キャビネット構成図" xfId="3958" xr:uid="{00000000-0005-0000-0000-0000A50F0000}"/>
    <cellStyle name="7_FAX用紙_キャビネット構成図_キャビネット構成図 2" xfId="441" xr:uid="{00000000-0005-0000-0000-0000E8010000}"/>
    <cellStyle name="7_FAX用紙_キャビネット構成図_キャビネット構成図_01.コンバージョン手順書（最新）20040831" xfId="1173" xr:uid="{00000000-0005-0000-0000-0000C4040000}"/>
    <cellStyle name="7_FAX用紙_キャビネット構成図_キャビネット構成図_01.コンバージョン手順書（最新）20040831 2" xfId="3960" xr:uid="{00000000-0005-0000-0000-0000A70F0000}"/>
    <cellStyle name="7_FAX用紙_キャビネット構成図_キャビネット構成図_050.(添付資料)その他" xfId="3962" xr:uid="{00000000-0005-0000-0000-0000A90F0000}"/>
    <cellStyle name="7_FAX用紙_キャビネット構成図_キャビネット構成図_050.(添付資料)その他 2" xfId="3964" xr:uid="{00000000-0005-0000-0000-0000AB0F0000}"/>
    <cellStyle name="7_FAX用紙_システム構築" xfId="3967" xr:uid="{00000000-0005-0000-0000-0000AE0F0000}"/>
    <cellStyle name="7_FAX用紙_システム構築 2" xfId="3969" xr:uid="{00000000-0005-0000-0000-0000B00F0000}"/>
    <cellStyle name="7_FAX用紙_システム構築_(APO)" xfId="3970" xr:uid="{00000000-0005-0000-0000-0000B10F0000}"/>
    <cellStyle name="7_FAX用紙_システム構築_(APO) 2" xfId="3971" xr:uid="{00000000-0005-0000-0000-0000B20F0000}"/>
    <cellStyle name="7_FAX用紙_システム構築_(APO)_(APO)" xfId="3973" xr:uid="{00000000-0005-0000-0000-0000B40F0000}"/>
    <cellStyle name="7_FAX用紙_システム構築_(APO)_(APO) 2" xfId="3974" xr:uid="{00000000-0005-0000-0000-0000B50F0000}"/>
    <cellStyle name="7_FAX用紙_システム構築_(APO)_(APO)_01.コンバージョン手順書（最新）20040831" xfId="2049" xr:uid="{00000000-0005-0000-0000-000030080000}"/>
    <cellStyle name="7_FAX用紙_システム構築_(APO)_(APO)_01.コンバージョン手順書（最新）20040831 2" xfId="3977" xr:uid="{00000000-0005-0000-0000-0000B80F0000}"/>
    <cellStyle name="7_FAX用紙_システム構築_(APO)_(APO)_050.(添付資料)その他" xfId="3978" xr:uid="{00000000-0005-0000-0000-0000B90F0000}"/>
    <cellStyle name="7_FAX用紙_システム構築_(APO)_(APO)_050.(添付資料)その他 2" xfId="7" xr:uid="{00000000-0005-0000-0000-000008000000}"/>
    <cellStyle name="7_FAX用紙_システム構築_(APO)_(APO)_キャビネット構成図" xfId="3979" xr:uid="{00000000-0005-0000-0000-0000BA0F0000}"/>
    <cellStyle name="7_FAX用紙_システム構築_(APO)_(APO)_キャビネット構成図 2" xfId="3980" xr:uid="{00000000-0005-0000-0000-0000BB0F0000}"/>
    <cellStyle name="7_FAX用紙_システム構築_(APO)_(APO)_キャビネット構成図_01.コンバージョン手順書（最新）20040831" xfId="3981" xr:uid="{00000000-0005-0000-0000-0000BC0F0000}"/>
    <cellStyle name="7_FAX用紙_システム構築_(APO)_(APO)_キャビネット構成図_01.コンバージョン手順書（最新）20040831 2" xfId="3982" xr:uid="{00000000-0005-0000-0000-0000BD0F0000}"/>
    <cellStyle name="7_FAX用紙_システム構築_(APO)_(APO)_キャビネット構成図_050.(添付資料)その他" xfId="3983" xr:uid="{00000000-0005-0000-0000-0000BE0F0000}"/>
    <cellStyle name="7_FAX用紙_システム構築_(APO)_(APO)_キャビネット構成図_050.(添付資料)その他 2" xfId="3984" xr:uid="{00000000-0005-0000-0000-0000BF0F0000}"/>
    <cellStyle name="7_FAX用紙_システム構築_(APO)_(APO)_キャビネット構成図_キャビネット構成図" xfId="3070" xr:uid="{00000000-0005-0000-0000-00002D0C0000}"/>
    <cellStyle name="7_FAX用紙_システム構築_(APO)_(APO)_キャビネット構成図_キャビネット構成図 2" xfId="812" xr:uid="{00000000-0005-0000-0000-00005B030000}"/>
    <cellStyle name="7_FAX用紙_システム構築_(APO)_(APO)_キャビネット構成図_キャビネット構成図_01.コンバージョン手順書（最新）20040831" xfId="3985" xr:uid="{00000000-0005-0000-0000-0000C00F0000}"/>
    <cellStyle name="7_FAX用紙_システム構築_(APO)_(APO)_キャビネット構成図_キャビネット構成図_01.コンバージョン手順書（最新）20040831 2" xfId="3986" xr:uid="{00000000-0005-0000-0000-0000C10F0000}"/>
    <cellStyle name="7_FAX用紙_システム構築_(APO)_(APO)_キャビネット構成図_キャビネット構成図_050.(添付資料)その他" xfId="3987" xr:uid="{00000000-0005-0000-0000-0000C20F0000}"/>
    <cellStyle name="7_FAX用紙_システム構築_(APO)_(APO)_キャビネット構成図_キャビネット構成図_050.(添付資料)その他 2" xfId="3988" xr:uid="{00000000-0005-0000-0000-0000C30F0000}"/>
    <cellStyle name="7_FAX用紙_システム構築_(APO)_01.コンバージョン手順書（最新）20040831" xfId="3989" xr:uid="{00000000-0005-0000-0000-0000C40F0000}"/>
    <cellStyle name="7_FAX用紙_システム構築_(APO)_01.コンバージョン手順書（最新）20040831 2" xfId="3990" xr:uid="{00000000-0005-0000-0000-0000C50F0000}"/>
    <cellStyle name="7_FAX用紙_システム構築_(APO)_050.(添付資料)その他" xfId="2646" xr:uid="{00000000-0005-0000-0000-0000850A0000}"/>
    <cellStyle name="7_FAX用紙_システム構築_(APO)_050.(添付資料)その他 2" xfId="3991" xr:uid="{00000000-0005-0000-0000-0000C60F0000}"/>
    <cellStyle name="7_FAX用紙_システム構築_(APO)_キャビネット構成図" xfId="3992" xr:uid="{00000000-0005-0000-0000-0000C70F0000}"/>
    <cellStyle name="7_FAX用紙_システム構築_(APO)_キャビネット構成図 2" xfId="3994" xr:uid="{00000000-0005-0000-0000-0000C90F0000}"/>
    <cellStyle name="7_FAX用紙_システム構築_(APO)_キャビネット構成図_01.コンバージョン手順書（最新）20040831" xfId="3995" xr:uid="{00000000-0005-0000-0000-0000CA0F0000}"/>
    <cellStyle name="7_FAX用紙_システム構築_(APO)_キャビネット構成図_01.コンバージョン手順書（最新）20040831 2" xfId="3996" xr:uid="{00000000-0005-0000-0000-0000CB0F0000}"/>
    <cellStyle name="7_FAX用紙_システム構築_(APO)_キャビネット構成図_050.(添付資料)その他" xfId="3998" xr:uid="{00000000-0005-0000-0000-0000CD0F0000}"/>
    <cellStyle name="7_FAX用紙_システム構築_(APO)_キャビネット構成図_050.(添付資料)その他 2" xfId="4000" xr:uid="{00000000-0005-0000-0000-0000CF0F0000}"/>
    <cellStyle name="7_FAX用紙_システム構築_(APO)_キャビネット構成図_キャビネット構成図" xfId="3845" xr:uid="{00000000-0005-0000-0000-0000340F0000}"/>
    <cellStyle name="7_FAX用紙_システム構築_(APO)_キャビネット構成図_キャビネット構成図 2" xfId="4003" xr:uid="{00000000-0005-0000-0000-0000D20F0000}"/>
    <cellStyle name="7_FAX用紙_システム構築_(APO)_キャビネット構成図_キャビネット構成図_01.コンバージョン手順書（最新）20040831" xfId="4006" xr:uid="{00000000-0005-0000-0000-0000D50F0000}"/>
    <cellStyle name="7_FAX用紙_システム構築_(APO)_キャビネット構成図_キャビネット構成図_01.コンバージョン手順書（最新）20040831 2" xfId="4007" xr:uid="{00000000-0005-0000-0000-0000D60F0000}"/>
    <cellStyle name="7_FAX用紙_システム構築_(APO)_キャビネット構成図_キャビネット構成図_050.(添付資料)その他" xfId="4008" xr:uid="{00000000-0005-0000-0000-0000D70F0000}"/>
    <cellStyle name="7_FAX用紙_システム構築_(APO)_キャビネット構成図_キャビネット構成図_050.(添付資料)その他 2" xfId="4009" xr:uid="{00000000-0005-0000-0000-0000D80F0000}"/>
    <cellStyle name="7_FAX用紙_システム構築_01.コンバージョン手順書（最新）20040831" xfId="4010" xr:uid="{00000000-0005-0000-0000-0000D90F0000}"/>
    <cellStyle name="7_FAX用紙_システム構築_01.コンバージョン手順書（最新）20040831 2" xfId="367" xr:uid="{00000000-0005-0000-0000-00009E010000}"/>
    <cellStyle name="7_FAX用紙_システム構築_050.(添付資料)その他" xfId="4011" xr:uid="{00000000-0005-0000-0000-0000DA0F0000}"/>
    <cellStyle name="7_FAX用紙_システム構築_050.(添付資料)その他 2" xfId="4014" xr:uid="{00000000-0005-0000-0000-0000DD0F0000}"/>
    <cellStyle name="7_FAX用紙_システム構築_キャビネット構成図" xfId="4016" xr:uid="{00000000-0005-0000-0000-0000DF0F0000}"/>
    <cellStyle name="7_FAX用紙_システム構築_キャビネット構成図 2" xfId="4017" xr:uid="{00000000-0005-0000-0000-0000E00F0000}"/>
    <cellStyle name="7_FAX用紙_システム構築_キャビネット構成図_01.コンバージョン手順書（最新）20040831" xfId="2596" xr:uid="{00000000-0005-0000-0000-0000530A0000}"/>
    <cellStyle name="7_FAX用紙_システム構築_キャビネット構成図_01.コンバージョン手順書（最新）20040831 2" xfId="1457" xr:uid="{00000000-0005-0000-0000-0000E0050000}"/>
    <cellStyle name="7_FAX用紙_システム構築_キャビネット構成図_050.(添付資料)その他" xfId="3884" xr:uid="{00000000-0005-0000-0000-00005B0F0000}"/>
    <cellStyle name="7_FAX用紙_システム構築_キャビネット構成図_050.(添付資料)その他 2" xfId="4018" xr:uid="{00000000-0005-0000-0000-0000E10F0000}"/>
    <cellStyle name="7_FAX用紙_システム構築_キャビネット構成図_キャビネット構成図" xfId="4019" xr:uid="{00000000-0005-0000-0000-0000E20F0000}"/>
    <cellStyle name="7_FAX用紙_システム構築_キャビネット構成図_キャビネット構成図 2" xfId="4021" xr:uid="{00000000-0005-0000-0000-0000E40F0000}"/>
    <cellStyle name="7_FAX用紙_システム構築_キャビネット構成図_キャビネット構成図_01.コンバージョン手順書（最新）20040831" xfId="4023" xr:uid="{00000000-0005-0000-0000-0000E60F0000}"/>
    <cellStyle name="7_FAX用紙_システム構築_キャビネット構成図_キャビネット構成図_01.コンバージョン手順書（最新）20040831 2" xfId="4024" xr:uid="{00000000-0005-0000-0000-0000E70F0000}"/>
    <cellStyle name="7_FAX用紙_システム構築_キャビネット構成図_キャビネット構成図_050.(添付資料)その他" xfId="3716" xr:uid="{00000000-0005-0000-0000-0000B30E0000}"/>
    <cellStyle name="7_FAX用紙_システム構築_キャビネット構成図_キャビネット構成図_050.(添付資料)その他 2" xfId="818" xr:uid="{00000000-0005-0000-0000-000061030000}"/>
    <cellStyle name="7_FAX用紙_システム構築_チェックシートAPO" xfId="4025" xr:uid="{00000000-0005-0000-0000-0000E80F0000}"/>
    <cellStyle name="7_FAX用紙_システム構築_チェックシートAPO 2" xfId="2351" xr:uid="{00000000-0005-0000-0000-00005E090000}"/>
    <cellStyle name="7_FAX用紙_システム構築_チェックシートAPO_(APO)" xfId="4026" xr:uid="{00000000-0005-0000-0000-0000E90F0000}"/>
    <cellStyle name="7_FAX用紙_システム構築_チェックシートAPO_(APO) 2" xfId="4027" xr:uid="{00000000-0005-0000-0000-0000EA0F0000}"/>
    <cellStyle name="7_FAX用紙_システム構築_チェックシートAPO_(APO)_01.コンバージョン手順書（最新）20040831" xfId="1795" xr:uid="{00000000-0005-0000-0000-000032070000}"/>
    <cellStyle name="7_FAX用紙_システム構築_チェックシートAPO_(APO)_01.コンバージョン手順書（最新）20040831 2" xfId="4029" xr:uid="{00000000-0005-0000-0000-0000EC0F0000}"/>
    <cellStyle name="7_FAX用紙_システム構築_チェックシートAPO_(APO)_050.(添付資料)その他" xfId="4032" xr:uid="{00000000-0005-0000-0000-0000EF0F0000}"/>
    <cellStyle name="7_FAX用紙_システム構築_チェックシートAPO_(APO)_050.(添付資料)その他 2" xfId="3881" xr:uid="{00000000-0005-0000-0000-0000580F0000}"/>
    <cellStyle name="7_FAX用紙_システム構築_チェックシートAPO_(APO)_キャビネット構成図" xfId="2615" xr:uid="{00000000-0005-0000-0000-0000660A0000}"/>
    <cellStyle name="7_FAX用紙_システム構築_チェックシートAPO_(APO)_キャビネット構成図 2" xfId="4033" xr:uid="{00000000-0005-0000-0000-0000F00F0000}"/>
    <cellStyle name="7_FAX用紙_システム構築_チェックシートAPO_(APO)_キャビネット構成図_01.コンバージョン手順書（最新）20040831" xfId="2788" xr:uid="{00000000-0005-0000-0000-0000130B0000}"/>
    <cellStyle name="7_FAX用紙_システム構築_チェックシートAPO_(APO)_キャビネット構成図_01.コンバージョン手順書（最新）20040831 2" xfId="2790" xr:uid="{00000000-0005-0000-0000-0000150B0000}"/>
    <cellStyle name="7_FAX用紙_システム構築_チェックシートAPO_(APO)_キャビネット構成図_050.(添付資料)その他" xfId="2600" xr:uid="{00000000-0005-0000-0000-0000570A0000}"/>
    <cellStyle name="7_FAX用紙_システム構築_チェックシートAPO_(APO)_キャビネット構成図_050.(添付資料)その他 2" xfId="360" xr:uid="{00000000-0005-0000-0000-000097010000}"/>
    <cellStyle name="7_FAX用紙_システム構築_チェックシートAPO_(APO)_キャビネット構成図_キャビネット構成図" xfId="4034" xr:uid="{00000000-0005-0000-0000-0000F10F0000}"/>
    <cellStyle name="7_FAX用紙_システム構築_チェックシートAPO_(APO)_キャビネット構成図_キャビネット構成図 2" xfId="4036" xr:uid="{00000000-0005-0000-0000-0000F30F0000}"/>
    <cellStyle name="7_FAX用紙_システム構築_チェックシートAPO_(APO)_キャビネット構成図_キャビネット構成図_01.コンバージョン手順書（最新）20040831" xfId="4037" xr:uid="{00000000-0005-0000-0000-0000F40F0000}"/>
    <cellStyle name="7_FAX用紙_システム構築_チェックシートAPO_(APO)_キャビネット構成図_キャビネット構成図_01.コンバージョン手順書（最新）20040831 2" xfId="4038" xr:uid="{00000000-0005-0000-0000-0000F50F0000}"/>
    <cellStyle name="7_FAX用紙_システム構築_チェックシートAPO_(APO)_キャビネット構成図_キャビネット構成図_050.(添付資料)その他" xfId="4039" xr:uid="{00000000-0005-0000-0000-0000F60F0000}"/>
    <cellStyle name="7_FAX用紙_システム構築_チェックシートAPO_(APO)_キャビネット構成図_キャビネット構成図_050.(添付資料)その他 2" xfId="4040" xr:uid="{00000000-0005-0000-0000-0000F70F0000}"/>
    <cellStyle name="7_FAX用紙_システム構築_チェックシートAPO_01.コンバージョン手順書（最新）20040831" xfId="4043" xr:uid="{00000000-0005-0000-0000-0000FA0F0000}"/>
    <cellStyle name="7_FAX用紙_システム構築_チェックシートAPO_01.コンバージョン手順書（最新）20040831 2" xfId="3858" xr:uid="{00000000-0005-0000-0000-0000410F0000}"/>
    <cellStyle name="7_FAX用紙_システム構築_チェックシートAPO_050.(添付資料)その他" xfId="4044" xr:uid="{00000000-0005-0000-0000-0000FB0F0000}"/>
    <cellStyle name="7_FAX用紙_システム構築_チェックシートAPO_050.(添付資料)その他 2" xfId="4045" xr:uid="{00000000-0005-0000-0000-0000FC0F0000}"/>
    <cellStyle name="7_FAX用紙_システム構築_チェックシートAPO_キャビネット構成図" xfId="847" xr:uid="{00000000-0005-0000-0000-00007E030000}"/>
    <cellStyle name="7_FAX用紙_システム構築_チェックシートAPO_キャビネット構成図 2" xfId="3076" xr:uid="{00000000-0005-0000-0000-0000330C0000}"/>
    <cellStyle name="7_FAX用紙_システム構築_チェックシートAPO_キャビネット構成図_01.コンバージョン手順書（最新）20040831" xfId="4047" xr:uid="{00000000-0005-0000-0000-0000FE0F0000}"/>
    <cellStyle name="7_FAX用紙_システム構築_チェックシートAPO_キャビネット構成図_01.コンバージョン手順書（最新）20040831 2" xfId="4049" xr:uid="{00000000-0005-0000-0000-000000100000}"/>
    <cellStyle name="7_FAX用紙_システム構築_チェックシートAPO_キャビネット構成図_050.(添付資料)その他" xfId="4050" xr:uid="{00000000-0005-0000-0000-000001100000}"/>
    <cellStyle name="7_FAX用紙_システム構築_チェックシートAPO_キャビネット構成図_050.(添付資料)その他 2" xfId="4051" xr:uid="{00000000-0005-0000-0000-000002100000}"/>
    <cellStyle name="7_FAX用紙_システム構築_チェックシートAPO_キャビネット構成図_キャビネット構成図" xfId="4052" xr:uid="{00000000-0005-0000-0000-000003100000}"/>
    <cellStyle name="7_FAX用紙_システム構築_チェックシートAPO_キャビネット構成図_キャビネット構成図 2" xfId="2618" xr:uid="{00000000-0005-0000-0000-0000690A0000}"/>
    <cellStyle name="7_FAX用紙_システム構築_チェックシートAPO_キャビネット構成図_キャビネット構成図_01.コンバージョン手順書（最新）20040831" xfId="4055" xr:uid="{00000000-0005-0000-0000-000006100000}"/>
    <cellStyle name="7_FAX用紙_システム構築_チェックシートAPO_キャビネット構成図_キャビネット構成図_01.コンバージョン手順書（最新）20040831 2" xfId="2490" xr:uid="{00000000-0005-0000-0000-0000E9090000}"/>
    <cellStyle name="7_FAX用紙_システム構築_チェックシートAPO_キャビネット構成図_キャビネット構成図_050.(添付資料)その他" xfId="4056" xr:uid="{00000000-0005-0000-0000-000007100000}"/>
    <cellStyle name="7_FAX用紙_システム構築_チェックシートAPO_キャビネット構成図_キャビネット構成図_050.(添付資料)その他 2" xfId="4057" xr:uid="{00000000-0005-0000-0000-000008100000}"/>
    <cellStyle name="7_FAX用紙_チェックシートAPO" xfId="567" xr:uid="{00000000-0005-0000-0000-000066020000}"/>
    <cellStyle name="7_FAX用紙_チェックシートAPO 2" xfId="863" xr:uid="{00000000-0005-0000-0000-00008E030000}"/>
    <cellStyle name="7_FAX用紙_チェックシートAPO_(APO)" xfId="3875" xr:uid="{00000000-0005-0000-0000-0000520F0000}"/>
    <cellStyle name="7_FAX用紙_チェックシートAPO_(APO) 2" xfId="4059" xr:uid="{00000000-0005-0000-0000-00000A100000}"/>
    <cellStyle name="7_FAX用紙_チェックシートAPO_(APO)_01.コンバージョン手順書（最新）20040831" xfId="4061" xr:uid="{00000000-0005-0000-0000-00000C100000}"/>
    <cellStyle name="7_FAX用紙_チェックシートAPO_(APO)_01.コンバージョン手順書（最新）20040831 2" xfId="4062" xr:uid="{00000000-0005-0000-0000-00000D100000}"/>
    <cellStyle name="7_FAX用紙_チェックシートAPO_(APO)_050.(添付資料)その他" xfId="4063" xr:uid="{00000000-0005-0000-0000-00000E100000}"/>
    <cellStyle name="7_FAX用紙_チェックシートAPO_(APO)_050.(添付資料)その他 2" xfId="4064" xr:uid="{00000000-0005-0000-0000-00000F100000}"/>
    <cellStyle name="7_FAX用紙_チェックシートAPO_(APO)_キャビネット構成図" xfId="2784" xr:uid="{00000000-0005-0000-0000-00000F0B0000}"/>
    <cellStyle name="7_FAX用紙_チェックシートAPO_(APO)_キャビネット構成図 2" xfId="3872" xr:uid="{00000000-0005-0000-0000-00004F0F0000}"/>
    <cellStyle name="7_FAX用紙_チェックシートAPO_(APO)_キャビネット構成図_01.コンバージョン手順書（最新）20040831" xfId="3903" xr:uid="{00000000-0005-0000-0000-00006E0F0000}"/>
    <cellStyle name="7_FAX用紙_チェックシートAPO_(APO)_キャビネット構成図_01.コンバージョン手順書（最新）20040831 2" xfId="3905" xr:uid="{00000000-0005-0000-0000-0000700F0000}"/>
    <cellStyle name="7_FAX用紙_チェックシートAPO_(APO)_キャビネット構成図_050.(添付資料)その他" xfId="490" xr:uid="{00000000-0005-0000-0000-000019020000}"/>
    <cellStyle name="7_FAX用紙_チェックシートAPO_(APO)_キャビネット構成図_050.(添付資料)その他 2" xfId="1185" xr:uid="{00000000-0005-0000-0000-0000D0040000}"/>
    <cellStyle name="7_FAX用紙_チェックシートAPO_(APO)_キャビネット構成図_キャビネット構成図" xfId="3087" xr:uid="{00000000-0005-0000-0000-00003E0C0000}"/>
    <cellStyle name="7_FAX用紙_チェックシートAPO_(APO)_キャビネット構成図_キャビネット構成図 2" xfId="3907" xr:uid="{00000000-0005-0000-0000-0000720F0000}"/>
    <cellStyle name="7_FAX用紙_チェックシートAPO_(APO)_キャビネット構成図_キャビネット構成図_01.コンバージョン手順書（最新）20040831" xfId="3910" xr:uid="{00000000-0005-0000-0000-0000750F0000}"/>
    <cellStyle name="7_FAX用紙_チェックシートAPO_(APO)_キャビネット構成図_キャビネット構成図_01.コンバージョン手順書（最新）20040831 2" xfId="3912" xr:uid="{00000000-0005-0000-0000-0000770F0000}"/>
    <cellStyle name="7_FAX用紙_チェックシートAPO_(APO)_キャビネット構成図_キャビネット構成図_050.(添付資料)その他" xfId="3915" xr:uid="{00000000-0005-0000-0000-00007A0F0000}"/>
    <cellStyle name="7_FAX用紙_チェックシートAPO_(APO)_キャビネット構成図_キャビネット構成図_050.(添付資料)その他 2" xfId="94" xr:uid="{00000000-0005-0000-0000-00006C000000}"/>
    <cellStyle name="7_FAX用紙_チェックシートAPO_01.コンバージョン手順書（最新）20040831" xfId="4065" xr:uid="{00000000-0005-0000-0000-000010100000}"/>
    <cellStyle name="7_FAX用紙_チェックシートAPO_01.コンバージョン手順書（最新）20040831 2" xfId="4066" xr:uid="{00000000-0005-0000-0000-000011100000}"/>
    <cellStyle name="7_FAX用紙_チェックシートAPO_050.(添付資料)その他" xfId="2159" xr:uid="{00000000-0005-0000-0000-00009E080000}"/>
    <cellStyle name="7_FAX用紙_チェックシートAPO_050.(添付資料)その他 2" xfId="2162" xr:uid="{00000000-0005-0000-0000-0000A1080000}"/>
    <cellStyle name="7_FAX用紙_チェックシートAPO_キャビネット構成図" xfId="4067" xr:uid="{00000000-0005-0000-0000-000012100000}"/>
    <cellStyle name="7_FAX用紙_チェックシートAPO_キャビネット構成図 2" xfId="4068" xr:uid="{00000000-0005-0000-0000-000013100000}"/>
    <cellStyle name="7_FAX用紙_チェックシートAPO_キャビネット構成図_01.コンバージョン手順書（最新）20040831" xfId="3384" xr:uid="{00000000-0005-0000-0000-0000670D0000}"/>
    <cellStyle name="7_FAX用紙_チェックシートAPO_キャビネット構成図_01.コンバージョン手順書（最新）20040831 2" xfId="254" xr:uid="{00000000-0005-0000-0000-00002D010000}"/>
    <cellStyle name="7_FAX用紙_チェックシートAPO_キャビネット構成図_050.(添付資料)その他" xfId="4069" xr:uid="{00000000-0005-0000-0000-000014100000}"/>
    <cellStyle name="7_FAX用紙_チェックシートAPO_キャビネット構成図_050.(添付資料)その他 2" xfId="4071" xr:uid="{00000000-0005-0000-0000-000016100000}"/>
    <cellStyle name="7_FAX用紙_チェックシートAPO_キャビネット構成図_キャビネット構成図" xfId="2979" xr:uid="{00000000-0005-0000-0000-0000D20B0000}"/>
    <cellStyle name="7_FAX用紙_チェックシートAPO_キャビネット構成図_キャビネット構成図 2" xfId="1025" xr:uid="{00000000-0005-0000-0000-000030040000}"/>
    <cellStyle name="7_FAX用紙_チェックシートAPO_キャビネット構成図_キャビネット構成図_01.コンバージョン手順書（最新）20040831" xfId="1668" xr:uid="{00000000-0005-0000-0000-0000B3060000}"/>
    <cellStyle name="7_FAX用紙_チェックシートAPO_キャビネット構成図_キャビネット構成図_01.コンバージョン手順書（最新）20040831 2" xfId="1677" xr:uid="{00000000-0005-0000-0000-0000BC060000}"/>
    <cellStyle name="7_FAX用紙_チェックシートAPO_キャビネット構成図_キャビネット構成図_050.(添付資料)その他" xfId="2983" xr:uid="{00000000-0005-0000-0000-0000D60B0000}"/>
    <cellStyle name="7_FAX用紙_チェックシートAPO_キャビネット構成図_キャビネット構成図_050.(添付資料)その他 2" xfId="2988" xr:uid="{00000000-0005-0000-0000-0000DB0B0000}"/>
    <cellStyle name="7_FAX用紙_テスト仕様書" xfId="1634" xr:uid="{00000000-0005-0000-0000-000091060000}"/>
    <cellStyle name="7_FAX用紙_テスト仕様書 2" xfId="1639" xr:uid="{00000000-0005-0000-0000-000096060000}"/>
    <cellStyle name="7_FAX用紙_テスト仕様書(テストモール)" xfId="2053" xr:uid="{00000000-0005-0000-0000-000034080000}"/>
    <cellStyle name="7_FAX用紙_テスト仕様書(テストモール) 2" xfId="4072" xr:uid="{00000000-0005-0000-0000-000017100000}"/>
    <cellStyle name="7_FAX用紙_テスト仕様書(テストモール)_(APO)" xfId="3754" xr:uid="{00000000-0005-0000-0000-0000D90E0000}"/>
    <cellStyle name="7_FAX用紙_テスト仕様書(テストモール)_(APO) 2" xfId="3758" xr:uid="{00000000-0005-0000-0000-0000DD0E0000}"/>
    <cellStyle name="7_FAX用紙_テスト仕様書(テストモール)_(APO)_(APO)" xfId="4073" xr:uid="{00000000-0005-0000-0000-000018100000}"/>
    <cellStyle name="7_FAX用紙_テスト仕様書(テストモール)_(APO)_(APO) 2" xfId="4074" xr:uid="{00000000-0005-0000-0000-000019100000}"/>
    <cellStyle name="7_FAX用紙_テスト仕様書(テストモール)_(APO)_(APO)_01.コンバージョン手順書（最新）20040831" xfId="4077" xr:uid="{00000000-0005-0000-0000-00001C100000}"/>
    <cellStyle name="7_FAX用紙_テスト仕様書(テストモール)_(APO)_(APO)_01.コンバージョン手順書（最新）20040831 2" xfId="4079" xr:uid="{00000000-0005-0000-0000-00001E100000}"/>
    <cellStyle name="7_FAX用紙_テスト仕様書(テストモール)_(APO)_(APO)_050.(添付資料)その他" xfId="3581" xr:uid="{00000000-0005-0000-0000-00002C0E0000}"/>
    <cellStyle name="7_FAX用紙_テスト仕様書(テストモール)_(APO)_(APO)_050.(添付資料)その他 2" xfId="4081" xr:uid="{00000000-0005-0000-0000-000020100000}"/>
    <cellStyle name="7_FAX用紙_テスト仕様書(テストモール)_(APO)_(APO)_キャビネット構成図" xfId="3002" xr:uid="{00000000-0005-0000-0000-0000E90B0000}"/>
    <cellStyle name="7_FAX用紙_テスト仕様書(テストモール)_(APO)_(APO)_キャビネット構成図 2" xfId="2347" xr:uid="{00000000-0005-0000-0000-00005A090000}"/>
    <cellStyle name="7_FAX用紙_テスト仕様書(テストモール)_(APO)_(APO)_キャビネット構成図_01.コンバージョン手順書（最新）20040831" xfId="795" xr:uid="{00000000-0005-0000-0000-00004A030000}"/>
    <cellStyle name="7_FAX用紙_テスト仕様書(テストモール)_(APO)_(APO)_キャビネット構成図_01.コンバージョン手順書（最新）20040831 2" xfId="4012" xr:uid="{00000000-0005-0000-0000-0000DB0F0000}"/>
    <cellStyle name="7_FAX用紙_テスト仕様書(テストモール)_(APO)_(APO)_キャビネット構成図_050.(添付資料)その他" xfId="3576" xr:uid="{00000000-0005-0000-0000-0000270E0000}"/>
    <cellStyle name="7_FAX用紙_テスト仕様書(テストモール)_(APO)_(APO)_キャビネット構成図_050.(添付資料)その他 2" xfId="4083" xr:uid="{00000000-0005-0000-0000-000022100000}"/>
    <cellStyle name="7_FAX用紙_テスト仕様書(テストモール)_(APO)_(APO)_キャビネット構成図_キャビネット構成図" xfId="4084" xr:uid="{00000000-0005-0000-0000-000023100000}"/>
    <cellStyle name="7_FAX用紙_テスト仕様書(テストモール)_(APO)_(APO)_キャビネット構成図_キャビネット構成図 2" xfId="4089" xr:uid="{00000000-0005-0000-0000-000028100000}"/>
    <cellStyle name="7_FAX用紙_テスト仕様書(テストモール)_(APO)_(APO)_キャビネット構成図_キャビネット構成図_01.コンバージョン手順書（最新）20040831" xfId="4090" xr:uid="{00000000-0005-0000-0000-000029100000}"/>
    <cellStyle name="7_FAX用紙_テスト仕様書(テストモール)_(APO)_(APO)_キャビネット構成図_キャビネット構成図_01.コンバージョン手順書（最新）20040831 2" xfId="4092" xr:uid="{00000000-0005-0000-0000-00002B100000}"/>
    <cellStyle name="7_FAX用紙_テスト仕様書(テストモール)_(APO)_(APO)_キャビネット構成図_キャビネット構成図_050.(添付資料)その他" xfId="4093" xr:uid="{00000000-0005-0000-0000-00002C100000}"/>
    <cellStyle name="7_FAX用紙_テスト仕様書(テストモール)_(APO)_(APO)_キャビネット構成図_キャビネット構成図_050.(添付資料)その他 2" xfId="4095" xr:uid="{00000000-0005-0000-0000-00002E100000}"/>
    <cellStyle name="7_FAX用紙_テスト仕様書(テストモール)_(APO)_01.コンバージョン手順書（最新）20040831" xfId="484" xr:uid="{00000000-0005-0000-0000-000013020000}"/>
    <cellStyle name="7_FAX用紙_テスト仕様書(テストモール)_(APO)_01.コンバージョン手順書（最新）20040831 2" xfId="3036" xr:uid="{00000000-0005-0000-0000-00000B0C0000}"/>
    <cellStyle name="7_FAX用紙_テスト仕様書(テストモール)_(APO)_050.(添付資料)その他" xfId="4096" xr:uid="{00000000-0005-0000-0000-00002F100000}"/>
    <cellStyle name="7_FAX用紙_テスト仕様書(テストモール)_(APO)_050.(添付資料)その他 2" xfId="4097" xr:uid="{00000000-0005-0000-0000-000030100000}"/>
    <cellStyle name="7_FAX用紙_テスト仕様書(テストモール)_(APO)_キャビネット構成図" xfId="2010" xr:uid="{00000000-0005-0000-0000-000009080000}"/>
    <cellStyle name="7_FAX用紙_テスト仕様書(テストモール)_(APO)_キャビネット構成図 2" xfId="1047" xr:uid="{00000000-0005-0000-0000-000046040000}"/>
    <cellStyle name="7_FAX用紙_テスト仕様書(テストモール)_(APO)_キャビネット構成図_01.コンバージョン手順書（最新）20040831" xfId="3765" xr:uid="{00000000-0005-0000-0000-0000E40E0000}"/>
    <cellStyle name="7_FAX用紙_テスト仕様書(テストモール)_(APO)_キャビネット構成図_01.コンバージョン手順書（最新）20040831 2" xfId="3768" xr:uid="{00000000-0005-0000-0000-0000E70E0000}"/>
    <cellStyle name="7_FAX用紙_テスト仕様書(テストモール)_(APO)_キャビネット構成図_050.(添付資料)その他" xfId="4100" xr:uid="{00000000-0005-0000-0000-000033100000}"/>
    <cellStyle name="7_FAX用紙_テスト仕様書(テストモール)_(APO)_キャビネット構成図_050.(添付資料)その他 2" xfId="4102" xr:uid="{00000000-0005-0000-0000-000035100000}"/>
    <cellStyle name="7_FAX用紙_テスト仕様書(テストモール)_(APO)_キャビネット構成図_キャビネット構成図" xfId="4103" xr:uid="{00000000-0005-0000-0000-000036100000}"/>
    <cellStyle name="7_FAX用紙_テスト仕様書(テストモール)_(APO)_キャビネット構成図_キャビネット構成図 2" xfId="195" xr:uid="{00000000-0005-0000-0000-0000E8000000}"/>
    <cellStyle name="7_FAX用紙_テスト仕様書(テストモール)_(APO)_キャビネット構成図_キャビネット構成図_01.コンバージョン手順書（最新）20040831" xfId="708" xr:uid="{00000000-0005-0000-0000-0000F3020000}"/>
    <cellStyle name="7_FAX用紙_テスト仕様書(テストモール)_(APO)_キャビネット構成図_キャビネット構成図_01.コンバージョン手順書（最新）20040831 2" xfId="4104" xr:uid="{00000000-0005-0000-0000-000037100000}"/>
    <cellStyle name="7_FAX用紙_テスト仕様書(テストモール)_(APO)_キャビネット構成図_キャビネット構成図_050.(添付資料)その他" xfId="4106" xr:uid="{00000000-0005-0000-0000-000039100000}"/>
    <cellStyle name="7_FAX用紙_テスト仕様書(テストモール)_(APO)_キャビネット構成図_キャビネット構成図_050.(添付資料)その他 2" xfId="4107" xr:uid="{00000000-0005-0000-0000-00003A100000}"/>
    <cellStyle name="7_FAX用紙_テスト仕様書(テストモール)_01.コンバージョン手順書（最新）20040831" xfId="4108" xr:uid="{00000000-0005-0000-0000-00003B100000}"/>
    <cellStyle name="7_FAX用紙_テスト仕様書(テストモール)_01.コンバージョン手順書（最新）20040831 2" xfId="4109" xr:uid="{00000000-0005-0000-0000-00003C100000}"/>
    <cellStyle name="7_FAX用紙_テスト仕様書(テストモール)_050.(添付資料)その他" xfId="3255" xr:uid="{00000000-0005-0000-0000-0000E60C0000}"/>
    <cellStyle name="7_FAX用紙_テスト仕様書(テストモール)_050.(添付資料)その他 2" xfId="3853" xr:uid="{00000000-0005-0000-0000-00003C0F0000}"/>
    <cellStyle name="7_FAX用紙_テスト仕様書(テストモール)_053北陸勤怠給与(東京)" xfId="4111" xr:uid="{00000000-0005-0000-0000-00003E100000}"/>
    <cellStyle name="7_FAX用紙_テスト仕様書(テストモール)_053北陸勤怠給与(東京) 2" xfId="2320" xr:uid="{00000000-0005-0000-0000-00003F090000}"/>
    <cellStyle name="7_FAX用紙_テスト仕様書(テストモール)_053北陸勤怠給与(東京)_(APO)" xfId="4113" xr:uid="{00000000-0005-0000-0000-000040100000}"/>
    <cellStyle name="7_FAX用紙_テスト仕様書(テストモール)_053北陸勤怠給与(東京)_(APO) 2" xfId="1916" xr:uid="{00000000-0005-0000-0000-0000AB070000}"/>
    <cellStyle name="7_FAX用紙_テスト仕様書(テストモール)_053北陸勤怠給与(東京)_(APO)_(APO)" xfId="1369" xr:uid="{00000000-0005-0000-0000-000088050000}"/>
    <cellStyle name="7_FAX用紙_テスト仕様書(テストモール)_053北陸勤怠給与(東京)_(APO)_(APO) 2" xfId="1375" xr:uid="{00000000-0005-0000-0000-00008E050000}"/>
    <cellStyle name="7_FAX用紙_テスト仕様書(テストモール)_053北陸勤怠給与(東京)_(APO)_(APO)_01.コンバージョン手順書（最新）20040831" xfId="621" xr:uid="{00000000-0005-0000-0000-00009C020000}"/>
    <cellStyle name="7_FAX用紙_テスト仕様書(テストモール)_053北陸勤怠給与(東京)_(APO)_(APO)_01.コンバージョン手順書（最新）20040831 2" xfId="2379" xr:uid="{00000000-0005-0000-0000-00007A090000}"/>
    <cellStyle name="7_FAX用紙_テスト仕様書(テストモール)_053北陸勤怠給与(東京)_(APO)_(APO)_050.(添付資料)その他" xfId="2353" xr:uid="{00000000-0005-0000-0000-000060090000}"/>
    <cellStyle name="7_FAX用紙_テスト仕様書(テストモール)_053北陸勤怠給与(東京)_(APO)_(APO)_050.(添付資料)その他 2" xfId="4114" xr:uid="{00000000-0005-0000-0000-000041100000}"/>
    <cellStyle name="7_FAX用紙_テスト仕様書(テストモール)_053北陸勤怠給与(東京)_(APO)_(APO)_キャビネット構成図" xfId="1937" xr:uid="{00000000-0005-0000-0000-0000C0070000}"/>
    <cellStyle name="7_FAX用紙_テスト仕様書(テストモール)_053北陸勤怠給与(東京)_(APO)_(APO)_キャビネット構成図 2" xfId="1761" xr:uid="{00000000-0005-0000-0000-000010070000}"/>
    <cellStyle name="7_FAX用紙_テスト仕様書(テストモール)_053北陸勤怠給与(東京)_(APO)_(APO)_キャビネット構成図_01.コンバージョン手順書（最新）20040831" xfId="1511" xr:uid="{00000000-0005-0000-0000-000016060000}"/>
    <cellStyle name="7_FAX用紙_テスト仕様書(テストモール)_053北陸勤怠給与(東京)_(APO)_(APO)_キャビネット構成図_01.コンバージョン手順書（最新）20040831 2" xfId="4115" xr:uid="{00000000-0005-0000-0000-000042100000}"/>
    <cellStyle name="7_FAX用紙_テスト仕様書(テストモール)_053北陸勤怠給与(東京)_(APO)_(APO)_キャビネット構成図_050.(添付資料)その他" xfId="4116" xr:uid="{00000000-0005-0000-0000-000043100000}"/>
    <cellStyle name="7_FAX用紙_テスト仕様書(テストモール)_053北陸勤怠給与(東京)_(APO)_(APO)_キャビネット構成図_050.(添付資料)その他 2" xfId="4117" xr:uid="{00000000-0005-0000-0000-000044100000}"/>
    <cellStyle name="7_FAX用紙_テスト仕様書(テストモール)_053北陸勤怠給与(東京)_(APO)_(APO)_キャビネット構成図_キャビネット構成図" xfId="4118" xr:uid="{00000000-0005-0000-0000-000045100000}"/>
    <cellStyle name="7_FAX用紙_テスト仕様書(テストモール)_053北陸勤怠給与(東京)_(APO)_(APO)_キャビネット構成図_キャビネット構成図 2" xfId="4119" xr:uid="{00000000-0005-0000-0000-000046100000}"/>
    <cellStyle name="7_FAX用紙_テスト仕様書(テストモール)_053北陸勤怠給与(東京)_(APO)_(APO)_キャビネット構成図_キャビネット構成図_01.コンバージョン手順書（最新）20040831" xfId="4120" xr:uid="{00000000-0005-0000-0000-000047100000}"/>
    <cellStyle name="7_FAX用紙_テスト仕様書(テストモール)_053北陸勤怠給与(東京)_(APO)_(APO)_キャビネット構成図_キャビネット構成図_01.コンバージョン手順書（最新）20040831 2" xfId="4121" xr:uid="{00000000-0005-0000-0000-000048100000}"/>
    <cellStyle name="7_FAX用紙_テスト仕様書(テストモール)_053北陸勤怠給与(東京)_(APO)_(APO)_キャビネット構成図_キャビネット構成図_050.(添付資料)その他" xfId="4122" xr:uid="{00000000-0005-0000-0000-000049100000}"/>
    <cellStyle name="7_FAX用紙_テスト仕様書(テストモール)_053北陸勤怠給与(東京)_(APO)_(APO)_キャビネット構成図_キャビネット構成図_050.(添付資料)その他 2" xfId="4124" xr:uid="{00000000-0005-0000-0000-00004B100000}"/>
    <cellStyle name="7_FAX用紙_テスト仕様書(テストモール)_053北陸勤怠給与(東京)_(APO)_01.コンバージョン手順書（最新）20040831" xfId="584" xr:uid="{00000000-0005-0000-0000-000077020000}"/>
    <cellStyle name="7_FAX用紙_テスト仕様書(テストモール)_053北陸勤怠給与(東京)_(APO)_01.コンバージョン手順書（最新）20040831 2" xfId="587" xr:uid="{00000000-0005-0000-0000-00007A020000}"/>
    <cellStyle name="7_FAX用紙_テスト仕様書(テストモール)_053北陸勤怠給与(東京)_(APO)_050.(添付資料)その他" xfId="2094" xr:uid="{00000000-0005-0000-0000-00005D080000}"/>
    <cellStyle name="7_FAX用紙_テスト仕様書(テストモール)_053北陸勤怠給与(東京)_(APO)_050.(添付資料)その他 2" xfId="2269" xr:uid="{00000000-0005-0000-0000-00000C090000}"/>
    <cellStyle name="7_FAX用紙_テスト仕様書(テストモール)_053北陸勤怠給与(東京)_(APO)_キャビネット構成図" xfId="4125" xr:uid="{00000000-0005-0000-0000-00004C100000}"/>
    <cellStyle name="7_FAX用紙_テスト仕様書(テストモール)_053北陸勤怠給与(東京)_(APO)_キャビネット構成図 2" xfId="4126" xr:uid="{00000000-0005-0000-0000-00004D100000}"/>
    <cellStyle name="7_FAX用紙_テスト仕様書(テストモール)_053北陸勤怠給与(東京)_(APO)_キャビネット構成図_01.コンバージョン手順書（最新）20040831" xfId="1738" xr:uid="{00000000-0005-0000-0000-0000F9060000}"/>
    <cellStyle name="7_FAX用紙_テスト仕様書(テストモール)_053北陸勤怠給与(東京)_(APO)_キャビネット構成図_01.コンバージョン手順書（最新）20040831 2" xfId="3495" xr:uid="{00000000-0005-0000-0000-0000D60D0000}"/>
    <cellStyle name="7_FAX用紙_テスト仕様書(テストモール)_053北陸勤怠給与(東京)_(APO)_キャビネット構成図_050.(添付資料)その他" xfId="4129" xr:uid="{00000000-0005-0000-0000-000050100000}"/>
    <cellStyle name="7_FAX用紙_テスト仕様書(テストモール)_053北陸勤怠給与(東京)_(APO)_キャビネット構成図_050.(添付資料)その他 2" xfId="4130" xr:uid="{00000000-0005-0000-0000-000051100000}"/>
    <cellStyle name="7_FAX用紙_テスト仕様書(テストモール)_053北陸勤怠給与(東京)_(APO)_キャビネット構成図_キャビネット構成図" xfId="4134" xr:uid="{00000000-0005-0000-0000-000055100000}"/>
    <cellStyle name="7_FAX用紙_テスト仕様書(テストモール)_053北陸勤怠給与(東京)_(APO)_キャビネット構成図_キャビネット構成図 2" xfId="575" xr:uid="{00000000-0005-0000-0000-00006E020000}"/>
    <cellStyle name="7_FAX用紙_テスト仕様書(テストモール)_053北陸勤怠給与(東京)_(APO)_キャビネット構成図_キャビネット構成図_01.コンバージョン手順書（最新）20040831" xfId="2506" xr:uid="{00000000-0005-0000-0000-0000F9090000}"/>
    <cellStyle name="7_FAX用紙_テスト仕様書(テストモール)_053北陸勤怠給与(東京)_(APO)_キャビネット構成図_キャビネット構成図_01.コンバージョン手順書（最新）20040831 2" xfId="4136" xr:uid="{00000000-0005-0000-0000-000057100000}"/>
    <cellStyle name="7_FAX用紙_テスト仕様書(テストモール)_053北陸勤怠給与(東京)_(APO)_キャビネット構成図_キャビネット構成図_050.(添付資料)その他" xfId="2212" xr:uid="{00000000-0005-0000-0000-0000D3080000}"/>
    <cellStyle name="7_FAX用紙_テスト仕様書(テストモール)_053北陸勤怠給与(東京)_(APO)_キャビネット構成図_キャビネット構成図_050.(添付資料)その他 2" xfId="1542" xr:uid="{00000000-0005-0000-0000-000035060000}"/>
    <cellStyle name="7_FAX用紙_テスト仕様書(テストモール)_053北陸勤怠給与(東京)_01.コンバージョン手順書（最新）20040831" xfId="4137" xr:uid="{00000000-0005-0000-0000-000058100000}"/>
    <cellStyle name="7_FAX用紙_テスト仕様書(テストモール)_053北陸勤怠給与(東京)_01.コンバージョン手順書（最新）20040831 2" xfId="692" xr:uid="{00000000-0005-0000-0000-0000E3020000}"/>
    <cellStyle name="7_FAX用紙_テスト仕様書(テストモール)_053北陸勤怠給与(東京)_050.(添付資料)その他" xfId="2844" xr:uid="{00000000-0005-0000-0000-00004B0B0000}"/>
    <cellStyle name="7_FAX用紙_テスト仕様書(テストモール)_053北陸勤怠給与(東京)_050.(添付資料)その他 2" xfId="4138" xr:uid="{00000000-0005-0000-0000-000059100000}"/>
    <cellStyle name="7_FAX用紙_テスト仕様書(テストモール)_053北陸勤怠給与(東京)_キャビネット構成図" xfId="4139" xr:uid="{00000000-0005-0000-0000-00005A100000}"/>
    <cellStyle name="7_FAX用紙_テスト仕様書(テストモール)_053北陸勤怠給与(東京)_キャビネット構成図 2" xfId="4140" xr:uid="{00000000-0005-0000-0000-00005B100000}"/>
    <cellStyle name="7_FAX用紙_テスト仕様書(テストモール)_053北陸勤怠給与(東京)_キャビネット構成図_01.コンバージョン手順書（最新）20040831" xfId="4141" xr:uid="{00000000-0005-0000-0000-00005C100000}"/>
    <cellStyle name="7_FAX用紙_テスト仕様書(テストモール)_053北陸勤怠給与(東京)_キャビネット構成図_01.コンバージョン手順書（最新）20040831 2" xfId="4142" xr:uid="{00000000-0005-0000-0000-00005D100000}"/>
    <cellStyle name="7_FAX用紙_テスト仕様書(テストモール)_053北陸勤怠給与(東京)_キャビネット構成図_050.(添付資料)その他" xfId="4143" xr:uid="{00000000-0005-0000-0000-00005E100000}"/>
    <cellStyle name="7_FAX用紙_テスト仕様書(テストモール)_053北陸勤怠給与(東京)_キャビネット構成図_050.(添付資料)その他 2" xfId="4144" xr:uid="{00000000-0005-0000-0000-00005F100000}"/>
    <cellStyle name="7_FAX用紙_テスト仕様書(テストモール)_053北陸勤怠給与(東京)_キャビネット構成図_キャビネット構成図" xfId="4013" xr:uid="{00000000-0005-0000-0000-0000DC0F0000}"/>
    <cellStyle name="7_FAX用紙_テスト仕様書(テストモール)_053北陸勤怠給与(東京)_キャビネット構成図_キャビネット構成図 2" xfId="4015" xr:uid="{00000000-0005-0000-0000-0000DE0F0000}"/>
    <cellStyle name="7_FAX用紙_テスト仕様書(テストモール)_053北陸勤怠給与(東京)_キャビネット構成図_キャビネット構成図_01.コンバージョン手順書（最新）20040831" xfId="4145" xr:uid="{00000000-0005-0000-0000-000060100000}"/>
    <cellStyle name="7_FAX用紙_テスト仕様書(テストモール)_053北陸勤怠給与(東京)_キャビネット構成図_キャビネット構成図_01.コンバージョン手順書（最新）20040831 2" xfId="4148" xr:uid="{00000000-0005-0000-0000-000063100000}"/>
    <cellStyle name="7_FAX用紙_テスト仕様書(テストモール)_053北陸勤怠給与(東京)_キャビネット構成図_キャビネット構成図_050.(添付資料)その他" xfId="3191" xr:uid="{00000000-0005-0000-0000-0000A60C0000}"/>
    <cellStyle name="7_FAX用紙_テスト仕様書(テストモール)_053北陸勤怠給与(東京)_キャビネット構成図_キャビネット構成図_050.(添付資料)その他 2" xfId="4150" xr:uid="{00000000-0005-0000-0000-000065100000}"/>
    <cellStyle name="7_FAX用紙_テスト仕様書(テストモール)_053北陸勤怠給与(東京)_チェックシートAPO" xfId="214" xr:uid="{00000000-0005-0000-0000-0000FF000000}"/>
    <cellStyle name="7_FAX用紙_テスト仕様書(テストモール)_053北陸勤怠給与(東京)_チェックシートAPO 2" xfId="1084" xr:uid="{00000000-0005-0000-0000-00006B040000}"/>
    <cellStyle name="7_FAX用紙_テスト仕様書(テストモール)_053北陸勤怠給与(東京)_チェックシートAPO_(APO)" xfId="4151" xr:uid="{00000000-0005-0000-0000-000066100000}"/>
    <cellStyle name="7_FAX用紙_テスト仕様書(テストモール)_053北陸勤怠給与(東京)_チェックシートAPO_(APO) 2" xfId="4153" xr:uid="{00000000-0005-0000-0000-000068100000}"/>
    <cellStyle name="7_FAX用紙_テスト仕様書(テストモール)_053北陸勤怠給与(東京)_チェックシートAPO_(APO)_01.コンバージョン手順書（最新）20040831" xfId="4155" xr:uid="{00000000-0005-0000-0000-00006A100000}"/>
    <cellStyle name="7_FAX用紙_テスト仕様書(テストモール)_053北陸勤怠給与(東京)_チェックシートAPO_(APO)_01.コンバージョン手順書（最新）20040831 2" xfId="1177" xr:uid="{00000000-0005-0000-0000-0000C8040000}"/>
    <cellStyle name="7_FAX用紙_テスト仕様書(テストモール)_053北陸勤怠給与(東京)_チェックシートAPO_(APO)_050.(添付資料)その他" xfId="492" xr:uid="{00000000-0005-0000-0000-00001B020000}"/>
    <cellStyle name="7_FAX用紙_テスト仕様書(テストモール)_053北陸勤怠給与(東京)_チェックシートAPO_(APO)_050.(添付資料)その他 2" xfId="4156" xr:uid="{00000000-0005-0000-0000-00006B100000}"/>
    <cellStyle name="7_FAX用紙_テスト仕様書(テストモール)_053北陸勤怠給与(東京)_チェックシートAPO_(APO)_キャビネット構成図" xfId="4159" xr:uid="{00000000-0005-0000-0000-00006E100000}"/>
    <cellStyle name="7_FAX用紙_テスト仕様書(テストモール)_053北陸勤怠給与(東京)_チェックシートAPO_(APO)_キャビネット構成図 2" xfId="4163" xr:uid="{00000000-0005-0000-0000-000072100000}"/>
    <cellStyle name="7_FAX用紙_テスト仕様書(テストモール)_053北陸勤怠給与(東京)_チェックシートAPO_(APO)_キャビネット構成図_01.コンバージョン手順書（最新）20040831" xfId="4075" xr:uid="{00000000-0005-0000-0000-00001A100000}"/>
    <cellStyle name="7_FAX用紙_テスト仕様書(テストモール)_053北陸勤怠給与(東京)_チェックシートAPO_(APO)_キャビネット構成図_01.コンバージョン手順書（最新）20040831 2" xfId="183" xr:uid="{00000000-0005-0000-0000-0000D7000000}"/>
    <cellStyle name="7_FAX用紙_テスト仕様書(テストモール)_053北陸勤怠給与(東京)_チェックシートAPO_(APO)_キャビネット構成図_050.(添付資料)その他" xfId="4164" xr:uid="{00000000-0005-0000-0000-000073100000}"/>
    <cellStyle name="7_FAX用紙_テスト仕様書(テストモール)_053北陸勤怠給与(東京)_チェックシートAPO_(APO)_キャビネット構成図_050.(添付資料)その他 2" xfId="4166" xr:uid="{00000000-0005-0000-0000-000075100000}"/>
    <cellStyle name="7_FAX用紙_テスト仕様書(テストモール)_053北陸勤怠給与(東京)_チェックシートAPO_(APO)_キャビネット構成図_キャビネット構成図" xfId="185" xr:uid="{00000000-0005-0000-0000-0000D9000000}"/>
    <cellStyle name="7_FAX用紙_テスト仕様書(テストモール)_053北陸勤怠給与(東京)_チェックシートAPO_(APO)_キャビネット構成図_キャビネット構成図 2" xfId="479" xr:uid="{00000000-0005-0000-0000-00000E020000}"/>
    <cellStyle name="7_FAX用紙_テスト仕様書(テストモール)_053北陸勤怠給与(東京)_チェックシートAPO_(APO)_キャビネット構成図_キャビネット構成図_01.コンバージョン手順書（最新）20040831" xfId="4167" xr:uid="{00000000-0005-0000-0000-000076100000}"/>
    <cellStyle name="7_FAX用紙_テスト仕様書(テストモール)_053北陸勤怠給与(東京)_チェックシートAPO_(APO)_キャビネット構成図_キャビネット構成図_01.コンバージョン手順書（最新）20040831 2" xfId="4168" xr:uid="{00000000-0005-0000-0000-000077100000}"/>
    <cellStyle name="7_FAX用紙_テスト仕様書(テストモール)_053北陸勤怠給与(東京)_チェックシートAPO_(APO)_キャビネット構成図_キャビネット構成図_050.(添付資料)その他" xfId="4169" xr:uid="{00000000-0005-0000-0000-000078100000}"/>
    <cellStyle name="7_FAX用紙_テスト仕様書(テストモール)_053北陸勤怠給与(東京)_チェックシートAPO_(APO)_キャビネット構成図_キャビネット構成図_050.(添付資料)その他 2" xfId="4170" xr:uid="{00000000-0005-0000-0000-000079100000}"/>
    <cellStyle name="7_FAX用紙_テスト仕様書(テストモール)_053北陸勤怠給与(東京)_チェックシートAPO_01.コンバージョン手順書（最新）20040831" xfId="5" xr:uid="{00000000-0005-0000-0000-000006000000}"/>
    <cellStyle name="7_FAX用紙_テスト仕様書(テストモール)_053北陸勤怠給与(東京)_チェックシートAPO_01.コンバージョン手順書（最新）20040831 2" xfId="120" xr:uid="{00000000-0005-0000-0000-00008C000000}"/>
    <cellStyle name="7_FAX用紙_テスト仕様書(テストモール)_053北陸勤怠給与(東京)_チェックシートAPO_050.(添付資料)その他" xfId="1203" xr:uid="{00000000-0005-0000-0000-0000E2040000}"/>
    <cellStyle name="7_FAX用紙_テスト仕様書(テストモール)_053北陸勤怠給与(東京)_チェックシートAPO_050.(添付資料)その他 2" xfId="1213" xr:uid="{00000000-0005-0000-0000-0000EC040000}"/>
    <cellStyle name="7_FAX用紙_テスト仕様書(テストモール)_053北陸勤怠給与(東京)_チェックシートAPO_キャビネット構成図" xfId="258" xr:uid="{00000000-0005-0000-0000-000031010000}"/>
    <cellStyle name="7_FAX用紙_テスト仕様書(テストモール)_053北陸勤怠給与(東京)_チェックシートAPO_キャビネット構成図 2" xfId="308" xr:uid="{00000000-0005-0000-0000-000063010000}"/>
    <cellStyle name="7_FAX用紙_テスト仕様書(テストモール)_053北陸勤怠給与(東京)_チェックシートAPO_キャビネット構成図_01.コンバージョン手順書（最新）20040831" xfId="410" xr:uid="{00000000-0005-0000-0000-0000C9010000}"/>
    <cellStyle name="7_FAX用紙_テスト仕様書(テストモール)_053北陸勤怠給与(東京)_チェックシートAPO_キャビネット構成図_01.コンバージョン手順書（最新）20040831 2" xfId="3637" xr:uid="{00000000-0005-0000-0000-0000640E0000}"/>
    <cellStyle name="7_FAX用紙_テスト仕様書(テストモール)_053北陸勤怠給与(東京)_チェックシートAPO_キャビネット構成図_050.(添付資料)その他" xfId="3639" xr:uid="{00000000-0005-0000-0000-0000660E0000}"/>
    <cellStyle name="7_FAX用紙_テスト仕様書(テストモール)_053北陸勤怠給与(東京)_チェックシートAPO_キャビネット構成図_050.(添付資料)その他 2" xfId="3642" xr:uid="{00000000-0005-0000-0000-0000690E0000}"/>
    <cellStyle name="7_FAX用紙_テスト仕様書(テストモール)_053北陸勤怠給与(東京)_チェックシートAPO_キャビネット構成図_キャビネット構成図" xfId="3952" xr:uid="{00000000-0005-0000-0000-00009F0F0000}"/>
    <cellStyle name="7_FAX用紙_テスト仕様書(テストモール)_053北陸勤怠給与(東京)_チェックシートAPO_キャビネット構成図_キャビネット構成図 2" xfId="16" xr:uid="{00000000-0005-0000-0000-000012000000}"/>
    <cellStyle name="7_FAX用紙_テスト仕様書(テストモール)_053北陸勤怠給与(東京)_チェックシートAPO_キャビネット構成図_キャビネット構成図_01.コンバージョン手順書（最新）20040831" xfId="3955" xr:uid="{00000000-0005-0000-0000-0000A20F0000}"/>
    <cellStyle name="7_FAX用紙_テスト仕様書(テストモール)_053北陸勤怠給与(東京)_チェックシートAPO_キャビネット構成図_キャビネット構成図_01.コンバージョン手順書（最新）20040831 2" xfId="504" xr:uid="{00000000-0005-0000-0000-000027020000}"/>
    <cellStyle name="7_FAX用紙_テスト仕様書(テストモール)_053北陸勤怠給与(東京)_チェックシートAPO_キャビネット構成図_キャビネット構成図_050.(添付資料)その他" xfId="1237" xr:uid="{00000000-0005-0000-0000-000004050000}"/>
    <cellStyle name="7_FAX用紙_テスト仕様書(テストモール)_053北陸勤怠給与(東京)_チェックシートAPO_キャビネット構成図_キャビネット構成図_050.(添付資料)その他 2" xfId="1249" xr:uid="{00000000-0005-0000-0000-000010050000}"/>
    <cellStyle name="7_FAX用紙_テスト仕様書(テストモール)_055飛脚ﾒｰﾙ便ｻｰﾊﾞ(急便向け）" xfId="4172" xr:uid="{00000000-0005-0000-0000-00007B100000}"/>
    <cellStyle name="7_FAX用紙_テスト仕様書(テストモール)_055飛脚ﾒｰﾙ便ｻｰﾊﾞ(急便向け） 2" xfId="4175" xr:uid="{00000000-0005-0000-0000-00007E100000}"/>
    <cellStyle name="7_FAX用紙_テスト仕様書(テストモール)_055飛脚ﾒｰﾙ便ｻｰﾊﾞ(急便向け）_(APO)" xfId="891" xr:uid="{00000000-0005-0000-0000-0000AA030000}"/>
    <cellStyle name="7_FAX用紙_テスト仕様書(テストモール)_055飛脚ﾒｰﾙ便ｻｰﾊﾞ(急便向け）_(APO) 2" xfId="4177" xr:uid="{00000000-0005-0000-0000-000080100000}"/>
    <cellStyle name="7_FAX用紙_テスト仕様書(テストモール)_055飛脚ﾒｰﾙ便ｻｰﾊﾞ(急便向け）_(APO)_(APO)" xfId="1136" xr:uid="{00000000-0005-0000-0000-00009F040000}"/>
    <cellStyle name="7_FAX用紙_テスト仕様書(テストモール)_055飛脚ﾒｰﾙ便ｻｰﾊﾞ(急便向け）_(APO)_(APO) 2" xfId="1095" xr:uid="{00000000-0005-0000-0000-000076040000}"/>
    <cellStyle name="7_FAX用紙_テスト仕様書(テストモール)_055飛脚ﾒｰﾙ便ｻｰﾊﾞ(急便向け）_(APO)_(APO)_01.コンバージョン手順書（最新）20040831" xfId="716" xr:uid="{00000000-0005-0000-0000-0000FB020000}"/>
    <cellStyle name="7_FAX用紙_テスト仕様書(テストモール)_055飛脚ﾒｰﾙ便ｻｰﾊﾞ(急便向け）_(APO)_(APO)_01.コンバージョン手順書（最新）20040831 2" xfId="894" xr:uid="{00000000-0005-0000-0000-0000AD030000}"/>
    <cellStyle name="7_FAX用紙_テスト仕様書(テストモール)_055飛脚ﾒｰﾙ便ｻｰﾊﾞ(急便向け）_(APO)_(APO)_050.(添付資料)その他" xfId="4171" xr:uid="{00000000-0005-0000-0000-00007A100000}"/>
    <cellStyle name="7_FAX用紙_テスト仕様書(テストモール)_055飛脚ﾒｰﾙ便ｻｰﾊﾞ(急便向け）_(APO)_(APO)_050.(添付資料)その他 2" xfId="163" xr:uid="{00000000-0005-0000-0000-0000C1000000}"/>
    <cellStyle name="7_FAX用紙_テスト仕様書(テストモール)_055飛脚ﾒｰﾙ便ｻｰﾊﾞ(急便向け）_(APO)_(APO)_キャビネット構成図" xfId="4179" xr:uid="{00000000-0005-0000-0000-000082100000}"/>
    <cellStyle name="7_FAX用紙_テスト仕様書(テストモール)_055飛脚ﾒｰﾙ便ｻｰﾊﾞ(急便向け）_(APO)_(APO)_キャビネット構成図 2" xfId="4181" xr:uid="{00000000-0005-0000-0000-000084100000}"/>
    <cellStyle name="7_FAX用紙_テスト仕様書(テストモール)_055飛脚ﾒｰﾙ便ｻｰﾊﾞ(急便向け）_(APO)_(APO)_キャビネット構成図_01.コンバージョン手順書（最新）20040831" xfId="4184" xr:uid="{00000000-0005-0000-0000-000087100000}"/>
    <cellStyle name="7_FAX用紙_テスト仕様書(テストモール)_055飛脚ﾒｰﾙ便ｻｰﾊﾞ(急便向け）_(APO)_(APO)_キャビネット構成図_01.コンバージョン手順書（最新）20040831 2" xfId="4185" xr:uid="{00000000-0005-0000-0000-000088100000}"/>
    <cellStyle name="7_FAX用紙_テスト仕様書(テストモール)_055飛脚ﾒｰﾙ便ｻｰﾊﾞ(急便向け）_(APO)_(APO)_キャビネット構成図_050.(添付資料)その他" xfId="4188" xr:uid="{00000000-0005-0000-0000-00008B100000}"/>
    <cellStyle name="7_FAX用紙_テスト仕様書(テストモール)_055飛脚ﾒｰﾙ便ｻｰﾊﾞ(急便向け）_(APO)_(APO)_キャビネット構成図_050.(添付資料)その他 2" xfId="4191" xr:uid="{00000000-0005-0000-0000-00008E100000}"/>
    <cellStyle name="7_FAX用紙_テスト仕様書(テストモール)_055飛脚ﾒｰﾙ便ｻｰﾊﾞ(急便向け）_(APO)_(APO)_キャビネット構成図_キャビネット構成図" xfId="3435" xr:uid="{00000000-0005-0000-0000-00009A0D0000}"/>
    <cellStyle name="7_FAX用紙_テスト仕様書(テストモール)_055飛脚ﾒｰﾙ便ｻｰﾊﾞ(急便向け）_(APO)_(APO)_キャビネット構成図_キャビネット構成図 2" xfId="4193" xr:uid="{00000000-0005-0000-0000-000090100000}"/>
    <cellStyle name="7_FAX用紙_テスト仕様書(テストモール)_055飛脚ﾒｰﾙ便ｻｰﾊﾞ(急便向け）_(APO)_(APO)_キャビネット構成図_キャビネット構成図_01.コンバージョン手順書（最新）20040831" xfId="4196" xr:uid="{00000000-0005-0000-0000-000093100000}"/>
    <cellStyle name="7_FAX用紙_テスト仕様書(テストモール)_055飛脚ﾒｰﾙ便ｻｰﾊﾞ(急便向け）_(APO)_(APO)_キャビネット構成図_キャビネット構成図_01.コンバージョン手順書（最新）20040831 2" xfId="1973" xr:uid="{00000000-0005-0000-0000-0000E4070000}"/>
    <cellStyle name="7_FAX用紙_テスト仕様書(テストモール)_055飛脚ﾒｰﾙ便ｻｰﾊﾞ(急便向け）_(APO)_(APO)_キャビネット構成図_キャビネット構成図_050.(添付資料)その他" xfId="4197" xr:uid="{00000000-0005-0000-0000-000094100000}"/>
    <cellStyle name="7_FAX用紙_テスト仕様書(テストモール)_055飛脚ﾒｰﾙ便ｻｰﾊﾞ(急便向け）_(APO)_(APO)_キャビネット構成図_キャビネット構成図_050.(添付資料)その他 2" xfId="1505" xr:uid="{00000000-0005-0000-0000-000010060000}"/>
    <cellStyle name="7_FAX用紙_テスト仕様書(テストモール)_055飛脚ﾒｰﾙ便ｻｰﾊﾞ(急便向け）_(APO)_01.コンバージョン手順書（最新）20040831" xfId="4199" xr:uid="{00000000-0005-0000-0000-000096100000}"/>
    <cellStyle name="7_FAX用紙_テスト仕様書(テストモール)_055飛脚ﾒｰﾙ便ｻｰﾊﾞ(急便向け）_(APO)_01.コンバージョン手順書（最新）20040831 2" xfId="4200" xr:uid="{00000000-0005-0000-0000-000097100000}"/>
    <cellStyle name="7_FAX用紙_テスト仕様書(テストモール)_055飛脚ﾒｰﾙ便ｻｰﾊﾞ(急便向け）_(APO)_050.(添付資料)その他" xfId="3857" xr:uid="{00000000-0005-0000-0000-0000400F0000}"/>
    <cellStyle name="7_FAX用紙_テスト仕様書(テストモール)_055飛脚ﾒｰﾙ便ｻｰﾊﾞ(急便向け）_(APO)_050.(添付資料)その他 2" xfId="2805" xr:uid="{00000000-0005-0000-0000-0000240B0000}"/>
    <cellStyle name="7_FAX用紙_テスト仕様書(テストモール)_055飛脚ﾒｰﾙ便ｻｰﾊﾞ(急便向け）_(APO)_キャビネット構成図" xfId="3146" xr:uid="{00000000-0005-0000-0000-0000790C0000}"/>
    <cellStyle name="7_FAX用紙_テスト仕様書(テストモール)_055飛脚ﾒｰﾙ便ｻｰﾊﾞ(急便向け）_(APO)_キャビネット構成図 2" xfId="3149" xr:uid="{00000000-0005-0000-0000-00007C0C0000}"/>
    <cellStyle name="7_FAX用紙_テスト仕様書(テストモール)_055飛脚ﾒｰﾙ便ｻｰﾊﾞ(急便向け）_(APO)_キャビネット構成図_01.コンバージョン手順書（最新）20040831" xfId="2887" xr:uid="{00000000-0005-0000-0000-0000760B0000}"/>
    <cellStyle name="7_FAX用紙_テスト仕様書(テストモール)_055飛脚ﾒｰﾙ便ｻｰﾊﾞ(急便向け）_(APO)_キャビネット構成図_01.コンバージョン手順書（最新）20040831 2" xfId="2890" xr:uid="{00000000-0005-0000-0000-0000790B0000}"/>
    <cellStyle name="7_FAX用紙_テスト仕様書(テストモール)_055飛脚ﾒｰﾙ便ｻｰﾊﾞ(急便向け）_(APO)_キャビネット構成図_050.(添付資料)その他" xfId="3175" xr:uid="{00000000-0005-0000-0000-0000960C0000}"/>
    <cellStyle name="7_FAX用紙_テスト仕様書(テストモール)_055飛脚ﾒｰﾙ便ｻｰﾊﾞ(急便向け）_(APO)_キャビネット構成図_050.(添付資料)その他 2" xfId="2173" xr:uid="{00000000-0005-0000-0000-0000AC080000}"/>
    <cellStyle name="7_FAX用紙_テスト仕様書(テストモール)_055飛脚ﾒｰﾙ便ｻｰﾊﾞ(急便向け）_(APO)_キャビネット構成図_キャビネット構成図" xfId="3" xr:uid="{00000000-0005-0000-0000-000004000000}"/>
    <cellStyle name="7_FAX用紙_テスト仕様書(テストモール)_055飛脚ﾒｰﾙ便ｻｰﾊﾞ(急便向け）_(APO)_キャビネット構成図_キャビネット構成図 2" xfId="123" xr:uid="{00000000-0005-0000-0000-00008F000000}"/>
    <cellStyle name="7_FAX用紙_テスト仕様書(テストモール)_055飛脚ﾒｰﾙ便ｻｰﾊﾞ(急便向け）_(APO)_キャビネット構成図_キャビネット構成図_01.コンバージョン手順書（最新）20040831" xfId="3181" xr:uid="{00000000-0005-0000-0000-00009C0C0000}"/>
    <cellStyle name="7_FAX用紙_テスト仕様書(テストモール)_055飛脚ﾒｰﾙ便ｻｰﾊﾞ(急便向け）_(APO)_キャビネット構成図_キャビネット構成図_01.コンバージョン手順書（最新）20040831 2" xfId="1672" xr:uid="{00000000-0005-0000-0000-0000B7060000}"/>
    <cellStyle name="7_FAX用紙_テスト仕様書(テストモール)_055飛脚ﾒｰﾙ便ｻｰﾊﾞ(急便向け）_(APO)_キャビネット構成図_キャビネット構成図_050.(添付資料)その他" xfId="3184" xr:uid="{00000000-0005-0000-0000-00009F0C0000}"/>
    <cellStyle name="7_FAX用紙_テスト仕様書(テストモール)_055飛脚ﾒｰﾙ便ｻｰﾊﾞ(急便向け）_(APO)_キャビネット構成図_キャビネット構成図_050.(添付資料)その他 2" xfId="3187" xr:uid="{00000000-0005-0000-0000-0000A20C0000}"/>
    <cellStyle name="7_FAX用紙_テスト仕様書(テストモール)_055飛脚ﾒｰﾙ便ｻｰﾊﾞ(急便向け）_01.コンバージョン手順書（最新）20040831" xfId="4201" xr:uid="{00000000-0005-0000-0000-000098100000}"/>
    <cellStyle name="7_FAX用紙_テスト仕様書(テストモール)_055飛脚ﾒｰﾙ便ｻｰﾊﾞ(急便向け）_01.コンバージョン手順書（最新）20040831 2" xfId="4203" xr:uid="{00000000-0005-0000-0000-00009A100000}"/>
    <cellStyle name="7_FAX用紙_テスト仕様書(テストモール)_055飛脚ﾒｰﾙ便ｻｰﾊﾞ(急便向け）_050.(添付資料)その他" xfId="4204" xr:uid="{00000000-0005-0000-0000-00009B100000}"/>
    <cellStyle name="7_FAX用紙_テスト仕様書(テストモール)_055飛脚ﾒｰﾙ便ｻｰﾊﾞ(急便向け）_050.(添付資料)その他 2" xfId="4005" xr:uid="{00000000-0005-0000-0000-0000D40F0000}"/>
    <cellStyle name="7_FAX用紙_テスト仕様書(テストモール)_055飛脚ﾒｰﾙ便ｻｰﾊﾞ(急便向け）_キャビネット構成図" xfId="4206" xr:uid="{00000000-0005-0000-0000-00009D100000}"/>
    <cellStyle name="7_FAX用紙_テスト仕様書(テストモール)_055飛脚ﾒｰﾙ便ｻｰﾊﾞ(急便向け）_キャビネット構成図 2" xfId="2765" xr:uid="{00000000-0005-0000-0000-0000FC0A0000}"/>
    <cellStyle name="7_FAX用紙_テスト仕様書(テストモール)_055飛脚ﾒｰﾙ便ｻｰﾊﾞ(急便向け）_キャビネット構成図_01.コンバージョン手順書（最新）20040831" xfId="4178" xr:uid="{00000000-0005-0000-0000-000081100000}"/>
    <cellStyle name="7_FAX用紙_テスト仕様書(テストモール)_055飛脚ﾒｰﾙ便ｻｰﾊﾞ(急便向け）_キャビネット構成図_01.コンバージョン手順書（最新）20040831 2" xfId="363" xr:uid="{00000000-0005-0000-0000-00009A010000}"/>
    <cellStyle name="7_FAX用紙_テスト仕様書(テストモール)_055飛脚ﾒｰﾙ便ｻｰﾊﾞ(急便向け）_キャビネット構成図_050.(添付資料)その他" xfId="2800" xr:uid="{00000000-0005-0000-0000-00001F0B0000}"/>
    <cellStyle name="7_FAX用紙_テスト仕様書(テストモール)_055飛脚ﾒｰﾙ便ｻｰﾊﾞ(急便向け）_キャビネット構成図_050.(添付資料)その他 2" xfId="4207" xr:uid="{00000000-0005-0000-0000-00009E100000}"/>
    <cellStyle name="7_FAX用紙_テスト仕様書(テストモール)_055飛脚ﾒｰﾙ便ｻｰﾊﾞ(急便向け）_キャビネット構成図_キャビネット構成図" xfId="582" xr:uid="{00000000-0005-0000-0000-000075020000}"/>
    <cellStyle name="7_FAX用紙_テスト仕様書(テストモール)_055飛脚ﾒｰﾙ便ｻｰﾊﾞ(急便向け）_キャビネット構成図_キャビネット構成図 2" xfId="585" xr:uid="{00000000-0005-0000-0000-000078020000}"/>
    <cellStyle name="7_FAX用紙_テスト仕様書(テストモール)_055飛脚ﾒｰﾙ便ｻｰﾊﾞ(急便向け）_キャビネット構成図_キャビネット構成図_01.コンバージョン手順書（最新）20040831" xfId="4208" xr:uid="{00000000-0005-0000-0000-00009F100000}"/>
    <cellStyle name="7_FAX用紙_テスト仕様書(テストモール)_055飛脚ﾒｰﾙ便ｻｰﾊﾞ(急便向け）_キャビネット構成図_キャビネット構成図_01.コンバージョン手順書（最新）20040831 2" xfId="4209" xr:uid="{00000000-0005-0000-0000-0000A0100000}"/>
    <cellStyle name="7_FAX用紙_テスト仕様書(テストモール)_055飛脚ﾒｰﾙ便ｻｰﾊﾞ(急便向け）_キャビネット構成図_キャビネット構成図_050.(添付資料)その他" xfId="2308" xr:uid="{00000000-0005-0000-0000-000033090000}"/>
    <cellStyle name="7_FAX用紙_テスト仕様書(テストモール)_055飛脚ﾒｰﾙ便ｻｰﾊﾞ(急便向け）_キャビネット構成図_キャビネット構成図_050.(添付資料)その他 2" xfId="2310" xr:uid="{00000000-0005-0000-0000-000035090000}"/>
    <cellStyle name="7_FAX用紙_テスト仕様書(テストモール)_055飛脚ﾒｰﾙ便ｻｰﾊﾞ(急便向け）_チェックシートAPO" xfId="4211" xr:uid="{00000000-0005-0000-0000-0000A2100000}"/>
    <cellStyle name="7_FAX用紙_テスト仕様書(テストモール)_055飛脚ﾒｰﾙ便ｻｰﾊﾞ(急便向け）_チェックシートAPO 2" xfId="4216" xr:uid="{00000000-0005-0000-0000-0000A7100000}"/>
    <cellStyle name="7_FAX用紙_テスト仕様書(テストモール)_055飛脚ﾒｰﾙ便ｻｰﾊﾞ(急便向け）_チェックシートAPO_(APO)" xfId="4217" xr:uid="{00000000-0005-0000-0000-0000A8100000}"/>
    <cellStyle name="7_FAX用紙_テスト仕様書(テストモール)_055飛脚ﾒｰﾙ便ｻｰﾊﾞ(急便向け）_チェックシートAPO_(APO) 2" xfId="4218" xr:uid="{00000000-0005-0000-0000-0000A9100000}"/>
    <cellStyle name="7_FAX用紙_テスト仕様書(テストモール)_055飛脚ﾒｰﾙ便ｻｰﾊﾞ(急便向け）_チェックシートAPO_(APO)_01.コンバージョン手順書（最新）20040831" xfId="4219" xr:uid="{00000000-0005-0000-0000-0000AA100000}"/>
    <cellStyle name="7_FAX用紙_テスト仕様書(テストモール)_055飛脚ﾒｰﾙ便ｻｰﾊﾞ(急便向け）_チェックシートAPO_(APO)_01.コンバージョン手順書（最新）20040831 2" xfId="4220" xr:uid="{00000000-0005-0000-0000-0000AB100000}"/>
    <cellStyle name="7_FAX用紙_テスト仕様書(テストモール)_055飛脚ﾒｰﾙ便ｻｰﾊﾞ(急便向け）_チェックシートAPO_(APO)_050.(添付資料)その他" xfId="2181" xr:uid="{00000000-0005-0000-0000-0000B4080000}"/>
    <cellStyle name="7_FAX用紙_テスト仕様書(テストモール)_055飛脚ﾒｰﾙ便ｻｰﾊﾞ(急便向け）_チェックシートAPO_(APO)_050.(添付資料)その他 2" xfId="4221" xr:uid="{00000000-0005-0000-0000-0000AC100000}"/>
    <cellStyle name="7_FAX用紙_テスト仕様書(テストモール)_055飛脚ﾒｰﾙ便ｻｰﾊﾞ(急便向け）_チェックシートAPO_(APO)_キャビネット構成図" xfId="2792" xr:uid="{00000000-0005-0000-0000-0000170B0000}"/>
    <cellStyle name="7_FAX用紙_テスト仕様書(テストモール)_055飛脚ﾒｰﾙ便ｻｰﾊﾞ(急便向け）_チェックシートAPO_(APO)_キャビネット構成図 2" xfId="2796" xr:uid="{00000000-0005-0000-0000-00001B0B0000}"/>
    <cellStyle name="7_FAX用紙_テスト仕様書(テストモール)_055飛脚ﾒｰﾙ便ｻｰﾊﾞ(急便向け）_チェックシートAPO_(APO)_キャビネット構成図_01.コンバージョン手順書（最新）20040831" xfId="953" xr:uid="{00000000-0005-0000-0000-0000E8030000}"/>
    <cellStyle name="7_FAX用紙_テスト仕様書(テストモール)_055飛脚ﾒｰﾙ便ｻｰﾊﾞ(急便向け）_チェックシートAPO_(APO)_キャビネット構成図_01.コンバージョン手順書（最新）20040831 2" xfId="968" xr:uid="{00000000-0005-0000-0000-0000F7030000}"/>
    <cellStyle name="7_FAX用紙_テスト仕様書(テストモール)_055飛脚ﾒｰﾙ便ｻｰﾊﾞ(急便向け）_チェックシートAPO_(APO)_キャビネット構成図_050.(添付資料)その他" xfId="4222" xr:uid="{00000000-0005-0000-0000-0000AD100000}"/>
    <cellStyle name="7_FAX用紙_テスト仕様書(テストモール)_055飛脚ﾒｰﾙ便ｻｰﾊﾞ(急便向け）_チェックシートAPO_(APO)_キャビネット構成図_050.(添付資料)その他 2" xfId="2727" xr:uid="{00000000-0005-0000-0000-0000D60A0000}"/>
    <cellStyle name="7_FAX用紙_テスト仕様書(テストモール)_055飛脚ﾒｰﾙ便ｻｰﾊﾞ(急便向け）_チェックシートAPO_(APO)_キャビネット構成図_キャビネット構成図" xfId="3201" xr:uid="{00000000-0005-0000-0000-0000B00C0000}"/>
    <cellStyle name="7_FAX用紙_テスト仕様書(テストモール)_055飛脚ﾒｰﾙ便ｻｰﾊﾞ(急便向け）_チェックシートAPO_(APO)_キャビネット構成図_キャビネット構成図 2" xfId="4223" xr:uid="{00000000-0005-0000-0000-0000AE100000}"/>
    <cellStyle name="7_FAX用紙_テスト仕様書(テストモール)_055飛脚ﾒｰﾙ便ｻｰﾊﾞ(急便向け）_チェックシートAPO_(APO)_キャビネット構成図_キャビネット構成図_01.コンバージョン手順書（最新）20040831" xfId="4224" xr:uid="{00000000-0005-0000-0000-0000AF100000}"/>
    <cellStyle name="7_FAX用紙_テスト仕様書(テストモール)_055飛脚ﾒｰﾙ便ｻｰﾊﾞ(急便向け）_チェックシートAPO_(APO)_キャビネット構成図_キャビネット構成図_01.コンバージョン手順書（最新）20040831 2" xfId="4225" xr:uid="{00000000-0005-0000-0000-0000B0100000}"/>
    <cellStyle name="7_FAX用紙_テスト仕様書(テストモール)_055飛脚ﾒｰﾙ便ｻｰﾊﾞ(急便向け）_チェックシートAPO_(APO)_キャビネット構成図_キャビネット構成図_050.(添付資料)その他" xfId="151" xr:uid="{00000000-0005-0000-0000-0000B3000000}"/>
    <cellStyle name="7_FAX用紙_テスト仕様書(テストモール)_055飛脚ﾒｰﾙ便ｻｰﾊﾞ(急便向け）_チェックシートAPO_(APO)_キャビネット構成図_キャビネット構成図_050.(添付資料)その他 2" xfId="1631" xr:uid="{00000000-0005-0000-0000-00008E060000}"/>
    <cellStyle name="7_FAX用紙_テスト仕様書(テストモール)_055飛脚ﾒｰﾙ便ｻｰﾊﾞ(急便向け）_チェックシートAPO_01.コンバージョン手順書（最新）20040831" xfId="4227" xr:uid="{00000000-0005-0000-0000-0000B2100000}"/>
    <cellStyle name="7_FAX用紙_テスト仕様書(テストモール)_055飛脚ﾒｰﾙ便ｻｰﾊﾞ(急便向け）_チェックシートAPO_01.コンバージョン手順書（最新）20040831 2" xfId="4146" xr:uid="{00000000-0005-0000-0000-000061100000}"/>
    <cellStyle name="7_FAX用紙_テスト仕様書(テストモール)_055飛脚ﾒｰﾙ便ｻｰﾊﾞ(急便向け）_チェックシートAPO_050.(添付資料)その他" xfId="4228" xr:uid="{00000000-0005-0000-0000-0000B3100000}"/>
    <cellStyle name="7_FAX用紙_テスト仕様書(テストモール)_055飛脚ﾒｰﾙ便ｻｰﾊﾞ(急便向け）_チェックシートAPO_050.(添付資料)その他 2" xfId="4127" xr:uid="{00000000-0005-0000-0000-00004E100000}"/>
    <cellStyle name="7_FAX用紙_テスト仕様書(テストモール)_055飛脚ﾒｰﾙ便ｻｰﾊﾞ(急便向け）_チェックシートAPO_キャビネット構成図" xfId="4229" xr:uid="{00000000-0005-0000-0000-0000B4100000}"/>
    <cellStyle name="7_FAX用紙_テスト仕様書(テストモール)_055飛脚ﾒｰﾙ便ｻｰﾊﾞ(急便向け）_チェックシートAPO_キャビネット構成図 2" xfId="4230" xr:uid="{00000000-0005-0000-0000-0000B5100000}"/>
    <cellStyle name="7_FAX用紙_テスト仕様書(テストモール)_055飛脚ﾒｰﾙ便ｻｰﾊﾞ(急便向け）_チェックシートAPO_キャビネット構成図_01.コンバージョン手順書（最新）20040831" xfId="4233" xr:uid="{00000000-0005-0000-0000-0000B8100000}"/>
    <cellStyle name="7_FAX用紙_テスト仕様書(テストモール)_055飛脚ﾒｰﾙ便ｻｰﾊﾞ(急便向け）_チェックシートAPO_キャビネット構成図_01.コンバージョン手順書（最新）20040831 2" xfId="4236" xr:uid="{00000000-0005-0000-0000-0000BB100000}"/>
    <cellStyle name="7_FAX用紙_テスト仕様書(テストモール)_055飛脚ﾒｰﾙ便ｻｰﾊﾞ(急便向け）_チェックシートAPO_キャビネット構成図_050.(添付資料)その他" xfId="1279" xr:uid="{00000000-0005-0000-0000-00002E050000}"/>
    <cellStyle name="7_FAX用紙_テスト仕様書(テストモール)_055飛脚ﾒｰﾙ便ｻｰﾊﾞ(急便向け）_チェックシートAPO_キャビネット構成図_050.(添付資料)その他 2" xfId="4238" xr:uid="{00000000-0005-0000-0000-0000BD100000}"/>
    <cellStyle name="7_FAX用紙_テスト仕様書(テストモール)_055飛脚ﾒｰﾙ便ｻｰﾊﾞ(急便向け）_チェックシートAPO_キャビネット構成図_キャビネット構成図" xfId="4239" xr:uid="{00000000-0005-0000-0000-0000BE100000}"/>
    <cellStyle name="7_FAX用紙_テスト仕様書(テストモール)_055飛脚ﾒｰﾙ便ｻｰﾊﾞ(急便向け）_チェックシートAPO_キャビネット構成図_キャビネット構成図 2" xfId="4240" xr:uid="{00000000-0005-0000-0000-0000BF100000}"/>
    <cellStyle name="7_FAX用紙_テスト仕様書(テストモール)_055飛脚ﾒｰﾙ便ｻｰﾊﾞ(急便向け）_チェックシートAPO_キャビネット構成図_キャビネット構成図_01.コンバージョン手順書（最新）20040831" xfId="3673" xr:uid="{00000000-0005-0000-0000-0000880E0000}"/>
    <cellStyle name="7_FAX用紙_テスト仕様書(テストモール)_055飛脚ﾒｰﾙ便ｻｰﾊﾞ(急便向け）_チェックシートAPO_キャビネット構成図_キャビネット構成図_01.コンバージョン手順書（最新）20040831 2" xfId="3675" xr:uid="{00000000-0005-0000-0000-00008A0E0000}"/>
    <cellStyle name="7_FAX用紙_テスト仕様書(テストモール)_055飛脚ﾒｰﾙ便ｻｰﾊﾞ(急便向け）_チェックシートAPO_キャビネット構成図_キャビネット構成図_050.(添付資料)その他" xfId="3640" xr:uid="{00000000-0005-0000-0000-0000670E0000}"/>
    <cellStyle name="7_FAX用紙_テスト仕様書(テストモール)_055飛脚ﾒｰﾙ便ｻｰﾊﾞ(急便向け）_チェックシートAPO_キャビネット構成図_キャビネット構成図_050.(添付資料)その他 2" xfId="840" xr:uid="{00000000-0005-0000-0000-000077030000}"/>
    <cellStyle name="7_FAX用紙_テスト仕様書(テストモール)_057楽天様向ｲﾝﾀｰﾈｯﾄｼｮｯﾋﾟﾝｸﾞﾓｰﾙ機能開発2" xfId="4241" xr:uid="{00000000-0005-0000-0000-0000C0100000}"/>
    <cellStyle name="7_FAX用紙_テスト仕様書(テストモール)_057楽天様向ｲﾝﾀｰﾈｯﾄｼｮｯﾋﾟﾝｸﾞﾓｰﾙ機能開発2 2" xfId="4123" xr:uid="{00000000-0005-0000-0000-00004A100000}"/>
    <cellStyle name="7_FAX用紙_テスト仕様書(テストモール)_057楽天様向ｲﾝﾀｰﾈｯﾄｼｮｯﾋﾟﾝｸﾞﾓｰﾙ機能開発2_(APO)" xfId="4165" xr:uid="{00000000-0005-0000-0000-000074100000}"/>
    <cellStyle name="7_FAX用紙_テスト仕様書(テストモール)_057楽天様向ｲﾝﾀｰﾈｯﾄｼｮｯﾋﾟﾝｸﾞﾓｰﾙ機能開発2_(APO) 2" xfId="4243" xr:uid="{00000000-0005-0000-0000-0000C2100000}"/>
    <cellStyle name="7_FAX用紙_テスト仕様書(テストモール)_057楽天様向ｲﾝﾀｰﾈｯﾄｼｮｯﾋﾟﾝｸﾞﾓｰﾙ機能開発2_(APO)_(APO)" xfId="3560" xr:uid="{00000000-0005-0000-0000-0000170E0000}"/>
    <cellStyle name="7_FAX用紙_テスト仕様書(テストモール)_057楽天様向ｲﾝﾀｰﾈｯﾄｼｮｯﾋﾟﾝｸﾞﾓｰﾙ機能開発2_(APO)_(APO) 2" xfId="3561" xr:uid="{00000000-0005-0000-0000-0000180E0000}"/>
    <cellStyle name="7_FAX用紙_テスト仕様書(テストモール)_057楽天様向ｲﾝﾀｰﾈｯﾄｼｮｯﾋﾟﾝｸﾞﾓｰﾙ機能開発2_(APO)_(APO)_01.コンバージョン手順書（最新）20040831" xfId="2248" xr:uid="{00000000-0005-0000-0000-0000F7080000}"/>
    <cellStyle name="7_FAX用紙_テスト仕様書(テストモール)_057楽天様向ｲﾝﾀｰﾈｯﾄｼｮｯﾋﾟﾝｸﾞﾓｰﾙ機能開発2_(APO)_(APO)_01.コンバージョン手順書（最新）20040831 2" xfId="1876" xr:uid="{00000000-0005-0000-0000-000083070000}"/>
    <cellStyle name="7_FAX用紙_テスト仕様書(テストモール)_057楽天様向ｲﾝﾀｰﾈｯﾄｼｮｯﾋﾟﾝｸﾞﾓｰﾙ機能開発2_(APO)_(APO)_050.(添付資料)その他" xfId="4245" xr:uid="{00000000-0005-0000-0000-0000C4100000}"/>
    <cellStyle name="7_FAX用紙_テスト仕様書(テストモール)_057楽天様向ｲﾝﾀｰﾈｯﾄｼｮｯﾋﾟﾝｸﾞﾓｰﾙ機能開発2_(APO)_(APO)_050.(添付資料)その他 2" xfId="4247" xr:uid="{00000000-0005-0000-0000-0000C6100000}"/>
    <cellStyle name="7_FAX用紙_テスト仕様書(テストモール)_057楽天様向ｲﾝﾀｰﾈｯﾄｼｮｯﾋﾟﾝｸﾞﾓｰﾙ機能開発2_(APO)_(APO)_キャビネット構成図" xfId="4248" xr:uid="{00000000-0005-0000-0000-0000C7100000}"/>
    <cellStyle name="7_FAX用紙_テスト仕様書(テストモール)_057楽天様向ｲﾝﾀｰﾈｯﾄｼｮｯﾋﾟﾝｸﾞﾓｰﾙ機能開発2_(APO)_(APO)_キャビネット構成図 2" xfId="4250" xr:uid="{00000000-0005-0000-0000-0000C9100000}"/>
    <cellStyle name="7_FAX用紙_テスト仕様書(テストモール)_057楽天様向ｲﾝﾀｰﾈｯﾄｼｮｯﾋﾟﾝｸﾞﾓｰﾙ機能開発2_(APO)_(APO)_キャビネット構成図_01.コンバージョン手順書（最新）20040831" xfId="4253" xr:uid="{00000000-0005-0000-0000-0000CC100000}"/>
    <cellStyle name="7_FAX用紙_テスト仕様書(テストモール)_057楽天様向ｲﾝﾀｰﾈｯﾄｼｮｯﾋﾟﾝｸﾞﾓｰﾙ機能開発2_(APO)_(APO)_キャビネット構成図_01.コンバージョン手順書（最新）20040831 2" xfId="4255" xr:uid="{00000000-0005-0000-0000-0000CE100000}"/>
    <cellStyle name="7_FAX用紙_テスト仕様書(テストモール)_057楽天様向ｲﾝﾀｰﾈｯﾄｼｮｯﾋﾟﾝｸﾞﾓｰﾙ機能開発2_(APO)_(APO)_キャビネット構成図_050.(添付資料)その他" xfId="4257" xr:uid="{00000000-0005-0000-0000-0000D0100000}"/>
    <cellStyle name="7_FAX用紙_テスト仕様書(テストモール)_057楽天様向ｲﾝﾀｰﾈｯﾄｼｮｯﾋﾟﾝｸﾞﾓｰﾙ機能開発2_(APO)_(APO)_キャビネット構成図_050.(添付資料)その他 2" xfId="4259" xr:uid="{00000000-0005-0000-0000-0000D2100000}"/>
    <cellStyle name="7_FAX用紙_テスト仕様書(テストモール)_057楽天様向ｲﾝﾀｰﾈｯﾄｼｮｯﾋﾟﾝｸﾞﾓｰﾙ機能開発2_(APO)_(APO)_キャビネット構成図_キャビネット構成図" xfId="4260" xr:uid="{00000000-0005-0000-0000-0000D3100000}"/>
    <cellStyle name="7_FAX用紙_テスト仕様書(テストモール)_057楽天様向ｲﾝﾀｰﾈｯﾄｼｮｯﾋﾟﾝｸﾞﾓｰﾙ機能開発2_(APO)_(APO)_キャビネット構成図_キャビネット構成図 2" xfId="1114" xr:uid="{00000000-0005-0000-0000-000089040000}"/>
    <cellStyle name="7_FAX用紙_テスト仕様書(テストモール)_057楽天様向ｲﾝﾀｰﾈｯﾄｼｮｯﾋﾟﾝｸﾞﾓｰﾙ機能開発2_(APO)_(APO)_キャビネット構成図_キャビネット構成図_01.コンバージョン手順書（最新）20040831" xfId="4261" xr:uid="{00000000-0005-0000-0000-0000D4100000}"/>
    <cellStyle name="7_FAX用紙_テスト仕様書(テストモール)_057楽天様向ｲﾝﾀｰﾈｯﾄｼｮｯﾋﾟﾝｸﾞﾓｰﾙ機能開発2_(APO)_(APO)_キャビネット構成図_キャビネット構成図_01.コンバージョン手順書（最新）20040831 2" xfId="4262" xr:uid="{00000000-0005-0000-0000-0000D5100000}"/>
    <cellStyle name="7_FAX用紙_テスト仕様書(テストモール)_057楽天様向ｲﾝﾀｰﾈｯﾄｼｮｯﾋﾟﾝｸﾞﾓｰﾙ機能開発2_(APO)_(APO)_キャビネット構成図_キャビネット構成図_050.(添付資料)その他" xfId="3492" xr:uid="{00000000-0005-0000-0000-0000D30D0000}"/>
    <cellStyle name="7_FAX用紙_テスト仕様書(テストモール)_057楽天様向ｲﾝﾀｰﾈｯﾄｼｮｯﾋﾟﾝｸﾞﾓｰﾙ機能開発2_(APO)_(APO)_キャビネット構成図_キャビネット構成図_050.(添付資料)その他 2" xfId="4264" xr:uid="{00000000-0005-0000-0000-0000D7100000}"/>
    <cellStyle name="7_FAX用紙_テスト仕様書(テストモール)_057楽天様向ｲﾝﾀｰﾈｯﾄｼｮｯﾋﾟﾝｸﾞﾓｰﾙ機能開発2_(APO)_01.コンバージョン手順書（最新）20040831" xfId="4265" xr:uid="{00000000-0005-0000-0000-0000D8100000}"/>
    <cellStyle name="7_FAX用紙_テスト仕様書(テストモール)_057楽天様向ｲﾝﾀｰﾈｯﾄｼｮｯﾋﾟﾝｸﾞﾓｰﾙ機能開発2_(APO)_01.コンバージョン手順書（最新）20040831 2" xfId="4266" xr:uid="{00000000-0005-0000-0000-0000D9100000}"/>
    <cellStyle name="7_FAX用紙_テスト仕様書(テストモール)_057楽天様向ｲﾝﾀｰﾈｯﾄｼｮｯﾋﾟﾝｸﾞﾓｰﾙ機能開発2_(APO)_050.(添付資料)その他" xfId="1944" xr:uid="{00000000-0005-0000-0000-0000C7070000}"/>
    <cellStyle name="7_FAX用紙_テスト仕様書(テストモール)_057楽天様向ｲﾝﾀｰﾈｯﾄｼｮｯﾋﾟﾝｸﾞﾓｰﾙ機能開発2_(APO)_050.(添付資料)その他 2" xfId="4267" xr:uid="{00000000-0005-0000-0000-0000DA100000}"/>
    <cellStyle name="7_FAX用紙_テスト仕様書(テストモール)_057楽天様向ｲﾝﾀｰﾈｯﾄｼｮｯﾋﾟﾝｸﾞﾓｰﾙ機能開発2_(APO)_キャビネット構成図" xfId="2639" xr:uid="{00000000-0005-0000-0000-00007E0A0000}"/>
    <cellStyle name="7_FAX用紙_テスト仕様書(テストモール)_057楽天様向ｲﾝﾀｰﾈｯﾄｼｮｯﾋﾟﾝｸﾞﾓｰﾙ機能開発2_(APO)_キャビネット構成図 2" xfId="2642" xr:uid="{00000000-0005-0000-0000-0000810A0000}"/>
    <cellStyle name="7_FAX用紙_テスト仕様書(テストモール)_057楽天様向ｲﾝﾀｰﾈｯﾄｼｮｯﾋﾟﾝｸﾞﾓｰﾙ機能開発2_(APO)_キャビネット構成図_01.コンバージョン手順書（最新）20040831" xfId="4269" xr:uid="{00000000-0005-0000-0000-0000DC100000}"/>
    <cellStyle name="7_FAX用紙_テスト仕様書(テストモール)_057楽天様向ｲﾝﾀｰﾈｯﾄｼｮｯﾋﾟﾝｸﾞﾓｰﾙ機能開発2_(APO)_キャビネット構成図_01.コンバージョン手順書（最新）20040831 2" xfId="4272" xr:uid="{00000000-0005-0000-0000-0000DF100000}"/>
    <cellStyle name="7_FAX用紙_テスト仕様書(テストモール)_057楽天様向ｲﾝﾀｰﾈｯﾄｼｮｯﾋﾟﾝｸﾞﾓｰﾙ機能開発2_(APO)_キャビネット構成図_050.(添付資料)その他" xfId="3916" xr:uid="{00000000-0005-0000-0000-00007B0F0000}"/>
    <cellStyle name="7_FAX用紙_テスト仕様書(テストモール)_057楽天様向ｲﾝﾀｰﾈｯﾄｼｮｯﾋﾟﾝｸﾞﾓｰﾙ機能開発2_(APO)_キャビネット構成図_050.(添付資料)その他 2" xfId="3919" xr:uid="{00000000-0005-0000-0000-00007E0F0000}"/>
    <cellStyle name="7_FAX用紙_テスト仕様書(テストモール)_057楽天様向ｲﾝﾀｰﾈｯﾄｼｮｯﾋﾟﾝｸﾞﾓｰﾙ機能開発2_(APO)_キャビネット構成図_キャビネット構成図" xfId="4274" xr:uid="{00000000-0005-0000-0000-0000E1100000}"/>
    <cellStyle name="7_FAX用紙_テスト仕様書(テストモール)_057楽天様向ｲﾝﾀｰﾈｯﾄｼｮｯﾋﾟﾝｸﾞﾓｰﾙ機能開発2_(APO)_キャビネット構成図_キャビネット構成図 2" xfId="4275" xr:uid="{00000000-0005-0000-0000-0000E2100000}"/>
    <cellStyle name="7_FAX用紙_テスト仕様書(テストモール)_057楽天様向ｲﾝﾀｰﾈｯﾄｼｮｯﾋﾟﾝｸﾞﾓｰﾙ機能開発2_(APO)_キャビネット構成図_キャビネット構成図_01.コンバージョン手順書（最新）20040831" xfId="4276" xr:uid="{00000000-0005-0000-0000-0000E3100000}"/>
    <cellStyle name="7_FAX用紙_テスト仕様書(テストモール)_057楽天様向ｲﾝﾀｰﾈｯﾄｼｮｯﾋﾟﾝｸﾞﾓｰﾙ機能開発2_(APO)_キャビネット構成図_キャビネット構成図_01.コンバージョン手順書（最新）20040831 2" xfId="2366" xr:uid="{00000000-0005-0000-0000-00006D090000}"/>
    <cellStyle name="7_FAX用紙_テスト仕様書(テストモール)_057楽天様向ｲﾝﾀｰﾈｯﾄｼｮｯﾋﾟﾝｸﾞﾓｰﾙ機能開発2_(APO)_キャビネット構成図_キャビネット構成図_050.(添付資料)その他" xfId="2821" xr:uid="{00000000-0005-0000-0000-0000340B0000}"/>
    <cellStyle name="7_FAX用紙_テスト仕様書(テストモール)_057楽天様向ｲﾝﾀｰﾈｯﾄｼｮｯﾋﾟﾝｸﾞﾓｰﾙ機能開発2_(APO)_キャビネット構成図_キャビネット構成図_050.(添付資料)その他 2" xfId="2995" xr:uid="{00000000-0005-0000-0000-0000E20B0000}"/>
    <cellStyle name="7_FAX用紙_テスト仕様書(テストモール)_057楽天様向ｲﾝﾀｰﾈｯﾄｼｮｯﾋﾟﾝｸﾞﾓｰﾙ機能開発2_01.コンバージョン手順書（最新）20040831" xfId="4278" xr:uid="{00000000-0005-0000-0000-0000E5100000}"/>
    <cellStyle name="7_FAX用紙_テスト仕様書(テストモール)_057楽天様向ｲﾝﾀｰﾈｯﾄｼｮｯﾋﾟﾝｸﾞﾓｰﾙ機能開発2_01.コンバージョン手順書（最新）20040831 2" xfId="4280" xr:uid="{00000000-0005-0000-0000-0000E7100000}"/>
    <cellStyle name="7_FAX用紙_テスト仕様書(テストモール)_057楽天様向ｲﾝﾀｰﾈｯﾄｼｮｯﾋﾟﾝｸﾞﾓｰﾙ機能開発2_050.(添付資料)その他" xfId="4281" xr:uid="{00000000-0005-0000-0000-0000E8100000}"/>
    <cellStyle name="7_FAX用紙_テスト仕様書(テストモール)_057楽天様向ｲﾝﾀｰﾈｯﾄｼｮｯﾋﾟﾝｸﾞﾓｰﾙ機能開発2_050.(添付資料)その他 2" xfId="4282" xr:uid="{00000000-0005-0000-0000-0000E9100000}"/>
    <cellStyle name="7_FAX用紙_テスト仕様書(テストモール)_057楽天様向ｲﾝﾀｰﾈｯﾄｼｮｯﾋﾟﾝｸﾞﾓｰﾙ機能開発2_キャビネット構成図" xfId="4283" xr:uid="{00000000-0005-0000-0000-0000EA100000}"/>
    <cellStyle name="7_FAX用紙_テスト仕様書(テストモール)_057楽天様向ｲﾝﾀｰﾈｯﾄｼｮｯﾋﾟﾝｸﾞﾓｰﾙ機能開発2_キャビネット構成図 2" xfId="4285" xr:uid="{00000000-0005-0000-0000-0000EC100000}"/>
    <cellStyle name="7_FAX用紙_テスト仕様書(テストモール)_057楽天様向ｲﾝﾀｰﾈｯﾄｼｮｯﾋﾟﾝｸﾞﾓｰﾙ機能開発2_キャビネット構成図_01.コンバージョン手順書（最新）20040831" xfId="4286" xr:uid="{00000000-0005-0000-0000-0000ED100000}"/>
    <cellStyle name="7_FAX用紙_テスト仕様書(テストモール)_057楽天様向ｲﾝﾀｰﾈｯﾄｼｮｯﾋﾟﾝｸﾞﾓｰﾙ機能開発2_キャビネット構成図_01.コンバージョン手順書（最新）20040831 2" xfId="2317" xr:uid="{00000000-0005-0000-0000-00003C090000}"/>
    <cellStyle name="7_FAX用紙_テスト仕様書(テストモール)_057楽天様向ｲﾝﾀｰﾈｯﾄｼｮｯﾋﾟﾝｸﾞﾓｰﾙ機能開発2_キャビネット構成図_050.(添付資料)その他" xfId="2941" xr:uid="{00000000-0005-0000-0000-0000AC0B0000}"/>
    <cellStyle name="7_FAX用紙_テスト仕様書(テストモール)_057楽天様向ｲﾝﾀｰﾈｯﾄｼｮｯﾋﾟﾝｸﾞﾓｰﾙ機能開発2_キャビネット構成図_050.(添付資料)その他 2" xfId="4287" xr:uid="{00000000-0005-0000-0000-0000EE100000}"/>
    <cellStyle name="7_FAX用紙_テスト仕様書(テストモール)_057楽天様向ｲﾝﾀｰﾈｯﾄｼｮｯﾋﾟﾝｸﾞﾓｰﾙ機能開発2_キャビネット構成図_キャビネット構成図" xfId="242" xr:uid="{00000000-0005-0000-0000-000021010000}"/>
    <cellStyle name="7_FAX用紙_テスト仕様書(テストモール)_057楽天様向ｲﾝﾀｰﾈｯﾄｼｮｯﾋﾟﾝｸﾞﾓｰﾙ機能開発2_キャビネット構成図_キャビネット構成図 2" xfId="267" xr:uid="{00000000-0005-0000-0000-00003A010000}"/>
    <cellStyle name="7_FAX用紙_テスト仕様書(テストモール)_057楽天様向ｲﾝﾀｰﾈｯﾄｼｮｯﾋﾟﾝｸﾞﾓｰﾙ機能開発2_キャビネット構成図_キャビネット構成図_01.コンバージョン手順書（最新）20040831" xfId="3791" xr:uid="{00000000-0005-0000-0000-0000FE0E0000}"/>
    <cellStyle name="7_FAX用紙_テスト仕様書(テストモール)_057楽天様向ｲﾝﾀｰﾈｯﾄｼｮｯﾋﾟﾝｸﾞﾓｰﾙ機能開発2_キャビネット構成図_キャビネット構成図_01.コンバージョン手順書（最新）20040831 2" xfId="4291" xr:uid="{00000000-0005-0000-0000-0000F2100000}"/>
    <cellStyle name="7_FAX用紙_テスト仕様書(テストモール)_057楽天様向ｲﾝﾀｰﾈｯﾄｼｮｯﾋﾟﾝｸﾞﾓｰﾙ機能開発2_キャビネット構成図_キャビネット構成図_050.(添付資料)その他" xfId="4292" xr:uid="{00000000-0005-0000-0000-0000F3100000}"/>
    <cellStyle name="7_FAX用紙_テスト仕様書(テストモール)_057楽天様向ｲﾝﾀｰﾈｯﾄｼｮｯﾋﾟﾝｸﾞﾓｰﾙ機能開発2_キャビネット構成図_キャビネット構成図_050.(添付資料)その他 2" xfId="413" xr:uid="{00000000-0005-0000-0000-0000CC010000}"/>
    <cellStyle name="7_FAX用紙_テスト仕様書(テストモール)_057楽天様向ｲﾝﾀｰﾈｯﾄｼｮｯﾋﾟﾝｸﾞﾓｰﾙ機能開発2_チェックシートAPO" xfId="4294" xr:uid="{00000000-0005-0000-0000-0000F5100000}"/>
    <cellStyle name="7_FAX用紙_テスト仕様書(テストモール)_057楽天様向ｲﾝﾀｰﾈｯﾄｼｮｯﾋﾟﾝｸﾞﾓｰﾙ機能開発2_チェックシートAPO 2" xfId="4295" xr:uid="{00000000-0005-0000-0000-0000F6100000}"/>
    <cellStyle name="7_FAX用紙_テスト仕様書(テストモール)_057楽天様向ｲﾝﾀｰﾈｯﾄｼｮｯﾋﾟﾝｸﾞﾓｰﾙ機能開発2_チェックシートAPO_(APO)" xfId="4098" xr:uid="{00000000-0005-0000-0000-000031100000}"/>
    <cellStyle name="7_FAX用紙_テスト仕様書(テストモール)_057楽天様向ｲﾝﾀｰﾈｯﾄｼｮｯﾋﾟﾝｸﾞﾓｰﾙ機能開発2_チェックシートAPO_(APO) 2" xfId="4297" xr:uid="{00000000-0005-0000-0000-0000F8100000}"/>
    <cellStyle name="7_FAX用紙_テスト仕様書(テストモール)_057楽天様向ｲﾝﾀｰﾈｯﾄｼｮｯﾋﾟﾝｸﾞﾓｰﾙ機能開発2_チェックシートAPO_(APO)_01.コンバージョン手順書（最新）20040831" xfId="4298" xr:uid="{00000000-0005-0000-0000-0000F9100000}"/>
    <cellStyle name="7_FAX用紙_テスト仕様書(テストモール)_057楽天様向ｲﾝﾀｰﾈｯﾄｼｮｯﾋﾟﾝｸﾞﾓｰﾙ機能開発2_チェックシートAPO_(APO)_01.コンバージョン手順書（最新）20040831 2" xfId="4300" xr:uid="{00000000-0005-0000-0000-0000FB100000}"/>
    <cellStyle name="7_FAX用紙_テスト仕様書(テストモール)_057楽天様向ｲﾝﾀｰﾈｯﾄｼｮｯﾋﾟﾝｸﾞﾓｰﾙ機能開発2_チェックシートAPO_(APO)_050.(添付資料)その他" xfId="4301" xr:uid="{00000000-0005-0000-0000-0000FC100000}"/>
    <cellStyle name="7_FAX用紙_テスト仕様書(テストモール)_057楽天様向ｲﾝﾀｰﾈｯﾄｼｮｯﾋﾟﾝｸﾞﾓｰﾙ機能開発2_チェックシートAPO_(APO)_050.(添付資料)その他 2" xfId="4302" xr:uid="{00000000-0005-0000-0000-0000FD100000}"/>
    <cellStyle name="7_FAX用紙_テスト仕様書(テストモール)_057楽天様向ｲﾝﾀｰﾈｯﾄｼｮｯﾋﾟﾝｸﾞﾓｰﾙ機能開発2_チェックシートAPO_(APO)_キャビネット構成図" xfId="4303" xr:uid="{00000000-0005-0000-0000-0000FE100000}"/>
    <cellStyle name="7_FAX用紙_テスト仕様書(テストモール)_057楽天様向ｲﾝﾀｰﾈｯﾄｼｮｯﾋﾟﾝｸﾞﾓｰﾙ機能開発2_チェックシートAPO_(APO)_キャビネット構成図 2" xfId="4304" xr:uid="{00000000-0005-0000-0000-0000FF100000}"/>
    <cellStyle name="7_FAX用紙_テスト仕様書(テストモール)_057楽天様向ｲﾝﾀｰﾈｯﾄｼｮｯﾋﾟﾝｸﾞﾓｰﾙ機能開発2_チェックシートAPO_(APO)_キャビネット構成図_01.コンバージョン手順書（最新）20040831" xfId="4251" xr:uid="{00000000-0005-0000-0000-0000CA100000}"/>
    <cellStyle name="7_FAX用紙_テスト仕様書(テストモール)_057楽天様向ｲﾝﾀｰﾈｯﾄｼｮｯﾋﾟﾝｸﾞﾓｰﾙ機能開発2_チェックシートAPO_(APO)_キャビネット構成図_01.コンバージョン手順書（最新）20040831 2" xfId="4305" xr:uid="{00000000-0005-0000-0000-000000110000}"/>
    <cellStyle name="7_FAX用紙_テスト仕様書(テストモール)_057楽天様向ｲﾝﾀｰﾈｯﾄｼｮｯﾋﾟﾝｸﾞﾓｰﾙ機能開発2_チェックシートAPO_(APO)_キャビネット構成図_050.(添付資料)その他" xfId="4306" xr:uid="{00000000-0005-0000-0000-000001110000}"/>
    <cellStyle name="7_FAX用紙_テスト仕様書(テストモール)_057楽天様向ｲﾝﾀｰﾈｯﾄｼｮｯﾋﾟﾝｸﾞﾓｰﾙ機能開発2_チェックシートAPO_(APO)_キャビネット構成図_050.(添付資料)その他 2" xfId="4307" xr:uid="{00000000-0005-0000-0000-000002110000}"/>
    <cellStyle name="7_FAX用紙_テスト仕様書(テストモール)_057楽天様向ｲﾝﾀｰﾈｯﾄｼｮｯﾋﾟﾝｸﾞﾓｰﾙ機能開発2_チェックシートAPO_(APO)_キャビネット構成図_キャビネット構成図" xfId="4309" xr:uid="{00000000-0005-0000-0000-000004110000}"/>
    <cellStyle name="7_FAX用紙_テスト仕様書(テストモール)_057楽天様向ｲﾝﾀｰﾈｯﾄｼｮｯﾋﾟﾝｸﾞﾓｰﾙ機能開発2_チェックシートAPO_(APO)_キャビネット構成図_キャビネット構成図 2" xfId="4310" xr:uid="{00000000-0005-0000-0000-000005110000}"/>
    <cellStyle name="7_FAX用紙_テスト仕様書(テストモール)_057楽天様向ｲﾝﾀｰﾈｯﾄｼｮｯﾋﾟﾝｸﾞﾓｰﾙ機能開発2_チェックシートAPO_(APO)_キャビネット構成図_キャビネット構成図_01.コンバージョン手順書（最新）20040831" xfId="4311" xr:uid="{00000000-0005-0000-0000-000006110000}"/>
    <cellStyle name="7_FAX用紙_テスト仕様書(テストモール)_057楽天様向ｲﾝﾀｰﾈｯﾄｼｮｯﾋﾟﾝｸﾞﾓｰﾙ機能開発2_チェックシートAPO_(APO)_キャビネット構成図_キャビネット構成図_01.コンバージョン手順書（最新）20040831 2" xfId="4314" xr:uid="{00000000-0005-0000-0000-000009110000}"/>
    <cellStyle name="7_FAX用紙_テスト仕様書(テストモール)_057楽天様向ｲﾝﾀｰﾈｯﾄｼｮｯﾋﾟﾝｸﾞﾓｰﾙ機能開発2_チェックシートAPO_(APO)_キャビネット構成図_キャビネット構成図_050.(添付資料)その他" xfId="4315" xr:uid="{00000000-0005-0000-0000-00000A110000}"/>
    <cellStyle name="7_FAX用紙_テスト仕様書(テストモール)_057楽天様向ｲﾝﾀｰﾈｯﾄｼｮｯﾋﾟﾝｸﾞﾓｰﾙ機能開発2_チェックシートAPO_(APO)_キャビネット構成図_キャビネット構成図_050.(添付資料)その他 2" xfId="4316" xr:uid="{00000000-0005-0000-0000-00000B110000}"/>
    <cellStyle name="7_FAX用紙_テスト仕様書(テストモール)_057楽天様向ｲﾝﾀｰﾈｯﾄｼｮｯﾋﾟﾝｸﾞﾓｰﾙ機能開発2_チェックシートAPO_01.コンバージョン手順書（最新）20040831" xfId="4317" xr:uid="{00000000-0005-0000-0000-00000C110000}"/>
    <cellStyle name="7_FAX用紙_テスト仕様書(テストモール)_057楽天様向ｲﾝﾀｰﾈｯﾄｼｮｯﾋﾟﾝｸﾞﾓｰﾙ機能開発2_チェックシートAPO_01.コンバージョン手順書（最新）20040831 2" xfId="2637" xr:uid="{00000000-0005-0000-0000-00007C0A0000}"/>
    <cellStyle name="7_FAX用紙_テスト仕様書(テストモール)_057楽天様向ｲﾝﾀｰﾈｯﾄｼｮｯﾋﾟﾝｸﾞﾓｰﾙ機能開発2_チェックシートAPO_050.(添付資料)その他" xfId="4319" xr:uid="{00000000-0005-0000-0000-00000E110000}"/>
    <cellStyle name="7_FAX用紙_テスト仕様書(テストモール)_057楽天様向ｲﾝﾀｰﾈｯﾄｼｮｯﾋﾟﾝｸﾞﾓｰﾙ機能開発2_チェックシートAPO_050.(添付資料)その他 2" xfId="4320" xr:uid="{00000000-0005-0000-0000-00000F110000}"/>
    <cellStyle name="7_FAX用紙_テスト仕様書(テストモール)_057楽天様向ｲﾝﾀｰﾈｯﾄｼｮｯﾋﾟﾝｸﾞﾓｰﾙ機能開発2_チェックシートAPO_キャビネット構成図" xfId="4321" xr:uid="{00000000-0005-0000-0000-000010110000}"/>
    <cellStyle name="7_FAX用紙_テスト仕様書(テストモール)_057楽天様向ｲﾝﾀｰﾈｯﾄｼｮｯﾋﾟﾝｸﾞﾓｰﾙ機能開発2_チェックシートAPO_キャビネット構成図 2" xfId="4323" xr:uid="{00000000-0005-0000-0000-000012110000}"/>
    <cellStyle name="7_FAX用紙_テスト仕様書(テストモール)_057楽天様向ｲﾝﾀｰﾈｯﾄｼｮｯﾋﾟﾝｸﾞﾓｰﾙ機能開発2_チェックシートAPO_キャビネット構成図_01.コンバージョン手順書（最新）20040831" xfId="112" xr:uid="{00000000-0005-0000-0000-000082000000}"/>
    <cellStyle name="7_FAX用紙_テスト仕様書(テストモール)_057楽天様向ｲﾝﾀｰﾈｯﾄｼｮｯﾋﾟﾝｸﾞﾓｰﾙ機能開発2_チェックシートAPO_キャビネット構成図_01.コンバージョン手順書（最新）20040831 2" xfId="4324" xr:uid="{00000000-0005-0000-0000-000013110000}"/>
    <cellStyle name="7_FAX用紙_テスト仕様書(テストモール)_057楽天様向ｲﾝﾀｰﾈｯﾄｼｮｯﾋﾟﾝｸﾞﾓｰﾙ機能開発2_チェックシートAPO_キャビネット構成図_050.(添付資料)その他" xfId="4231" xr:uid="{00000000-0005-0000-0000-0000B6100000}"/>
    <cellStyle name="7_FAX用紙_テスト仕様書(テストモール)_057楽天様向ｲﾝﾀｰﾈｯﾄｼｮｯﾋﾟﾝｸﾞﾓｰﾙ機能開発2_チェックシートAPO_キャビネット構成図_050.(添付資料)その他 2" xfId="4234" xr:uid="{00000000-0005-0000-0000-0000B9100000}"/>
    <cellStyle name="7_FAX用紙_テスト仕様書(テストモール)_057楽天様向ｲﾝﾀｰﾈｯﾄｼｮｯﾋﾟﾝｸﾞﾓｰﾙ機能開発2_チェックシートAPO_キャビネット構成図_キャビネット構成図" xfId="1532" xr:uid="{00000000-0005-0000-0000-00002B060000}"/>
    <cellStyle name="7_FAX用紙_テスト仕様書(テストモール)_057楽天様向ｲﾝﾀｰﾈｯﾄｼｮｯﾋﾟﾝｸﾞﾓｰﾙ機能開発2_チェックシートAPO_キャビネット構成図_キャビネット構成図 2" xfId="284" xr:uid="{00000000-0005-0000-0000-00004B010000}"/>
    <cellStyle name="7_FAX用紙_テスト仕様書(テストモール)_057楽天様向ｲﾝﾀｰﾈｯﾄｼｮｯﾋﾟﾝｸﾞﾓｰﾙ機能開発2_チェックシートAPO_キャビネット構成図_キャビネット構成図_01.コンバージョン手順書（最新）20040831" xfId="4325" xr:uid="{00000000-0005-0000-0000-000014110000}"/>
    <cellStyle name="7_FAX用紙_テスト仕様書(テストモール)_057楽天様向ｲﾝﾀｰﾈｯﾄｼｮｯﾋﾟﾝｸﾞﾓｰﾙ機能開発2_チェックシートAPO_キャビネット構成図_キャビネット構成図_01.コンバージョン手順書（最新）20040831 2" xfId="3392" xr:uid="{00000000-0005-0000-0000-00006F0D0000}"/>
    <cellStyle name="7_FAX用紙_テスト仕様書(テストモール)_057楽天様向ｲﾝﾀｰﾈｯﾄｼｮｯﾋﾟﾝｸﾞﾓｰﾙ機能開発2_チェックシートAPO_キャビネット構成図_キャビネット構成図_050.(添付資料)その他" xfId="4326" xr:uid="{00000000-0005-0000-0000-000015110000}"/>
    <cellStyle name="7_FAX用紙_テスト仕様書(テストモール)_057楽天様向ｲﾝﾀｰﾈｯﾄｼｮｯﾋﾟﾝｸﾞﾓｰﾙ機能開発2_チェックシートAPO_キャビネット構成図_キャビネット構成図_050.(添付資料)その他 2" xfId="4327" xr:uid="{00000000-0005-0000-0000-000016110000}"/>
    <cellStyle name="7_FAX用紙_テスト仕様書(テストモール)_SO21見積1205" xfId="546" xr:uid="{00000000-0005-0000-0000-000051020000}"/>
    <cellStyle name="7_FAX用紙_テスト仕様書(テストモール)_SO21見積1205 2" xfId="556" xr:uid="{00000000-0005-0000-0000-00005B020000}"/>
    <cellStyle name="7_FAX用紙_テスト仕様書(テストモール)_SO21見積1205_(APO)" xfId="3692" xr:uid="{00000000-0005-0000-0000-00009B0E0000}"/>
    <cellStyle name="7_FAX用紙_テスト仕様書(テストモール)_SO21見積1205_(APO) 2" xfId="3695" xr:uid="{00000000-0005-0000-0000-00009E0E0000}"/>
    <cellStyle name="7_FAX用紙_テスト仕様書(テストモール)_SO21見積1205_(APO)_(APO)" xfId="4328" xr:uid="{00000000-0005-0000-0000-000017110000}"/>
    <cellStyle name="7_FAX用紙_テスト仕様書(テストモール)_SO21見積1205_(APO)_(APO) 2" xfId="4331" xr:uid="{00000000-0005-0000-0000-00001A110000}"/>
    <cellStyle name="7_FAX用紙_テスト仕様書(テストモール)_SO21見積1205_(APO)_(APO)_01.コンバージョン手順書（最新）20040831" xfId="2874" xr:uid="{00000000-0005-0000-0000-0000690B0000}"/>
    <cellStyle name="7_FAX用紙_テスト仕様書(テストモール)_SO21見積1205_(APO)_(APO)_01.コンバージョン手順書（最新）20040831 2" xfId="4332" xr:uid="{00000000-0005-0000-0000-00001B110000}"/>
    <cellStyle name="7_FAX用紙_テスト仕様書(テストモール)_SO21見積1205_(APO)_(APO)_050.(添付資料)その他" xfId="4333" xr:uid="{00000000-0005-0000-0000-00001C110000}"/>
    <cellStyle name="7_FAX用紙_テスト仕様書(テストモール)_SO21見積1205_(APO)_(APO)_050.(添付資料)その他 2" xfId="4334" xr:uid="{00000000-0005-0000-0000-00001D110000}"/>
    <cellStyle name="7_FAX用紙_テスト仕様書(テストモール)_SO21見積1205_(APO)_(APO)_キャビネット構成図" xfId="1883" xr:uid="{00000000-0005-0000-0000-00008A070000}"/>
    <cellStyle name="7_FAX用紙_テスト仕様書(テストモール)_SO21見積1205_(APO)_(APO)_キャビネット構成図 2" xfId="4335" xr:uid="{00000000-0005-0000-0000-00001E110000}"/>
    <cellStyle name="7_FAX用紙_テスト仕様書(テストモール)_SO21見積1205_(APO)_(APO)_キャビネット構成図_01.コンバージョン手順書（最新）20040831" xfId="4336" xr:uid="{00000000-0005-0000-0000-00001F110000}"/>
    <cellStyle name="7_FAX用紙_テスト仕様書(テストモール)_SO21見積1205_(APO)_(APO)_キャビネット構成図_01.コンバージョン手順書（最新）20040831 2" xfId="4337" xr:uid="{00000000-0005-0000-0000-000020110000}"/>
    <cellStyle name="7_FAX用紙_テスト仕様書(テストモール)_SO21見積1205_(APO)_(APO)_キャビネット構成図_050.(添付資料)その他" xfId="3253" xr:uid="{00000000-0005-0000-0000-0000E40C0000}"/>
    <cellStyle name="7_FAX用紙_テスト仕様書(テストモール)_SO21見積1205_(APO)_(APO)_キャビネット構成図_050.(添付資料)その他 2" xfId="4338" xr:uid="{00000000-0005-0000-0000-000021110000}"/>
    <cellStyle name="7_FAX用紙_テスト仕様書(テストモール)_SO21見積1205_(APO)_(APO)_キャビネット構成図_キャビネット構成図" xfId="4339" xr:uid="{00000000-0005-0000-0000-000022110000}"/>
    <cellStyle name="7_FAX用紙_テスト仕様書(テストモール)_SO21見積1205_(APO)_(APO)_キャビネット構成図_キャビネット構成図 2" xfId="4340" xr:uid="{00000000-0005-0000-0000-000023110000}"/>
    <cellStyle name="7_FAX用紙_テスト仕様書(テストモール)_SO21見積1205_(APO)_(APO)_キャビネット構成図_キャビネット構成図_01.コンバージョン手順書（最新）20040831" xfId="1928" xr:uid="{00000000-0005-0000-0000-0000B7070000}"/>
    <cellStyle name="7_FAX用紙_テスト仕様書(テストモール)_SO21見積1205_(APO)_(APO)_キャビネット構成図_キャビネット構成図_01.コンバージョン手順書（最新）20040831 2" xfId="2404" xr:uid="{00000000-0005-0000-0000-000093090000}"/>
    <cellStyle name="7_FAX用紙_テスト仕様書(テストモール)_SO21見積1205_(APO)_(APO)_キャビネット構成図_キャビネット構成図_050.(添付資料)その他" xfId="4342" xr:uid="{00000000-0005-0000-0000-000025110000}"/>
    <cellStyle name="7_FAX用紙_テスト仕様書(テストモール)_SO21見積1205_(APO)_(APO)_キャビネット構成図_キャビネット構成図_050.(添付資料)その他 2" xfId="3966" xr:uid="{00000000-0005-0000-0000-0000AD0F0000}"/>
    <cellStyle name="7_FAX用紙_テスト仕様書(テストモール)_SO21見積1205_(APO)_01.コンバージョン手順書（最新）20040831" xfId="3698" xr:uid="{00000000-0005-0000-0000-0000A10E0000}"/>
    <cellStyle name="7_FAX用紙_テスト仕様書(テストモール)_SO21見積1205_(APO)_01.コンバージョン手順書（最新）20040831 2" xfId="3701" xr:uid="{00000000-0005-0000-0000-0000A40E0000}"/>
    <cellStyle name="7_FAX用紙_テスト仕様書(テストモール)_SO21見積1205_(APO)_050.(添付資料)その他" xfId="3704" xr:uid="{00000000-0005-0000-0000-0000A70E0000}"/>
    <cellStyle name="7_FAX用紙_テスト仕様書(テストモール)_SO21見積1205_(APO)_050.(添付資料)その他 2" xfId="3708" xr:uid="{00000000-0005-0000-0000-0000AB0E0000}"/>
    <cellStyle name="7_FAX用紙_テスト仕様書(テストモール)_SO21見積1205_(APO)_キャビネット構成図" xfId="3709" xr:uid="{00000000-0005-0000-0000-0000AC0E0000}"/>
    <cellStyle name="7_FAX用紙_テスト仕様書(テストモール)_SO21見積1205_(APO)_キャビネット構成図 2" xfId="24" xr:uid="{00000000-0005-0000-0000-00001C000000}"/>
    <cellStyle name="7_FAX用紙_テスト仕様書(テストモール)_SO21見積1205_(APO)_キャビネット構成図_01.コンバージョン手順書（最新）20040831" xfId="2191" xr:uid="{00000000-0005-0000-0000-0000BE080000}"/>
    <cellStyle name="7_FAX用紙_テスト仕様書(テストモール)_SO21見積1205_(APO)_キャビネット構成図_01.コンバージョン手順書（最新）20040831 2" xfId="2673" xr:uid="{00000000-0005-0000-0000-0000A00A0000}"/>
    <cellStyle name="7_FAX用紙_テスト仕様書(テストモール)_SO21見積1205_(APO)_キャビネット構成図_050.(添付資料)その他" xfId="3711" xr:uid="{00000000-0005-0000-0000-0000AE0E0000}"/>
    <cellStyle name="7_FAX用紙_テスト仕様書(テストモール)_SO21見積1205_(APO)_キャビネット構成図_050.(添付資料)その他 2" xfId="3713" xr:uid="{00000000-0005-0000-0000-0000B00E0000}"/>
    <cellStyle name="7_FAX用紙_テスト仕様書(テストモール)_SO21見積1205_(APO)_キャビネット構成図_キャビネット構成図" xfId="4344" xr:uid="{00000000-0005-0000-0000-000027110000}"/>
    <cellStyle name="7_FAX用紙_テスト仕様書(テストモール)_SO21見積1205_(APO)_キャビネット構成図_キャビネット構成図 2" xfId="4345" xr:uid="{00000000-0005-0000-0000-000028110000}"/>
    <cellStyle name="7_FAX用紙_テスト仕様書(テストモール)_SO21見積1205_(APO)_キャビネット構成図_キャビネット構成図_01.コンバージョン手順書（最新）20040831" xfId="3740" xr:uid="{00000000-0005-0000-0000-0000CB0E0000}"/>
    <cellStyle name="7_FAX用紙_テスト仕様書(テストモール)_SO21見積1205_(APO)_キャビネット構成図_キャビネット構成図_01.コンバージョン手順書（最新）20040831 2" xfId="3542" xr:uid="{00000000-0005-0000-0000-0000050E0000}"/>
    <cellStyle name="7_FAX用紙_テスト仕様書(テストモール)_SO21見積1205_(APO)_キャビネット構成図_キャビネット構成図_050.(添付資料)その他" xfId="1328" xr:uid="{00000000-0005-0000-0000-00005F050000}"/>
    <cellStyle name="7_FAX用紙_テスト仕様書(テストモール)_SO21見積1205_(APO)_キャビネット構成図_キャビネット構成図_050.(添付資料)その他 2" xfId="3849" xr:uid="{00000000-0005-0000-0000-0000380F0000}"/>
    <cellStyle name="7_FAX用紙_テスト仕様書(テストモール)_SO21見積1205_01.コンバージョン手順書（最新）20040831" xfId="2511" xr:uid="{00000000-0005-0000-0000-0000FE090000}"/>
    <cellStyle name="7_FAX用紙_テスト仕様書(テストモール)_SO21見積1205_01.コンバージョン手順書（最新）20040831 2" xfId="2200" xr:uid="{00000000-0005-0000-0000-0000C7080000}"/>
    <cellStyle name="7_FAX用紙_テスト仕様書(テストモール)_SO21見積1205_050.(添付資料)その他" xfId="2030" xr:uid="{00000000-0005-0000-0000-00001D080000}"/>
    <cellStyle name="7_FAX用紙_テスト仕様書(テストモール)_SO21見積1205_050.(添付資料)その他 2" xfId="3357" xr:uid="{00000000-0005-0000-0000-00004C0D0000}"/>
    <cellStyle name="7_FAX用紙_テスト仕様書(テストモール)_SO21見積1205_キャビネット構成図" xfId="1956" xr:uid="{00000000-0005-0000-0000-0000D3070000}"/>
    <cellStyle name="7_FAX用紙_テスト仕様書(テストモール)_SO21見積1205_キャビネット構成図 2" xfId="4346" xr:uid="{00000000-0005-0000-0000-000029110000}"/>
    <cellStyle name="7_FAX用紙_テスト仕様書(テストモール)_SO21見積1205_キャビネット構成図_01.コンバージョン手順書（最新）20040831" xfId="788" xr:uid="{00000000-0005-0000-0000-000043030000}"/>
    <cellStyle name="7_FAX用紙_テスト仕様書(テストモール)_SO21見積1205_キャビネット構成図_01.コンバージョン手順書（最新）20040831 2" xfId="4347" xr:uid="{00000000-0005-0000-0000-00002A110000}"/>
    <cellStyle name="7_FAX用紙_テスト仕様書(テストモール)_SO21見積1205_キャビネット構成図_050.(添付資料)その他" xfId="2623" xr:uid="{00000000-0005-0000-0000-00006E0A0000}"/>
    <cellStyle name="7_FAX用紙_テスト仕様書(テストモール)_SO21見積1205_キャビネット構成図_050.(添付資料)その他 2" xfId="4348" xr:uid="{00000000-0005-0000-0000-00002B110000}"/>
    <cellStyle name="7_FAX用紙_テスト仕様書(テストモール)_SO21見積1205_キャビネット構成図_キャビネット構成図" xfId="3309" xr:uid="{00000000-0005-0000-0000-00001C0D0000}"/>
    <cellStyle name="7_FAX用紙_テスト仕様書(テストモール)_SO21見積1205_キャビネット構成図_キャビネット構成図 2" xfId="4350" xr:uid="{00000000-0005-0000-0000-00002D110000}"/>
    <cellStyle name="7_FAX用紙_テスト仕様書(テストモール)_SO21見積1205_キャビネット構成図_キャビネット構成図_01.コンバージョン手順書（最新）20040831" xfId="4352" xr:uid="{00000000-0005-0000-0000-00002F110000}"/>
    <cellStyle name="7_FAX用紙_テスト仕様書(テストモール)_SO21見積1205_キャビネット構成図_キャビネット構成図_01.コンバージョン手順書（最新）20040831 2" xfId="4353" xr:uid="{00000000-0005-0000-0000-000030110000}"/>
    <cellStyle name="7_FAX用紙_テスト仕様書(テストモール)_SO21見積1205_キャビネット構成図_キャビネット構成図_050.(添付資料)その他" xfId="4354" xr:uid="{00000000-0005-0000-0000-000031110000}"/>
    <cellStyle name="7_FAX用紙_テスト仕様書(テストモール)_SO21見積1205_キャビネット構成図_キャビネット構成図_050.(添付資料)その他 2" xfId="4355" xr:uid="{00000000-0005-0000-0000-000032110000}"/>
    <cellStyle name="7_FAX用紙_テスト仕様書(テストモール)_SO21見積1205_チェックシートAPO" xfId="4356" xr:uid="{00000000-0005-0000-0000-000033110000}"/>
    <cellStyle name="7_FAX用紙_テスト仕様書(テストモール)_SO21見積1205_チェックシートAPO 2" xfId="4357" xr:uid="{00000000-0005-0000-0000-000034110000}"/>
    <cellStyle name="7_FAX用紙_テスト仕様書(テストモール)_SO21見積1205_チェックシートAPO_(APO)" xfId="4182" xr:uid="{00000000-0005-0000-0000-000085100000}"/>
    <cellStyle name="7_FAX用紙_テスト仕様書(テストモール)_SO21見積1205_チェックシートAPO_(APO) 2" xfId="2517" xr:uid="{00000000-0005-0000-0000-0000040A0000}"/>
    <cellStyle name="7_FAX用紙_テスト仕様書(テストモール)_SO21見積1205_チェックシートAPO_(APO)_01.コンバージョン手順書（最新）20040831" xfId="3591" xr:uid="{00000000-0005-0000-0000-0000360E0000}"/>
    <cellStyle name="7_FAX用紙_テスト仕様書(テストモール)_SO21見積1205_チェックシートAPO_(APO)_01.コンバージョン手順書（最新）20040831 2" xfId="4358" xr:uid="{00000000-0005-0000-0000-000035110000}"/>
    <cellStyle name="7_FAX用紙_テスト仕様書(テストモール)_SO21見積1205_チェックシートAPO_(APO)_050.(添付資料)その他" xfId="4359" xr:uid="{00000000-0005-0000-0000-000036110000}"/>
    <cellStyle name="7_FAX用紙_テスト仕様書(テストモール)_SO21見積1205_チェックシートAPO_(APO)_050.(添付資料)その他 2" xfId="4360" xr:uid="{00000000-0005-0000-0000-000037110000}"/>
    <cellStyle name="7_FAX用紙_テスト仕様書(テストモール)_SO21見積1205_チェックシートAPO_(APO)_キャビネット構成図" xfId="4361" xr:uid="{00000000-0005-0000-0000-000038110000}"/>
    <cellStyle name="7_FAX用紙_テスト仕様書(テストモール)_SO21見積1205_チェックシートAPO_(APO)_キャビネット構成図 2" xfId="4362" xr:uid="{00000000-0005-0000-0000-000039110000}"/>
    <cellStyle name="7_FAX用紙_テスト仕様書(テストモール)_SO21見積1205_チェックシートAPO_(APO)_キャビネット構成図_01.コンバージョン手順書（最新）20040831" xfId="3509" xr:uid="{00000000-0005-0000-0000-0000E40D0000}"/>
    <cellStyle name="7_FAX用紙_テスト仕様書(テストモール)_SO21見積1205_チェックシートAPO_(APO)_キャビネット構成図_01.コンバージョン手順書（最新）20040831 2" xfId="4363" xr:uid="{00000000-0005-0000-0000-00003A110000}"/>
    <cellStyle name="7_FAX用紙_テスト仕様書(テストモール)_SO21見積1205_チェックシートAPO_(APO)_キャビネット構成図_050.(添付資料)その他" xfId="2528" xr:uid="{00000000-0005-0000-0000-00000F0A0000}"/>
    <cellStyle name="7_FAX用紙_テスト仕様書(テストモール)_SO21見積1205_チェックシートAPO_(APO)_キャビネット構成図_050.(添付資料)その他 2" xfId="2532" xr:uid="{00000000-0005-0000-0000-0000130A0000}"/>
    <cellStyle name="7_FAX用紙_テスト仕様書(テストモール)_SO21見積1205_チェックシートAPO_(APO)_キャビネット構成図_キャビネット構成図" xfId="4364" xr:uid="{00000000-0005-0000-0000-00003B110000}"/>
    <cellStyle name="7_FAX用紙_テスト仕様書(テストモール)_SO21見積1205_チェックシートAPO_(APO)_キャビネット構成図_キャビネット構成図 2" xfId="4365" xr:uid="{00000000-0005-0000-0000-00003C110000}"/>
    <cellStyle name="7_FAX用紙_テスト仕様書(テストモール)_SO21見積1205_チェックシートAPO_(APO)_キャビネット構成図_キャビネット構成図_01.コンバージョン手順書（最新）20040831" xfId="1334" xr:uid="{00000000-0005-0000-0000-000065050000}"/>
    <cellStyle name="7_FAX用紙_テスト仕様書(テストモール)_SO21見積1205_チェックシートAPO_(APO)_キャビネット構成図_キャビネット構成図_01.コンバージョン手順書（最新）20040831 2" xfId="1339" xr:uid="{00000000-0005-0000-0000-00006A050000}"/>
    <cellStyle name="7_FAX用紙_テスト仕様書(テストモール)_SO21見積1205_チェックシートAPO_(APO)_キャビネット構成図_キャビネット構成図_050.(添付資料)その他" xfId="4028" xr:uid="{00000000-0005-0000-0000-0000EB0F0000}"/>
    <cellStyle name="7_FAX用紙_テスト仕様書(テストモール)_SO21見積1205_チェックシートAPO_(APO)_キャビネット構成図_キャビネット構成図_050.(添付資料)その他 2" xfId="4366" xr:uid="{00000000-0005-0000-0000-00003D110000}"/>
    <cellStyle name="7_FAX用紙_テスト仕様書(テストモール)_SO21見積1205_チェックシートAPO_01.コンバージョン手順書（最新）20040831" xfId="4368" xr:uid="{00000000-0005-0000-0000-00003F110000}"/>
    <cellStyle name="7_FAX用紙_テスト仕様書(テストモール)_SO21見積1205_チェックシートAPO_01.コンバージョン手順書（最新）20040831 2" xfId="2543" xr:uid="{00000000-0005-0000-0000-00001E0A0000}"/>
    <cellStyle name="7_FAX用紙_テスト仕様書(テストモール)_SO21見積1205_チェックシートAPO_050.(添付資料)その他" xfId="2077" xr:uid="{00000000-0005-0000-0000-00004C080000}"/>
    <cellStyle name="7_FAX用紙_テスト仕様書(テストモール)_SO21見積1205_チェックシートAPO_050.(添付資料)その他 2" xfId="4369" xr:uid="{00000000-0005-0000-0000-000040110000}"/>
    <cellStyle name="7_FAX用紙_テスト仕様書(テストモール)_SO21見積1205_チェックシートAPO_キャビネット構成図" xfId="4370" xr:uid="{00000000-0005-0000-0000-000041110000}"/>
    <cellStyle name="7_FAX用紙_テスト仕様書(テストモール)_SO21見積1205_チェックシートAPO_キャビネット構成図 2" xfId="4173" xr:uid="{00000000-0005-0000-0000-00007C100000}"/>
    <cellStyle name="7_FAX用紙_テスト仕様書(テストモール)_SO21見積1205_チェックシートAPO_キャビネット構成図_01.コンバージョン手順書（最新）20040831" xfId="2554" xr:uid="{00000000-0005-0000-0000-0000290A0000}"/>
    <cellStyle name="7_FAX用紙_テスト仕様書(テストモール)_SO21見積1205_チェックシートAPO_キャビネット構成図_01.コンバージョン手順書（最新）20040831 2" xfId="2557" xr:uid="{00000000-0005-0000-0000-00002C0A0000}"/>
    <cellStyle name="7_FAX用紙_テスト仕様書(テストモール)_SO21見積1205_チェックシートAPO_キャビネット構成図_050.(添付資料)その他" xfId="431" xr:uid="{00000000-0005-0000-0000-0000DE010000}"/>
    <cellStyle name="7_FAX用紙_テスト仕様書(テストモール)_SO21見積1205_チェックシートAPO_キャビネット構成図_050.(添付資料)その他 2" xfId="1438" xr:uid="{00000000-0005-0000-0000-0000CD050000}"/>
    <cellStyle name="7_FAX用紙_テスト仕様書(テストモール)_SO21見積1205_チェックシートAPO_キャビネット構成図_キャビネット構成図" xfId="4195" xr:uid="{00000000-0005-0000-0000-000092100000}"/>
    <cellStyle name="7_FAX用紙_テスト仕様書(テストモール)_SO21見積1205_チェックシートAPO_キャビネット構成図_キャビネット構成図 2" xfId="1971" xr:uid="{00000000-0005-0000-0000-0000E2070000}"/>
    <cellStyle name="7_FAX用紙_テスト仕様書(テストモール)_SO21見積1205_チェックシートAPO_キャビネット構成図_キャビネット構成図_01.コンバージョン手順書（最新）20040831" xfId="3816" xr:uid="{00000000-0005-0000-0000-0000170F0000}"/>
    <cellStyle name="7_FAX用紙_テスト仕様書(テストモール)_SO21見積1205_チェックシートAPO_キャビネット構成図_キャビネット構成図_01.コンバージョン手順書（最新）20040831 2" xfId="4371" xr:uid="{00000000-0005-0000-0000-000042110000}"/>
    <cellStyle name="7_FAX用紙_テスト仕様書(テストモール)_SO21見積1205_チェックシートAPO_キャビネット構成図_キャビネット構成図_050.(添付資料)その他" xfId="4372" xr:uid="{00000000-0005-0000-0000-000043110000}"/>
    <cellStyle name="7_FAX用紙_テスト仕様書(テストモール)_SO21見積1205_チェックシートAPO_キャビネット構成図_キャビネット構成図_050.(添付資料)その他 2" xfId="2568" xr:uid="{00000000-0005-0000-0000-0000370A0000}"/>
    <cellStyle name="7_FAX用紙_テスト仕様書(テストモール)_キャビネット構成図" xfId="4373" xr:uid="{00000000-0005-0000-0000-000044110000}"/>
    <cellStyle name="7_FAX用紙_テスト仕様書(テストモール)_キャビネット構成図 2" xfId="2702" xr:uid="{00000000-0005-0000-0000-0000BD0A0000}"/>
    <cellStyle name="7_FAX用紙_テスト仕様書(テストモール)_キャビネット構成図_01.コンバージョン手順書（最新）20040831" xfId="4374" xr:uid="{00000000-0005-0000-0000-000045110000}"/>
    <cellStyle name="7_FAX用紙_テスト仕様書(テストモール)_キャビネット構成図_01.コンバージョン手順書（最新）20040831 2" xfId="3953" xr:uid="{00000000-0005-0000-0000-0000A00F0000}"/>
    <cellStyle name="7_FAX用紙_テスト仕様書(テストモール)_キャビネット構成図_050.(添付資料)その他" xfId="4376" xr:uid="{00000000-0005-0000-0000-000047110000}"/>
    <cellStyle name="7_FAX用紙_テスト仕様書(テストモール)_キャビネット構成図_050.(添付資料)その他 2" xfId="4378" xr:uid="{00000000-0005-0000-0000-000049110000}"/>
    <cellStyle name="7_FAX用紙_テスト仕様書(テストモール)_キャビネット構成図_キャビネット構成図" xfId="4379" xr:uid="{00000000-0005-0000-0000-00004A110000}"/>
    <cellStyle name="7_FAX用紙_テスト仕様書(テストモール)_キャビネット構成図_キャビネット構成図 2" xfId="4380" xr:uid="{00000000-0005-0000-0000-00004B110000}"/>
    <cellStyle name="7_FAX用紙_テスト仕様書(テストモール)_キャビネット構成図_キャビネット構成図_01.コンバージョン手順書（最新）20040831" xfId="4180" xr:uid="{00000000-0005-0000-0000-000083100000}"/>
    <cellStyle name="7_FAX用紙_テスト仕様書(テストモール)_キャビネット構成図_キャビネット構成図_01.コンバージョン手順書（最新）20040831 2" xfId="4183" xr:uid="{00000000-0005-0000-0000-000086100000}"/>
    <cellStyle name="7_FAX用紙_テスト仕様書(テストモール)_キャビネット構成図_キャビネット構成図_050.(添付資料)その他" xfId="2134" xr:uid="{00000000-0005-0000-0000-000085080000}"/>
    <cellStyle name="7_FAX用紙_テスト仕様書(テストモール)_キャビネット構成図_キャビネット構成図_050.(添付資料)その他 2" xfId="4383" xr:uid="{00000000-0005-0000-0000-00004E110000}"/>
    <cellStyle name="7_FAX用紙_テスト仕様書(テストモール)_システム構築" xfId="4384" xr:uid="{00000000-0005-0000-0000-00004F110000}"/>
    <cellStyle name="7_FAX用紙_テスト仕様書(テストモール)_システム構築 2" xfId="2530" xr:uid="{00000000-0005-0000-0000-0000110A0000}"/>
    <cellStyle name="7_FAX用紙_テスト仕様書(テストモール)_システム構築_(APO)" xfId="4385" xr:uid="{00000000-0005-0000-0000-000050110000}"/>
    <cellStyle name="7_FAX用紙_テスト仕様書(テストモール)_システム構築_(APO) 2" xfId="4387" xr:uid="{00000000-0005-0000-0000-000052110000}"/>
    <cellStyle name="7_FAX用紙_テスト仕様書(テストモール)_システム構築_(APO)_(APO)" xfId="3577" xr:uid="{00000000-0005-0000-0000-0000280E0000}"/>
    <cellStyle name="7_FAX用紙_テスト仕様書(テストモール)_システム構築_(APO)_(APO) 2" xfId="3582" xr:uid="{00000000-0005-0000-0000-00002D0E0000}"/>
    <cellStyle name="7_FAX用紙_テスト仕様書(テストモール)_システム構築_(APO)_(APO)_01.コンバージョン手順書（最新）20040831" xfId="2231" xr:uid="{00000000-0005-0000-0000-0000E6080000}"/>
    <cellStyle name="7_FAX用紙_テスト仕様書(テストモール)_システム構築_(APO)_(APO)_01.コンバージョン手順書（最新）20040831 2" xfId="3585" xr:uid="{00000000-0005-0000-0000-0000300E0000}"/>
    <cellStyle name="7_FAX用紙_テスト仕様書(テストモール)_システム構築_(APO)_(APO)_050.(添付資料)その他" xfId="3588" xr:uid="{00000000-0005-0000-0000-0000330E0000}"/>
    <cellStyle name="7_FAX用紙_テスト仕様書(テストモール)_システム構築_(APO)_(APO)_050.(添付資料)その他 2" xfId="3592" xr:uid="{00000000-0005-0000-0000-0000370E0000}"/>
    <cellStyle name="7_FAX用紙_テスト仕様書(テストモール)_システム構築_(APO)_(APO)_キャビネット構成図" xfId="1131" xr:uid="{00000000-0005-0000-0000-00009A040000}"/>
    <cellStyle name="7_FAX用紙_テスト仕様書(テストモール)_システム構築_(APO)_(APO)_キャビネット構成図 2" xfId="4389" xr:uid="{00000000-0005-0000-0000-000054110000}"/>
    <cellStyle name="7_FAX用紙_テスト仕様書(テストモール)_システム構築_(APO)_(APO)_キャビネット構成図_01.コンバージョン手順書（最新）20040831" xfId="493" xr:uid="{00000000-0005-0000-0000-00001C020000}"/>
    <cellStyle name="7_FAX用紙_テスト仕様書(テストモール)_システム構築_(APO)_(APO)_キャビネット構成図_01.コンバージョン手順書（最新）20040831 2" xfId="4157" xr:uid="{00000000-0005-0000-0000-00006C100000}"/>
    <cellStyle name="7_FAX用紙_テスト仕様書(テストモール)_システム構築_(APO)_(APO)_キャビネット構成図_050.(添付資料)その他" xfId="1153" xr:uid="{00000000-0005-0000-0000-0000B0040000}"/>
    <cellStyle name="7_FAX用紙_テスト仕様書(テストモール)_システム構築_(APO)_(APO)_キャビネット構成図_050.(添付資料)その他 2" xfId="1163" xr:uid="{00000000-0005-0000-0000-0000BA040000}"/>
    <cellStyle name="7_FAX用紙_テスト仕様書(テストモール)_システム構築_(APO)_(APO)_キャビネット構成図_キャビネット構成図" xfId="4390" xr:uid="{00000000-0005-0000-0000-000055110000}"/>
    <cellStyle name="7_FAX用紙_テスト仕様書(テストモール)_システム構築_(APO)_(APO)_キャビネット構成図_キャビネット構成図 2" xfId="4391" xr:uid="{00000000-0005-0000-0000-000056110000}"/>
    <cellStyle name="7_FAX用紙_テスト仕様書(テストモール)_システム構築_(APO)_(APO)_キャビネット構成図_キャビネット構成図_01.コンバージョン手順書（最新）20040831" xfId="4393" xr:uid="{00000000-0005-0000-0000-000058110000}"/>
    <cellStyle name="7_FAX用紙_テスト仕様書(テストモール)_システム構築_(APO)_(APO)_キャビネット構成図_キャビネット構成図_01.コンバージョン手順書（最新）20040831 2" xfId="992" xr:uid="{00000000-0005-0000-0000-00000F040000}"/>
    <cellStyle name="7_FAX用紙_テスト仕様書(テストモール)_システム構築_(APO)_(APO)_キャビネット構成図_キャビネット構成図_050.(添付資料)その他" xfId="4395" xr:uid="{00000000-0005-0000-0000-00005A110000}"/>
    <cellStyle name="7_FAX用紙_テスト仕様書(テストモール)_システム構築_(APO)_(APO)_キャビネット構成図_キャビネット構成図_050.(添付資料)その他 2" xfId="4396" xr:uid="{00000000-0005-0000-0000-00005B110000}"/>
    <cellStyle name="7_FAX用紙_テスト仕様書(テストモール)_システム構築_(APO)_01.コンバージョン手順書（最新）20040831" xfId="4397" xr:uid="{00000000-0005-0000-0000-00005C110000}"/>
    <cellStyle name="7_FAX用紙_テスト仕様書(テストモール)_システム構築_(APO)_01.コンバージョン手順書（最新）20040831 2" xfId="2089" xr:uid="{00000000-0005-0000-0000-000058080000}"/>
    <cellStyle name="7_FAX用紙_テスト仕様書(テストモール)_システム構築_(APO)_050.(添付資料)その他" xfId="3163" xr:uid="{00000000-0005-0000-0000-00008A0C0000}"/>
    <cellStyle name="7_FAX用紙_テスト仕様書(テストモール)_システム構築_(APO)_050.(添付資料)その他 2" xfId="4398" xr:uid="{00000000-0005-0000-0000-00005D110000}"/>
    <cellStyle name="7_FAX用紙_テスト仕様書(テストモール)_システム構築_(APO)_キャビネット構成図" xfId="4399" xr:uid="{00000000-0005-0000-0000-00005E110000}"/>
    <cellStyle name="7_FAX用紙_テスト仕様書(テストモール)_システム構築_(APO)_キャビネット構成図 2" xfId="4401" xr:uid="{00000000-0005-0000-0000-000060110000}"/>
    <cellStyle name="7_FAX用紙_テスト仕様書(テストモール)_システム構築_(APO)_キャビネット構成図_01.コンバージョン手順書（最新）20040831" xfId="4402" xr:uid="{00000000-0005-0000-0000-000061110000}"/>
    <cellStyle name="7_FAX用紙_テスト仕様書(テストモール)_システム構築_(APO)_キャビネット構成図_01.コンバージョン手順書（最新）20040831 2" xfId="4403" xr:uid="{00000000-0005-0000-0000-000062110000}"/>
    <cellStyle name="7_FAX用紙_テスト仕様書(テストモール)_システム構築_(APO)_キャビネット構成図_050.(添付資料)その他" xfId="320" xr:uid="{00000000-0005-0000-0000-00006F010000}"/>
    <cellStyle name="7_FAX用紙_テスト仕様書(テストモール)_システム構築_(APO)_キャビネット構成図_050.(添付資料)その他 2" xfId="2058" xr:uid="{00000000-0005-0000-0000-000039080000}"/>
    <cellStyle name="7_FAX用紙_テスト仕様書(テストモール)_システム構築_(APO)_キャビネット構成図_キャビネット構成図" xfId="4404" xr:uid="{00000000-0005-0000-0000-000063110000}"/>
    <cellStyle name="7_FAX用紙_テスト仕様書(テストモール)_システム構築_(APO)_キャビネット構成図_キャビネット構成図 2" xfId="4405" xr:uid="{00000000-0005-0000-0000-000064110000}"/>
    <cellStyle name="7_FAX用紙_テスト仕様書(テストモール)_システム構築_(APO)_キャビネット構成図_キャビネット構成図_01.コンバージョン手順書（最新）20040831" xfId="4406" xr:uid="{00000000-0005-0000-0000-000065110000}"/>
    <cellStyle name="7_FAX用紙_テスト仕様書(テストモール)_システム構築_(APO)_キャビネット構成図_キャビネット構成図_01.コンバージョン手順書（最新）20040831 2" xfId="4407" xr:uid="{00000000-0005-0000-0000-000066110000}"/>
    <cellStyle name="7_FAX用紙_テスト仕様書(テストモール)_システム構築_(APO)_キャビネット構成図_キャビネット構成図_050.(添付資料)その他" xfId="904" xr:uid="{00000000-0005-0000-0000-0000B7030000}"/>
    <cellStyle name="7_FAX用紙_テスト仕様書(テストモール)_システム構築_(APO)_キャビネット構成図_キャビネット構成図_050.(添付資料)その他 2" xfId="913" xr:uid="{00000000-0005-0000-0000-0000C0030000}"/>
    <cellStyle name="7_FAX用紙_テスト仕様書(テストモール)_システム構築_01.コンバージョン手順書（最新）20040831" xfId="4409" xr:uid="{00000000-0005-0000-0000-000068110000}"/>
    <cellStyle name="7_FAX用紙_テスト仕様書(テストモール)_システム構築_01.コンバージョン手順書（最新）20040831 2" xfId="4411" xr:uid="{00000000-0005-0000-0000-00006A110000}"/>
    <cellStyle name="7_FAX用紙_テスト仕様書(テストモール)_システム構築_050.(添付資料)その他" xfId="4412" xr:uid="{00000000-0005-0000-0000-00006B110000}"/>
    <cellStyle name="7_FAX用紙_テスト仕様書(テストモール)_システム構築_050.(添付資料)その他 2" xfId="800" xr:uid="{00000000-0005-0000-0000-00004F030000}"/>
    <cellStyle name="7_FAX用紙_テスト仕様書(テストモール)_システム構築_キャビネット構成図" xfId="80" xr:uid="{00000000-0005-0000-0000-00005D000000}"/>
    <cellStyle name="7_FAX用紙_テスト仕様書(テストモール)_システム構築_キャビネット構成図 2" xfId="4318" xr:uid="{00000000-0005-0000-0000-00000D110000}"/>
    <cellStyle name="7_FAX用紙_テスト仕様書(テストモール)_システム構築_キャビネット構成図_01.コンバージョン手順書（最新）20040831" xfId="1842" xr:uid="{00000000-0005-0000-0000-000061070000}"/>
    <cellStyle name="7_FAX用紙_テスト仕様書(テストモール)_システム構築_キャビネット構成図_01.コンバージョン手順書（最新）20040831 2" xfId="2387" xr:uid="{00000000-0005-0000-0000-000082090000}"/>
    <cellStyle name="7_FAX用紙_テスト仕様書(テストモール)_システム構築_キャビネット構成図_050.(添付資料)その他" xfId="4413" xr:uid="{00000000-0005-0000-0000-00006C110000}"/>
    <cellStyle name="7_FAX用紙_テスト仕様書(テストモール)_システム構築_キャビネット構成図_050.(添付資料)その他 2" xfId="4415" xr:uid="{00000000-0005-0000-0000-00006E110000}"/>
    <cellStyle name="7_FAX用紙_テスト仕様書(テストモール)_システム構築_キャビネット構成図_キャビネット構成図" xfId="4198" xr:uid="{00000000-0005-0000-0000-000095100000}"/>
    <cellStyle name="7_FAX用紙_テスト仕様書(テストモール)_システム構築_キャビネット構成図_キャビネット構成図 2" xfId="1506" xr:uid="{00000000-0005-0000-0000-000011060000}"/>
    <cellStyle name="7_FAX用紙_テスト仕様書(テストモール)_システム構築_キャビネット構成図_キャビネット構成図_01.コンバージョン手順書（最新）20040831" xfId="4418" xr:uid="{00000000-0005-0000-0000-000071110000}"/>
    <cellStyle name="7_FAX用紙_テスト仕様書(テストモール)_システム構築_キャビネット構成図_キャビネット構成図_01.コンバージョン手順書（最新）20040831 2" xfId="4420" xr:uid="{00000000-0005-0000-0000-000073110000}"/>
    <cellStyle name="7_FAX用紙_テスト仕様書(テストモール)_システム構築_キャビネット構成図_キャビネット構成図_050.(添付資料)その他" xfId="4421" xr:uid="{00000000-0005-0000-0000-000074110000}"/>
    <cellStyle name="7_FAX用紙_テスト仕様書(テストモール)_システム構築_キャビネット構成図_キャビネット構成図_050.(添付資料)その他 2" xfId="4422" xr:uid="{00000000-0005-0000-0000-000075110000}"/>
    <cellStyle name="7_FAX用紙_テスト仕様書(テストモール)_システム構築_チェックシートAPO" xfId="765" xr:uid="{00000000-0005-0000-0000-00002C030000}"/>
    <cellStyle name="7_FAX用紙_テスト仕様書(テストモール)_システム構築_チェックシートAPO 2" xfId="4424" xr:uid="{00000000-0005-0000-0000-000077110000}"/>
    <cellStyle name="7_FAX用紙_テスト仕様書(テストモール)_システム構築_チェックシートAPO_(APO)" xfId="4425" xr:uid="{00000000-0005-0000-0000-000078110000}"/>
    <cellStyle name="7_FAX用紙_テスト仕様書(テストモール)_システム構築_チェックシートAPO_(APO) 2" xfId="2697" xr:uid="{00000000-0005-0000-0000-0000B80A0000}"/>
    <cellStyle name="7_FAX用紙_テスト仕様書(テストモール)_システム構築_チェックシートAPO_(APO)_01.コンバージョン手順書（最新）20040831" xfId="2427" xr:uid="{00000000-0005-0000-0000-0000AA090000}"/>
    <cellStyle name="7_FAX用紙_テスト仕様書(テストモール)_システム構築_チェックシートAPO_(APO)_01.コンバージョン手順書（最新）20040831 2" xfId="3142" xr:uid="{00000000-0005-0000-0000-0000750C0000}"/>
    <cellStyle name="7_FAX用紙_テスト仕様書(テストモール)_システム構築_チェックシートAPO_(APO)_050.(添付資料)その他" xfId="4427" xr:uid="{00000000-0005-0000-0000-00007A110000}"/>
    <cellStyle name="7_FAX用紙_テスト仕様書(テストモール)_システム構築_チェックシートAPO_(APO)_050.(添付資料)その他 2" xfId="4428" xr:uid="{00000000-0005-0000-0000-00007B110000}"/>
    <cellStyle name="7_FAX用紙_テスト仕様書(テストモール)_システム構築_チェックシートAPO_(APO)_キャビネット構成図" xfId="167" xr:uid="{00000000-0005-0000-0000-0000C5000000}"/>
    <cellStyle name="7_FAX用紙_テスト仕様書(テストモール)_システム構築_チェックシートAPO_(APO)_キャビネット構成図 2" xfId="233" xr:uid="{00000000-0005-0000-0000-000017010000}"/>
    <cellStyle name="7_FAX用紙_テスト仕様書(テストモール)_システム構築_チェックシートAPO_(APO)_キャビネット構成図_01.コンバージョン手順書（最新）20040831" xfId="2116" xr:uid="{00000000-0005-0000-0000-000073080000}"/>
    <cellStyle name="7_FAX用紙_テスト仕様書(テストモール)_システム構築_チェックシートAPO_(APO)_キャビネット構成図_01.コンバージョン手順書（最新）20040831 2" xfId="2120" xr:uid="{00000000-0005-0000-0000-000077080000}"/>
    <cellStyle name="7_FAX用紙_テスト仕様書(テストモール)_システム構築_チェックシートAPO_(APO)_キャビネット構成図_050.(添付資料)その他" xfId="542" xr:uid="{00000000-0005-0000-0000-00004D020000}"/>
    <cellStyle name="7_FAX用紙_テスト仕様書(テストモール)_システム構築_チェックシートAPO_(APO)_キャビネット構成図_050.(添付資料)その他 2" xfId="552" xr:uid="{00000000-0005-0000-0000-000057020000}"/>
    <cellStyle name="7_FAX用紙_テスト仕様書(テストモール)_システム構築_チェックシートAPO_(APO)_キャビネット構成図_キャビネット構成図" xfId="2126" xr:uid="{00000000-0005-0000-0000-00007D080000}"/>
    <cellStyle name="7_FAX用紙_テスト仕様書(テストモール)_システム構築_チェックシートAPO_(APO)_キャビネット構成図_キャビネット構成図 2" xfId="2130" xr:uid="{00000000-0005-0000-0000-000081080000}"/>
    <cellStyle name="7_FAX用紙_テスト仕様書(テストモール)_システム構築_チェックシートAPO_(APO)_キャビネット構成図_キャビネット構成図_01.コンバージョン手順書（最新）20040831" xfId="2139" xr:uid="{00000000-0005-0000-0000-00008A080000}"/>
    <cellStyle name="7_FAX用紙_テスト仕様書(テストモール)_システム構築_チェックシートAPO_(APO)_キャビネット構成図_キャビネット構成図_01.コンバージョン手順書（最新）20040831 2" xfId="2141" xr:uid="{00000000-0005-0000-0000-00008C080000}"/>
    <cellStyle name="7_FAX用紙_テスト仕様書(テストモール)_システム構築_チェックシートAPO_(APO)_キャビネット構成図_キャビネット構成図_050.(添付資料)その他" xfId="2145" xr:uid="{00000000-0005-0000-0000-000090080000}"/>
    <cellStyle name="7_FAX用紙_テスト仕様書(テストモール)_システム構築_チェックシートAPO_(APO)_キャビネット構成図_キャビネット構成図_050.(添付資料)その他 2" xfId="2148" xr:uid="{00000000-0005-0000-0000-000093080000}"/>
    <cellStyle name="7_FAX用紙_テスト仕様書(テストモール)_システム構築_チェックシートAPO_01.コンバージョン手順書（最新）20040831" xfId="2362" xr:uid="{00000000-0005-0000-0000-000069090000}"/>
    <cellStyle name="7_FAX用紙_テスト仕様書(テストモール)_システム構築_チェックシートAPO_01.コンバージョン手順書（最新）20040831 2" xfId="2364" xr:uid="{00000000-0005-0000-0000-00006B090000}"/>
    <cellStyle name="7_FAX用紙_テスト仕様書(テストモール)_システム構築_チェックシートAPO_050.(添付資料)その他" xfId="4430" xr:uid="{00000000-0005-0000-0000-00007D110000}"/>
    <cellStyle name="7_FAX用紙_テスト仕様書(テストモール)_システム構築_チェックシートAPO_050.(添付資料)その他 2" xfId="4351" xr:uid="{00000000-0005-0000-0000-00002E110000}"/>
    <cellStyle name="7_FAX用紙_テスト仕様書(テストモール)_システム構築_チェックシートAPO_キャビネット構成図" xfId="4431" xr:uid="{00000000-0005-0000-0000-00007E110000}"/>
    <cellStyle name="7_FAX用紙_テスト仕様書(テストモール)_システム構築_チェックシートAPO_キャビネット構成図 2" xfId="4341" xr:uid="{00000000-0005-0000-0000-000024110000}"/>
    <cellStyle name="7_FAX用紙_テスト仕様書(テストモール)_システム構築_チェックシートAPO_キャビネット構成図_01.コンバージョン手順書（最新）20040831" xfId="4432" xr:uid="{00000000-0005-0000-0000-00007F110000}"/>
    <cellStyle name="7_FAX用紙_テスト仕様書(テストモール)_システム構築_チェックシートAPO_キャビネット構成図_01.コンバージョン手順書（最新）20040831 2" xfId="4433" xr:uid="{00000000-0005-0000-0000-000080110000}"/>
    <cellStyle name="7_FAX用紙_テスト仕様書(テストモール)_システム構築_チェックシートAPO_キャビネット構成図_050.(添付資料)その他" xfId="4434" xr:uid="{00000000-0005-0000-0000-000081110000}"/>
    <cellStyle name="7_FAX用紙_テスト仕様書(テストモール)_システム構築_チェックシートAPO_キャビネット構成図_050.(添付資料)その他 2" xfId="4435" xr:uid="{00000000-0005-0000-0000-000082110000}"/>
    <cellStyle name="7_FAX用紙_テスト仕様書(テストモール)_システム構築_チェックシートAPO_キャビネット構成図_キャビネット構成図" xfId="4082" xr:uid="{00000000-0005-0000-0000-000021100000}"/>
    <cellStyle name="7_FAX用紙_テスト仕様書(テストモール)_システム構築_チェックシートAPO_キャビネット構成図_キャビネット構成図 2" xfId="428" xr:uid="{00000000-0005-0000-0000-0000DB010000}"/>
    <cellStyle name="7_FAX用紙_テスト仕様書(テストモール)_システム構築_チェックシートAPO_キャビネット構成図_キャビネット構成図_01.コンバージョン手順書（最新）20040831" xfId="4437" xr:uid="{00000000-0005-0000-0000-000084110000}"/>
    <cellStyle name="7_FAX用紙_テスト仕様書(テストモール)_システム構築_チェックシートAPO_キャビネット構成図_キャビネット構成図_01.コンバージョン手順書（最新）20040831 2" xfId="4242" xr:uid="{00000000-0005-0000-0000-0000C1100000}"/>
    <cellStyle name="7_FAX用紙_テスト仕様書(テストモール)_システム構築_チェックシートAPO_キャビネット構成図_キャビネット構成図_050.(添付資料)その他" xfId="3685" xr:uid="{00000000-0005-0000-0000-0000940E0000}"/>
    <cellStyle name="7_FAX用紙_テスト仕様書(テストモール)_システム構築_チェックシートAPO_キャビネット構成図_キャビネット構成図_050.(添付資料)その他 2" xfId="1702" xr:uid="{00000000-0005-0000-0000-0000D5060000}"/>
    <cellStyle name="7_FAX用紙_テスト仕様書(テストモール)_チェックシートAPO" xfId="4438" xr:uid="{00000000-0005-0000-0000-000085110000}"/>
    <cellStyle name="7_FAX用紙_テスト仕様書(テストモール)_チェックシートAPO 2" xfId="4439" xr:uid="{00000000-0005-0000-0000-000086110000}"/>
    <cellStyle name="7_FAX用紙_テスト仕様書(テストモール)_チェックシートAPO_(APO)" xfId="4440" xr:uid="{00000000-0005-0000-0000-000087110000}"/>
    <cellStyle name="7_FAX用紙_テスト仕様書(テストモール)_チェックシートAPO_(APO) 2" xfId="4442" xr:uid="{00000000-0005-0000-0000-000089110000}"/>
    <cellStyle name="7_FAX用紙_テスト仕様書(テストモール)_チェックシートAPO_(APO)_01.コンバージョン手順書（最新）20040831" xfId="4444" xr:uid="{00000000-0005-0000-0000-00008B110000}"/>
    <cellStyle name="7_FAX用紙_テスト仕様書(テストモール)_チェックシートAPO_(APO)_01.コンバージョン手順書（最新）20040831 2" xfId="4445" xr:uid="{00000000-0005-0000-0000-00008C110000}"/>
    <cellStyle name="7_FAX用紙_テスト仕様書(テストモール)_チェックシートAPO_(APO)_050.(添付資料)その他" xfId="3837" xr:uid="{00000000-0005-0000-0000-00002C0F0000}"/>
    <cellStyle name="7_FAX用紙_テスト仕様書(テストモール)_チェックシートAPO_(APO)_050.(添付資料)その他 2" xfId="3359" xr:uid="{00000000-0005-0000-0000-00004E0D0000}"/>
    <cellStyle name="7_FAX用紙_テスト仕様書(テストモール)_チェックシートAPO_(APO)_キャビネット構成図" xfId="4446" xr:uid="{00000000-0005-0000-0000-00008D110000}"/>
    <cellStyle name="7_FAX用紙_テスト仕様書(テストモール)_チェックシートAPO_(APO)_キャビネット構成図 2" xfId="4449" xr:uid="{00000000-0005-0000-0000-000090110000}"/>
    <cellStyle name="7_FAX用紙_テスト仕様書(テストモール)_チェックシートAPO_(APO)_キャビネット構成図_01.コンバージョン手順書（最新）20040831" xfId="3104" xr:uid="{00000000-0005-0000-0000-00004F0C0000}"/>
    <cellStyle name="7_FAX用紙_テスト仕様書(テストモール)_チェックシートAPO_(APO)_キャビネット構成図_01.コンバージョン手順書（最新）20040831 2" xfId="3157" xr:uid="{00000000-0005-0000-0000-0000840C0000}"/>
    <cellStyle name="7_FAX用紙_テスト仕様書(テストモール)_チェックシートAPO_(APO)_キャビネット構成図_050.(添付資料)その他" xfId="4452" xr:uid="{00000000-0005-0000-0000-000093110000}"/>
    <cellStyle name="7_FAX用紙_テスト仕様書(テストモール)_チェックシートAPO_(APO)_キャビネット構成図_050.(添付資料)その他 2" xfId="4453" xr:uid="{00000000-0005-0000-0000-000094110000}"/>
    <cellStyle name="7_FAX用紙_テスト仕様書(テストモール)_チェックシートAPO_(APO)_キャビネット構成図_キャビネット構成図" xfId="3469" xr:uid="{00000000-0005-0000-0000-0000BC0D0000}"/>
    <cellStyle name="7_FAX用紙_テスト仕様書(テストモール)_チェックシートAPO_(APO)_キャビネット構成図_キャビネット構成図 2" xfId="4454" xr:uid="{00000000-0005-0000-0000-000095110000}"/>
    <cellStyle name="7_FAX用紙_テスト仕様書(テストモール)_チェックシートAPO_(APO)_キャビネット構成図_キャビネット構成図_01.コンバージョン手順書（最新）20040831" xfId="4213" xr:uid="{00000000-0005-0000-0000-0000A4100000}"/>
    <cellStyle name="7_FAX用紙_テスト仕様書(テストモール)_チェックシートAPO_(APO)_キャビネット構成図_キャビネット構成図_01.コンバージョン手順書（最新）20040831 2" xfId="4214" xr:uid="{00000000-0005-0000-0000-0000A5100000}"/>
    <cellStyle name="7_FAX用紙_テスト仕様書(テストモール)_チェックシートAPO_(APO)_キャビネット構成図_キャビネット構成図_050.(添付資料)その他" xfId="2494" xr:uid="{00000000-0005-0000-0000-0000ED090000}"/>
    <cellStyle name="7_FAX用紙_テスト仕様書(テストモール)_チェックシートAPO_(APO)_キャビネット構成図_キャビネット構成図_050.(添付資料)その他 2" xfId="4455" xr:uid="{00000000-0005-0000-0000-000096110000}"/>
    <cellStyle name="7_FAX用紙_テスト仕様書(テストモール)_チェックシートAPO_01.コンバージョン手順書（最新）20040831" xfId="4330" xr:uid="{00000000-0005-0000-0000-000019110000}"/>
    <cellStyle name="7_FAX用紙_テスト仕様書(テストモール)_チェックシートAPO_01.コンバージョン手順書（最新）20040831 2" xfId="4457" xr:uid="{00000000-0005-0000-0000-000098110000}"/>
    <cellStyle name="7_FAX用紙_テスト仕様書(テストモール)_チェックシートAPO_050.(添付資料)その他" xfId="4458" xr:uid="{00000000-0005-0000-0000-000099110000}"/>
    <cellStyle name="7_FAX用紙_テスト仕様書(テストモール)_チェックシートAPO_050.(添付資料)その他 2" xfId="4459" xr:uid="{00000000-0005-0000-0000-00009A110000}"/>
    <cellStyle name="7_FAX用紙_テスト仕様書(テストモール)_チェックシートAPO_キャビネット構成図" xfId="4460" xr:uid="{00000000-0005-0000-0000-00009B110000}"/>
    <cellStyle name="7_FAX用紙_テスト仕様書(テストモール)_チェックシートAPO_キャビネット構成図 2" xfId="4461" xr:uid="{00000000-0005-0000-0000-00009C110000}"/>
    <cellStyle name="7_FAX用紙_テスト仕様書(テストモール)_チェックシートAPO_キャビネット構成図_01.コンバージョン手順書（最新）20040831" xfId="4463" xr:uid="{00000000-0005-0000-0000-00009E110000}"/>
    <cellStyle name="7_FAX用紙_テスト仕様書(テストモール)_チェックシートAPO_キャビネット構成図_01.コンバージョン手順書（最新）20040831 2" xfId="1907" xr:uid="{00000000-0005-0000-0000-0000A2070000}"/>
    <cellStyle name="7_FAX用紙_テスト仕様書(テストモール)_チェックシートAPO_キャビネット構成図_050.(添付資料)その他" xfId="2397" xr:uid="{00000000-0005-0000-0000-00008C090000}"/>
    <cellStyle name="7_FAX用紙_テスト仕様書(テストモール)_チェックシートAPO_キャビネット構成図_050.(添付資料)その他 2" xfId="2399" xr:uid="{00000000-0005-0000-0000-00008E090000}"/>
    <cellStyle name="7_FAX用紙_テスト仕様書(テストモール)_チェックシートAPO_キャビネット構成図_キャビネット構成図" xfId="4465" xr:uid="{00000000-0005-0000-0000-0000A0110000}"/>
    <cellStyle name="7_FAX用紙_テスト仕様書(テストモール)_チェックシートAPO_キャビネット構成図_キャビネット構成図 2" xfId="29" xr:uid="{00000000-0005-0000-0000-000021000000}"/>
    <cellStyle name="7_FAX用紙_テスト仕様書(テストモール)_チェックシートAPO_キャビネット構成図_キャビネット構成図_01.コンバージョン手順書（最新）20040831" xfId="4268" xr:uid="{00000000-0005-0000-0000-0000DB100000}"/>
    <cellStyle name="7_FAX用紙_テスト仕様書(テストモール)_チェックシートAPO_キャビネット構成図_キャビネット構成図_01.コンバージョン手順書（最新）20040831 2" xfId="4466" xr:uid="{00000000-0005-0000-0000-0000A1110000}"/>
    <cellStyle name="7_FAX用紙_テスト仕様書(テストモール)_チェックシートAPO_キャビネット構成図_キャビネット構成図_050.(添付資料)その他" xfId="4467" xr:uid="{00000000-0005-0000-0000-0000A2110000}"/>
    <cellStyle name="7_FAX用紙_テスト仕様書(テストモール)_チェックシートAPO_キャビネット構成図_キャビネット構成図_050.(添付資料)その他 2" xfId="4468" xr:uid="{00000000-0005-0000-0000-0000A3110000}"/>
    <cellStyle name="7_FAX用紙_テスト仕様書(テストモール)_モールＩＦテスト仕様書（対楽天）" xfId="2830" xr:uid="{00000000-0005-0000-0000-00003D0B0000}"/>
    <cellStyle name="7_FAX用紙_テスト仕様書(テストモール)_モールＩＦテスト仕様書（対楽天） 2" xfId="3719" xr:uid="{00000000-0005-0000-0000-0000B60E0000}"/>
    <cellStyle name="7_FAX用紙_テスト仕様書(テストモール)_モールＩＦテスト仕様書（対楽天）_(APO)" xfId="4470" xr:uid="{00000000-0005-0000-0000-0000A5110000}"/>
    <cellStyle name="7_FAX用紙_テスト仕様書(テストモール)_モールＩＦテスト仕様書（対楽天）_(APO) 2" xfId="4472" xr:uid="{00000000-0005-0000-0000-0000A7110000}"/>
    <cellStyle name="7_FAX用紙_テスト仕様書(テストモール)_モールＩＦテスト仕様書（対楽天）_(APO)_(APO)" xfId="2465" xr:uid="{00000000-0005-0000-0000-0000D0090000}"/>
    <cellStyle name="7_FAX用紙_テスト仕様書(テストモール)_モールＩＦテスト仕様書（対楽天）_(APO)_(APO) 2" xfId="2468" xr:uid="{00000000-0005-0000-0000-0000D3090000}"/>
    <cellStyle name="7_FAX用紙_テスト仕様書(テストモール)_モールＩＦテスト仕様書（対楽天）_(APO)_(APO)_01.コンバージョン手順書（最新）20040831" xfId="732" xr:uid="{00000000-0005-0000-0000-00000B030000}"/>
    <cellStyle name="7_FAX用紙_テスト仕様書(テストモール)_モールＩＦテスト仕様書（対楽天）_(APO)_(APO)_01.コンバージョン手順書（最新）20040831 2" xfId="3066" xr:uid="{00000000-0005-0000-0000-0000290C0000}"/>
    <cellStyle name="7_FAX用紙_テスト仕様書(テストモール)_モールＩＦテスト仕様書（対楽天）_(APO)_(APO)_050.(添付資料)その他" xfId="2906" xr:uid="{00000000-0005-0000-0000-0000890B0000}"/>
    <cellStyle name="7_FAX用紙_テスト仕様書(テストモール)_モールＩＦテスト仕様書（対楽天）_(APO)_(APO)_050.(添付資料)その他 2" xfId="3068" xr:uid="{00000000-0005-0000-0000-00002B0C0000}"/>
    <cellStyle name="7_FAX用紙_テスト仕様書(テストモール)_モールＩＦテスト仕様書（対楽天）_(APO)_(APO)_キャビネット構成図" xfId="3071" xr:uid="{00000000-0005-0000-0000-00002E0C0000}"/>
    <cellStyle name="7_FAX用紙_テスト仕様書(テストモール)_モールＩＦテスト仕様書（対楽天）_(APO)_(APO)_キャビネット構成図 2" xfId="70" xr:uid="{00000000-0005-0000-0000-000050000000}"/>
    <cellStyle name="7_FAX用紙_テスト仕様書(テストモール)_モールＩＦテスト仕様書（対楽天）_(APO)_(APO)_キャビネット構成図_01.コンバージョン手順書（最新）20040831" xfId="3073" xr:uid="{00000000-0005-0000-0000-0000300C0000}"/>
    <cellStyle name="7_FAX用紙_テスト仕様書(テストモール)_モールＩＦテスト仕様書（対楽天）_(APO)_(APO)_キャビネット構成図_01.コンバージョン手順書（最新）20040831 2" xfId="1154" xr:uid="{00000000-0005-0000-0000-0000B1040000}"/>
    <cellStyle name="7_FAX用紙_テスト仕様書(テストモール)_モールＩＦテスト仕様書（対楽天）_(APO)_(APO)_キャビネット構成図_050.(添付資料)その他" xfId="3077" xr:uid="{00000000-0005-0000-0000-0000340C0000}"/>
    <cellStyle name="7_FAX用紙_テスト仕様書(テストモール)_モールＩＦテスト仕様書（対楽天）_(APO)_(APO)_キャビネット構成図_050.(添付資料)その他 2" xfId="3079" xr:uid="{00000000-0005-0000-0000-0000360C0000}"/>
    <cellStyle name="7_FAX用紙_テスト仕様書(テストモール)_モールＩＦテスト仕様書（対楽天）_(APO)_(APO)_キャビネット構成図_キャビネット構成図" xfId="2604" xr:uid="{00000000-0005-0000-0000-00005B0A0000}"/>
    <cellStyle name="7_FAX用紙_テスト仕様書(テストモール)_モールＩＦテスト仕様書（対楽天）_(APO)_(APO)_キャビネット構成図_キャビネット構成図 2" xfId="1090" xr:uid="{00000000-0005-0000-0000-000071040000}"/>
    <cellStyle name="7_FAX用紙_テスト仕様書(テストモール)_モールＩＦテスト仕様書（対楽天）_(APO)_(APO)_キャビネット構成図_キャビネット構成図_01.コンバージョン手順書（最新）20040831" xfId="4473" xr:uid="{00000000-0005-0000-0000-0000A8110000}"/>
    <cellStyle name="7_FAX用紙_テスト仕様書(テストモール)_モールＩＦテスト仕様書（対楽天）_(APO)_(APO)_キャビネット構成図_キャビネット構成図_01.コンバージョン手順書（最新）20040831 2" xfId="4474" xr:uid="{00000000-0005-0000-0000-0000A9110000}"/>
    <cellStyle name="7_FAX用紙_テスト仕様書(テストモール)_モールＩＦテスト仕様書（対楽天）_(APO)_(APO)_キャビネット構成図_キャビネット構成図_050.(添付資料)その他" xfId="1201" xr:uid="{00000000-0005-0000-0000-0000E0040000}"/>
    <cellStyle name="7_FAX用紙_テスト仕様書(テストモール)_モールＩＦテスト仕様書（対楽天）_(APO)_(APO)_キャビネット構成図_キャビネット構成図_050.(添付資料)その他 2" xfId="1212" xr:uid="{00000000-0005-0000-0000-0000EB040000}"/>
    <cellStyle name="7_FAX用紙_テスト仕様書(テストモール)_モールＩＦテスト仕様書（対楽天）_(APO)_01.コンバージョン手順書（最新）20040831" xfId="4475" xr:uid="{00000000-0005-0000-0000-0000AA110000}"/>
    <cellStyle name="7_FAX用紙_テスト仕様書(テストモール)_モールＩＦテスト仕様書（対楽天）_(APO)_01.コンバージョン手順書（最新）20040831 2" xfId="4476" xr:uid="{00000000-0005-0000-0000-0000AB110000}"/>
    <cellStyle name="7_FAX用紙_テスト仕様書(テストモール)_モールＩＦテスト仕様書（対楽天）_(APO)_050.(添付資料)その他" xfId="4477" xr:uid="{00000000-0005-0000-0000-0000AC110000}"/>
    <cellStyle name="7_FAX用紙_テスト仕様書(テストモール)_モールＩＦテスト仕様書（対楽天）_(APO)_050.(添付資料)その他 2" xfId="4478" xr:uid="{00000000-0005-0000-0000-0000AD110000}"/>
    <cellStyle name="7_FAX用紙_テスト仕様書(テストモール)_モールＩＦテスト仕様書（対楽天）_(APO)_キャビネット構成図" xfId="1837" xr:uid="{00000000-0005-0000-0000-00005C070000}"/>
    <cellStyle name="7_FAX用紙_テスト仕様書(テストモール)_モールＩＦテスト仕様書（対楽天）_(APO)_キャビネット構成図 2" xfId="1839" xr:uid="{00000000-0005-0000-0000-00005E070000}"/>
    <cellStyle name="7_FAX用紙_テスト仕様書(テストモール)_モールＩＦテスト仕様書（対楽天）_(APO)_キャビネット構成図_01.コンバージョン手順書（最新）20040831" xfId="4479" xr:uid="{00000000-0005-0000-0000-0000AE110000}"/>
    <cellStyle name="7_FAX用紙_テスト仕様書(テストモール)_モールＩＦテスト仕様書（対楽天）_(APO)_キャビネット構成図_01.コンバージョン手順書（最新）20040831 2" xfId="4481" xr:uid="{00000000-0005-0000-0000-0000B0110000}"/>
    <cellStyle name="7_FAX用紙_テスト仕様書(テストモール)_モールＩＦテスト仕様書（対楽天）_(APO)_キャビネット構成図_050.(添付資料)その他" xfId="3840" xr:uid="{00000000-0005-0000-0000-00002F0F0000}"/>
    <cellStyle name="7_FAX用紙_テスト仕様書(テストモール)_モールＩＦテスト仕様書（対楽天）_(APO)_キャビネット構成図_050.(添付資料)その他 2" xfId="3842" xr:uid="{00000000-0005-0000-0000-0000310F0000}"/>
    <cellStyle name="7_FAX用紙_テスト仕様書(テストモール)_モールＩＦテスト仕様書（対楽天）_(APO)_キャビネット構成図_キャビネット構成図" xfId="4482" xr:uid="{00000000-0005-0000-0000-0000B1110000}"/>
    <cellStyle name="7_FAX用紙_テスト仕様書(テストモール)_モールＩＦテスト仕様書（対楽天）_(APO)_キャビネット構成図_キャビネット構成図 2" xfId="1253" xr:uid="{00000000-0005-0000-0000-000014050000}"/>
    <cellStyle name="7_FAX用紙_テスト仕様書(テストモール)_モールＩＦテスト仕様書（対楽天）_(APO)_キャビネット構成図_キャビネット構成図_01.コンバージョン手順書（最新）20040831" xfId="4484" xr:uid="{00000000-0005-0000-0000-0000B3110000}"/>
    <cellStyle name="7_FAX用紙_テスト仕様書(テストモール)_モールＩＦテスト仕様書（対楽天）_(APO)_キャビネット構成図_キャビネット構成図_01.コンバージョン手順書（最新）20040831 2" xfId="4485" xr:uid="{00000000-0005-0000-0000-0000B4110000}"/>
    <cellStyle name="7_FAX用紙_テスト仕様書(テストモール)_モールＩＦテスト仕様書（対楽天）_(APO)_キャビネット構成図_キャビネット構成図_050.(添付資料)その他" xfId="4486" xr:uid="{00000000-0005-0000-0000-0000B5110000}"/>
    <cellStyle name="7_FAX用紙_テスト仕様書(テストモール)_モールＩＦテスト仕様書（対楽天）_(APO)_キャビネット構成図_キャビネット構成図_050.(添付資料)その他 2" xfId="4487" xr:uid="{00000000-0005-0000-0000-0000B6110000}"/>
    <cellStyle name="7_FAX用紙_テスト仕様書(テストモール)_モールＩＦテスト仕様書（対楽天）_01.コンバージョン手順書（最新）20040831" xfId="1694" xr:uid="{00000000-0005-0000-0000-0000CD060000}"/>
    <cellStyle name="7_FAX用紙_テスト仕様書(テストモール)_モールＩＦテスト仕様書（対楽天）_01.コンバージョン手順書（最新）20040831 2" xfId="3917" xr:uid="{00000000-0005-0000-0000-00007C0F0000}"/>
    <cellStyle name="7_FAX用紙_テスト仕様書(テストモール)_モールＩＦテスト仕様書（対楽天）_050.(添付資料)その他" xfId="3835" xr:uid="{00000000-0005-0000-0000-00002A0F0000}"/>
    <cellStyle name="7_FAX用紙_テスト仕様書(テストモール)_モールＩＦテスト仕様書（対楽天）_050.(添付資料)その他 2" xfId="4249" xr:uid="{00000000-0005-0000-0000-0000C8100000}"/>
    <cellStyle name="7_FAX用紙_テスト仕様書(テストモール)_モールＩＦテスト仕様書（対楽天）_キャビネット構成図" xfId="2547" xr:uid="{00000000-0005-0000-0000-0000220A0000}"/>
    <cellStyle name="7_FAX用紙_テスト仕様書(テストモール)_モールＩＦテスト仕様書（対楽天）_キャビネット構成図 2" xfId="4488" xr:uid="{00000000-0005-0000-0000-0000B7110000}"/>
    <cellStyle name="7_FAX用紙_テスト仕様書(テストモール)_モールＩＦテスト仕様書（対楽天）_キャビネット構成図_01.コンバージョン手順書（最新）20040831" xfId="4489" xr:uid="{00000000-0005-0000-0000-0000B8110000}"/>
    <cellStyle name="7_FAX用紙_テスト仕様書(テストモール)_モールＩＦテスト仕様書（対楽天）_キャビネット構成図_01.コンバージョン手順書（最新）20040831 2" xfId="2926" xr:uid="{00000000-0005-0000-0000-00009D0B0000}"/>
    <cellStyle name="7_FAX用紙_テスト仕様書(テストモール)_モールＩＦテスト仕様書（対楽天）_キャビネット構成図_050.(添付資料)その他" xfId="4491" xr:uid="{00000000-0005-0000-0000-0000BA110000}"/>
    <cellStyle name="7_FAX用紙_テスト仕様書(テストモール)_モールＩＦテスト仕様書（対楽天）_キャビネット構成図_050.(添付資料)その他 2" xfId="4493" xr:uid="{00000000-0005-0000-0000-0000BC110000}"/>
    <cellStyle name="7_FAX用紙_テスト仕様書(テストモール)_モールＩＦテスト仕様書（対楽天）_キャビネット構成図_キャビネット構成図" xfId="4494" xr:uid="{00000000-0005-0000-0000-0000BD110000}"/>
    <cellStyle name="7_FAX用紙_テスト仕様書(テストモール)_モールＩＦテスト仕様書（対楽天）_キャビネット構成図_キャビネット構成図 2" xfId="4091" xr:uid="{00000000-0005-0000-0000-00002A100000}"/>
    <cellStyle name="7_FAX用紙_テスト仕様書(テストモール)_モールＩＦテスト仕様書（対楽天）_キャビネット構成図_キャビネット構成図_01.コンバージョン手順書（最新）20040831" xfId="4161" xr:uid="{00000000-0005-0000-0000-000070100000}"/>
    <cellStyle name="7_FAX用紙_テスト仕様書(テストモール)_モールＩＦテスト仕様書（対楽天）_キャビネット構成図_キャビネット構成図_01.コンバージョン手順書（最新）20040831 2" xfId="4496" xr:uid="{00000000-0005-0000-0000-0000BF110000}"/>
    <cellStyle name="7_FAX用紙_テスト仕様書(テストモール)_モールＩＦテスト仕様書（対楽天）_キャビネット構成図_キャビネット構成図_050.(添付資料)その他" xfId="2687" xr:uid="{00000000-0005-0000-0000-0000AE0A0000}"/>
    <cellStyle name="7_FAX用紙_テスト仕様書(テストモール)_モールＩＦテスト仕様書（対楽天）_キャビネット構成図_キャビネット構成図_050.(添付資料)その他 2" xfId="2043" xr:uid="{00000000-0005-0000-0000-00002A080000}"/>
    <cellStyle name="7_FAX用紙_テスト仕様書(テストモール)_モールＩＦテスト仕様書（対楽天）_チェックシートAPO" xfId="4497" xr:uid="{00000000-0005-0000-0000-0000C0110000}"/>
    <cellStyle name="7_FAX用紙_テスト仕様書(テストモール)_モールＩＦテスト仕様書（対楽天）_チェックシートAPO 2" xfId="4498" xr:uid="{00000000-0005-0000-0000-0000C1110000}"/>
    <cellStyle name="7_FAX用紙_テスト仕様書(テストモール)_モールＩＦテスト仕様書（対楽天）_チェックシートAPO_(APO)" xfId="642" xr:uid="{00000000-0005-0000-0000-0000B1020000}"/>
    <cellStyle name="7_FAX用紙_テスト仕様書(テストモール)_モールＩＦテスト仕様書（対楽天）_チェックシートAPO_(APO) 2" xfId="1621" xr:uid="{00000000-0005-0000-0000-000084060000}"/>
    <cellStyle name="7_FAX用紙_テスト仕様書(テストモール)_モールＩＦテスト仕様書（対楽天）_チェックシートAPO_(APO)_01.コンバージョン手順書（最新）20040831" xfId="4499" xr:uid="{00000000-0005-0000-0000-0000C2110000}"/>
    <cellStyle name="7_FAX用紙_テスト仕様書(テストモール)_モールＩＦテスト仕様書（対楽天）_チェックシートAPO_(APO)_01.コンバージョン手順書（最新）20040831 2" xfId="4500" xr:uid="{00000000-0005-0000-0000-0000C3110000}"/>
    <cellStyle name="7_FAX用紙_テスト仕様書(テストモール)_モールＩＦテスト仕様書（対楽天）_チェックシートAPO_(APO)_050.(添付資料)その他" xfId="4501" xr:uid="{00000000-0005-0000-0000-0000C4110000}"/>
    <cellStyle name="7_FAX用紙_テスト仕様書(テストモール)_モールＩＦテスト仕様書（対楽天）_チェックシートAPO_(APO)_050.(添付資料)その他 2" xfId="4502" xr:uid="{00000000-0005-0000-0000-0000C5110000}"/>
    <cellStyle name="7_FAX用紙_テスト仕様書(テストモール)_モールＩＦテスト仕様書（対楽天）_チェックシートAPO_(APO)_キャビネット構成図" xfId="2741" xr:uid="{00000000-0005-0000-0000-0000E40A0000}"/>
    <cellStyle name="7_FAX用紙_テスト仕様書(テストモール)_モールＩＦテスト仕様書（対楽天）_チェックシートAPO_(APO)_キャビネット構成図 2" xfId="2743" xr:uid="{00000000-0005-0000-0000-0000E60A0000}"/>
    <cellStyle name="7_FAX用紙_テスト仕様書(テストモール)_モールＩＦテスト仕様書（対楽天）_チェックシートAPO_(APO)_キャビネット構成図_01.コンバージョン手順書（最新）20040831" xfId="739" xr:uid="{00000000-0005-0000-0000-000012030000}"/>
    <cellStyle name="7_FAX用紙_テスト仕様書(テストモール)_モールＩＦテスト仕様書（対楽天）_チェックシートAPO_(APO)_キャビネット構成図_01.コンバージョン手順書（最新）20040831 2" xfId="2750" xr:uid="{00000000-0005-0000-0000-0000ED0A0000}"/>
    <cellStyle name="7_FAX用紙_テスト仕様書(テストモール)_モールＩＦテスト仕様書（対楽天）_チェックシートAPO_(APO)_キャビネット構成図_050.(添付資料)その他" xfId="1399" xr:uid="{00000000-0005-0000-0000-0000A6050000}"/>
    <cellStyle name="7_FAX用紙_テスト仕様書(テストモール)_モールＩＦテスト仕様書（対楽天）_チェックシートAPO_(APO)_キャビネット構成図_050.(添付資料)その他 2" xfId="2752" xr:uid="{00000000-0005-0000-0000-0000EF0A0000}"/>
    <cellStyle name="7_FAX用紙_テスト仕様書(テストモール)_モールＩＦテスト仕様書（対楽天）_チェックシートAPO_(APO)_キャビネット構成図_キャビネット構成図" xfId="2204" xr:uid="{00000000-0005-0000-0000-0000CB080000}"/>
    <cellStyle name="7_FAX用紙_テスト仕様書(テストモール)_モールＩＦテスト仕様書（対楽天）_チェックシートAPO_(APO)_キャビネット構成図_キャビネット構成図 2" xfId="64" xr:uid="{00000000-0005-0000-0000-00004A000000}"/>
    <cellStyle name="7_FAX用紙_テスト仕様書(テストモール)_モールＩＦテスト仕様書（対楽天）_チェックシートAPO_(APO)_キャビネット構成図_キャビネット構成図_01.コンバージョン手順書（最新）20040831" xfId="2754" xr:uid="{00000000-0005-0000-0000-0000F10A0000}"/>
    <cellStyle name="7_FAX用紙_テスト仕様書(テストモール)_モールＩＦテスト仕様書（対楽天）_チェックシートAPO_(APO)_キャビネット構成図_キャビネット構成図_01.コンバージョン手順書（最新）20040831 2" xfId="2756" xr:uid="{00000000-0005-0000-0000-0000F30A0000}"/>
    <cellStyle name="7_FAX用紙_テスト仕様書(テストモール)_モールＩＦテスト仕様書（対楽天）_チェックシートAPO_(APO)_キャビネット構成図_キャビネット構成図_050.(添付資料)その他" xfId="2760" xr:uid="{00000000-0005-0000-0000-0000F70A0000}"/>
    <cellStyle name="7_FAX用紙_テスト仕様書(テストモール)_モールＩＦテスト仕様書（対楽天）_チェックシートAPO_(APO)_キャビネット構成図_キャビネット構成図_050.(添付資料)その他 2" xfId="1300" xr:uid="{00000000-0005-0000-0000-000043050000}"/>
    <cellStyle name="7_FAX用紙_テスト仕様書(テストモール)_モールＩＦテスト仕様書（対楽天）_チェックシートAPO_01.コンバージョン手順書（最新）20040831" xfId="686" xr:uid="{00000000-0005-0000-0000-0000DD020000}"/>
    <cellStyle name="7_FAX用紙_テスト仕様書(テストモール)_モールＩＦテスト仕様書（対楽天）_チェックシートAPO_01.コンバージョン手順書（最新）20040831 2" xfId="52" xr:uid="{00000000-0005-0000-0000-00003C000000}"/>
    <cellStyle name="7_FAX用紙_テスト仕様書(テストモール)_モールＩＦテスト仕様書（対楽天）_チェックシートAPO_050.(添付資料)その他" xfId="3611" xr:uid="{00000000-0005-0000-0000-00004A0E0000}"/>
    <cellStyle name="7_FAX用紙_テスト仕様書(テストモール)_モールＩＦテスト仕様書（対楽天）_チェックシートAPO_050.(添付資料)その他 2" xfId="4503" xr:uid="{00000000-0005-0000-0000-0000C6110000}"/>
    <cellStyle name="7_FAX用紙_テスト仕様書(テストモール)_モールＩＦテスト仕様書（対楽天）_チェックシートAPO_キャビネット構成図" xfId="4293" xr:uid="{00000000-0005-0000-0000-0000F4100000}"/>
    <cellStyle name="7_FAX用紙_テスト仕様書(テストモール)_モールＩＦテスト仕様書（対楽天）_チェックシートAPO_キャビネット構成図 2" xfId="414" xr:uid="{00000000-0005-0000-0000-0000CD010000}"/>
    <cellStyle name="7_FAX用紙_テスト仕様書(テストモール)_モールＩＦテスト仕様書（対楽天）_チェックシートAPO_キャビネット構成図_01.コンバージョン手順書（最新）20040831" xfId="4504" xr:uid="{00000000-0005-0000-0000-0000C7110000}"/>
    <cellStyle name="7_FAX用紙_テスト仕様書(テストモール)_モールＩＦテスト仕様書（対楽天）_チェックシートAPO_キャビネット構成図_01.コンバージョン手順書（最新）20040831 2" xfId="4505" xr:uid="{00000000-0005-0000-0000-0000C8110000}"/>
    <cellStyle name="7_FAX用紙_テスト仕様書(テストモール)_モールＩＦテスト仕様書（対楽天）_チェックシートAPO_キャビネット構成図_050.(添付資料)その他" xfId="2656" xr:uid="{00000000-0005-0000-0000-00008F0A0000}"/>
    <cellStyle name="7_FAX用紙_テスト仕様書(テストモール)_モールＩＦテスト仕様書（対楽天）_チェックシートAPO_キャビネット構成図_050.(添付資料)その他 2" xfId="2660" xr:uid="{00000000-0005-0000-0000-0000930A0000}"/>
    <cellStyle name="7_FAX用紙_テスト仕様書(テストモール)_モールＩＦテスト仕様書（対楽天）_チェックシートAPO_キャビネット構成図_キャビネット構成図" xfId="1392" xr:uid="{00000000-0005-0000-0000-00009F050000}"/>
    <cellStyle name="7_FAX用紙_テスト仕様書(テストモール)_モールＩＦテスト仕様書（対楽天）_チェックシートAPO_キャビネット構成図_キャビネット構成図 2" xfId="4506" xr:uid="{00000000-0005-0000-0000-0000C9110000}"/>
    <cellStyle name="7_FAX用紙_テスト仕様書(テストモール)_モールＩＦテスト仕様書（対楽天）_チェックシートAPO_キャビネット構成図_キャビネット構成図_01.コンバージョン手順書（最新）20040831" xfId="4507" xr:uid="{00000000-0005-0000-0000-0000CA110000}"/>
    <cellStyle name="7_FAX用紙_テスト仕様書(テストモール)_モールＩＦテスト仕様書（対楽天）_チェックシートAPO_キャビネット構成図_キャビネット構成図_01.コンバージョン手順書（最新）20040831 2" xfId="2537" xr:uid="{00000000-0005-0000-0000-0000180A0000}"/>
    <cellStyle name="7_FAX用紙_テスト仕様書(テストモール)_モールＩＦテスト仕様書（対楽天）_チェックシートAPO_キャビネット構成図_キャビネット構成図_050.(添付資料)その他" xfId="398" xr:uid="{00000000-0005-0000-0000-0000BD010000}"/>
    <cellStyle name="7_FAX用紙_テスト仕様書(テストモール)_モールＩＦテスト仕様書（対楽天）_チェックシートAPO_キャビネット構成図_キャビネット構成図_050.(添付資料)その他 2" xfId="173" xr:uid="{00000000-0005-0000-0000-0000CB000000}"/>
    <cellStyle name="7_FAX用紙_テスト仕様書(テストモール)_楽天見積機能縮小版" xfId="3792" xr:uid="{00000000-0005-0000-0000-0000FF0E0000}"/>
    <cellStyle name="7_FAX用紙_テスト仕様書(テストモール)_楽天見積機能縮小版 2" xfId="3794" xr:uid="{00000000-0005-0000-0000-0000010F0000}"/>
    <cellStyle name="7_FAX用紙_テスト仕様書(テストモール)_楽天見積機能縮小版_(APO)" xfId="793" xr:uid="{00000000-0005-0000-0000-000048030000}"/>
    <cellStyle name="7_FAX用紙_テスト仕様書(テストモール)_楽天見積機能縮小版_(APO) 2" xfId="4508" xr:uid="{00000000-0005-0000-0000-0000CB110000}"/>
    <cellStyle name="7_FAX用紙_テスト仕様書(テストモール)_楽天見積機能縮小版_(APO)_(APO)" xfId="4509" xr:uid="{00000000-0005-0000-0000-0000CC110000}"/>
    <cellStyle name="7_FAX用紙_テスト仕様書(テストモール)_楽天見積機能縮小版_(APO)_(APO) 2" xfId="4510" xr:uid="{00000000-0005-0000-0000-0000CD110000}"/>
    <cellStyle name="7_FAX用紙_テスト仕様書(テストモール)_楽天見積機能縮小版_(APO)_(APO)_01.コンバージョン手順書（最新）20040831" xfId="127" xr:uid="{00000000-0005-0000-0000-000094000000}"/>
    <cellStyle name="7_FAX用紙_テスト仕様書(テストモール)_楽天見積機能縮小版_(APO)_(APO)_01.コンバージョン手順書（最新）20040831 2" xfId="4511" xr:uid="{00000000-0005-0000-0000-0000CE110000}"/>
    <cellStyle name="7_FAX用紙_テスト仕様書(テストモール)_楽天見積機能縮小版_(APO)_(APO)_050.(添付資料)その他" xfId="423" xr:uid="{00000000-0005-0000-0000-0000D6010000}"/>
    <cellStyle name="7_FAX用紙_テスト仕様書(テストモール)_楽天見積機能縮小版_(APO)_(APO)_050.(添付資料)その他 2" xfId="434" xr:uid="{00000000-0005-0000-0000-0000E1010000}"/>
    <cellStyle name="7_FAX用紙_テスト仕様書(テストモール)_楽天見積機能縮小版_(APO)_(APO)_キャビネット構成図" xfId="4513" xr:uid="{00000000-0005-0000-0000-0000D0110000}"/>
    <cellStyle name="7_FAX用紙_テスト仕様書(テストモール)_楽天見積機能縮小版_(APO)_(APO)_キャビネット構成図 2" xfId="4515" xr:uid="{00000000-0005-0000-0000-0000D2110000}"/>
    <cellStyle name="7_FAX用紙_テスト仕様書(テストモール)_楽天見積機能縮小版_(APO)_(APO)_キャビネット構成図_01.コンバージョン手順書（最新）20040831" xfId="4516" xr:uid="{00000000-0005-0000-0000-0000D3110000}"/>
    <cellStyle name="7_FAX用紙_テスト仕様書(テストモール)_楽天見積機能縮小版_(APO)_(APO)_キャビネット構成図_01.コンバージョン手順書（最新）20040831 2" xfId="4517" xr:uid="{00000000-0005-0000-0000-0000D4110000}"/>
    <cellStyle name="7_FAX用紙_テスト仕様書(テストモール)_楽天見積機能縮小版_(APO)_(APO)_キャビネット構成図_050.(添付資料)その他" xfId="4518" xr:uid="{00000000-0005-0000-0000-0000D5110000}"/>
    <cellStyle name="7_FAX用紙_テスト仕様書(テストモール)_楽天見積機能縮小版_(APO)_(APO)_キャビネット構成図_050.(添付資料)その他 2" xfId="4519" xr:uid="{00000000-0005-0000-0000-0000D6110000}"/>
    <cellStyle name="7_FAX用紙_テスト仕様書(テストモール)_楽天見積機能縮小版_(APO)_(APO)_キャビネット構成図_キャビネット構成図" xfId="4521" xr:uid="{00000000-0005-0000-0000-0000D8110000}"/>
    <cellStyle name="7_FAX用紙_テスト仕様書(テストモール)_楽天見積機能縮小版_(APO)_(APO)_キャビネット構成図_キャビネット構成図 2" xfId="4522" xr:uid="{00000000-0005-0000-0000-0000D9110000}"/>
    <cellStyle name="7_FAX用紙_テスト仕様書(テストモール)_楽天見積機能縮小版_(APO)_(APO)_キャビネット構成図_キャビネット構成図_01.コンバージョン手順書（最新）20040831" xfId="1867" xr:uid="{00000000-0005-0000-0000-00007A070000}"/>
    <cellStyle name="7_FAX用紙_テスト仕様書(テストモール)_楽天見積機能縮小版_(APO)_(APO)_キャビネット構成図_キャビネット構成図_01.コンバージョン手順書（最新）20040831 2" xfId="1870" xr:uid="{00000000-0005-0000-0000-00007D070000}"/>
    <cellStyle name="7_FAX用紙_テスト仕様書(テストモール)_楽天見積機能縮小版_(APO)_(APO)_キャビネット構成図_キャビネット構成図_050.(添付資料)その他" xfId="4523" xr:uid="{00000000-0005-0000-0000-0000DA110000}"/>
    <cellStyle name="7_FAX用紙_テスト仕様書(テストモール)_楽天見積機能縮小版_(APO)_(APO)_キャビネット構成図_キャビネット構成図_050.(添付資料)その他 2" xfId="4524" xr:uid="{00000000-0005-0000-0000-0000DB110000}"/>
    <cellStyle name="7_FAX用紙_テスト仕様書(テストモール)_楽天見積機能縮小版_(APO)_01.コンバージョン手順書（最新）20040831" xfId="4525" xr:uid="{00000000-0005-0000-0000-0000DC110000}"/>
    <cellStyle name="7_FAX用紙_テスト仕様書(テストモール)_楽天見積機能縮小版_(APO)_01.コンバージョン手順書（最新）20040831 2" xfId="2643" xr:uid="{00000000-0005-0000-0000-0000820A0000}"/>
    <cellStyle name="7_FAX用紙_テスト仕様書(テストモール)_楽天見積機能縮小版_(APO)_050.(添付資料)その他" xfId="4527" xr:uid="{00000000-0005-0000-0000-0000DE110000}"/>
    <cellStyle name="7_FAX用紙_テスト仕様書(テストモール)_楽天見積機能縮小版_(APO)_050.(添付資料)その他 2" xfId="662" xr:uid="{00000000-0005-0000-0000-0000C5020000}"/>
    <cellStyle name="7_FAX用紙_テスト仕様書(テストモール)_楽天見積機能縮小版_(APO)_キャビネット構成図" xfId="4528" xr:uid="{00000000-0005-0000-0000-0000DF110000}"/>
    <cellStyle name="7_FAX用紙_テスト仕様書(テストモール)_楽天見積機能縮小版_(APO)_キャビネット構成図 2" xfId="4530" xr:uid="{00000000-0005-0000-0000-0000E1110000}"/>
    <cellStyle name="7_FAX用紙_テスト仕様書(テストモール)_楽天見積機能縮小版_(APO)_キャビネット構成図_01.コンバージョン手順書（最新）20040831" xfId="1007" xr:uid="{00000000-0005-0000-0000-00001E040000}"/>
    <cellStyle name="7_FAX用紙_テスト仕様書(テストモール)_楽天見積機能縮小版_(APO)_キャビネット構成図_01.コンバージョン手順書（最新）20040831 2" xfId="1017" xr:uid="{00000000-0005-0000-0000-000028040000}"/>
    <cellStyle name="7_FAX用紙_テスト仕様書(テストモール)_楽天見積機能縮小版_(APO)_キャビネット構成図_050.(添付資料)その他" xfId="85" xr:uid="{00000000-0005-0000-0000-000062000000}"/>
    <cellStyle name="7_FAX用紙_テスト仕様書(テストモール)_楽天見積機能縮小版_(APO)_キャビネット構成図_050.(添付資料)その他 2" xfId="4533" xr:uid="{00000000-0005-0000-0000-0000E4110000}"/>
    <cellStyle name="7_FAX用紙_テスト仕様書(テストモール)_楽天見積機能縮小版_(APO)_キャビネット構成図_キャビネット構成図" xfId="1721" xr:uid="{00000000-0005-0000-0000-0000E8060000}"/>
    <cellStyle name="7_FAX用紙_テスト仕様書(テストモール)_楽天見積機能縮小版_(APO)_キャビネット構成図_キャビネット構成図 2" xfId="4226" xr:uid="{00000000-0005-0000-0000-0000B1100000}"/>
    <cellStyle name="7_FAX用紙_テスト仕様書(テストモール)_楽天見積機能縮小版_(APO)_キャビネット構成図_キャビネット構成図_01.コンバージョン手順書（最新）20040831" xfId="4534" xr:uid="{00000000-0005-0000-0000-0000E5110000}"/>
    <cellStyle name="7_FAX用紙_テスト仕様書(テストモール)_楽天見積機能縮小版_(APO)_キャビネット構成図_キャビネット構成図_01.コンバージョン手順書（最新）20040831 2" xfId="3788" xr:uid="{00000000-0005-0000-0000-0000FB0E0000}"/>
    <cellStyle name="7_FAX用紙_テスト仕様書(テストモール)_楽天見積機能縮小版_(APO)_キャビネット構成図_キャビネット構成図_050.(添付資料)その他" xfId="1823" xr:uid="{00000000-0005-0000-0000-00004E070000}"/>
    <cellStyle name="7_FAX用紙_テスト仕様書(テストモール)_楽天見積機能縮小版_(APO)_キャビネット構成図_キャビネット構成図_050.(添付資料)その他 2" xfId="1748" xr:uid="{00000000-0005-0000-0000-000003070000}"/>
    <cellStyle name="7_FAX用紙_テスト仕様書(テストモール)_楽天見積機能縮小版_01.コンバージョン手順書（最新）20040831" xfId="3796" xr:uid="{00000000-0005-0000-0000-0000030F0000}"/>
    <cellStyle name="7_FAX用紙_テスト仕様書(テストモール)_楽天見積機能縮小版_01.コンバージョン手順書（最新）20040831 2" xfId="3800" xr:uid="{00000000-0005-0000-0000-0000070F0000}"/>
    <cellStyle name="7_FAX用紙_テスト仕様書(テストモール)_楽天見積機能縮小版_050.(添付資料)その他" xfId="2710" xr:uid="{00000000-0005-0000-0000-0000C50A0000}"/>
    <cellStyle name="7_FAX用紙_テスト仕様書(テストモール)_楽天見積機能縮小版_050.(添付資料)その他 2" xfId="3803" xr:uid="{00000000-0005-0000-0000-00000A0F0000}"/>
    <cellStyle name="7_FAX用紙_テスト仕様書(テストモール)_楽天見積機能縮小版_キャビネット構成図" xfId="3805" xr:uid="{00000000-0005-0000-0000-00000C0F0000}"/>
    <cellStyle name="7_FAX用紙_テスト仕様書(テストモール)_楽天見積機能縮小版_キャビネット構成図 2" xfId="1503" xr:uid="{00000000-0005-0000-0000-00000E060000}"/>
    <cellStyle name="7_FAX用紙_テスト仕様書(テストモール)_楽天見積機能縮小版_キャビネット構成図_01.コンバージョン手順書（最新）20040831" xfId="3283" xr:uid="{00000000-0005-0000-0000-0000020D0000}"/>
    <cellStyle name="7_FAX用紙_テスト仕様書(テストモール)_楽天見積機能縮小版_キャビネット構成図_01.コンバージョン手順書（最新）20040831 2" xfId="1615" xr:uid="{00000000-0005-0000-0000-00007E060000}"/>
    <cellStyle name="7_FAX用紙_テスト仕様書(テストモール)_楽天見積機能縮小版_キャビネット構成図_050.(添付資料)その他" xfId="3808" xr:uid="{00000000-0005-0000-0000-00000F0F0000}"/>
    <cellStyle name="7_FAX用紙_テスト仕様書(テストモール)_楽天見積機能縮小版_キャビネット構成図_050.(添付資料)その他 2" xfId="2707" xr:uid="{00000000-0005-0000-0000-0000C20A0000}"/>
    <cellStyle name="7_FAX用紙_テスト仕様書(テストモール)_楽天見積機能縮小版_キャビネット構成図_キャビネット構成図" xfId="30" xr:uid="{00000000-0005-0000-0000-000022000000}"/>
    <cellStyle name="7_FAX用紙_テスト仕様書(テストモール)_楽天見積機能縮小版_キャビネット構成図_キャビネット構成図 2" xfId="1688" xr:uid="{00000000-0005-0000-0000-0000C7060000}"/>
    <cellStyle name="7_FAX用紙_テスト仕様書(テストモール)_楽天見積機能縮小版_キャビネット構成図_キャビネット構成図_01.コンバージョン手順書（最新）20040831" xfId="4535" xr:uid="{00000000-0005-0000-0000-0000E6110000}"/>
    <cellStyle name="7_FAX用紙_テスト仕様書(テストモール)_楽天見積機能縮小版_キャビネット構成図_キャビネット構成図_01.コンバージョン手順書（最新）20040831 2" xfId="2275" xr:uid="{00000000-0005-0000-0000-000012090000}"/>
    <cellStyle name="7_FAX用紙_テスト仕様書(テストモール)_楽天見積機能縮小版_キャビネット構成図_キャビネット構成図_050.(添付資料)その他" xfId="4536" xr:uid="{00000000-0005-0000-0000-0000E7110000}"/>
    <cellStyle name="7_FAX用紙_テスト仕様書(テストモール)_楽天見積機能縮小版_キャビネット構成図_キャビネット構成図_050.(添付資料)その他 2" xfId="4537" xr:uid="{00000000-0005-0000-0000-0000E8110000}"/>
    <cellStyle name="7_FAX用紙_テスト仕様書(テストモール)_楽天見積機能縮小版_チェックシートAPO" xfId="1742" xr:uid="{00000000-0005-0000-0000-0000FD060000}"/>
    <cellStyle name="7_FAX用紙_テスト仕様書(テストモール)_楽天見積機能縮小版_チェックシートAPO 2" xfId="1349" xr:uid="{00000000-0005-0000-0000-000074050000}"/>
    <cellStyle name="7_FAX用紙_テスト仕様書(テストモール)_楽天見積機能縮小版_チェックシートAPO_(APO)" xfId="481" xr:uid="{00000000-0005-0000-0000-000010020000}"/>
    <cellStyle name="7_FAX用紙_テスト仕様書(テストモール)_楽天見積機能縮小版_チェックシートAPO_(APO) 2" xfId="3034" xr:uid="{00000000-0005-0000-0000-0000090C0000}"/>
    <cellStyle name="7_FAX用紙_テスト仕様書(テストモール)_楽天見積機能縮小版_チェックシートAPO_(APO)_01.コンバージョン手順書（最新）20040831" xfId="1413" xr:uid="{00000000-0005-0000-0000-0000B4050000}"/>
    <cellStyle name="7_FAX用紙_テスト仕様書(テストモール)_楽天見積機能縮小版_チェックシートAPO_(APO)_01.コンバージョン手順書（最新）20040831 2" xfId="4538" xr:uid="{00000000-0005-0000-0000-0000E9110000}"/>
    <cellStyle name="7_FAX用紙_テスト仕様書(テストモール)_楽天見積機能縮小版_チェックシートAPO_(APO)_050.(添付資料)その他" xfId="3965" xr:uid="{00000000-0005-0000-0000-0000AC0F0000}"/>
    <cellStyle name="7_FAX用紙_テスト仕様書(テストモール)_楽天見積機能縮小版_チェックシートAPO_(APO)_050.(添付資料)その他 2" xfId="4539" xr:uid="{00000000-0005-0000-0000-0000EA110000}"/>
    <cellStyle name="7_FAX用紙_テスト仕様書(テストモール)_楽天見積機能縮小版_チェックシートAPO_(APO)_キャビネット構成図" xfId="4540" xr:uid="{00000000-0005-0000-0000-0000EB110000}"/>
    <cellStyle name="7_FAX用紙_テスト仕様書(テストモール)_楽天見積機能縮小版_チェックシートAPO_(APO)_キャビネット構成図 2" xfId="751" xr:uid="{00000000-0005-0000-0000-00001E030000}"/>
    <cellStyle name="7_FAX用紙_テスト仕様書(テストモール)_楽天見積機能縮小版_チェックシートAPO_(APO)_キャビネット構成図_01.コンバージョン手順書（最新）20040831" xfId="1754" xr:uid="{00000000-0005-0000-0000-000009070000}"/>
    <cellStyle name="7_FAX用紙_テスト仕様書(テストモール)_楽天見積機能縮小版_チェックシートAPO_(APO)_キャビネット構成図_01.コンバージョン手順書（最新）20040831 2" xfId="222" xr:uid="{00000000-0005-0000-0000-000009010000}"/>
    <cellStyle name="7_FAX用紙_テスト仕様書(テストモール)_楽天見積機能縮小版_チェックシートAPO_(APO)_キャビネット構成図_050.(添付資料)その他" xfId="1665" xr:uid="{00000000-0005-0000-0000-0000B0060000}"/>
    <cellStyle name="7_FAX用紙_テスト仕様書(テストモール)_楽天見積機能縮小版_チェックシートAPO_(APO)_キャビネット構成図_050.(添付資料)その他 2" xfId="4541" xr:uid="{00000000-0005-0000-0000-0000EC110000}"/>
    <cellStyle name="7_FAX用紙_テスト仕様書(テストモール)_楽天見積機能縮小版_チェックシートAPO_(APO)_キャビネット構成図_キャビネット構成図" xfId="3205" xr:uid="{00000000-0005-0000-0000-0000B40C0000}"/>
    <cellStyle name="7_FAX用紙_テスト仕様書(テストモール)_楽天見積機能縮小版_チェックシートAPO_(APO)_キャビネット構成図_キャビネット構成図 2" xfId="4542" xr:uid="{00000000-0005-0000-0000-0000ED110000}"/>
    <cellStyle name="7_FAX用紙_テスト仕様書(テストモール)_楽天見積機能縮小版_チェックシートAPO_(APO)_キャビネット構成図_キャビネット構成図_01.コンバージョン手順書（最新）20040831" xfId="2757" xr:uid="{00000000-0005-0000-0000-0000F40A0000}"/>
    <cellStyle name="7_FAX用紙_テスト仕様書(テストモール)_楽天見積機能縮小版_チェックシートAPO_(APO)_キャビネット構成図_キャビネット構成図_01.コンバージョン手順書（最新）20040831 2" xfId="4543" xr:uid="{00000000-0005-0000-0000-0000EE110000}"/>
    <cellStyle name="7_FAX用紙_テスト仕様書(テストモール)_楽天見積機能縮小版_チェックシートAPO_(APO)_キャビネット構成図_キャビネット構成図_050.(添付資料)その他" xfId="4544" xr:uid="{00000000-0005-0000-0000-0000EF110000}"/>
    <cellStyle name="7_FAX用紙_テスト仕様書(テストモール)_楽天見積機能縮小版_チェックシートAPO_(APO)_キャビネット構成図_キャビネット構成図_050.(添付資料)その他 2" xfId="4070" xr:uid="{00000000-0005-0000-0000-000015100000}"/>
    <cellStyle name="7_FAX用紙_テスト仕様書(テストモール)_楽天見積機能縮小版_チェックシートAPO_01.コンバージョン手順書（最新）20040831" xfId="4547" xr:uid="{00000000-0005-0000-0000-0000F2110000}"/>
    <cellStyle name="7_FAX用紙_テスト仕様書(テストモール)_楽天見積機能縮小版_チェックシートAPO_01.コンバージョン手順書（最新）20040831 2" xfId="869" xr:uid="{00000000-0005-0000-0000-000094030000}"/>
    <cellStyle name="7_FAX用紙_テスト仕様書(テストモール)_楽天見積機能縮小版_チェックシートAPO_050.(添付資料)その他" xfId="4550" xr:uid="{00000000-0005-0000-0000-0000F5110000}"/>
    <cellStyle name="7_FAX用紙_テスト仕様書(テストモール)_楽天見積機能縮小版_チェックシートAPO_050.(添付資料)その他 2" xfId="1482" xr:uid="{00000000-0005-0000-0000-0000F9050000}"/>
    <cellStyle name="7_FAX用紙_テスト仕様書(テストモール)_楽天見積機能縮小版_チェックシートAPO_キャビネット構成図" xfId="4551" xr:uid="{00000000-0005-0000-0000-0000F6110000}"/>
    <cellStyle name="7_FAX用紙_テスト仕様書(テストモール)_楽天見積機能縮小版_チェックシートAPO_キャビネット構成図 2" xfId="1219" xr:uid="{00000000-0005-0000-0000-0000F2040000}"/>
    <cellStyle name="7_FAX用紙_テスト仕様書(テストモール)_楽天見積機能縮小版_チェックシートAPO_キャビネット構成図_01.コンバージョン手順書（最新）20040831" xfId="4552" xr:uid="{00000000-0005-0000-0000-0000F7110000}"/>
    <cellStyle name="7_FAX用紙_テスト仕様書(テストモール)_楽天見積機能縮小版_チェックシートAPO_キャビネット構成図_01.コンバージョン手順書（最新）20040831 2" xfId="1271" xr:uid="{00000000-0005-0000-0000-000026050000}"/>
    <cellStyle name="7_FAX用紙_テスト仕様書(テストモール)_楽天見積機能縮小版_チェックシートAPO_キャビネット構成図_050.(添付資料)その他" xfId="4554" xr:uid="{00000000-0005-0000-0000-0000F9110000}"/>
    <cellStyle name="7_FAX用紙_テスト仕様書(テストモール)_楽天見積機能縮小版_チェックシートAPO_キャビネット構成図_050.(添付資料)その他 2" xfId="3429" xr:uid="{00000000-0005-0000-0000-0000940D0000}"/>
    <cellStyle name="7_FAX用紙_テスト仕様書(テストモール)_楽天見積機能縮小版_チェックシートAPO_キャビネット構成図_キャビネット構成図" xfId="1157" xr:uid="{00000000-0005-0000-0000-0000B4040000}"/>
    <cellStyle name="7_FAX用紙_テスト仕様書(テストモール)_楽天見積機能縮小版_チェックシートAPO_キャビネット構成図_キャビネット構成図 2" xfId="4555" xr:uid="{00000000-0005-0000-0000-0000FA110000}"/>
    <cellStyle name="7_FAX用紙_テスト仕様書(テストモール)_楽天見積機能縮小版_チェックシートAPO_キャビネット構成図_キャビネット構成図_01.コンバージョン手順書（最新）20040831" xfId="749" xr:uid="{00000000-0005-0000-0000-00001C030000}"/>
    <cellStyle name="7_FAX用紙_テスト仕様書(テストモール)_楽天見積機能縮小版_チェックシートAPO_キャビネット構成図_キャビネット構成図_01.コンバージョン手順書（最新）20040831 2" xfId="56" xr:uid="{00000000-0005-0000-0000-000040000000}"/>
    <cellStyle name="7_FAX用紙_テスト仕様書(テストモール)_楽天見積機能縮小版_チェックシートAPO_キャビネット構成図_キャビネット構成図_050.(添付資料)その他" xfId="4556" xr:uid="{00000000-0005-0000-0000-0000FB110000}"/>
    <cellStyle name="7_FAX用紙_テスト仕様書(テストモール)_楽天見積機能縮小版_チェックシートAPO_キャビネット構成図_キャビネット構成図_050.(添付資料)その他 2" xfId="2678" xr:uid="{00000000-0005-0000-0000-0000A50A0000}"/>
    <cellStyle name="7_FAX用紙_テスト仕様書(テストモール)_注文確認" xfId="4557" xr:uid="{00000000-0005-0000-0000-0000FC110000}"/>
    <cellStyle name="7_FAX用紙_テスト仕様書(テストモール)_注文確認 2" xfId="4561" xr:uid="{00000000-0005-0000-0000-000000120000}"/>
    <cellStyle name="7_FAX用紙_テスト仕様書(テストモール)_注文確認_(APO)" xfId="630" xr:uid="{00000000-0005-0000-0000-0000A5020000}"/>
    <cellStyle name="7_FAX用紙_テスト仕様書(テストモール)_注文確認_(APO) 2" xfId="635" xr:uid="{00000000-0005-0000-0000-0000AA020000}"/>
    <cellStyle name="7_FAX用紙_テスト仕様書(テストモール)_注文確認_(APO)_(APO)" xfId="4564" xr:uid="{00000000-0005-0000-0000-000003120000}"/>
    <cellStyle name="7_FAX用紙_テスト仕様書(テストモール)_注文確認_(APO)_(APO) 2" xfId="882" xr:uid="{00000000-0005-0000-0000-0000A1030000}"/>
    <cellStyle name="7_FAX用紙_テスト仕様書(テストモール)_注文確認_(APO)_(APO)_01.コンバージョン手順書（最新）20040831" xfId="2344" xr:uid="{00000000-0005-0000-0000-000057090000}"/>
    <cellStyle name="7_FAX用紙_テスト仕様書(テストモール)_注文確認_(APO)_(APO)_01.コンバージョン手順書（最新）20040831 2" xfId="4565" xr:uid="{00000000-0005-0000-0000-000004120000}"/>
    <cellStyle name="7_FAX用紙_テスト仕様書(テストモール)_注文確認_(APO)_(APO)_050.(添付資料)その他" xfId="2278" xr:uid="{00000000-0005-0000-0000-000015090000}"/>
    <cellStyle name="7_FAX用紙_テスト仕様書(テストモール)_注文確認_(APO)_(APO)_050.(添付資料)その他 2" xfId="4567" xr:uid="{00000000-0005-0000-0000-000006120000}"/>
    <cellStyle name="7_FAX用紙_テスト仕様書(テストモール)_注文確認_(APO)_(APO)_キャビネット構成図" xfId="4568" xr:uid="{00000000-0005-0000-0000-000007120000}"/>
    <cellStyle name="7_FAX用紙_テスト仕様書(テストモール)_注文確認_(APO)_(APO)_キャビネット構成図 2" xfId="4569" xr:uid="{00000000-0005-0000-0000-000008120000}"/>
    <cellStyle name="7_FAX用紙_テスト仕様書(テストモール)_注文確認_(APO)_(APO)_キャビネット構成図_01.コンバージョン手順書（最新）20040831" xfId="4570" xr:uid="{00000000-0005-0000-0000-000009120000}"/>
    <cellStyle name="7_FAX用紙_テスト仕様書(テストモール)_注文確認_(APO)_(APO)_キャビネット構成図_01.コンバージョン手順書（最新）20040831 2" xfId="4563" xr:uid="{00000000-0005-0000-0000-000002120000}"/>
    <cellStyle name="7_FAX用紙_テスト仕様書(テストモール)_注文確認_(APO)_(APO)_キャビネット構成図_050.(添付資料)その他" xfId="4080" xr:uid="{00000000-0005-0000-0000-00001F100000}"/>
    <cellStyle name="7_FAX用紙_テスト仕様書(テストモール)_注文確認_(APO)_(APO)_キャビネット構成図_050.(添付資料)その他 2" xfId="4573" xr:uid="{00000000-0005-0000-0000-00000C120000}"/>
    <cellStyle name="7_FAX用紙_テスト仕様書(テストモール)_注文確認_(APO)_(APO)_キャビネット構成図_キャビネット構成図" xfId="1211" xr:uid="{00000000-0005-0000-0000-0000EA040000}"/>
    <cellStyle name="7_FAX用紙_テスト仕様書(テストモール)_注文確認_(APO)_(APO)_キャビネット構成図_キャビネット構成図 2" xfId="4574" xr:uid="{00000000-0005-0000-0000-00000D120000}"/>
    <cellStyle name="7_FAX用紙_テスト仕様書(テストモール)_注文確認_(APO)_(APO)_キャビネット構成図_キャビネット構成図_01.コンバージョン手順書（最新）20040831" xfId="2007" xr:uid="{00000000-0005-0000-0000-000006080000}"/>
    <cellStyle name="7_FAX用紙_テスト仕様書(テストモール)_注文確認_(APO)_(APO)_キャビネット構成図_キャビネット構成図_01.コンバージョン手順書（最新）20040831 2" xfId="4575" xr:uid="{00000000-0005-0000-0000-00000E120000}"/>
    <cellStyle name="7_FAX用紙_テスト仕様書(テストモール)_注文確認_(APO)_(APO)_キャビネット構成図_キャビネット構成図_050.(添付資料)その他" xfId="3026" xr:uid="{00000000-0005-0000-0000-0000010C0000}"/>
    <cellStyle name="7_FAX用紙_テスト仕様書(テストモール)_注文確認_(APO)_(APO)_キャビネット構成図_キャビネット構成図_050.(添付資料)その他 2" xfId="742" xr:uid="{00000000-0005-0000-0000-000015030000}"/>
    <cellStyle name="7_FAX用紙_テスト仕様書(テストモール)_注文確認_(APO)_01.コンバージョン手順書（最新）20040831" xfId="378" xr:uid="{00000000-0005-0000-0000-0000A9010000}"/>
    <cellStyle name="7_FAX用紙_テスト仕様書(テストモール)_注文確認_(APO)_01.コンバージョン手順書（最新）20040831 2" xfId="994" xr:uid="{00000000-0005-0000-0000-000011040000}"/>
    <cellStyle name="7_FAX用紙_テスト仕様書(テストモール)_注文確認_(APO)_050.(添付資料)その他" xfId="3752" xr:uid="{00000000-0005-0000-0000-0000D70E0000}"/>
    <cellStyle name="7_FAX用紙_テスト仕様書(テストモール)_注文確認_(APO)_050.(添付資料)その他 2" xfId="3756" xr:uid="{00000000-0005-0000-0000-0000DB0E0000}"/>
    <cellStyle name="7_FAX用紙_テスト仕様書(テストモール)_注文確認_(APO)_キャビネット構成図" xfId="338" xr:uid="{00000000-0005-0000-0000-000081010000}"/>
    <cellStyle name="7_FAX用紙_テスト仕様書(テストモール)_注文確認_(APO)_キャビネット構成図 2" xfId="724" xr:uid="{00000000-0005-0000-0000-000003030000}"/>
    <cellStyle name="7_FAX用紙_テスト仕様書(テストモール)_注文確認_(APO)_キャビネット構成図_01.コンバージョン手順書（最新）20040831" xfId="4576" xr:uid="{00000000-0005-0000-0000-00000F120000}"/>
    <cellStyle name="7_FAX用紙_テスト仕様書(テストモール)_注文確認_(APO)_キャビネット構成図_01.コンバージョン手順書（最新）20040831 2" xfId="2350" xr:uid="{00000000-0005-0000-0000-00005D090000}"/>
    <cellStyle name="7_FAX用紙_テスト仕様書(テストモール)_注文確認_(APO)_キャビネット構成図_050.(添付資料)その他" xfId="3440" xr:uid="{00000000-0005-0000-0000-00009F0D0000}"/>
    <cellStyle name="7_FAX用紙_テスト仕様書(テストモール)_注文確認_(APO)_キャビネット構成図_050.(添付資料)その他 2" xfId="3444" xr:uid="{00000000-0005-0000-0000-0000A30D0000}"/>
    <cellStyle name="7_FAX用紙_テスト仕様書(テストモール)_注文確認_(APO)_キャビネット構成図_キャビネット構成図" xfId="3311" xr:uid="{00000000-0005-0000-0000-00001E0D0000}"/>
    <cellStyle name="7_FAX用紙_テスト仕様書(テストモール)_注文確認_(APO)_キャビネット構成図_キャビネット構成図 2" xfId="4577" xr:uid="{00000000-0005-0000-0000-000010120000}"/>
    <cellStyle name="7_FAX用紙_テスト仕様書(テストモール)_注文確認_(APO)_キャビネット構成図_キャビネット構成図_01.コンバージョン手順書（最新）20040831" xfId="1449" xr:uid="{00000000-0005-0000-0000-0000D8050000}"/>
    <cellStyle name="7_FAX用紙_テスト仕様書(テストモール)_注文確認_(APO)_キャビネット構成図_キャビネット構成図_01.コンバージョン手順書（最新）20040831 2" xfId="1940" xr:uid="{00000000-0005-0000-0000-0000C3070000}"/>
    <cellStyle name="7_FAX用紙_テスト仕様書(テストモール)_注文確認_(APO)_キャビネット構成図_キャビネット構成図_050.(添付資料)その他" xfId="252" xr:uid="{00000000-0005-0000-0000-00002B010000}"/>
    <cellStyle name="7_FAX用紙_テスト仕様書(テストモール)_注文確認_(APO)_キャビネット構成図_キャビネット構成図_050.(添付資料)その他 2" xfId="303" xr:uid="{00000000-0005-0000-0000-00005E010000}"/>
    <cellStyle name="7_FAX用紙_テスト仕様書(テストモール)_注文確認_01.コンバージョン手順書（最新）20040831" xfId="4579" xr:uid="{00000000-0005-0000-0000-000012120000}"/>
    <cellStyle name="7_FAX用紙_テスト仕様書(テストモール)_注文確認_01.コンバージョン手順書（最新）20040831 2" xfId="4580" xr:uid="{00000000-0005-0000-0000-000013120000}"/>
    <cellStyle name="7_FAX用紙_テスト仕様書(テストモール)_注文確認_050.(添付資料)その他" xfId="2950" xr:uid="{00000000-0005-0000-0000-0000B50B0000}"/>
    <cellStyle name="7_FAX用紙_テスト仕様書(テストモール)_注文確認_050.(添付資料)その他 2" xfId="4581" xr:uid="{00000000-0005-0000-0000-000014120000}"/>
    <cellStyle name="7_FAX用紙_テスト仕様書(テストモール)_注文確認_キャビネット構成図" xfId="4583" xr:uid="{00000000-0005-0000-0000-000016120000}"/>
    <cellStyle name="7_FAX用紙_テスト仕様書(テストモール)_注文確認_キャビネット構成図 2" xfId="377" xr:uid="{00000000-0005-0000-0000-0000A8010000}"/>
    <cellStyle name="7_FAX用紙_テスト仕様書(テストモール)_注文確認_キャビネット構成図_01.コンバージョン手順書（最新）20040831" xfId="4586" xr:uid="{00000000-0005-0000-0000-000019120000}"/>
    <cellStyle name="7_FAX用紙_テスト仕様書(テストモール)_注文確認_キャビネット構成図_01.コンバージョン手順書（最新）20040831 2" xfId="4588" xr:uid="{00000000-0005-0000-0000-00001B120000}"/>
    <cellStyle name="7_FAX用紙_テスト仕様書(テストモール)_注文確認_キャビネット構成図_050.(添付資料)その他" xfId="4589" xr:uid="{00000000-0005-0000-0000-00001C120000}"/>
    <cellStyle name="7_FAX用紙_テスト仕様書(テストモール)_注文確認_キャビネット構成図_050.(添付資料)その他 2" xfId="4590" xr:uid="{00000000-0005-0000-0000-00001D120000}"/>
    <cellStyle name="7_FAX用紙_テスト仕様書(テストモール)_注文確認_キャビネット構成図_キャビネット構成図" xfId="3475" xr:uid="{00000000-0005-0000-0000-0000C20D0000}"/>
    <cellStyle name="7_FAX用紙_テスト仕様書(テストモール)_注文確認_キャビネット構成図_キャビネット構成図 2" xfId="4591" xr:uid="{00000000-0005-0000-0000-00001E120000}"/>
    <cellStyle name="7_FAX用紙_テスト仕様書(テストモール)_注文確認_キャビネット構成図_キャビネット構成図_01.コンバージョン手順書（最新）20040831" xfId="4592" xr:uid="{00000000-0005-0000-0000-00001F120000}"/>
    <cellStyle name="7_FAX用紙_テスト仕様書(テストモール)_注文確認_キャビネット構成図_キャビネット構成図_01.コンバージョン手順書（最新）20040831 2" xfId="4593" xr:uid="{00000000-0005-0000-0000-000020120000}"/>
    <cellStyle name="7_FAX用紙_テスト仕様書(テストモール)_注文確認_キャビネット構成図_キャビネット構成図_050.(添付資料)その他" xfId="4595" xr:uid="{00000000-0005-0000-0000-000022120000}"/>
    <cellStyle name="7_FAX用紙_テスト仕様書(テストモール)_注文確認_キャビネット構成図_キャビネット構成図_050.(添付資料)その他 2" xfId="1927" xr:uid="{00000000-0005-0000-0000-0000B6070000}"/>
    <cellStyle name="7_FAX用紙_テスト仕様書(テストモール)_注文確認_チェックシートAPO" xfId="1729" xr:uid="{00000000-0005-0000-0000-0000F0060000}"/>
    <cellStyle name="7_FAX用紙_テスト仕様書(テストモール)_注文確認_チェックシートAPO 2" xfId="4312" xr:uid="{00000000-0005-0000-0000-000007110000}"/>
    <cellStyle name="7_FAX用紙_テスト仕様書(テストモール)_注文確認_チェックシートAPO_(APO)" xfId="2533" xr:uid="{00000000-0005-0000-0000-0000140A0000}"/>
    <cellStyle name="7_FAX用紙_テスト仕様書(テストモール)_注文確認_チェックシートAPO_(APO) 2" xfId="2188" xr:uid="{00000000-0005-0000-0000-0000BB080000}"/>
    <cellStyle name="7_FAX用紙_テスト仕様書(テストモール)_注文確認_チェックシートAPO_(APO)_01.コンバージョン手順書（最新）20040831" xfId="4596" xr:uid="{00000000-0005-0000-0000-000023120000}"/>
    <cellStyle name="7_FAX用紙_テスト仕様書(テストモール)_注文確認_チェックシートAPO_(APO)_01.コンバージョン手順書（最新）20040831 2" xfId="4597" xr:uid="{00000000-0005-0000-0000-000024120000}"/>
    <cellStyle name="7_FAX用紙_テスト仕様書(テストモール)_注文確認_チェックシートAPO_(APO)_050.(添付資料)その他" xfId="4447" xr:uid="{00000000-0005-0000-0000-00008E110000}"/>
    <cellStyle name="7_FAX用紙_テスト仕様書(テストモール)_注文確認_チェックシートAPO_(APO)_050.(添付資料)その他 2" xfId="4450" xr:uid="{00000000-0005-0000-0000-000091110000}"/>
    <cellStyle name="7_FAX用紙_テスト仕様書(テストモール)_注文確認_チェックシートAPO_(APO)_キャビネット構成図" xfId="4598" xr:uid="{00000000-0005-0000-0000-000025120000}"/>
    <cellStyle name="7_FAX用紙_テスト仕様書(テストモール)_注文確認_チェックシートAPO_(APO)_キャビネット構成図 2" xfId="4599" xr:uid="{00000000-0005-0000-0000-000026120000}"/>
    <cellStyle name="7_FAX用紙_テスト仕様書(テストモール)_注文確認_チェックシートAPO_(APO)_キャビネット構成図_01.コンバージョン手順書（最新）20040831" xfId="4600" xr:uid="{00000000-0005-0000-0000-000027120000}"/>
    <cellStyle name="7_FAX用紙_テスト仕様書(テストモール)_注文確認_チェックシートAPO_(APO)_キャビネット構成図_01.コンバージョン手順書（最新）20040831 2" xfId="4601" xr:uid="{00000000-0005-0000-0000-000028120000}"/>
    <cellStyle name="7_FAX用紙_テスト仕様書(テストモール)_注文確認_チェックシートAPO_(APO)_キャビネット構成図_050.(添付資料)その他" xfId="3689" xr:uid="{00000000-0005-0000-0000-0000980E0000}"/>
    <cellStyle name="7_FAX用紙_テスト仕様書(テストモール)_注文確認_チェックシートAPO_(APO)_キャビネット構成図_050.(添付資料)その他 2" xfId="4602" xr:uid="{00000000-0005-0000-0000-000029120000}"/>
    <cellStyle name="7_FAX用紙_テスト仕様書(テストモール)_注文確認_チェックシートAPO_(APO)_キャビネット構成図_キャビネット構成図" xfId="4187" xr:uid="{00000000-0005-0000-0000-00008A100000}"/>
    <cellStyle name="7_FAX用紙_テスト仕様書(テストモール)_注文確認_チェックシートAPO_(APO)_キャビネット構成図_キャビネット構成図 2" xfId="4190" xr:uid="{00000000-0005-0000-0000-00008D100000}"/>
    <cellStyle name="7_FAX用紙_テスト仕様書(テストモール)_注文確認_チェックシートAPO_(APO)_キャビネット構成図_キャビネット構成図_01.コンバージョン手順書（最新）20040831" xfId="4532" xr:uid="{00000000-0005-0000-0000-0000E3110000}"/>
    <cellStyle name="7_FAX用紙_テスト仕様書(テストモール)_注文確認_チェックシートAPO_(APO)_キャビネット構成図_キャビネット構成図_01.コンバージョン手順書（最新）20040831 2" xfId="4603" xr:uid="{00000000-0005-0000-0000-00002A120000}"/>
    <cellStyle name="7_FAX用紙_テスト仕様書(テストモール)_注文確認_チェックシートAPO_(APO)_キャビネット構成図_キャビネット構成図_050.(添付資料)その他" xfId="4135" xr:uid="{00000000-0005-0000-0000-000056100000}"/>
    <cellStyle name="7_FAX用紙_テスト仕様書(テストモール)_注文確認_チェックシートAPO_(APO)_キャビネット構成図_キャビネット構成図_050.(添付資料)その他 2" xfId="4604" xr:uid="{00000000-0005-0000-0000-00002B120000}"/>
    <cellStyle name="7_FAX用紙_テスト仕様書(テストモール)_注文確認_チェックシートAPO_01.コンバージョン手順書（最新）20040831" xfId="4605" xr:uid="{00000000-0005-0000-0000-00002C120000}"/>
    <cellStyle name="7_FAX用紙_テスト仕様書(テストモール)_注文確認_チェックシートAPO_01.コンバージョン手順書（最新）20040831 2" xfId="4606" xr:uid="{00000000-0005-0000-0000-00002D120000}"/>
    <cellStyle name="7_FAX用紙_テスト仕様書(テストモール)_注文確認_チェックシートAPO_050.(添付資料)その他" xfId="4607" xr:uid="{00000000-0005-0000-0000-00002E120000}"/>
    <cellStyle name="7_FAX用紙_テスト仕様書(テストモール)_注文確認_チェックシートAPO_050.(添付資料)その他 2" xfId="4608" xr:uid="{00000000-0005-0000-0000-00002F120000}"/>
    <cellStyle name="7_FAX用紙_テスト仕様書(テストモール)_注文確認_チェックシートAPO_キャビネット構成図" xfId="2484" xr:uid="{00000000-0005-0000-0000-0000E3090000}"/>
    <cellStyle name="7_FAX用紙_テスト仕様書(テストモール)_注文確認_チェックシートAPO_キャビネット構成図 2" xfId="4610" xr:uid="{00000000-0005-0000-0000-000031120000}"/>
    <cellStyle name="7_FAX用紙_テスト仕様書(テストモール)_注文確認_チェックシートAPO_キャビネット構成図_01.コンバージョン手順書（最新）20040831" xfId="4611" xr:uid="{00000000-0005-0000-0000-000032120000}"/>
    <cellStyle name="7_FAX用紙_テスト仕様書(テストモール)_注文確認_チェックシートAPO_キャビネット構成図_01.コンバージョン手順書（最新）20040831 2" xfId="2108" xr:uid="{00000000-0005-0000-0000-00006B080000}"/>
    <cellStyle name="7_FAX用紙_テスト仕様書(テストモール)_注文確認_チェックシートAPO_キャビネット構成図_050.(添付資料)その他" xfId="1991" xr:uid="{00000000-0005-0000-0000-0000F6070000}"/>
    <cellStyle name="7_FAX用紙_テスト仕様書(テストモール)_注文確認_チェックシートAPO_キャビネット構成図_050.(添付資料)その他 2" xfId="1994" xr:uid="{00000000-0005-0000-0000-0000F9070000}"/>
    <cellStyle name="7_FAX用紙_テスト仕様書(テストモール)_注文確認_チェックシートAPO_キャビネット構成図_キャビネット構成図" xfId="4612" xr:uid="{00000000-0005-0000-0000-000033120000}"/>
    <cellStyle name="7_FAX用紙_テスト仕様書(テストモール)_注文確認_チェックシートAPO_キャビネット構成図_キャビネット構成図 2" xfId="4613" xr:uid="{00000000-0005-0000-0000-000034120000}"/>
    <cellStyle name="7_FAX用紙_テスト仕様書(テストモール)_注文確認_チェックシートAPO_キャビネット構成図_キャビネット構成図_01.コンバージョン手順書（最新）20040831" xfId="4614" xr:uid="{00000000-0005-0000-0000-000035120000}"/>
    <cellStyle name="7_FAX用紙_テスト仕様書(テストモール)_注文確認_チェックシートAPO_キャビネット構成図_キャビネット構成図_01.コンバージョン手順書（最新）20040831 2" xfId="3565" xr:uid="{00000000-0005-0000-0000-00001C0E0000}"/>
    <cellStyle name="7_FAX用紙_テスト仕様書(テストモール)_注文確認_チェックシートAPO_キャビネット構成図_キャビネット構成図_050.(添付資料)その他" xfId="4616" xr:uid="{00000000-0005-0000-0000-000037120000}"/>
    <cellStyle name="7_FAX用紙_テスト仕様書(テストモール)_注文確認_チェックシートAPO_キャビネット構成図_キャビネット構成図_050.(添付資料)その他 2" xfId="3119" xr:uid="{00000000-0005-0000-0000-00005E0C0000}"/>
    <cellStyle name="7_FAX用紙_テスト仕様書(対楽天)" xfId="3775" xr:uid="{00000000-0005-0000-0000-0000EE0E0000}"/>
    <cellStyle name="7_FAX用紙_テスト仕様書(対楽天) 2" xfId="3777" xr:uid="{00000000-0005-0000-0000-0000F00E0000}"/>
    <cellStyle name="7_FAX用紙_テスト仕様書(対楽天)_(APO)" xfId="4617" xr:uid="{00000000-0005-0000-0000-000038120000}"/>
    <cellStyle name="7_FAX用紙_テスト仕様書(対楽天)_(APO) 2" xfId="4618" xr:uid="{00000000-0005-0000-0000-000039120000}"/>
    <cellStyle name="7_FAX用紙_テスト仕様書(対楽天)_(APO)_(APO)" xfId="771" xr:uid="{00000000-0005-0000-0000-000032030000}"/>
    <cellStyle name="7_FAX用紙_テスト仕様書(対楽天)_(APO)_(APO) 2" xfId="790" xr:uid="{00000000-0005-0000-0000-000045030000}"/>
    <cellStyle name="7_FAX用紙_テスト仕様書(対楽天)_(APO)_(APO)_01.コンバージョン手順書（最新）20040831" xfId="799" xr:uid="{00000000-0005-0000-0000-00004E030000}"/>
    <cellStyle name="7_FAX用紙_テスト仕様書(対楽天)_(APO)_(APO)_01.コンバージョン手順書（最新）20040831 2" xfId="806" xr:uid="{00000000-0005-0000-0000-000055030000}"/>
    <cellStyle name="7_FAX用紙_テスト仕様書(対楽天)_(APO)_(APO)_050.(添付資料)その他" xfId="4619" xr:uid="{00000000-0005-0000-0000-00003A120000}"/>
    <cellStyle name="7_FAX用紙_テスト仕様書(対楽天)_(APO)_(APO)_050.(添付資料)その他 2" xfId="4620" xr:uid="{00000000-0005-0000-0000-00003B120000}"/>
    <cellStyle name="7_FAX用紙_テスト仕様書(対楽天)_(APO)_(APO)_キャビネット構成図" xfId="4621" xr:uid="{00000000-0005-0000-0000-00003C120000}"/>
    <cellStyle name="7_FAX用紙_テスト仕様書(対楽天)_(APO)_(APO)_キャビネット構成図 2" xfId="2690" xr:uid="{00000000-0005-0000-0000-0000B10A0000}"/>
    <cellStyle name="7_FAX用紙_テスト仕様書(対楽天)_(APO)_(APO)_キャビネット構成図_01.コンバージョン手順書（最新）20040831" xfId="4622" xr:uid="{00000000-0005-0000-0000-00003D120000}"/>
    <cellStyle name="7_FAX用紙_テスト仕様書(対楽天)_(APO)_(APO)_キャビネット構成図_01.コンバージョン手順書（最新）20040831 2" xfId="4131" xr:uid="{00000000-0005-0000-0000-000052100000}"/>
    <cellStyle name="7_FAX用紙_テスト仕様書(対楽天)_(APO)_(APO)_キャビネット構成図_050.(添付資料)その他" xfId="920" xr:uid="{00000000-0005-0000-0000-0000C7030000}"/>
    <cellStyle name="7_FAX用紙_テスト仕様書(対楽天)_(APO)_(APO)_キャビネット構成図_050.(添付資料)その他 2" xfId="4623" xr:uid="{00000000-0005-0000-0000-00003E120000}"/>
    <cellStyle name="7_FAX用紙_テスト仕様書(対楽天)_(APO)_(APO)_キャビネット構成図_キャビネット構成図" xfId="4495" xr:uid="{00000000-0005-0000-0000-0000BE110000}"/>
    <cellStyle name="7_FAX用紙_テスト仕様書(対楽天)_(APO)_(APO)_キャビネット構成図_キャビネット構成図 2" xfId="4624" xr:uid="{00000000-0005-0000-0000-00003F120000}"/>
    <cellStyle name="7_FAX用紙_テスト仕様書(対楽天)_(APO)_(APO)_キャビネット構成図_キャビネット構成図_01.コンバージョン手順書（最新）20040831" xfId="470" xr:uid="{00000000-0005-0000-0000-000005020000}"/>
    <cellStyle name="7_FAX用紙_テスト仕様書(対楽天)_(APO)_(APO)_キャビネット構成図_キャビネット構成図_01.コンバージョン手順書（最新）20040831 2" xfId="3095" xr:uid="{00000000-0005-0000-0000-0000460C0000}"/>
    <cellStyle name="7_FAX用紙_テスト仕様書(対楽天)_(APO)_(APO)_キャビネット構成図_キャビネット構成図_050.(添付資料)その他" xfId="4625" xr:uid="{00000000-0005-0000-0000-000040120000}"/>
    <cellStyle name="7_FAX用紙_テスト仕様書(対楽天)_(APO)_(APO)_キャビネット構成図_キャビネット構成図_050.(添付資料)その他 2" xfId="3747" xr:uid="{00000000-0005-0000-0000-0000D20E0000}"/>
    <cellStyle name="7_FAX用紙_テスト仕様書(対楽天)_(APO)_01.コンバージョン手順書（最新）20040831" xfId="4349" xr:uid="{00000000-0005-0000-0000-00002C110000}"/>
    <cellStyle name="7_FAX用紙_テスト仕様書(対楽天)_(APO)_01.コンバージョン手順書（最新）20040831 2" xfId="4626" xr:uid="{00000000-0005-0000-0000-000041120000}"/>
    <cellStyle name="7_FAX用紙_テスト仕様書(対楽天)_(APO)_050.(添付資料)その他" xfId="4627" xr:uid="{00000000-0005-0000-0000-000042120000}"/>
    <cellStyle name="7_FAX用紙_テスト仕様書(対楽天)_(APO)_050.(添付資料)その他 2" xfId="4628" xr:uid="{00000000-0005-0000-0000-000043120000}"/>
    <cellStyle name="7_FAX用紙_テスト仕様書(対楽天)_(APO)_キャビネット構成図" xfId="4629" xr:uid="{00000000-0005-0000-0000-000044120000}"/>
    <cellStyle name="7_FAX用紙_テスト仕様書(対楽天)_(APO)_キャビネット構成図 2" xfId="4630" xr:uid="{00000000-0005-0000-0000-000045120000}"/>
    <cellStyle name="7_FAX用紙_テスト仕様書(対楽天)_(APO)_キャビネット構成図_01.コンバージョン手順書（最新）20040831" xfId="4633" xr:uid="{00000000-0005-0000-0000-000048120000}"/>
    <cellStyle name="7_FAX用紙_テスト仕様書(対楽天)_(APO)_キャビネット構成図_01.コンバージョン手順書（最新）20040831 2" xfId="4088" xr:uid="{00000000-0005-0000-0000-000027100000}"/>
    <cellStyle name="7_FAX用紙_テスト仕様書(対楽天)_(APO)_キャビネット構成図_050.(添付資料)その他" xfId="4634" xr:uid="{00000000-0005-0000-0000-000049120000}"/>
    <cellStyle name="7_FAX用紙_テスト仕様書(対楽天)_(APO)_キャビネット構成図_050.(添付資料)その他 2" xfId="4526" xr:uid="{00000000-0005-0000-0000-0000DD110000}"/>
    <cellStyle name="7_FAX用紙_テスト仕様書(対楽天)_(APO)_キャビネット構成図_キャビネット構成図" xfId="1148" xr:uid="{00000000-0005-0000-0000-0000AB040000}"/>
    <cellStyle name="7_FAX用紙_テスト仕様書(対楽天)_(APO)_キャビネット構成図_キャビネット構成図 2" xfId="1158" xr:uid="{00000000-0005-0000-0000-0000B5040000}"/>
    <cellStyle name="7_FAX用紙_テスト仕様書(対楽天)_(APO)_キャビネット構成図_キャビネット構成図_01.コンバージョン手順書（最新）20040831" xfId="3733" xr:uid="{00000000-0005-0000-0000-0000C40E0000}"/>
    <cellStyle name="7_FAX用紙_テスト仕様書(対楽天)_(APO)_キャビネット構成図_キャビネット構成図_01.コンバージョン手順書（最新）20040831 2" xfId="3263" xr:uid="{00000000-0005-0000-0000-0000EE0C0000}"/>
    <cellStyle name="7_FAX用紙_テスト仕様書(対楽天)_(APO)_キャビネット構成図_キャビネット構成図_050.(添付資料)その他" xfId="4635" xr:uid="{00000000-0005-0000-0000-00004A120000}"/>
    <cellStyle name="7_FAX用紙_テスト仕様書(対楽天)_(APO)_キャビネット構成図_キャビネット構成図_050.(添付資料)その他 2" xfId="1983" xr:uid="{00000000-0005-0000-0000-0000EE070000}"/>
    <cellStyle name="7_FAX用紙_テスト仕様書(対楽天)_01.コンバージョン手順書（最新）20040831" xfId="4609" xr:uid="{00000000-0005-0000-0000-000030120000}"/>
    <cellStyle name="7_FAX用紙_テスト仕様書(対楽天)_01.コンバージョン手順書（最新）20040831 2" xfId="4464" xr:uid="{00000000-0005-0000-0000-00009F110000}"/>
    <cellStyle name="7_FAX用紙_テスト仕様書(対楽天)_050.(添付資料)その他" xfId="3760" xr:uid="{00000000-0005-0000-0000-0000DF0E0000}"/>
    <cellStyle name="7_FAX用紙_テスト仕様書(対楽天)_050.(添付資料)その他 2" xfId="4636" xr:uid="{00000000-0005-0000-0000-00004B120000}"/>
    <cellStyle name="7_FAX用紙_テスト仕様書(対楽天)_053北陸勤怠給与(東京)" xfId="2739" xr:uid="{00000000-0005-0000-0000-0000E20A0000}"/>
    <cellStyle name="7_FAX用紙_テスト仕様書(対楽天)_053北陸勤怠給与(東京) 2" xfId="4637" xr:uid="{00000000-0005-0000-0000-00004C120000}"/>
    <cellStyle name="7_FAX用紙_テスト仕様書(対楽天)_053北陸勤怠給与(東京)_(APO)" xfId="228" xr:uid="{00000000-0005-0000-0000-000010010000}"/>
    <cellStyle name="7_FAX用紙_テスト仕様書(対楽天)_053北陸勤怠給与(東京)_(APO) 2" xfId="660" xr:uid="{00000000-0005-0000-0000-0000C3020000}"/>
    <cellStyle name="7_FAX用紙_テスト仕様書(対楽天)_053北陸勤怠給与(東京)_(APO)_(APO)" xfId="394" xr:uid="{00000000-0005-0000-0000-0000B9010000}"/>
    <cellStyle name="7_FAX用紙_テスト仕様書(対楽天)_053北陸勤怠給与(東京)_(APO)_(APO) 2" xfId="1308" xr:uid="{00000000-0005-0000-0000-00004B050000}"/>
    <cellStyle name="7_FAX用紙_テスト仕様書(対楽天)_053北陸勤怠給与(東京)_(APO)_(APO)_01.コンバージョン手順書（最新）20040831" xfId="1911" xr:uid="{00000000-0005-0000-0000-0000A6070000}"/>
    <cellStyle name="7_FAX用紙_テスト仕様書(対楽天)_053北陸勤怠給与(東京)_(APO)_(APO)_01.コンバージョン手順書（最新）20040831 2" xfId="1856" xr:uid="{00000000-0005-0000-0000-00006F070000}"/>
    <cellStyle name="7_FAX用紙_テスト仕様書(対楽天)_053北陸勤怠給与(東京)_(APO)_(APO)_050.(添付資料)その他" xfId="4639" xr:uid="{00000000-0005-0000-0000-00004E120000}"/>
    <cellStyle name="7_FAX用紙_テスト仕様書(対楽天)_053北陸勤怠給与(東京)_(APO)_(APO)_050.(添付資料)その他 2" xfId="3013" xr:uid="{00000000-0005-0000-0000-0000F40B0000}"/>
    <cellStyle name="7_FAX用紙_テスト仕様書(対楽天)_053北陸勤怠給与(東京)_(APO)_(APO)_キャビネット構成図" xfId="4641" xr:uid="{00000000-0005-0000-0000-000050120000}"/>
    <cellStyle name="7_FAX用紙_テスト仕様書(対楽天)_053北陸勤怠給与(東京)_(APO)_(APO)_キャビネット構成図 2" xfId="3016" xr:uid="{00000000-0005-0000-0000-0000F70B0000}"/>
    <cellStyle name="7_FAX用紙_テスト仕様書(対楽天)_053北陸勤怠給与(東京)_(APO)_(APO)_キャビネット構成図_01.コンバージョン手順書（最新）20040831" xfId="4381" xr:uid="{00000000-0005-0000-0000-00004C110000}"/>
    <cellStyle name="7_FAX用紙_テスト仕様書(対楽天)_053北陸勤怠給与(東京)_(APO)_(APO)_キャビネット構成図_01.コンバージョン手順書（最新）20040831 2" xfId="1292" xr:uid="{00000000-0005-0000-0000-00003B050000}"/>
    <cellStyle name="7_FAX用紙_テスト仕様書(対楽天)_053北陸勤怠給与(東京)_(APO)_(APO)_キャビネット構成図_050.(添付資料)その他" xfId="458" xr:uid="{00000000-0005-0000-0000-0000F9010000}"/>
    <cellStyle name="7_FAX用紙_テスト仕様書(対楽天)_053北陸勤怠給与(東京)_(APO)_(APO)_キャビネット構成図_050.(添付資料)その他 2" xfId="4642" xr:uid="{00000000-0005-0000-0000-000051120000}"/>
    <cellStyle name="7_FAX用紙_テスト仕様書(対楽天)_053北陸勤怠給与(東京)_(APO)_(APO)_キャビネット構成図_キャビネット構成図" xfId="3449" xr:uid="{00000000-0005-0000-0000-0000A80D0000}"/>
    <cellStyle name="7_FAX用紙_テスト仕様書(対楽天)_053北陸勤怠給与(東京)_(APO)_(APO)_キャビネット構成図_キャビネット構成図 2" xfId="3452" xr:uid="{00000000-0005-0000-0000-0000AB0D0000}"/>
    <cellStyle name="7_FAX用紙_テスト仕様書(対楽天)_053北陸勤怠給与(東京)_(APO)_(APO)_キャビネット構成図_キャビネット構成図_01.コンバージョン手順書（最新）20040831" xfId="513" xr:uid="{00000000-0005-0000-0000-000030020000}"/>
    <cellStyle name="7_FAX用紙_テスト仕様書(対楽天)_053北陸勤怠給与(東京)_(APO)_(APO)_キャビネット構成図_キャビネット構成図_01.コンバージョン手順書（最新）20040831 2" xfId="521" xr:uid="{00000000-0005-0000-0000-000038020000}"/>
    <cellStyle name="7_FAX用紙_テスト仕様書(対楽天)_053北陸勤怠給与(東京)_(APO)_(APO)_キャビネット構成図_キャビネット構成図_050.(添付資料)その他" xfId="3454" xr:uid="{00000000-0005-0000-0000-0000AD0D0000}"/>
    <cellStyle name="7_FAX用紙_テスト仕様書(対楽天)_053北陸勤怠給与(東京)_(APO)_(APO)_キャビネット構成図_キャビネット構成図_050.(添付資料)その他 2" xfId="105" xr:uid="{00000000-0005-0000-0000-00007A000000}"/>
    <cellStyle name="7_FAX用紙_テスト仕様書(対楽天)_053北陸勤怠給与(東京)_(APO)_01.コンバージョン手順書（最新）20040831" xfId="1100" xr:uid="{00000000-0005-0000-0000-00007B040000}"/>
    <cellStyle name="7_FAX用紙_テスト仕様書(対楽天)_053北陸勤怠給与(東京)_(APO)_01.コンバージョン手順書（最新）20040831 2" xfId="4643" xr:uid="{00000000-0005-0000-0000-000052120000}"/>
    <cellStyle name="7_FAX用紙_テスト仕様書(対楽天)_053北陸勤怠給与(東京)_(APO)_050.(添付資料)その他" xfId="4645" xr:uid="{00000000-0005-0000-0000-000054120000}"/>
    <cellStyle name="7_FAX用紙_テスト仕様書(対楽天)_053北陸勤怠給与(東京)_(APO)_050.(添付資料)その他 2" xfId="4549" xr:uid="{00000000-0005-0000-0000-0000F4110000}"/>
    <cellStyle name="7_FAX用紙_テスト仕様書(対楽天)_053北陸勤怠給与(東京)_(APO)_キャビネット構成図" xfId="4646" xr:uid="{00000000-0005-0000-0000-000055120000}"/>
    <cellStyle name="7_FAX用紙_テスト仕様書(対楽天)_053北陸勤怠給与(東京)_(APO)_キャビネット構成図 2" xfId="4154" xr:uid="{00000000-0005-0000-0000-000069100000}"/>
    <cellStyle name="7_FAX用紙_テスト仕様書(対楽天)_053北陸勤怠給与(東京)_(APO)_キャビネット構成図_01.コンバージョン手順書（最新）20040831" xfId="4647" xr:uid="{00000000-0005-0000-0000-000056120000}"/>
    <cellStyle name="7_FAX用紙_テスト仕様書(対楽天)_053北陸勤怠給与(東京)_(APO)_キャビネット構成図_01.コンバージョン手順書（最新）20040831 2" xfId="1948" xr:uid="{00000000-0005-0000-0000-0000CB070000}"/>
    <cellStyle name="7_FAX用紙_テスト仕様書(対楽天)_053北陸勤怠給与(東京)_(APO)_キャビネット構成図_050.(添付資料)その他" xfId="4648" xr:uid="{00000000-0005-0000-0000-000057120000}"/>
    <cellStyle name="7_FAX用紙_テスト仕様書(対楽天)_053北陸勤怠給与(東京)_(APO)_キャビネット構成図_050.(添付資料)その他 2" xfId="1419" xr:uid="{00000000-0005-0000-0000-0000BA050000}"/>
    <cellStyle name="7_FAX用紙_テスト仕様書(対楽天)_053北陸勤怠給与(東京)_(APO)_キャビネット構成図_キャビネット構成図" xfId="873" xr:uid="{00000000-0005-0000-0000-000098030000}"/>
    <cellStyle name="7_FAX用紙_テスト仕様書(対楽天)_053北陸勤怠給与(東京)_(APO)_キャビネット構成図_キャビネット構成図 2" xfId="1567" xr:uid="{00000000-0005-0000-0000-00004E060000}"/>
    <cellStyle name="7_FAX用紙_テスト仕様書(対楽天)_053北陸勤怠給与(東京)_(APO)_キャビネット構成図_キャビネット構成図_01.コンバージョン手順書（最新）20040831" xfId="1608" xr:uid="{00000000-0005-0000-0000-000077060000}"/>
    <cellStyle name="7_FAX用紙_テスト仕様書(対楽天)_053北陸勤怠給与(東京)_(APO)_キャビネット構成図_キャビネット構成図_01.コンバージョン手順書（最新）20040831 2" xfId="4650" xr:uid="{00000000-0005-0000-0000-000059120000}"/>
    <cellStyle name="7_FAX用紙_テスト仕様書(対楽天)_053北陸勤怠給与(東京)_(APO)_キャビネット構成図_キャビネット構成図_050.(添付資料)その他" xfId="4651" xr:uid="{00000000-0005-0000-0000-00005A120000}"/>
    <cellStyle name="7_FAX用紙_テスト仕様書(対楽天)_053北陸勤怠給与(東京)_(APO)_キャビネット構成図_キャビネット構成図_050.(添付資料)その他 2" xfId="4652" xr:uid="{00000000-0005-0000-0000-00005B120000}"/>
    <cellStyle name="7_FAX用紙_テスト仕様書(対楽天)_053北陸勤怠給与(東京)_01.コンバージョン手順書（最新）20040831" xfId="4653" xr:uid="{00000000-0005-0000-0000-00005C120000}"/>
    <cellStyle name="7_FAX用紙_テスト仕様書(対楽天)_053北陸勤怠給与(東京)_01.コンバージョン手順書（最新）20040831 2" xfId="4654" xr:uid="{00000000-0005-0000-0000-00005D120000}"/>
    <cellStyle name="7_FAX用紙_テスト仕様書(対楽天)_053北陸勤怠給与(東京)_050.(添付資料)その他" xfId="144" xr:uid="{00000000-0005-0000-0000-0000A9000000}"/>
    <cellStyle name="7_FAX用紙_テスト仕様書(対楽天)_053北陸勤怠給与(東京)_050.(添付資料)その他 2" xfId="4655" xr:uid="{00000000-0005-0000-0000-00005E120000}"/>
    <cellStyle name="7_FAX用紙_テスト仕様書(対楽天)_053北陸勤怠給与(東京)_キャビネット構成図" xfId="1681" xr:uid="{00000000-0005-0000-0000-0000C0060000}"/>
    <cellStyle name="7_FAX用紙_テスト仕様書(対楽天)_053北陸勤怠給与(東京)_キャビネット構成図 2" xfId="4656" xr:uid="{00000000-0005-0000-0000-00005F120000}"/>
    <cellStyle name="7_FAX用紙_テスト仕様書(対楽天)_053北陸勤怠給与(東京)_キャビネット構成図_01.コンバージョン手順書（最新）20040831" xfId="676" xr:uid="{00000000-0005-0000-0000-0000D3020000}"/>
    <cellStyle name="7_FAX用紙_テスト仕様書(対楽天)_053北陸勤怠給与(東京)_キャビネット構成図_01.コンバージョン手順書（最新）20040831 2" xfId="2867" xr:uid="{00000000-0005-0000-0000-0000620B0000}"/>
    <cellStyle name="7_FAX用紙_テスト仕様書(対楽天)_053北陸勤怠給与(東京)_キャビネット構成図_050.(添付資料)その他" xfId="4657" xr:uid="{00000000-0005-0000-0000-000060120000}"/>
    <cellStyle name="7_FAX用紙_テスト仕様書(対楽天)_053北陸勤怠給与(東京)_キャビネット構成図_050.(添付資料)その他 2" xfId="4658" xr:uid="{00000000-0005-0000-0000-000061120000}"/>
    <cellStyle name="7_FAX用紙_テスト仕様書(対楽天)_053北陸勤怠給与(東京)_キャビネット構成図_キャビネット構成図" xfId="406" xr:uid="{00000000-0005-0000-0000-0000C5010000}"/>
    <cellStyle name="7_FAX用紙_テスト仕様書(対楽天)_053北陸勤怠給与(東京)_キャビネット構成図_キャビネット構成図 2" xfId="420" xr:uid="{00000000-0005-0000-0000-0000D3010000}"/>
    <cellStyle name="7_FAX用紙_テスト仕様書(対楽天)_053北陸勤怠給与(東京)_キャビネット構成図_キャビネット構成図_01.コンバージョン手順書（最新）20040831" xfId="4659" xr:uid="{00000000-0005-0000-0000-000062120000}"/>
    <cellStyle name="7_FAX用紙_テスト仕様書(対楽天)_053北陸勤怠給与(東京)_キャビネット構成図_キャビネット構成図_01.コンバージョン手順書（最新）20040831 2" xfId="4160" xr:uid="{00000000-0005-0000-0000-00006F100000}"/>
    <cellStyle name="7_FAX用紙_テスト仕様書(対楽天)_053北陸勤怠給与(東京)_キャビネット構成図_キャビネット構成図_050.(添付資料)その他" xfId="4660" xr:uid="{00000000-0005-0000-0000-000063120000}"/>
    <cellStyle name="7_FAX用紙_テスト仕様書(対楽天)_053北陸勤怠給与(東京)_キャビネット構成図_キャビネット構成図_050.(添付資料)その他 2" xfId="4661" xr:uid="{00000000-0005-0000-0000-000064120000}"/>
    <cellStyle name="7_FAX用紙_テスト仕様書(対楽天)_053北陸勤怠給与(東京)_チェックシートAPO" xfId="322" xr:uid="{00000000-0005-0000-0000-000071010000}"/>
    <cellStyle name="7_FAX用紙_テスト仕様書(対楽天)_053北陸勤怠給与(東京)_チェックシートAPO 2" xfId="3101" xr:uid="{00000000-0005-0000-0000-00004C0C0000}"/>
    <cellStyle name="7_FAX用紙_テスト仕様書(対楽天)_053北陸勤怠給与(東京)_チェックシートAPO_(APO)" xfId="1220" xr:uid="{00000000-0005-0000-0000-0000F3040000}"/>
    <cellStyle name="7_FAX用紙_テスト仕様書(対楽天)_053北陸勤怠給与(東京)_チェックシートAPO_(APO) 2" xfId="1297" xr:uid="{00000000-0005-0000-0000-000040050000}"/>
    <cellStyle name="7_FAX用紙_テスト仕様書(対楽天)_053北陸勤怠給与(東京)_チェックシートAPO_(APO)_01.コンバージョン手順書（最新）20040831" xfId="4662" xr:uid="{00000000-0005-0000-0000-000065120000}"/>
    <cellStyle name="7_FAX用紙_テスト仕様書(対楽天)_053北陸勤怠給与(東京)_チェックシートAPO_(APO)_01.コンバージョン手順書（最新）20040831 2" xfId="4663" xr:uid="{00000000-0005-0000-0000-000066120000}"/>
    <cellStyle name="7_FAX用紙_テスト仕様書(対楽天)_053北陸勤怠給与(東京)_チェックシートAPO_(APO)_050.(添付資料)その他" xfId="4664" xr:uid="{00000000-0005-0000-0000-000067120000}"/>
    <cellStyle name="7_FAX用紙_テスト仕様書(対楽天)_053北陸勤怠給与(東京)_チェックシートAPO_(APO)_050.(添付資料)その他 2" xfId="2444" xr:uid="{00000000-0005-0000-0000-0000BB090000}"/>
    <cellStyle name="7_FAX用紙_テスト仕様書(対楽天)_053北陸勤怠給与(東京)_チェックシートAPO_(APO)_キャビネット構成図" xfId="4665" xr:uid="{00000000-0005-0000-0000-000068120000}"/>
    <cellStyle name="7_FAX用紙_テスト仕様書(対楽天)_053北陸勤怠給与(東京)_チェックシートAPO_(APO)_キャビネット構成図 2" xfId="4666" xr:uid="{00000000-0005-0000-0000-000069120000}"/>
    <cellStyle name="7_FAX用紙_テスト仕様書(対楽天)_053北陸勤怠給与(東京)_チェックシートAPO_(APO)_キャビネット構成図_01.コンバージョン手順書（最新）20040831" xfId="4671" xr:uid="{00000000-0005-0000-0000-00006E120000}"/>
    <cellStyle name="7_FAX用紙_テスト仕様書(対楽天)_053北陸勤怠給与(東京)_チェックシートAPO_(APO)_キャビネット構成図_01.コンバージョン手順書（最新）20040831 2" xfId="4672" xr:uid="{00000000-0005-0000-0000-00006F120000}"/>
    <cellStyle name="7_FAX用紙_テスト仕様書(対楽天)_053北陸勤怠給与(東京)_チェックシートAPO_(APO)_キャビネット構成図_050.(添付資料)その他" xfId="4674" xr:uid="{00000000-0005-0000-0000-000071120000}"/>
    <cellStyle name="7_FAX用紙_テスト仕様書(対楽天)_053北陸勤怠給与(東京)_チェックシートAPO_(APO)_キャビネット構成図_050.(添付資料)その他 2" xfId="4675" xr:uid="{00000000-0005-0000-0000-000072120000}"/>
    <cellStyle name="7_FAX用紙_テスト仕様書(対楽天)_053北陸勤怠給与(東京)_チェックシートAPO_(APO)_キャビネット構成図_キャビネット構成図" xfId="3543" xr:uid="{00000000-0005-0000-0000-0000060E0000}"/>
    <cellStyle name="7_FAX用紙_テスト仕様書(対楽天)_053北陸勤怠給与(東京)_チェックシートAPO_(APO)_キャビネット構成図_キャビネット構成図 2" xfId="3547" xr:uid="{00000000-0005-0000-0000-00000A0E0000}"/>
    <cellStyle name="7_FAX用紙_テスト仕様書(対楽天)_053北陸勤怠給与(東京)_チェックシートAPO_(APO)_キャビネット構成図_キャビネット構成図_01.コンバージョン手順書（最新）20040831" xfId="623" xr:uid="{00000000-0005-0000-0000-00009E020000}"/>
    <cellStyle name="7_FAX用紙_テスト仕様書(対楽天)_053北陸勤怠給与(東京)_チェックシートAPO_(APO)_キャビネット構成図_キャビネット構成図_01.コンバージョン手順書（最新）20040831 2" xfId="3927" xr:uid="{00000000-0005-0000-0000-0000860F0000}"/>
    <cellStyle name="7_FAX用紙_テスト仕様書(対楽天)_053北陸勤怠給与(東京)_チェックシートAPO_(APO)_キャビネット構成図_キャビネット構成図_050.(添付資料)その他" xfId="4676" xr:uid="{00000000-0005-0000-0000-000073120000}"/>
    <cellStyle name="7_FAX用紙_テスト仕様書(対楽天)_053北陸勤怠給与(東京)_チェックシートAPO_(APO)_キャビネット構成図_キャビネット構成図_050.(添付資料)その他 2" xfId="1313" xr:uid="{00000000-0005-0000-0000-000050050000}"/>
    <cellStyle name="7_FAX用紙_テスト仕様書(対楽天)_053北陸勤怠給与(東京)_チェックシートAPO_01.コンバージョン手順書（最新）20040831" xfId="649" xr:uid="{00000000-0005-0000-0000-0000B8020000}"/>
    <cellStyle name="7_FAX用紙_テスト仕様書(対楽天)_053北陸勤怠給与(東京)_チェックシートAPO_01.コンバージョン手順書（最新）20040831 2" xfId="1341" xr:uid="{00000000-0005-0000-0000-00006C050000}"/>
    <cellStyle name="7_FAX用紙_テスト仕様書(対楽天)_053北陸勤怠給与(東京)_チェックシートAPO_050.(添付資料)その他" xfId="1831" xr:uid="{00000000-0005-0000-0000-000056070000}"/>
    <cellStyle name="7_FAX用紙_テスト仕様書(対楽天)_053北陸勤怠給与(東京)_チェックシートAPO_050.(添付資料)その他 2" xfId="1834" xr:uid="{00000000-0005-0000-0000-000059070000}"/>
    <cellStyle name="7_FAX用紙_テスト仕様書(対楽天)_053北陸勤怠給与(東京)_チェックシートAPO_キャビネット構成図" xfId="3042" xr:uid="{00000000-0005-0000-0000-0000110C0000}"/>
    <cellStyle name="7_FAX用紙_テスト仕様書(対楽天)_053北陸勤怠給与(東京)_チェックシートAPO_キャビネット構成図 2" xfId="3107" xr:uid="{00000000-0005-0000-0000-0000520C0000}"/>
    <cellStyle name="7_FAX用紙_テスト仕様書(対楽天)_053北陸勤怠給与(東京)_チェックシートAPO_キャビネット構成図_01.コンバージョン手順書（最新）20040831" xfId="19" xr:uid="{00000000-0005-0000-0000-000015000000}"/>
    <cellStyle name="7_FAX用紙_テスト仕様書(対楽天)_053北陸勤怠給与(東京)_チェックシートAPO_キャビネット構成図_01.コンバージョン手順書（最新）20040831 2" xfId="460" xr:uid="{00000000-0005-0000-0000-0000FB010000}"/>
    <cellStyle name="7_FAX用紙_テスト仕様書(対楽天)_053北陸勤怠給与(東京)_チェックシートAPO_キャビネット構成図_050.(添付資料)その他" xfId="3110" xr:uid="{00000000-0005-0000-0000-0000550C0000}"/>
    <cellStyle name="7_FAX用紙_テスト仕様書(対楽天)_053北陸勤怠給与(東京)_チェックシートAPO_キャビネット構成図_050.(添付資料)その他 2" xfId="3113" xr:uid="{00000000-0005-0000-0000-0000580C0000}"/>
    <cellStyle name="7_FAX用紙_テスト仕様書(対楽天)_053北陸勤怠給与(東京)_チェックシートAPO_キャビネット構成図_キャビネット構成図" xfId="2736" xr:uid="{00000000-0005-0000-0000-0000DF0A0000}"/>
    <cellStyle name="7_FAX用紙_テスト仕様書(対楽天)_053北陸勤怠給与(東京)_チェックシートAPO_キャビネット構成図_キャビネット構成図 2" xfId="3115" xr:uid="{00000000-0005-0000-0000-00005A0C0000}"/>
    <cellStyle name="7_FAX用紙_テスト仕様書(対楽天)_053北陸勤怠給与(東京)_チェックシートAPO_キャビネット構成図_キャビネット構成図_01.コンバージョン手順書（最新）20040831" xfId="3117" xr:uid="{00000000-0005-0000-0000-00005C0C0000}"/>
    <cellStyle name="7_FAX用紙_テスト仕様書(対楽天)_053北陸勤怠給与(東京)_チェックシートAPO_キャビネット構成図_キャビネット構成図_01.コンバージョン手順書（最新）20040831 2" xfId="3120" xr:uid="{00000000-0005-0000-0000-00005F0C0000}"/>
    <cellStyle name="7_FAX用紙_テスト仕様書(対楽天)_053北陸勤怠給与(東京)_チェックシートAPO_キャビネット構成図_キャビネット構成図_050.(添付資料)その他" xfId="142" xr:uid="{00000000-0005-0000-0000-0000A7000000}"/>
    <cellStyle name="7_FAX用紙_テスト仕様書(対楽天)_053北陸勤怠給与(東京)_チェックシートAPO_キャビネット構成図_キャビネット構成図_050.(添付資料)その他 2" xfId="3122" xr:uid="{00000000-0005-0000-0000-0000610C0000}"/>
    <cellStyle name="7_FAX用紙_テスト仕様書(対楽天)_055飛脚ﾒｰﾙ便ｻｰﾊﾞ(急便向け）" xfId="4677" xr:uid="{00000000-0005-0000-0000-000074120000}"/>
    <cellStyle name="7_FAX用紙_テスト仕様書(対楽天)_055飛脚ﾒｰﾙ便ｻｰﾊﾞ(急便向け） 2" xfId="4678" xr:uid="{00000000-0005-0000-0000-000075120000}"/>
    <cellStyle name="7_FAX用紙_テスト仕様書(対楽天)_055飛脚ﾒｰﾙ便ｻｰﾊﾞ(急便向け）_(APO)" xfId="3699" xr:uid="{00000000-0005-0000-0000-0000A20E0000}"/>
    <cellStyle name="7_FAX用紙_テスト仕様書(対楽天)_055飛脚ﾒｰﾙ便ｻｰﾊﾞ(急便向け）_(APO) 2" xfId="3702" xr:uid="{00000000-0005-0000-0000-0000A50E0000}"/>
    <cellStyle name="7_FAX用紙_テスト仕様書(対楽天)_055飛脚ﾒｰﾙ便ｻｰﾊﾞ(急便向け）_(APO)_(APO)" xfId="4680" xr:uid="{00000000-0005-0000-0000-000077120000}"/>
    <cellStyle name="7_FAX用紙_テスト仕様書(対楽天)_055飛脚ﾒｰﾙ便ｻｰﾊﾞ(急便向け）_(APO)_(APO) 2" xfId="2894" xr:uid="{00000000-0005-0000-0000-00007D0B0000}"/>
    <cellStyle name="7_FAX用紙_テスト仕様書(対楽天)_055飛脚ﾒｰﾙ便ｻｰﾊﾞ(急便向け）_(APO)_(APO)_01.コンバージョン手順書（最新）20040831" xfId="4681" xr:uid="{00000000-0005-0000-0000-000078120000}"/>
    <cellStyle name="7_FAX用紙_テスト仕様書(対楽天)_055飛脚ﾒｰﾙ便ｻｰﾊﾞ(急便向け）_(APO)_(APO)_01.コンバージョン手順書（最新）20040831 2" xfId="4682" xr:uid="{00000000-0005-0000-0000-000079120000}"/>
    <cellStyle name="7_FAX用紙_テスト仕様書(対楽天)_055飛脚ﾒｰﾙ便ｻｰﾊﾞ(急便向け）_(APO)_(APO)_050.(添付資料)その他" xfId="4683" xr:uid="{00000000-0005-0000-0000-00007A120000}"/>
    <cellStyle name="7_FAX用紙_テスト仕様書(対楽天)_055飛脚ﾒｰﾙ便ｻｰﾊﾞ(急便向け）_(APO)_(APO)_050.(添付資料)その他 2" xfId="4686" xr:uid="{00000000-0005-0000-0000-00007D120000}"/>
    <cellStyle name="7_FAX用紙_テスト仕様書(対楽天)_055飛脚ﾒｰﾙ便ｻｰﾊﾞ(急便向け）_(APO)_(APO)_キャビネット構成図" xfId="3728" xr:uid="{00000000-0005-0000-0000-0000BF0E0000}"/>
    <cellStyle name="7_FAX用紙_テスト仕様書(対楽天)_055飛脚ﾒｰﾙ便ｻｰﾊﾞ(急便向け）_(APO)_(APO)_キャビネット構成図 2" xfId="4687" xr:uid="{00000000-0005-0000-0000-00007E120000}"/>
    <cellStyle name="7_FAX用紙_テスト仕様書(対楽天)_055飛脚ﾒｰﾙ便ｻｰﾊﾞ(急便向け）_(APO)_(APO)_キャビネット構成図_01.コンバージョン手順書（最新）20040831" xfId="4688" xr:uid="{00000000-0005-0000-0000-00007F120000}"/>
    <cellStyle name="7_FAX用紙_テスト仕様書(対楽天)_055飛脚ﾒｰﾙ便ｻｰﾊﾞ(急便向け）_(APO)_(APO)_キャビネット構成図_01.コンバージョン手順書（最新）20040831 2" xfId="4689" xr:uid="{00000000-0005-0000-0000-000080120000}"/>
    <cellStyle name="7_FAX用紙_テスト仕様書(対楽天)_055飛脚ﾒｰﾙ便ｻｰﾊﾞ(急便向け）_(APO)_(APO)_キャビネット構成図_050.(添付資料)その他" xfId="4690" xr:uid="{00000000-0005-0000-0000-000081120000}"/>
    <cellStyle name="7_FAX用紙_テスト仕様書(対楽天)_055飛脚ﾒｰﾙ便ｻｰﾊﾞ(急便向け）_(APO)_(APO)_キャビネット構成図_050.(添付資料)その他 2" xfId="4094" xr:uid="{00000000-0005-0000-0000-00002D100000}"/>
    <cellStyle name="7_FAX用紙_テスト仕様書(対楽天)_055飛脚ﾒｰﾙ便ｻｰﾊﾞ(急便向け）_(APO)_(APO)_キャビネット構成図_キャビネット構成図" xfId="3548" xr:uid="{00000000-0005-0000-0000-00000B0E0000}"/>
    <cellStyle name="7_FAX用紙_テスト仕様書(対楽天)_055飛脚ﾒｰﾙ便ｻｰﾊﾞ(急便向け）_(APO)_(APO)_キャビネット構成図_キャビネット構成図 2" xfId="4152" xr:uid="{00000000-0005-0000-0000-000067100000}"/>
    <cellStyle name="7_FAX用紙_テスト仕様書(対楽天)_055飛脚ﾒｰﾙ便ｻｰﾊﾞ(急便向け）_(APO)_(APO)_キャビネット構成図_キャビネット構成図_01.コンバージョン手順書（最新）20040831" xfId="1938" xr:uid="{00000000-0005-0000-0000-0000C1070000}"/>
    <cellStyle name="7_FAX用紙_テスト仕様書(対楽天)_055飛脚ﾒｰﾙ便ｻｰﾊﾞ(急便向け）_(APO)_(APO)_キャビネット構成図_キャビネット構成図_01.コンバージョン手順書（最新）20040831 2" xfId="1762" xr:uid="{00000000-0005-0000-0000-000011070000}"/>
    <cellStyle name="7_FAX用紙_テスト仕様書(対楽天)_055飛脚ﾒｰﾙ便ｻｰﾊﾞ(急便向け）_(APO)_(APO)_キャビネット構成図_キャビネット構成図_050.(添付資料)その他" xfId="4691" xr:uid="{00000000-0005-0000-0000-000082120000}"/>
    <cellStyle name="7_FAX用紙_テスト仕様書(対楽天)_055飛脚ﾒｰﾙ便ｻｰﾊﾞ(急便向け）_(APO)_(APO)_キャビネット構成図_キャビネット構成図_050.(添付資料)その他 2" xfId="4693" xr:uid="{00000000-0005-0000-0000-000084120000}"/>
    <cellStyle name="7_FAX用紙_テスト仕様書(対楽天)_055飛脚ﾒｰﾙ便ｻｰﾊﾞ(急便向け）_(APO)_01.コンバージョン手順書（最新）20040831" xfId="4030" xr:uid="{00000000-0005-0000-0000-0000ED0F0000}"/>
    <cellStyle name="7_FAX用紙_テスト仕様書(対楽天)_055飛脚ﾒｰﾙ便ｻｰﾊﾞ(急便向け）_(APO)_01.コンバージョン手順書（最新）20040831 2" xfId="3879" xr:uid="{00000000-0005-0000-0000-0000560F0000}"/>
    <cellStyle name="7_FAX用紙_テスト仕様書(対楽天)_055飛脚ﾒｰﾙ便ｻｰﾊﾞ(急便向け）_(APO)_050.(添付資料)その他" xfId="4695" xr:uid="{00000000-0005-0000-0000-000086120000}"/>
    <cellStyle name="7_FAX用紙_テスト仕様書(対楽天)_055飛脚ﾒｰﾙ便ｻｰﾊﾞ(急便向け）_(APO)_050.(添付資料)その他 2" xfId="4697" xr:uid="{00000000-0005-0000-0000-000088120000}"/>
    <cellStyle name="7_FAX用紙_テスト仕様書(対楽天)_055飛脚ﾒｰﾙ便ｻｰﾊﾞ(急便向け）_(APO)_キャビネット構成図" xfId="4288" xr:uid="{00000000-0005-0000-0000-0000EF100000}"/>
    <cellStyle name="7_FAX用紙_テスト仕様書(対楽天)_055飛脚ﾒｰﾙ便ｻｰﾊﾞ(急便向け）_(APO)_キャビネット構成図 2" xfId="4698" xr:uid="{00000000-0005-0000-0000-000089120000}"/>
    <cellStyle name="7_FAX用紙_テスト仕様書(対楽天)_055飛脚ﾒｰﾙ便ｻｰﾊﾞ(急便向け）_(APO)_キャビネット構成図_01.コンバージョン手順書（最新）20040831" xfId="4149" xr:uid="{00000000-0005-0000-0000-000064100000}"/>
    <cellStyle name="7_FAX用紙_テスト仕様書(対楽天)_055飛脚ﾒｰﾙ便ｻｰﾊﾞ(急便向け）_(APO)_キャビネット構成図_01.コンバージョン手順書（最新）20040831 2" xfId="4700" xr:uid="{00000000-0005-0000-0000-00008B120000}"/>
    <cellStyle name="7_FAX用紙_テスト仕様書(対楽天)_055飛脚ﾒｰﾙ便ｻｰﾊﾞ(急便向け）_(APO)_キャビネット構成図_050.(添付資料)その他" xfId="4701" xr:uid="{00000000-0005-0000-0000-00008C120000}"/>
    <cellStyle name="7_FAX用紙_テスト仕様書(対楽天)_055飛脚ﾒｰﾙ便ｻｰﾊﾞ(急便向け）_(APO)_キャビネット構成図_050.(添付資料)その他 2" xfId="4702" xr:uid="{00000000-0005-0000-0000-00008D120000}"/>
    <cellStyle name="7_FAX用紙_テスト仕様書(対楽天)_055飛脚ﾒｰﾙ便ｻｰﾊﾞ(急便向け）_(APO)_キャビネット構成図_キャビネット構成図" xfId="3665" xr:uid="{00000000-0005-0000-0000-0000800E0000}"/>
    <cellStyle name="7_FAX用紙_テスト仕様書(対楽天)_055飛脚ﾒｰﾙ便ｻｰﾊﾞ(急便向け）_(APO)_キャビネット構成図_キャビネット構成図 2" xfId="3667" xr:uid="{00000000-0005-0000-0000-0000820E0000}"/>
    <cellStyle name="7_FAX用紙_テスト仕様書(対楽天)_055飛脚ﾒｰﾙ便ｻｰﾊﾞ(急便向け）_(APO)_キャビネット構成図_キャビネット構成図_01.コンバージョン手順書（最新）20040831" xfId="932" xr:uid="{00000000-0005-0000-0000-0000D3030000}"/>
    <cellStyle name="7_FAX用紙_テスト仕様書(対楽天)_055飛脚ﾒｰﾙ便ｻｰﾊﾞ(急便向け）_(APO)_キャビネット構成図_キャビネット構成図_01.コンバージョン手順書（最新）20040831 2" xfId="3127" xr:uid="{00000000-0005-0000-0000-0000660C0000}"/>
    <cellStyle name="7_FAX用紙_テスト仕様書(対楽天)_055飛脚ﾒｰﾙ便ｻｰﾊﾞ(急便向け）_(APO)_キャビネット構成図_キャビネット構成図_050.(添付資料)その他" xfId="1780" xr:uid="{00000000-0005-0000-0000-000023070000}"/>
    <cellStyle name="7_FAX用紙_テスト仕様書(対楽天)_055飛脚ﾒｰﾙ便ｻｰﾊﾞ(急便向け）_(APO)_キャビネット構成図_キャビネット構成図_050.(添付資料)その他 2" xfId="2425" xr:uid="{00000000-0005-0000-0000-0000A8090000}"/>
    <cellStyle name="7_FAX用紙_テスト仕様書(対楽天)_055飛脚ﾒｰﾙ便ｻｰﾊﾞ(急便向け）_01.コンバージョン手順書（最新）20040831" xfId="4703" xr:uid="{00000000-0005-0000-0000-00008E120000}"/>
    <cellStyle name="7_FAX用紙_テスト仕様書(対楽天)_055飛脚ﾒｰﾙ便ｻｰﾊﾞ(急便向け）_01.コンバージョン手順書（最新）20040831 2" xfId="4667" xr:uid="{00000000-0005-0000-0000-00006A120000}"/>
    <cellStyle name="7_FAX用紙_テスト仕様書(対楽天)_055飛脚ﾒｰﾙ便ｻｰﾊﾞ(急便向け）_050.(添付資料)その他" xfId="1074" xr:uid="{00000000-0005-0000-0000-000061040000}"/>
    <cellStyle name="7_FAX用紙_テスト仕様書(対楽天)_055飛脚ﾒｰﾙ便ｻｰﾊﾞ(急便向け）_050.(添付資料)その他 2" xfId="2635" xr:uid="{00000000-0005-0000-0000-00007A0A0000}"/>
    <cellStyle name="7_FAX用紙_テスト仕様書(対楽天)_055飛脚ﾒｰﾙ便ｻｰﾊﾞ(急便向け）_キャビネット構成図" xfId="4631" xr:uid="{00000000-0005-0000-0000-000046120000}"/>
    <cellStyle name="7_FAX用紙_テスト仕様書(対楽天)_055飛脚ﾒｰﾙ便ｻｰﾊﾞ(急便向け）_キャビネット構成図 2" xfId="4085" xr:uid="{00000000-0005-0000-0000-000024100000}"/>
    <cellStyle name="7_FAX用紙_テスト仕様書(対楽天)_055飛脚ﾒｰﾙ便ｻｰﾊﾞ(急便向け）_キャビネット構成図_01.コンバージョン手順書（最新）20040831" xfId="4706" xr:uid="{00000000-0005-0000-0000-000091120000}"/>
    <cellStyle name="7_FAX用紙_テスト仕様書(対楽天)_055飛脚ﾒｰﾙ便ｻｰﾊﾞ(急便向け）_キャビネット構成図_01.コンバージョン手順書（最新）20040831 2" xfId="2945" xr:uid="{00000000-0005-0000-0000-0000B00B0000}"/>
    <cellStyle name="7_FAX用紙_テスト仕様書(対楽天)_055飛脚ﾒｰﾙ便ｻｰﾊﾞ(急便向け）_キャビネット構成図_050.(添付資料)その他" xfId="4708" xr:uid="{00000000-0005-0000-0000-000093120000}"/>
    <cellStyle name="7_FAX用紙_テスト仕様書(対楽天)_055飛脚ﾒｰﾙ便ｻｰﾊﾞ(急便向け）_キャビネット構成図_050.(添付資料)その他 2" xfId="3375" xr:uid="{00000000-0005-0000-0000-00005E0D0000}"/>
    <cellStyle name="7_FAX用紙_テスト仕様書(対楽天)_055飛脚ﾒｰﾙ便ｻｰﾊﾞ(急便向け）_キャビネット構成図_キャビネット構成図" xfId="4710" xr:uid="{00000000-0005-0000-0000-000095120000}"/>
    <cellStyle name="7_FAX用紙_テスト仕様書(対楽天)_055飛脚ﾒｰﾙ便ｻｰﾊﾞ(急便向け）_キャビネット構成図_キャビネット構成図 2" xfId="1353" xr:uid="{00000000-0005-0000-0000-000078050000}"/>
    <cellStyle name="7_FAX用紙_テスト仕様書(対楽天)_055飛脚ﾒｰﾙ便ｻｰﾊﾞ(急便向け）_キャビネット構成図_キャビネット構成図_01.コンバージョン手順書（最新）20040831" xfId="3722" xr:uid="{00000000-0005-0000-0000-0000B90E0000}"/>
    <cellStyle name="7_FAX用紙_テスト仕様書(対楽天)_055飛脚ﾒｰﾙ便ｻｰﾊﾞ(急便向け）_キャビネット構成図_キャビネット構成図_01.コンバージョン手順書（最新）20040831 2" xfId="4712" xr:uid="{00000000-0005-0000-0000-000097120000}"/>
    <cellStyle name="7_FAX用紙_テスト仕様書(対楽天)_055飛脚ﾒｰﾙ便ｻｰﾊﾞ(急便向け）_キャビネット構成図_キャビネット構成図_050.(添付資料)その他" xfId="4713" xr:uid="{00000000-0005-0000-0000-000098120000}"/>
    <cellStyle name="7_FAX用紙_テスト仕様書(対楽天)_055飛脚ﾒｰﾙ便ｻｰﾊﾞ(急便向け）_キャビネット構成図_キャビネット構成図_050.(添付資料)その他 2" xfId="4714" xr:uid="{00000000-0005-0000-0000-000099120000}"/>
    <cellStyle name="7_FAX用紙_テスト仕様書(対楽天)_055飛脚ﾒｰﾙ便ｻｰﾊﾞ(急便向け）_チェックシートAPO" xfId="4715" xr:uid="{00000000-0005-0000-0000-00009A120000}"/>
    <cellStyle name="7_FAX用紙_テスト仕様書(対楽天)_055飛脚ﾒｰﾙ便ｻｰﾊﾞ(急便向け）_チェックシートAPO 2" xfId="4716" xr:uid="{00000000-0005-0000-0000-00009B120000}"/>
    <cellStyle name="7_FAX用紙_テスト仕様書(対楽天)_055飛脚ﾒｰﾙ便ｻｰﾊﾞ(急便向け）_チェックシートAPO_(APO)" xfId="3477" xr:uid="{00000000-0005-0000-0000-0000C40D0000}"/>
    <cellStyle name="7_FAX用紙_テスト仕様書(対楽天)_055飛脚ﾒｰﾙ便ｻｰﾊﾞ(急便向け）_チェックシートAPO_(APO) 2" xfId="874" xr:uid="{00000000-0005-0000-0000-000099030000}"/>
    <cellStyle name="7_FAX用紙_テスト仕様書(対楽天)_055飛脚ﾒｰﾙ便ｻｰﾊﾞ(急便向け）_チェックシートAPO_(APO)_01.コンバージョン手順書（最新）20040831" xfId="4717" xr:uid="{00000000-0005-0000-0000-00009C120000}"/>
    <cellStyle name="7_FAX用紙_テスト仕様書(対楽天)_055飛脚ﾒｰﾙ便ｻｰﾊﾞ(急便向け）_チェックシートAPO_(APO)_01.コンバージョン手順書（最新）20040831 2" xfId="4719" xr:uid="{00000000-0005-0000-0000-00009E120000}"/>
    <cellStyle name="7_FAX用紙_テスト仕様書(対楽天)_055飛脚ﾒｰﾙ便ｻｰﾊﾞ(急便向け）_チェックシートAPO_(APO)_050.(添付資料)その他" xfId="3346" xr:uid="{00000000-0005-0000-0000-0000410D0000}"/>
    <cellStyle name="7_FAX用紙_テスト仕様書(対楽天)_055飛脚ﾒｰﾙ便ｻｰﾊﾞ(急便向け）_チェックシートAPO_(APO)_050.(添付資料)その他 2" xfId="4723" xr:uid="{00000000-0005-0000-0000-0000A2120000}"/>
    <cellStyle name="7_FAX用紙_テスト仕様書(対楽天)_055飛脚ﾒｰﾙ便ｻｰﾊﾞ(急便向け）_チェックシートAPO_(APO)_キャビネット構成図" xfId="4724" xr:uid="{00000000-0005-0000-0000-0000A3120000}"/>
    <cellStyle name="7_FAX用紙_テスト仕様書(対楽天)_055飛脚ﾒｰﾙ便ｻｰﾊﾞ(急便向け）_チェックシートAPO_(APO)_キャビネット構成図 2" xfId="4725" xr:uid="{00000000-0005-0000-0000-0000A4120000}"/>
    <cellStyle name="7_FAX用紙_テスト仕様書(対楽天)_055飛脚ﾒｰﾙ便ｻｰﾊﾞ(急便向け）_チェックシートAPO_(APO)_キャビネット構成図_01.コンバージョン手順書（最新）20040831" xfId="4441" xr:uid="{00000000-0005-0000-0000-000088110000}"/>
    <cellStyle name="7_FAX用紙_テスト仕様書(対楽天)_055飛脚ﾒｰﾙ便ｻｰﾊﾞ(急便向け）_チェックシートAPO_(APO)_キャビネット構成図_01.コンバージョン手順書（最新）20040831 2" xfId="4443" xr:uid="{00000000-0005-0000-0000-00008A110000}"/>
    <cellStyle name="7_FAX用紙_テスト仕様書(対楽天)_055飛脚ﾒｰﾙ便ｻｰﾊﾞ(急便向け）_チェックシートAPO_(APO)_キャビネット構成図_050.(添付資料)その他" xfId="3399" xr:uid="{00000000-0005-0000-0000-0000760D0000}"/>
    <cellStyle name="7_FAX用紙_テスト仕様書(対楽天)_055飛脚ﾒｰﾙ便ｻｰﾊﾞ(急便向け）_チェックシートAPO_(APO)_キャビネット構成図_050.(添付資料)その他 2" xfId="4726" xr:uid="{00000000-0005-0000-0000-0000A5120000}"/>
    <cellStyle name="7_FAX用紙_テスト仕様書(対楽天)_055飛脚ﾒｰﾙ便ｻｰﾊﾞ(急便向け）_チェックシートAPO_(APO)_キャビネット構成図_キャビネット構成図" xfId="4058" xr:uid="{00000000-0005-0000-0000-000009100000}"/>
    <cellStyle name="7_FAX用紙_テスト仕様書(対楽天)_055飛脚ﾒｰﾙ便ｻｰﾊﾞ(急便向け）_チェックシートAPO_(APO)_キャビネット構成図_キャビネット構成図 2" xfId="3621" xr:uid="{00000000-0005-0000-0000-0000540E0000}"/>
    <cellStyle name="7_FAX用紙_テスト仕様書(対楽天)_055飛脚ﾒｰﾙ便ｻｰﾊﾞ(急便向け）_チェックシートAPO_(APO)_キャビネット構成図_キャビネット構成図_01.コンバージョン手順書（最新）20040831" xfId="3410" xr:uid="{00000000-0005-0000-0000-0000810D0000}"/>
    <cellStyle name="7_FAX用紙_テスト仕様書(対楽天)_055飛脚ﾒｰﾙ便ｻｰﾊﾞ(急便向け）_チェックシートAPO_(APO)_キャビネット構成図_キャビネット構成図_01.コンバージョン手順書（最新）20040831 2" xfId="3413" xr:uid="{00000000-0005-0000-0000-0000840D0000}"/>
    <cellStyle name="7_FAX用紙_テスト仕様書(対楽天)_055飛脚ﾒｰﾙ便ｻｰﾊﾞ(急便向け）_チェックシートAPO_(APO)_キャビネット構成図_キャビネット構成図_050.(添付資料)その他" xfId="4566" xr:uid="{00000000-0005-0000-0000-000005120000}"/>
    <cellStyle name="7_FAX用紙_テスト仕様書(対楽天)_055飛脚ﾒｰﾙ便ｻｰﾊﾞ(急便向け）_チェックシートAPO_(APO)_キャビネット構成図_キャビネット構成図_050.(添付資料)その他 2" xfId="4727" xr:uid="{00000000-0005-0000-0000-0000A6120000}"/>
    <cellStyle name="7_FAX用紙_テスト仕様書(対楽天)_055飛脚ﾒｰﾙ便ｻｰﾊﾞ(急便向け）_チェックシートAPO_01.コンバージョン手順書（最新）20040831" xfId="4728" xr:uid="{00000000-0005-0000-0000-0000A7120000}"/>
    <cellStyle name="7_FAX用紙_テスト仕様書(対楽天)_055飛脚ﾒｰﾙ便ｻｰﾊﾞ(急便向け）_チェックシートAPO_01.コンバージョン手順書（最新）20040831 2" xfId="4212" xr:uid="{00000000-0005-0000-0000-0000A3100000}"/>
    <cellStyle name="7_FAX用紙_テスト仕様書(対楽天)_055飛脚ﾒｰﾙ便ｻｰﾊﾞ(急便向け）_チェックシートAPO_050.(添付資料)その他" xfId="4289" xr:uid="{00000000-0005-0000-0000-0000F0100000}"/>
    <cellStyle name="7_FAX用紙_テスト仕様書(対楽天)_055飛脚ﾒｰﾙ便ｻｰﾊﾞ(急便向け）_チェックシートAPO_050.(添付資料)その他 2" xfId="4729" xr:uid="{00000000-0005-0000-0000-0000A8120000}"/>
    <cellStyle name="7_FAX用紙_テスト仕様書(対楽天)_055飛脚ﾒｰﾙ便ｻｰﾊﾞ(急便向け）_チェックシートAPO_キャビネット構成図" xfId="3196" xr:uid="{00000000-0005-0000-0000-0000AB0C0000}"/>
    <cellStyle name="7_FAX用紙_テスト仕様書(対楽天)_055飛脚ﾒｰﾙ便ｻｰﾊﾞ(急便向け）_チェックシートAPO_キャビネット構成図 2" xfId="4731" xr:uid="{00000000-0005-0000-0000-0000AA120000}"/>
    <cellStyle name="7_FAX用紙_テスト仕様書(対楽天)_055飛脚ﾒｰﾙ便ｻｰﾊﾞ(急便向け）_チェックシートAPO_キャビネット構成図_01.コンバージョン手順書（最新）20040831" xfId="4448" xr:uid="{00000000-0005-0000-0000-00008F110000}"/>
    <cellStyle name="7_FAX用紙_テスト仕様書(対楽天)_055飛脚ﾒｰﾙ便ｻｰﾊﾞ(急便向け）_チェックシートAPO_キャビネット構成図_01.コンバージョン手順書（最新）20040831 2" xfId="4451" xr:uid="{00000000-0005-0000-0000-000092110000}"/>
    <cellStyle name="7_FAX用紙_テスト仕様書(対楽天)_055飛脚ﾒｰﾙ便ｻｰﾊﾞ(急便向け）_チェックシートAPO_キャビネット構成図_050.(添付資料)その他" xfId="2629" xr:uid="{00000000-0005-0000-0000-0000740A0000}"/>
    <cellStyle name="7_FAX用紙_テスト仕様書(対楽天)_055飛脚ﾒｰﾙ便ｻｰﾊﾞ(急便向け）_チェックシートAPO_キャビネット構成図_050.(添付資料)その他 2" xfId="206" xr:uid="{00000000-0005-0000-0000-0000F6000000}"/>
    <cellStyle name="7_FAX用紙_テスト仕様書(対楽天)_055飛脚ﾒｰﾙ便ｻｰﾊﾞ(急便向け）_チェックシートAPO_キャビネット構成図_キャビネット構成図" xfId="4732" xr:uid="{00000000-0005-0000-0000-0000AB120000}"/>
    <cellStyle name="7_FAX用紙_テスト仕様書(対楽天)_055飛脚ﾒｰﾙ便ｻｰﾊﾞ(急便向け）_チェックシートAPO_キャビネット構成図_キャビネット構成図 2" xfId="4733" xr:uid="{00000000-0005-0000-0000-0000AC120000}"/>
    <cellStyle name="7_FAX用紙_テスト仕様書(対楽天)_055飛脚ﾒｰﾙ便ｻｰﾊﾞ(急便向け）_チェックシートAPO_キャビネット構成図_キャビネット構成図_01.コンバージョン手順書（最新）20040831" xfId="1055" xr:uid="{00000000-0005-0000-0000-00004E040000}"/>
    <cellStyle name="7_FAX用紙_テスト仕様書(対楽天)_055飛脚ﾒｰﾙ便ｻｰﾊﾞ(急便向け）_チェックシートAPO_キャビネット構成図_キャビネット構成図_01.コンバージョン手順書（最新）20040831 2" xfId="4734" xr:uid="{00000000-0005-0000-0000-0000AD120000}"/>
    <cellStyle name="7_FAX用紙_テスト仕様書(対楽天)_055飛脚ﾒｰﾙ便ｻｰﾊﾞ(急便向け）_チェックシートAPO_キャビネット構成図_キャビネット構成図_050.(添付資料)その他" xfId="4736" xr:uid="{00000000-0005-0000-0000-0000AF120000}"/>
    <cellStyle name="7_FAX用紙_テスト仕様書(対楽天)_055飛脚ﾒｰﾙ便ｻｰﾊﾞ(急便向け）_チェックシートAPO_キャビネット構成図_キャビネット構成図_050.(添付資料)その他 2" xfId="4436" xr:uid="{00000000-0005-0000-0000-000083110000}"/>
    <cellStyle name="7_FAX用紙_テスト仕様書(対楽天)_057楽天様向ｲﾝﾀｰﾈｯﾄｼｮｯﾋﾟﾝｸﾞﾓｰﾙ機能開発2" xfId="1239" xr:uid="{00000000-0005-0000-0000-000006050000}"/>
    <cellStyle name="7_FAX用紙_テスト仕様書(対楽天)_057楽天様向ｲﾝﾀｰﾈｯﾄｼｮｯﾋﾟﾝｸﾞﾓｰﾙ機能開発2 2" xfId="2004" xr:uid="{00000000-0005-0000-0000-000003080000}"/>
    <cellStyle name="7_FAX用紙_テスト仕様書(対楽天)_057楽天様向ｲﾝﾀｰﾈｯﾄｼｮｯﾋﾟﾝｸﾞﾓｰﾙ機能開発2_(APO)" xfId="4738" xr:uid="{00000000-0005-0000-0000-0000B1120000}"/>
    <cellStyle name="7_FAX用紙_テスト仕様書(対楽天)_057楽天様向ｲﾝﾀｰﾈｯﾄｼｮｯﾋﾟﾝｸﾞﾓｰﾙ機能開発2_(APO) 2" xfId="2907" xr:uid="{00000000-0005-0000-0000-00008A0B0000}"/>
    <cellStyle name="7_FAX用紙_テスト仕様書(対楽天)_057楽天様向ｲﾝﾀｰﾈｯﾄｼｮｯﾋﾟﾝｸﾞﾓｰﾙ機能開発2_(APO)_(APO)" xfId="4740" xr:uid="{00000000-0005-0000-0000-0000B3120000}"/>
    <cellStyle name="7_FAX用紙_テスト仕様書(対楽天)_057楽天様向ｲﾝﾀｰﾈｯﾄｼｮｯﾋﾟﾝｸﾞﾓｰﾙ機能開発2_(APO)_(APO) 2" xfId="4741" xr:uid="{00000000-0005-0000-0000-0000B4120000}"/>
    <cellStyle name="7_FAX用紙_テスト仕様書(対楽天)_057楽天様向ｲﾝﾀｰﾈｯﾄｼｮｯﾋﾟﾝｸﾞﾓｰﾙ機能開発2_(APO)_(APO)_01.コンバージョン手順書（最新）20040831" xfId="4742" xr:uid="{00000000-0005-0000-0000-0000B5120000}"/>
    <cellStyle name="7_FAX用紙_テスト仕様書(対楽天)_057楽天様向ｲﾝﾀｰﾈｯﾄｼｮｯﾋﾟﾝｸﾞﾓｰﾙ機能開発2_(APO)_(APO)_01.コンバージョン手順書（最新）20040831 2" xfId="4743" xr:uid="{00000000-0005-0000-0000-0000B6120000}"/>
    <cellStyle name="7_FAX用紙_テスト仕様書(対楽天)_057楽天様向ｲﾝﾀｰﾈｯﾄｼｮｯﾋﾟﾝｸﾞﾓｰﾙ機能開発2_(APO)_(APO)_050.(添付資料)その他" xfId="2838" xr:uid="{00000000-0005-0000-0000-0000450B0000}"/>
    <cellStyle name="7_FAX用紙_テスト仕様書(対楽天)_057楽天様向ｲﾝﾀｰﾈｯﾄｼｮｯﾋﾟﾝｸﾞﾓｰﾙ機能開発2_(APO)_(APO)_050.(添付資料)その他 2" xfId="2631" xr:uid="{00000000-0005-0000-0000-0000760A0000}"/>
    <cellStyle name="7_FAX用紙_テスト仕様書(対楽天)_057楽天様向ｲﾝﾀｰﾈｯﾄｼｮｯﾋﾟﾝｸﾞﾓｰﾙ機能開発2_(APO)_(APO)_キャビネット構成図" xfId="4744" xr:uid="{00000000-0005-0000-0000-0000B7120000}"/>
    <cellStyle name="7_FAX用紙_テスト仕様書(対楽天)_057楽天様向ｲﾝﾀｰﾈｯﾄｼｮｯﾋﾟﾝｸﾞﾓｰﾙ機能開発2_(APO)_(APO)_キャビネット構成図 2" xfId="4745" xr:uid="{00000000-0005-0000-0000-0000B8120000}"/>
    <cellStyle name="7_FAX用紙_テスト仕様書(対楽天)_057楽天様向ｲﾝﾀｰﾈｯﾄｼｮｯﾋﾟﾝｸﾞﾓｰﾙ機能開発2_(APO)_(APO)_キャビネット構成図_01.コンバージョン手順書（最新）20040831" xfId="4746" xr:uid="{00000000-0005-0000-0000-0000B9120000}"/>
    <cellStyle name="7_FAX用紙_テスト仕様書(対楽天)_057楽天様向ｲﾝﾀｰﾈｯﾄｼｮｯﾋﾟﾝｸﾞﾓｰﾙ機能開発2_(APO)_(APO)_キャビネット構成図_01.コンバージョン手順書（最新）20040831 2" xfId="2620" xr:uid="{00000000-0005-0000-0000-00006B0A0000}"/>
    <cellStyle name="7_FAX用紙_テスト仕様書(対楽天)_057楽天様向ｲﾝﾀｰﾈｯﾄｼｮｯﾋﾟﾝｸﾞﾓｰﾙ機能開発2_(APO)_(APO)_キャビネット構成図_050.(添付資料)その他" xfId="4747" xr:uid="{00000000-0005-0000-0000-0000BA120000}"/>
    <cellStyle name="7_FAX用紙_テスト仕様書(対楽天)_057楽天様向ｲﾝﾀｰﾈｯﾄｼｮｯﾋﾟﾝｸﾞﾓｰﾙ機能開発2_(APO)_(APO)_キャビネット構成図_050.(添付資料)その他 2" xfId="4748" xr:uid="{00000000-0005-0000-0000-0000BB120000}"/>
    <cellStyle name="7_FAX用紙_テスト仕様書(対楽天)_057楽天様向ｲﾝﾀｰﾈｯﾄｼｮｯﾋﾟﾝｸﾞﾓｰﾙ機能開発2_(APO)_(APO)_キャビネット構成図_キャビネット構成図" xfId="4749" xr:uid="{00000000-0005-0000-0000-0000BC120000}"/>
    <cellStyle name="7_FAX用紙_テスト仕様書(対楽天)_057楽天様向ｲﾝﾀｰﾈｯﾄｼｮｯﾋﾟﾝｸﾞﾓｰﾙ機能開発2_(APO)_(APO)_キャビネット構成図_キャビネット構成図 2" xfId="4750" xr:uid="{00000000-0005-0000-0000-0000BD120000}"/>
    <cellStyle name="7_FAX用紙_テスト仕様書(対楽天)_057楽天様向ｲﾝﾀｰﾈｯﾄｼｮｯﾋﾟﾝｸﾞﾓｰﾙ機能開発2_(APO)_(APO)_キャビネット構成図_キャビネット構成図_01.コンバージョン手順書（最新）20040831" xfId="593" xr:uid="{00000000-0005-0000-0000-000080020000}"/>
    <cellStyle name="7_FAX用紙_テスト仕様書(対楽天)_057楽天様向ｲﾝﾀｰﾈｯﾄｼｮｯﾋﾟﾝｸﾞﾓｰﾙ機能開発2_(APO)_(APO)_キャビネット構成図_キャビネット構成図_01.コンバージョン手順書（最新）20040831 2" xfId="4751" xr:uid="{00000000-0005-0000-0000-0000BE120000}"/>
    <cellStyle name="7_FAX用紙_テスト仕様書(対楽天)_057楽天様向ｲﾝﾀｰﾈｯﾄｼｮｯﾋﾟﾝｸﾞﾓｰﾙ機能開発2_(APO)_(APO)_キャビネット構成図_キャビネット構成図_050.(添付資料)その他" xfId="4753" xr:uid="{00000000-0005-0000-0000-0000C0120000}"/>
    <cellStyle name="7_FAX用紙_テスト仕様書(対楽天)_057楽天様向ｲﾝﾀｰﾈｯﾄｼｮｯﾋﾟﾝｸﾞﾓｰﾙ機能開発2_(APO)_(APO)_キャビネット構成図_キャビネット構成図_050.(添付資料)その他 2" xfId="4754" xr:uid="{00000000-0005-0000-0000-0000C1120000}"/>
    <cellStyle name="7_FAX用紙_テスト仕様書(対楽天)_057楽天様向ｲﾝﾀｰﾈｯﾄｼｮｯﾋﾟﾝｸﾞﾓｰﾙ機能開発2_(APO)_01.コンバージョン手順書（最新）20040831" xfId="3785" xr:uid="{00000000-0005-0000-0000-0000F80E0000}"/>
    <cellStyle name="7_FAX用紙_テスト仕様書(対楽天)_057楽天様向ｲﾝﾀｰﾈｯﾄｼｮｯﾋﾟﾝｸﾞﾓｰﾙ機能開発2_(APO)_01.コンバージョン手順書（最新）20040831 2" xfId="4755" xr:uid="{00000000-0005-0000-0000-0000C2120000}"/>
    <cellStyle name="7_FAX用紙_テスト仕様書(対楽天)_057楽天様向ｲﾝﾀｰﾈｯﾄｼｮｯﾋﾟﾝｸﾞﾓｰﾙ機能開発2_(APO)_050.(添付資料)その他" xfId="187" xr:uid="{00000000-0005-0000-0000-0000DB000000}"/>
    <cellStyle name="7_FAX用紙_テスト仕様書(対楽天)_057楽天様向ｲﾝﾀｰﾈｯﾄｼｮｯﾋﾟﾝｸﾞﾓｰﾙ機能開発2_(APO)_050.(添付資料)その他 2" xfId="482" xr:uid="{00000000-0005-0000-0000-000011020000}"/>
    <cellStyle name="7_FAX用紙_テスト仕様書(対楽天)_057楽天様向ｲﾝﾀｰﾈｯﾄｼｮｯﾋﾟﾝｸﾞﾓｰﾙ機能開発2_(APO)_キャビネット構成図" xfId="4313" xr:uid="{00000000-0005-0000-0000-000008110000}"/>
    <cellStyle name="7_FAX用紙_テスト仕様書(対楽天)_057楽天様向ｲﾝﾀｰﾈｯﾄｼｮｯﾋﾟﾝｸﾞﾓｰﾙ機能開発2_(APO)_キャビネット構成図 2" xfId="4758" xr:uid="{00000000-0005-0000-0000-0000C5120000}"/>
    <cellStyle name="7_FAX用紙_テスト仕様書(対楽天)_057楽天様向ｲﾝﾀｰﾈｯﾄｼｮｯﾋﾟﾝｸﾞﾓｰﾙ機能開発2_(APO)_キャビネット構成図_01.コンバージョン手順書（最新）20040831" xfId="2289" xr:uid="{00000000-0005-0000-0000-000020090000}"/>
    <cellStyle name="7_FAX用紙_テスト仕様書(対楽天)_057楽天様向ｲﾝﾀｰﾈｯﾄｼｮｯﾋﾟﾝｸﾞﾓｰﾙ機能開発2_(APO)_キャビネット構成図_01.コンバージョン手順書（最新）20040831 2" xfId="2294" xr:uid="{00000000-0005-0000-0000-000025090000}"/>
    <cellStyle name="7_FAX用紙_テスト仕様書(対楽天)_057楽天様向ｲﾝﾀｰﾈｯﾄｼｮｯﾋﾟﾝｸﾞﾓｰﾙ機能開発2_(APO)_キャビネット構成図_050.(添付資料)その他" xfId="3653" xr:uid="{00000000-0005-0000-0000-0000740E0000}"/>
    <cellStyle name="7_FAX用紙_テスト仕様書(対楽天)_057楽天様向ｲﾝﾀｰﾈｯﾄｼｮｯﾋﾟﾝｸﾞﾓｰﾙ機能開発2_(APO)_キャビネット構成図_050.(添付資料)その他 2" xfId="4759" xr:uid="{00000000-0005-0000-0000-0000C6120000}"/>
    <cellStyle name="7_FAX用紙_テスト仕様書(対楽天)_057楽天様向ｲﾝﾀｰﾈｯﾄｼｮｯﾋﾟﾝｸﾞﾓｰﾙ機能開発2_(APO)_キャビネット構成図_キャビネット構成図" xfId="3707" xr:uid="{00000000-0005-0000-0000-0000AA0E0000}"/>
    <cellStyle name="7_FAX用紙_テスト仕様書(対楽天)_057楽天様向ｲﾝﾀｰﾈｯﾄｼｮｯﾋﾟﾝｸﾞﾓｰﾙ機能開発2_(APO)_キャビネット構成図_キャビネット構成図 2" xfId="4054" xr:uid="{00000000-0005-0000-0000-000005100000}"/>
    <cellStyle name="7_FAX用紙_テスト仕様書(対楽天)_057楽天様向ｲﾝﾀｰﾈｯﾄｼｮｯﾋﾟﾝｸﾞﾓｰﾙ機能開発2_(APO)_キャビネット構成図_キャビネット構成図_01.コンバージョン手順書（最新）20040831" xfId="4760" xr:uid="{00000000-0005-0000-0000-0000C7120000}"/>
    <cellStyle name="7_FAX用紙_テスト仕様書(対楽天)_057楽天様向ｲﾝﾀｰﾈｯﾄｼｮｯﾋﾟﾝｸﾞﾓｰﾙ機能開発2_(APO)_キャビネット構成図_キャビネット構成図_01.コンバージョン手順書（最新）20040831 2" xfId="4284" xr:uid="{00000000-0005-0000-0000-0000EB100000}"/>
    <cellStyle name="7_FAX用紙_テスト仕様書(対楽天)_057楽天様向ｲﾝﾀｰﾈｯﾄｼｮｯﾋﾟﾝｸﾞﾓｰﾙ機能開発2_(APO)_キャビネット構成図_キャビネット構成図_050.(添付資料)その他" xfId="4469" xr:uid="{00000000-0005-0000-0000-0000A4110000}"/>
    <cellStyle name="7_FAX用紙_テスト仕様書(対楽天)_057楽天様向ｲﾝﾀｰﾈｯﾄｼｮｯﾋﾟﾝｸﾞﾓｰﾙ機能開発2_(APO)_キャビネット構成図_キャビネット構成図_050.(添付資料)その他 2" xfId="4471" xr:uid="{00000000-0005-0000-0000-0000A6110000}"/>
    <cellStyle name="7_FAX用紙_テスト仕様書(対楽天)_057楽天様向ｲﾝﾀｰﾈｯﾄｼｮｯﾋﾟﾝｸﾞﾓｰﾙ機能開発2_01.コンバージョン手順書（最新）20040831" xfId="4761" xr:uid="{00000000-0005-0000-0000-0000C8120000}"/>
    <cellStyle name="7_FAX用紙_テスト仕様書(対楽天)_057楽天様向ｲﾝﾀｰﾈｯﾄｼｮｯﾋﾟﾝｸﾞﾓｰﾙ機能開発2_01.コンバージョン手順書（最新）20040831 2" xfId="3169" xr:uid="{00000000-0005-0000-0000-0000900C0000}"/>
    <cellStyle name="7_FAX用紙_テスト仕様書(対楽天)_057楽天様向ｲﾝﾀｰﾈｯﾄｼｮｯﾋﾟﾝｸﾞﾓｰﾙ機能開発2_050.(添付資料)その他" xfId="4673" xr:uid="{00000000-0005-0000-0000-000070120000}"/>
    <cellStyle name="7_FAX用紙_テスト仕様書(対楽天)_057楽天様向ｲﾝﾀｰﾈｯﾄｼｮｯﾋﾟﾝｸﾞﾓｰﾙ機能開発2_050.(添付資料)その他 2" xfId="4762" xr:uid="{00000000-0005-0000-0000-0000C9120000}"/>
    <cellStyle name="7_FAX用紙_テスト仕様書(対楽天)_057楽天様向ｲﾝﾀｰﾈｯﾄｼｮｯﾋﾟﾝｸﾞﾓｰﾙ機能開発2_キャビネット構成図" xfId="2896" xr:uid="{00000000-0005-0000-0000-00007F0B0000}"/>
    <cellStyle name="7_FAX用紙_テスト仕様書(対楽天)_057楽天様向ｲﾝﾀｰﾈｯﾄｼｮｯﾋﾟﾝｸﾞﾓｰﾙ機能開発2_キャビネット構成図 2" xfId="4299" xr:uid="{00000000-0005-0000-0000-0000FA100000}"/>
    <cellStyle name="7_FAX用紙_テスト仕様書(対楽天)_057楽天様向ｲﾝﾀｰﾈｯﾄｼｮｯﾋﾟﾝｸﾞﾓｰﾙ機能開発2_キャビネット構成図_01.コンバージョン手順書（最新）20040831" xfId="1063" xr:uid="{00000000-0005-0000-0000-000056040000}"/>
    <cellStyle name="7_FAX用紙_テスト仕様書(対楽天)_057楽天様向ｲﾝﾀｰﾈｯﾄｼｮｯﾋﾟﾝｸﾞﾓｰﾙ機能開発2_キャビネット構成図_01.コンバージョン手順書（最新）20040831 2" xfId="1077" xr:uid="{00000000-0005-0000-0000-000064040000}"/>
    <cellStyle name="7_FAX用紙_テスト仕様書(対楽天)_057楽天様向ｲﾝﾀｰﾈｯﾄｼｮｯﾋﾟﾝｸﾞﾓｰﾙ機能開発2_キャビネット構成図_050.(添付資料)その他" xfId="4764" xr:uid="{00000000-0005-0000-0000-0000CB120000}"/>
    <cellStyle name="7_FAX用紙_テスト仕様書(対楽天)_057楽天様向ｲﾝﾀｰﾈｯﾄｼｮｯﾋﾟﾝｸﾞﾓｰﾙ機能開発2_キャビネット構成図_050.(添付資料)その他 2" xfId="4766" xr:uid="{00000000-0005-0000-0000-0000CD120000}"/>
    <cellStyle name="7_FAX用紙_テスト仕様書(対楽天)_057楽天様向ｲﾝﾀｰﾈｯﾄｼｮｯﾋﾟﾝｸﾞﾓｰﾙ機能開発2_キャビネット構成図_キャビネット構成図" xfId="767" xr:uid="{00000000-0005-0000-0000-00002E030000}"/>
    <cellStyle name="7_FAX用紙_テスト仕様書(対楽天)_057楽天様向ｲﾝﾀｰﾈｯﾄｼｮｯﾋﾟﾝｸﾞﾓｰﾙ機能開発2_キャビネット構成図_キャビネット構成図 2" xfId="1849" xr:uid="{00000000-0005-0000-0000-000068070000}"/>
    <cellStyle name="7_FAX用紙_テスト仕様書(対楽天)_057楽天様向ｲﾝﾀｰﾈｯﾄｼｮｯﾋﾟﾝｸﾞﾓｰﾙ機能開発2_キャビネット構成図_キャビネット構成図_01.コンバージョン手順書（最新）20040831" xfId="4767" xr:uid="{00000000-0005-0000-0000-0000CE120000}"/>
    <cellStyle name="7_FAX用紙_テスト仕様書(対楽天)_057楽天様向ｲﾝﾀｰﾈｯﾄｼｮｯﾋﾟﾝｸﾞﾓｰﾙ機能開発2_キャビネット構成図_キャビネット構成図_01.コンバージョン手順書（最新）20040831 2" xfId="4768" xr:uid="{00000000-0005-0000-0000-0000CF120000}"/>
    <cellStyle name="7_FAX用紙_テスト仕様書(対楽天)_057楽天様向ｲﾝﾀｰﾈｯﾄｼｮｯﾋﾟﾝｸﾞﾓｰﾙ機能開発2_キャビネット構成図_キャビネット構成図_050.(添付資料)その他" xfId="4769" xr:uid="{00000000-0005-0000-0000-0000D0120000}"/>
    <cellStyle name="7_FAX用紙_テスト仕様書(対楽天)_057楽天様向ｲﾝﾀｰﾈｯﾄｼｮｯﾋﾟﾝｸﾞﾓｰﾙ機能開発2_キャビネット構成図_キャビネット構成図_050.(添付資料)その他 2" xfId="4770" xr:uid="{00000000-0005-0000-0000-0000D1120000}"/>
    <cellStyle name="7_FAX用紙_テスト仕様書(対楽天)_057楽天様向ｲﾝﾀｰﾈｯﾄｼｮｯﾋﾟﾝｸﾞﾓｰﾙ機能開発2_チェックシートAPO" xfId="2067" xr:uid="{00000000-0005-0000-0000-000042080000}"/>
    <cellStyle name="7_FAX用紙_テスト仕様書(対楽天)_057楽天様向ｲﾝﾀｰﾈｯﾄｼｮｯﾋﾟﾝｸﾞﾓｰﾙ機能開発2_チェックシートAPO 2" xfId="2075" xr:uid="{00000000-0005-0000-0000-00004A080000}"/>
    <cellStyle name="7_FAX用紙_テスト仕様書(対楽天)_057楽天様向ｲﾝﾀｰﾈｯﾄｼｮｯﾋﾟﾝｸﾞﾓｰﾙ機能開発2_チェックシートAPO_(APO)" xfId="3726" xr:uid="{00000000-0005-0000-0000-0000BD0E0000}"/>
    <cellStyle name="7_FAX用紙_テスト仕様書(対楽天)_057楽天様向ｲﾝﾀｰﾈｯﾄｼｮｯﾋﾟﾝｸﾞﾓｰﾙ機能開発2_チェックシートAPO_(APO) 2" xfId="2336" xr:uid="{00000000-0005-0000-0000-00004F090000}"/>
    <cellStyle name="7_FAX用紙_テスト仕様書(対楽天)_057楽天様向ｲﾝﾀｰﾈｯﾄｼｮｯﾋﾟﾝｸﾞﾓｰﾙ機能開発2_チェックシートAPO_(APO)_01.コンバージョン手順書（最新）20040831" xfId="4684" xr:uid="{00000000-0005-0000-0000-00007B120000}"/>
    <cellStyle name="7_FAX用紙_テスト仕様書(対楽天)_057楽天様向ｲﾝﾀｰﾈｯﾄｼｮｯﾋﾟﾝｸﾞﾓｰﾙ機能開発2_チェックシートAPO_(APO)_01.コンバージョン手順書（最新）20040831 2" xfId="4771" xr:uid="{00000000-0005-0000-0000-0000D2120000}"/>
    <cellStyle name="7_FAX用紙_テスト仕様書(対楽天)_057楽天様向ｲﾝﾀｰﾈｯﾄｼｮｯﾋﾟﾝｸﾞﾓｰﾙ機能開発2_チェックシートAPO_(APO)_050.(添付資料)その他" xfId="4773" xr:uid="{00000000-0005-0000-0000-0000D4120000}"/>
    <cellStyle name="7_FAX用紙_テスト仕様書(対楽天)_057楽天様向ｲﾝﾀｰﾈｯﾄｼｮｯﾋﾟﾝｸﾞﾓｰﾙ機能開発2_チェックシートAPO_(APO)_050.(添付資料)その他 2" xfId="4775" xr:uid="{00000000-0005-0000-0000-0000D6120000}"/>
    <cellStyle name="7_FAX用紙_テスト仕様書(対楽天)_057楽天様向ｲﾝﾀｰﾈｯﾄｼｮｯﾋﾟﾝｸﾞﾓｰﾙ機能開発2_チェックシートAPO_(APO)_キャビネット構成図" xfId="4776" xr:uid="{00000000-0005-0000-0000-0000D7120000}"/>
    <cellStyle name="7_FAX用紙_テスト仕様書(対楽天)_057楽天様向ｲﾝﾀｰﾈｯﾄｼｮｯﾋﾟﾝｸﾞﾓｰﾙ機能開発2_チェックシートAPO_(APO)_キャビネット構成図 2" xfId="2137" xr:uid="{00000000-0005-0000-0000-000088080000}"/>
    <cellStyle name="7_FAX用紙_テスト仕様書(対楽天)_057楽天様向ｲﾝﾀｰﾈｯﾄｼｮｯﾋﾟﾝｸﾞﾓｰﾙ機能開発2_チェックシートAPO_(APO)_キャビネット構成図_01.コンバージョン手順書（最新）20040831" xfId="4777" xr:uid="{00000000-0005-0000-0000-0000D8120000}"/>
    <cellStyle name="7_FAX用紙_テスト仕様書(対楽天)_057楽天様向ｲﾝﾀｰﾈｯﾄｼｮｯﾋﾟﾝｸﾞﾓｰﾙ機能開発2_チェックシートAPO_(APO)_キャビネット構成図_01.コンバージョン手順書（最新）20040831 2" xfId="425" xr:uid="{00000000-0005-0000-0000-0000D8010000}"/>
    <cellStyle name="7_FAX用紙_テスト仕様書(対楽天)_057楽天様向ｲﾝﾀｰﾈｯﾄｼｮｯﾋﾟﾝｸﾞﾓｰﾙ機能開発2_チェックシートAPO_(APO)_キャビネット構成図_050.(添付資料)その他" xfId="1713" xr:uid="{00000000-0005-0000-0000-0000E0060000}"/>
    <cellStyle name="7_FAX用紙_テスト仕様書(対楽天)_057楽天様向ｲﾝﾀｰﾈｯﾄｼｮｯﾋﾟﾝｸﾞﾓｰﾙ機能開発2_チェックシートAPO_(APO)_キャビネット構成図_050.(添付資料)その他 2" xfId="4778" xr:uid="{00000000-0005-0000-0000-0000D9120000}"/>
    <cellStyle name="7_FAX用紙_テスト仕様書(対楽天)_057楽天様向ｲﾝﾀｰﾈｯﾄｼｮｯﾋﾟﾝｸﾞﾓｰﾙ機能開発2_チェックシートAPO_(APO)_キャビネット構成図_キャビネット構成図" xfId="4270" xr:uid="{00000000-0005-0000-0000-0000DD100000}"/>
    <cellStyle name="7_FAX用紙_テスト仕様書(対楽天)_057楽天様向ｲﾝﾀｰﾈｯﾄｼｮｯﾋﾟﾝｸﾞﾓｰﾙ機能開発2_チェックシートAPO_(APO)_キャビネット構成図_キャビネット構成図 2" xfId="4779" xr:uid="{00000000-0005-0000-0000-0000DA120000}"/>
    <cellStyle name="7_FAX用紙_テスト仕様書(対楽天)_057楽天様向ｲﾝﾀｰﾈｯﾄｼｮｯﾋﾟﾝｸﾞﾓｰﾙ機能開発2_チェックシートAPO_(APO)_キャビネット構成図_キャビネット構成図_01.コンバージョン手順書（最新）20040831" xfId="4756" xr:uid="{00000000-0005-0000-0000-0000C3120000}"/>
    <cellStyle name="7_FAX用紙_テスト仕様書(対楽天)_057楽天様向ｲﾝﾀｰﾈｯﾄｼｮｯﾋﾟﾝｸﾞﾓｰﾙ機能開発2_チェックシートAPO_(APO)_キャビネット構成図_キャビネット構成図_01.コンバージョン手順書（最新）20040831 2" xfId="4780" xr:uid="{00000000-0005-0000-0000-0000DB120000}"/>
    <cellStyle name="7_FAX用紙_テスト仕様書(対楽天)_057楽天様向ｲﾝﾀｰﾈｯﾄｼｮｯﾋﾟﾝｸﾞﾓｰﾙ機能開発2_チェックシートAPO_(APO)_キャビネット構成図_キャビネット構成図_050.(添付資料)その他" xfId="615" xr:uid="{00000000-0005-0000-0000-000096020000}"/>
    <cellStyle name="7_FAX用紙_テスト仕様書(対楽天)_057楽天様向ｲﾝﾀｰﾈｯﾄｼｮｯﾋﾟﾝｸﾞﾓｰﾙ機能開発2_チェックシートAPO_(APO)_キャビネット構成図_キャビネット構成図_050.(添付資料)その他 2" xfId="618" xr:uid="{00000000-0005-0000-0000-000099020000}"/>
    <cellStyle name="7_FAX用紙_テスト仕様書(対楽天)_057楽天様向ｲﾝﾀｰﾈｯﾄｼｮｯﾋﾟﾝｸﾞﾓｰﾙ機能開発2_チェックシートAPO_01.コンバージョン手順書（最新）20040831" xfId="1576" xr:uid="{00000000-0005-0000-0000-000057060000}"/>
    <cellStyle name="7_FAX用紙_テスト仕様書(対楽天)_057楽天様向ｲﾝﾀｰﾈｯﾄｼｮｯﾋﾟﾝｸﾞﾓｰﾙ機能開発2_チェックシートAPO_01.コンバージョン手順書（最新）20040831 2" xfId="2862" xr:uid="{00000000-0005-0000-0000-00005D0B0000}"/>
    <cellStyle name="7_FAX用紙_テスト仕様書(対楽天)_057楽天様向ｲﾝﾀｰﾈｯﾄｼｮｯﾋﾟﾝｸﾞﾓｰﾙ機能開発2_チェックシートAPO_050.(添付資料)その他" xfId="565" xr:uid="{00000000-0005-0000-0000-000064020000}"/>
    <cellStyle name="7_FAX用紙_テスト仕様書(対楽天)_057楽天様向ｲﾝﾀｰﾈｯﾄｼｮｯﾋﾟﾝｸﾞﾓｰﾙ機能開発2_チェックシートAPO_050.(添付資料)その他 2" xfId="860" xr:uid="{00000000-0005-0000-0000-00008B030000}"/>
    <cellStyle name="7_FAX用紙_テスト仕様書(対楽天)_057楽天様向ｲﾝﾀｰﾈｯﾄｼｮｯﾋﾟﾝｸﾞﾓｰﾙ機能開発2_チェックシートAPO_キャビネット構成図" xfId="3490" xr:uid="{00000000-0005-0000-0000-0000D10D0000}"/>
    <cellStyle name="7_FAX用紙_テスト仕様書(対楽天)_057楽天様向ｲﾝﾀｰﾈｯﾄｼｮｯﾋﾟﾝｸﾞﾓｰﾙ機能開発2_チェックシートAPO_キャビネット構成図 2" xfId="4782" xr:uid="{00000000-0005-0000-0000-0000DD120000}"/>
    <cellStyle name="7_FAX用紙_テスト仕様書(対楽天)_057楽天様向ｲﾝﾀｰﾈｯﾄｼｮｯﾋﾟﾝｸﾞﾓｰﾙ機能開発2_チェックシートAPO_キャビネット構成図_01.コンバージョン手順書（最新）20040831" xfId="2156" xr:uid="{00000000-0005-0000-0000-00009B080000}"/>
    <cellStyle name="7_FAX用紙_テスト仕様書(対楽天)_057楽天様向ｲﾝﾀｰﾈｯﾄｼｮｯﾋﾟﾝｸﾞﾓｰﾙ機能開発2_チェックシートAPO_キャビネット構成図_01.コンバージョン手順書（最新）20040831 2" xfId="3558" xr:uid="{00000000-0005-0000-0000-0000150E0000}"/>
    <cellStyle name="7_FAX用紙_テスト仕様書(対楽天)_057楽天様向ｲﾝﾀｰﾈｯﾄｼｮｯﾋﾟﾝｸﾞﾓｰﾙ機能開発2_チェックシートAPO_キャビネット構成図_050.(添付資料)その他" xfId="4783" xr:uid="{00000000-0005-0000-0000-0000DE120000}"/>
    <cellStyle name="7_FAX用紙_テスト仕様書(対楽天)_057楽天様向ｲﾝﾀｰﾈｯﾄｼｮｯﾋﾟﾝｸﾞﾓｰﾙ機能開発2_チェックシートAPO_キャビネット構成図_050.(添付資料)その他 2" xfId="4784" xr:uid="{00000000-0005-0000-0000-0000DF120000}"/>
    <cellStyle name="7_FAX用紙_テスト仕様書(対楽天)_057楽天様向ｲﾝﾀｰﾈｯﾄｼｮｯﾋﾟﾝｸﾞﾓｰﾙ機能開発2_チェックシートAPO_キャビネット構成図_キャビネット構成図" xfId="3091" xr:uid="{00000000-0005-0000-0000-0000420C0000}"/>
    <cellStyle name="7_FAX用紙_テスト仕様書(対楽天)_057楽天様向ｲﾝﾀｰﾈｯﾄｼｮｯﾋﾟﾝｸﾞﾓｰﾙ機能開発2_チェックシートAPO_キャビネット構成図_キャビネット構成図 2" xfId="4787" xr:uid="{00000000-0005-0000-0000-0000E2120000}"/>
    <cellStyle name="7_FAX用紙_テスト仕様書(対楽天)_057楽天様向ｲﾝﾀｰﾈｯﾄｼｮｯﾋﾟﾝｸﾞﾓｰﾙ機能開発2_チェックシートAPO_キャビネット構成図_キャビネット構成図_01.コンバージョン手順書（最新）20040831" xfId="4788" xr:uid="{00000000-0005-0000-0000-0000E3120000}"/>
    <cellStyle name="7_FAX用紙_テスト仕様書(対楽天)_057楽天様向ｲﾝﾀｰﾈｯﾄｼｮｯﾋﾟﾝｸﾞﾓｰﾙ機能開発2_チェックシートAPO_キャビネット構成図_キャビネット構成図_01.コンバージョン手順書（最新）20040831 2" xfId="4789" xr:uid="{00000000-0005-0000-0000-0000E4120000}"/>
    <cellStyle name="7_FAX用紙_テスト仕様書(対楽天)_057楽天様向ｲﾝﾀｰﾈｯﾄｼｮｯﾋﾟﾝｸﾞﾓｰﾙ機能開発2_チェックシートAPO_キャビネット構成図_キャビネット構成図_050.(添付資料)その他" xfId="4704" xr:uid="{00000000-0005-0000-0000-00008F120000}"/>
    <cellStyle name="7_FAX用紙_テスト仕様書(対楽天)_057楽天様向ｲﾝﾀｰﾈｯﾄｼｮｯﾋﾟﾝｸﾞﾓｰﾙ機能開発2_チェックシートAPO_キャビネット構成図_キャビネット構成図_050.(添付資料)その他 2" xfId="4668" xr:uid="{00000000-0005-0000-0000-00006B120000}"/>
    <cellStyle name="7_FAX用紙_テスト仕様書(対楽天)_SO21見積1205" xfId="4480" xr:uid="{00000000-0005-0000-0000-0000AF110000}"/>
    <cellStyle name="7_FAX用紙_テスト仕様書(対楽天)_SO21見積1205 2" xfId="1175" xr:uid="{00000000-0005-0000-0000-0000C6040000}"/>
    <cellStyle name="7_FAX用紙_テスト仕様書(対楽天)_SO21見積1205_(APO)" xfId="4790" xr:uid="{00000000-0005-0000-0000-0000E5120000}"/>
    <cellStyle name="7_FAX用紙_テスト仕様書(対楽天)_SO21見積1205_(APO) 2" xfId="1086" xr:uid="{00000000-0005-0000-0000-00006D040000}"/>
    <cellStyle name="7_FAX用紙_テスト仕様書(対楽天)_SO21見積1205_(APO)_(APO)" xfId="3956" xr:uid="{00000000-0005-0000-0000-0000A30F0000}"/>
    <cellStyle name="7_FAX用紙_テスト仕様書(対楽天)_SO21見積1205_(APO)_(APO) 2" xfId="439" xr:uid="{00000000-0005-0000-0000-0000E6010000}"/>
    <cellStyle name="7_FAX用紙_テスト仕様書(対楽天)_SO21見積1205_(APO)_(APO)_01.コンバージョン手順書（最新）20040831" xfId="1171" xr:uid="{00000000-0005-0000-0000-0000C2040000}"/>
    <cellStyle name="7_FAX用紙_テスト仕様書(対楽天)_SO21見積1205_(APO)_(APO)_01.コンバージョン手順書（最新）20040831 2" xfId="3959" xr:uid="{00000000-0005-0000-0000-0000A60F0000}"/>
    <cellStyle name="7_FAX用紙_テスト仕様書(対楽天)_SO21見積1205_(APO)_(APO)_050.(添付資料)その他" xfId="3961" xr:uid="{00000000-0005-0000-0000-0000A80F0000}"/>
    <cellStyle name="7_FAX用紙_テスト仕様書(対楽天)_SO21見積1205_(APO)_(APO)_050.(添付資料)その他 2" xfId="3963" xr:uid="{00000000-0005-0000-0000-0000AA0F0000}"/>
    <cellStyle name="7_FAX用紙_テスト仕様書(対楽天)_SO21見積1205_(APO)_(APO)_キャビネット構成図" xfId="271" xr:uid="{00000000-0005-0000-0000-00003E010000}"/>
    <cellStyle name="7_FAX用紙_テスト仕様書(対楽天)_SO21見積1205_(APO)_(APO)_キャビネット構成図 2" xfId="4791" xr:uid="{00000000-0005-0000-0000-0000E6120000}"/>
    <cellStyle name="7_FAX用紙_テスト仕様書(対楽天)_SO21見積1205_(APO)_(APO)_キャビネット構成図_01.コンバージョン手順書（最新）20040831" xfId="4792" xr:uid="{00000000-0005-0000-0000-0000E7120000}"/>
    <cellStyle name="7_FAX用紙_テスト仕様書(対楽天)_SO21見積1205_(APO)_(APO)_キャビネット構成図_01.コンバージョン手順書（最新）20040831 2" xfId="188" xr:uid="{00000000-0005-0000-0000-0000DC000000}"/>
    <cellStyle name="7_FAX用紙_テスト仕様書(対楽天)_SO21見積1205_(APO)_(APO)_キャビネット構成図_050.(添付資料)その他" xfId="1194" xr:uid="{00000000-0005-0000-0000-0000D9040000}"/>
    <cellStyle name="7_FAX用紙_テスト仕様書(対楽天)_SO21見積1205_(APO)_(APO)_キャビネット構成図_050.(添付資料)その他 2" xfId="81" xr:uid="{00000000-0005-0000-0000-00005E000000}"/>
    <cellStyle name="7_FAX用紙_テスト仕様書(対楽天)_SO21見積1205_(APO)_(APO)_キャビネット構成図_キャビネット構成図" xfId="182" xr:uid="{00000000-0005-0000-0000-0000D6000000}"/>
    <cellStyle name="7_FAX用紙_テスト仕様書(対楽天)_SO21見積1205_(APO)_(APO)_キャビネット構成図_キャビネット構成図 2" xfId="478" xr:uid="{00000000-0005-0000-0000-00000D020000}"/>
    <cellStyle name="7_FAX用紙_テスト仕様書(対楽天)_SO21見積1205_(APO)_(APO)_キャビネット構成図_キャビネット構成図_01.コンバージョン手順書（最新）20040831" xfId="69" xr:uid="{00000000-0005-0000-0000-00004F000000}"/>
    <cellStyle name="7_FAX用紙_テスト仕様書(対楽天)_SO21見積1205_(APO)_(APO)_キャビネット構成図_キャビネット構成図_01.コンバージョン手順書（最新）20040831 2" xfId="929" xr:uid="{00000000-0005-0000-0000-0000D0030000}"/>
    <cellStyle name="7_FAX用紙_テスト仕様書(対楽天)_SO21見積1205_(APO)_(APO)_キャビネット構成図_キャビネット構成図_050.(添付資料)その他" xfId="941" xr:uid="{00000000-0005-0000-0000-0000DC030000}"/>
    <cellStyle name="7_FAX用紙_テスト仕様書(対楽天)_SO21見積1205_(APO)_(APO)_キャビネット構成図_キャビネット構成図_050.(添付資料)その他 2" xfId="948" xr:uid="{00000000-0005-0000-0000-0000E3030000}"/>
    <cellStyle name="7_FAX用紙_テスト仕様書(対楽天)_SO21見積1205_(APO)_01.コンバージョン手順書（最新）20040831" xfId="4041" xr:uid="{00000000-0005-0000-0000-0000F80F0000}"/>
    <cellStyle name="7_FAX用紙_テスト仕様書(対楽天)_SO21見積1205_(APO)_01.コンバージョン手順書（最新）20040831 2" xfId="3602" xr:uid="{00000000-0005-0000-0000-0000410E0000}"/>
    <cellStyle name="7_FAX用紙_テスト仕様書(対楽天)_SO21見積1205_(APO)_050.(添付資料)その他" xfId="4722" xr:uid="{00000000-0005-0000-0000-0000A1120000}"/>
    <cellStyle name="7_FAX用紙_テスト仕様書(対楽天)_SO21見積1205_(APO)_050.(添付資料)その他 2" xfId="4794" xr:uid="{00000000-0005-0000-0000-0000E9120000}"/>
    <cellStyle name="7_FAX用紙_テスト仕様書(対楽天)_SO21見積1205_(APO)_キャビネット構成図" xfId="250" xr:uid="{00000000-0005-0000-0000-000029010000}"/>
    <cellStyle name="7_FAX用紙_テスト仕様書(対楽天)_SO21見積1205_(APO)_キャビネット構成図 2" xfId="301" xr:uid="{00000000-0005-0000-0000-00005C010000}"/>
    <cellStyle name="7_FAX用紙_テスト仕様書(対楽天)_SO21見積1205_(APO)_キャビネット構成図_01.コンバージョン手順書（最新）20040831" xfId="417" xr:uid="{00000000-0005-0000-0000-0000D0010000}"/>
    <cellStyle name="7_FAX用紙_テスト仕様書(対楽天)_SO21見積1205_(APO)_キャビネット構成図_01.コンバージョン手順書（最新）20040831 2" xfId="4796" xr:uid="{00000000-0005-0000-0000-0000EB120000}"/>
    <cellStyle name="7_FAX用紙_テスト仕様書(対楽天)_SO21見積1205_(APO)_キャビネット構成図_050.(添付資料)その他" xfId="3827" xr:uid="{00000000-0005-0000-0000-0000220F0000}"/>
    <cellStyle name="7_FAX用紙_テスト仕様書(対楽天)_SO21見積1205_(APO)_キャビネット構成図_050.(添付資料)その他 2" xfId="4797" xr:uid="{00000000-0005-0000-0000-0000EC120000}"/>
    <cellStyle name="7_FAX用紙_テスト仕様書(対楽天)_SO21見積1205_(APO)_キャビネット構成図_キャビネット構成図" xfId="4798" xr:uid="{00000000-0005-0000-0000-0000ED120000}"/>
    <cellStyle name="7_FAX用紙_テスト仕様書(対楽天)_SO21見積1205_(APO)_キャビネット構成図_キャビネット構成図 2" xfId="4799" xr:uid="{00000000-0005-0000-0000-0000EE120000}"/>
    <cellStyle name="7_FAX用紙_テスト仕様書(対楽天)_SO21見積1205_(APO)_キャビネット構成図_キャビネット構成図_01.コンバージョン手順書（最新）20040831" xfId="3676" xr:uid="{00000000-0005-0000-0000-00008B0E0000}"/>
    <cellStyle name="7_FAX用紙_テスト仕様書(対楽天)_SO21見積1205_(APO)_キャビネット構成図_キャビネット構成図_01.コンバージョン手順書（最新）20040831 2" xfId="4800" xr:uid="{00000000-0005-0000-0000-0000EF120000}"/>
    <cellStyle name="7_FAX用紙_テスト仕様書(対楽天)_SO21見積1205_(APO)_キャビネット構成図_キャビネット構成図_050.(添付資料)その他" xfId="3505" xr:uid="{00000000-0005-0000-0000-0000E00D0000}"/>
    <cellStyle name="7_FAX用紙_テスト仕様書(対楽天)_SO21見積1205_(APO)_キャビネット構成図_キャビネット構成図_050.(添付資料)その他 2" xfId="1244" xr:uid="{00000000-0005-0000-0000-00000B050000}"/>
    <cellStyle name="7_FAX用紙_テスト仕様書(対楽天)_SO21見積1205_01.コンバージョン手順書（最新）20040831" xfId="362" xr:uid="{00000000-0005-0000-0000-000099010000}"/>
    <cellStyle name="7_FAX用紙_テスト仕様書(対楽天)_SO21見積1205_01.コンバージョン手順書（最新）20040831 2" xfId="4414" xr:uid="{00000000-0005-0000-0000-00006D110000}"/>
    <cellStyle name="7_FAX用紙_テスト仕様書(対楽天)_SO21見積1205_050.(添付資料)その他" xfId="4801" xr:uid="{00000000-0005-0000-0000-0000F0120000}"/>
    <cellStyle name="7_FAX用紙_テスト仕様書(対楽天)_SO21見積1205_050.(添付資料)その他 2" xfId="4322" xr:uid="{00000000-0005-0000-0000-000011110000}"/>
    <cellStyle name="7_FAX用紙_テスト仕様書(対楽天)_SO21見積1205_キャビネット構成図" xfId="872" xr:uid="{00000000-0005-0000-0000-000097030000}"/>
    <cellStyle name="7_FAX用紙_テスト仕様書(対楽天)_SO21見積1205_キャビネット構成図 2" xfId="1566" xr:uid="{00000000-0005-0000-0000-00004D060000}"/>
    <cellStyle name="7_FAX用紙_テスト仕様書(対楽天)_SO21見積1205_キャビネット構成図_01.コンバージョン手順書（最新）20040831" xfId="1611" xr:uid="{00000000-0005-0000-0000-00007A060000}"/>
    <cellStyle name="7_FAX用紙_テスト仕様書(対楽天)_SO21見積1205_キャビネット構成図_01.コンバージョン手順書（最新）20040831 2" xfId="1955" xr:uid="{00000000-0005-0000-0000-0000D2070000}"/>
    <cellStyle name="7_FAX用紙_テスト仕様書(対楽天)_SO21見積1205_キャビネット構成図_050.(添付資料)その他" xfId="3748" xr:uid="{00000000-0005-0000-0000-0000D30E0000}"/>
    <cellStyle name="7_FAX用紙_テスト仕様書(対楽天)_SO21見積1205_キャビネット構成図_050.(添付資料)その他 2" xfId="4802" xr:uid="{00000000-0005-0000-0000-0000F1120000}"/>
    <cellStyle name="7_FAX用紙_テスト仕様書(対楽天)_SO21見積1205_キャビネット構成図_キャビネット構成図" xfId="2835" xr:uid="{00000000-0005-0000-0000-0000420B0000}"/>
    <cellStyle name="7_FAX用紙_テスト仕様書(対楽天)_SO21見積1205_キャビネット構成図_キャビネット構成図 2" xfId="3806" xr:uid="{00000000-0005-0000-0000-00000D0F0000}"/>
    <cellStyle name="7_FAX用紙_テスト仕様書(対楽天)_SO21見積1205_キャビネット構成図_キャビネット構成図_01.コンバージョン手順書（最新）20040831" xfId="4174" xr:uid="{00000000-0005-0000-0000-00007D100000}"/>
    <cellStyle name="7_FAX用紙_テスト仕様書(対楽天)_SO21見積1205_キャビネット構成図_キャビネット構成図_01.コンバージョン手順書（最新）20040831 2" xfId="4176" xr:uid="{00000000-0005-0000-0000-00007F100000}"/>
    <cellStyle name="7_FAX用紙_テスト仕様書(対楽天)_SO21見積1205_キャビネット構成図_キャビネット構成図_050.(添付資料)その他" xfId="4244" xr:uid="{00000000-0005-0000-0000-0000C3100000}"/>
    <cellStyle name="7_FAX用紙_テスト仕様書(対楽天)_SO21見積1205_キャビネット構成図_キャビネット構成図_050.(添付資料)その他 2" xfId="4803" xr:uid="{00000000-0005-0000-0000-0000F2120000}"/>
    <cellStyle name="7_FAX用紙_テスト仕様書(対楽天)_SO21見積1205_チェックシートAPO" xfId="3081" xr:uid="{00000000-0005-0000-0000-0000380C0000}"/>
    <cellStyle name="7_FAX用紙_テスト仕様書(対楽天)_SO21見積1205_チェックシートAPO 2" xfId="4804" xr:uid="{00000000-0005-0000-0000-0000F3120000}"/>
    <cellStyle name="7_FAX用紙_テスト仕様書(対楽天)_SO21見積1205_チェックシートAPO_(APO)" xfId="4805" xr:uid="{00000000-0005-0000-0000-0000F4120000}"/>
    <cellStyle name="7_FAX用紙_テスト仕様書(対楽天)_SO21見積1205_チェックシートAPO_(APO) 2" xfId="4806" xr:uid="{00000000-0005-0000-0000-0000F5120000}"/>
    <cellStyle name="7_FAX用紙_テスト仕様書(対楽天)_SO21見積1205_チェックシートAPO_(APO)_01.コンバージョン手順書（最新）20040831" xfId="4807" xr:uid="{00000000-0005-0000-0000-0000F6120000}"/>
    <cellStyle name="7_FAX用紙_テスト仕様書(対楽天)_SO21見積1205_チェックシートAPO_(APO)_01.コンバージョン手順書（最新）20040831 2" xfId="4545" xr:uid="{00000000-0005-0000-0000-0000F0110000}"/>
    <cellStyle name="7_FAX用紙_テスト仕様書(対楽天)_SO21見積1205_チェックシートAPO_(APO)_050.(添付資料)その他" xfId="4786" xr:uid="{00000000-0005-0000-0000-0000E1120000}"/>
    <cellStyle name="7_FAX用紙_テスト仕様書(対楽天)_SO21見積1205_チェックシートAPO_(APO)_050.(添付資料)その他 2" xfId="4809" xr:uid="{00000000-0005-0000-0000-0000F8120000}"/>
    <cellStyle name="7_FAX用紙_テスト仕様書(対楽天)_SO21見積1205_チェックシートAPO_(APO)_キャビネット構成図" xfId="4810" xr:uid="{00000000-0005-0000-0000-0000F9120000}"/>
    <cellStyle name="7_FAX用紙_テスト仕様書(対楽天)_SO21見積1205_チェックシートAPO_(APO)_キャビネット構成図 2" xfId="4811" xr:uid="{00000000-0005-0000-0000-0000FA120000}"/>
    <cellStyle name="7_FAX用紙_テスト仕様書(対楽天)_SO21見積1205_チェックシートAPO_(APO)_キャビネット構成図_01.コンバージョン手順書（最新）20040831" xfId="4812" xr:uid="{00000000-0005-0000-0000-0000FB120000}"/>
    <cellStyle name="7_FAX用紙_テスト仕様書(対楽天)_SO21見積1205_チェックシートAPO_(APO)_キャビネット構成図_01.コンバージョン手順書（最新）20040831 2" xfId="4813" xr:uid="{00000000-0005-0000-0000-0000FC120000}"/>
    <cellStyle name="7_FAX用紙_テスト仕様書(対楽天)_SO21見積1205_チェックシートAPO_(APO)_キャビネット構成図_050.(添付資料)その他" xfId="1585" xr:uid="{00000000-0005-0000-0000-000060060000}"/>
    <cellStyle name="7_FAX用紙_テスト仕様書(対楽天)_SO21見積1205_チェックシートAPO_(APO)_キャビネット構成図_050.(添付資料)その他 2" xfId="1587" xr:uid="{00000000-0005-0000-0000-000062060000}"/>
    <cellStyle name="7_FAX用紙_テスト仕様書(対楽天)_SO21見積1205_チェックシートAPO_(APO)_キャビネット構成図_キャビネット構成図" xfId="4814" xr:uid="{00000000-0005-0000-0000-0000FD120000}"/>
    <cellStyle name="7_FAX用紙_テスト仕様書(対楽天)_SO21見積1205_チェックシートAPO_(APO)_キャビネット構成図_キャビネット構成図 2" xfId="980" xr:uid="{00000000-0005-0000-0000-000003040000}"/>
    <cellStyle name="7_FAX用紙_テスト仕様書(対楽天)_SO21見積1205_チェックシートAPO_(APO)_キャビネット構成図_キャビネット構成図_01.コンバージョン手順書（最新）20040831" xfId="4815" xr:uid="{00000000-0005-0000-0000-0000FE120000}"/>
    <cellStyle name="7_FAX用紙_テスト仕様書(対楽天)_SO21見積1205_チェックシートAPO_(APO)_キャビネット構成図_キャビネット構成図_01.コンバージョン手順書（最新）20040831 2" xfId="4816" xr:uid="{00000000-0005-0000-0000-0000FF120000}"/>
    <cellStyle name="7_FAX用紙_テスト仕様書(対楽天)_SO21見積1205_チェックシートAPO_(APO)_キャビネット構成図_キャビネット構成図_050.(添付資料)その他" xfId="3630" xr:uid="{00000000-0005-0000-0000-00005D0E0000}"/>
    <cellStyle name="7_FAX用紙_テスト仕様書(対楽天)_SO21見積1205_チェックシートAPO_(APO)_キャビネット構成図_キャビネット構成図_050.(添付資料)その他 2" xfId="4817" xr:uid="{00000000-0005-0000-0000-000000130000}"/>
    <cellStyle name="7_FAX用紙_テスト仕様書(対楽天)_SO21見積1205_チェックシートAPO_01.コンバージョン手順書（最新）20040831" xfId="851" xr:uid="{00000000-0005-0000-0000-000082030000}"/>
    <cellStyle name="7_FAX用紙_テスト仕様書(対楽天)_SO21見積1205_チェックシートAPO_01.コンバージョン手順書（最新）20040831 2" xfId="4818" xr:uid="{00000000-0005-0000-0000-000001130000}"/>
    <cellStyle name="7_FAX用紙_テスト仕様書(対楽天)_SO21見積1205_チェックシートAPO_050.(添付資料)その他" xfId="4819" xr:uid="{00000000-0005-0000-0000-000002130000}"/>
    <cellStyle name="7_FAX用紙_テスト仕様書(対楽天)_SO21見積1205_チェックシートAPO_050.(添付資料)その他 2" xfId="4820" xr:uid="{00000000-0005-0000-0000-000003130000}"/>
    <cellStyle name="7_FAX用紙_テスト仕様書(対楽天)_SO21見積1205_チェックシートAPO_キャビネット構成図" xfId="1773" xr:uid="{00000000-0005-0000-0000-00001C070000}"/>
    <cellStyle name="7_FAX用紙_テスト仕様書(対楽天)_SO21見積1205_チェックシートAPO_キャビネット構成図 2" xfId="2920" xr:uid="{00000000-0005-0000-0000-0000970B0000}"/>
    <cellStyle name="7_FAX用紙_テスト仕様書(対楽天)_SO21見積1205_チェックシートAPO_キャビネット構成図_01.コンバージョン手順書（最新）20040831" xfId="2955" xr:uid="{00000000-0005-0000-0000-0000BA0B0000}"/>
    <cellStyle name="7_FAX用紙_テスト仕様書(対楽天)_SO21見積1205_チェックシートAPO_キャビネット構成図_01.コンバージョン手順書（最新）20040831 2" xfId="2957" xr:uid="{00000000-0005-0000-0000-0000BC0B0000}"/>
    <cellStyle name="7_FAX用紙_テスト仕様書(対楽天)_SO21見積1205_チェックシートAPO_キャビネット構成図_050.(添付資料)その他" xfId="2959" xr:uid="{00000000-0005-0000-0000-0000BE0B0000}"/>
    <cellStyle name="7_FAX用紙_テスト仕様書(対楽天)_SO21見積1205_チェックシートAPO_キャビネット構成図_050.(添付資料)その他 2" xfId="1534" xr:uid="{00000000-0005-0000-0000-00002D060000}"/>
    <cellStyle name="7_FAX用紙_テスト仕様書(対楽天)_SO21見積1205_チェックシートAPO_キャビネット構成図_キャビネット構成図" xfId="2961" xr:uid="{00000000-0005-0000-0000-0000C00B0000}"/>
    <cellStyle name="7_FAX用紙_テスト仕様書(対楽天)_SO21見積1205_チェックシートAPO_キャビネット構成図_キャビネット構成図 2" xfId="1387" xr:uid="{00000000-0005-0000-0000-00009A050000}"/>
    <cellStyle name="7_FAX用紙_テスト仕様書(対楽天)_SO21見積1205_チェックシートAPO_キャビネット構成図_キャビネット構成図_01.コンバージョン手順書（最新）20040831" xfId="2966" xr:uid="{00000000-0005-0000-0000-0000C50B0000}"/>
    <cellStyle name="7_FAX用紙_テスト仕様書(対楽天)_SO21見積1205_チェックシートAPO_キャビネット構成図_キャビネット構成図_01.コンバージョン手順書（最新）20040831 2" xfId="2969" xr:uid="{00000000-0005-0000-0000-0000C80B0000}"/>
    <cellStyle name="7_FAX用紙_テスト仕様書(対楽天)_SO21見積1205_チェックシートAPO_キャビネット構成図_キャビネット構成図_050.(添付資料)その他" xfId="2971" xr:uid="{00000000-0005-0000-0000-0000CA0B0000}"/>
    <cellStyle name="7_FAX用紙_テスト仕様書(対楽天)_SO21見積1205_チェックシートAPO_キャビネット構成図_キャビネット構成図_050.(添付資料)その他 2" xfId="2973" xr:uid="{00000000-0005-0000-0000-0000CC0B0000}"/>
    <cellStyle name="7_FAX用紙_テスト仕様書(対楽天)_キャビネット構成図" xfId="4730" xr:uid="{00000000-0005-0000-0000-0000A9120000}"/>
    <cellStyle name="7_FAX用紙_テスト仕様書(対楽天)_キャビネット構成図 2" xfId="4821" xr:uid="{00000000-0005-0000-0000-000004130000}"/>
    <cellStyle name="7_FAX用紙_テスト仕様書(対楽天)_キャビネット構成図_01.コンバージョン手順書（最新）20040831" xfId="557" xr:uid="{00000000-0005-0000-0000-00005C020000}"/>
    <cellStyle name="7_FAX用紙_テスト仕様書(対楽天)_キャビネット構成図_01.コンバージョン手順書（最新）20040831 2" xfId="174" xr:uid="{00000000-0005-0000-0000-0000CD000000}"/>
    <cellStyle name="7_FAX用紙_テスト仕様書(対楽天)_キャビネット構成図_050.(添付資料)その他" xfId="3269" xr:uid="{00000000-0005-0000-0000-0000F40C0000}"/>
    <cellStyle name="7_FAX用紙_テスト仕様書(対楽天)_キャビネット構成図_050.(添付資料)その他 2" xfId="4823" xr:uid="{00000000-0005-0000-0000-000006130000}"/>
    <cellStyle name="7_FAX用紙_テスト仕様書(対楽天)_キャビネット構成図_キャビネット構成図" xfId="4826" xr:uid="{00000000-0005-0000-0000-000009130000}"/>
    <cellStyle name="7_FAX用紙_テスト仕様書(対楽天)_キャビネット構成図_キャビネット構成図 2" xfId="4827" xr:uid="{00000000-0005-0000-0000-00000A130000}"/>
    <cellStyle name="7_FAX用紙_テスト仕様書(対楽天)_キャビネット構成図_キャビネット構成図_01.コンバージョン手順書（最新）20040831" xfId="4571" xr:uid="{00000000-0005-0000-0000-00000A120000}"/>
    <cellStyle name="7_FAX用紙_テスト仕様書(対楽天)_キャビネット構成図_キャビネット構成図_01.コンバージョン手順書（最新）20040831 2" xfId="4828" xr:uid="{00000000-0005-0000-0000-00000B130000}"/>
    <cellStyle name="7_FAX用紙_テスト仕様書(対楽天)_キャビネット構成図_キャビネット構成図_050.(添付資料)その他" xfId="4829" xr:uid="{00000000-0005-0000-0000-00000C130000}"/>
    <cellStyle name="7_FAX用紙_テスト仕様書(対楽天)_キャビネット構成図_キャビネット構成図_050.(添付資料)その他 2" xfId="4830" xr:uid="{00000000-0005-0000-0000-00000D130000}"/>
    <cellStyle name="7_FAX用紙_テスト仕様書(対楽天)_システム構築" xfId="4831" xr:uid="{00000000-0005-0000-0000-00000E130000}"/>
    <cellStyle name="7_FAX用紙_テスト仕様書(対楽天)_システム構築 2" xfId="4833" xr:uid="{00000000-0005-0000-0000-000010130000}"/>
    <cellStyle name="7_FAX用紙_テスト仕様書(対楽天)_システム構築_(APO)" xfId="2472" xr:uid="{00000000-0005-0000-0000-0000D7090000}"/>
    <cellStyle name="7_FAX用紙_テスト仕様書(対楽天)_システム構築_(APO) 2" xfId="2475" xr:uid="{00000000-0005-0000-0000-0000DA090000}"/>
    <cellStyle name="7_FAX用紙_テスト仕様書(対楽天)_システム構築_(APO)_(APO)" xfId="1071" xr:uid="{00000000-0005-0000-0000-00005E040000}"/>
    <cellStyle name="7_FAX用紙_テスト仕様書(対楽天)_システム構築_(APO)_(APO) 2" xfId="2323" xr:uid="{00000000-0005-0000-0000-000042090000}"/>
    <cellStyle name="7_FAX用紙_テスト仕様書(対楽天)_システム構築_(APO)_(APO)_01.コンバージョン手順書（最新）20040831" xfId="2477" xr:uid="{00000000-0005-0000-0000-0000DC090000}"/>
    <cellStyle name="7_FAX用紙_テスト仕様書(対楽天)_システム構築_(APO)_(APO)_01.コンバージョン手順書（最新）20040831 2" xfId="2479" xr:uid="{00000000-0005-0000-0000-0000DE090000}"/>
    <cellStyle name="7_FAX用紙_テスト仕様書(対楽天)_システム構築_(APO)_(APO)_050.(添付資料)その他" xfId="674" xr:uid="{00000000-0005-0000-0000-0000D1020000}"/>
    <cellStyle name="7_FAX用紙_テスト仕様書(対楽天)_システム構築_(APO)_(APO)_050.(添付資料)その他 2" xfId="682" xr:uid="{00000000-0005-0000-0000-0000D9020000}"/>
    <cellStyle name="7_FAX用紙_テスト仕様書(対楽天)_システム構築_(APO)_(APO)_キャビネット構成図" xfId="1798" xr:uid="{00000000-0005-0000-0000-000035070000}"/>
    <cellStyle name="7_FAX用紙_テスト仕様書(対楽天)_システム構築_(APO)_(APO)_キャビネット構成図 2" xfId="1209" xr:uid="{00000000-0005-0000-0000-0000E8040000}"/>
    <cellStyle name="7_FAX用紙_テスト仕様書(対楽天)_システム構築_(APO)_(APO)_キャビネット構成図_01.コンバージョン手順書（最新）20040831" xfId="1232" xr:uid="{00000000-0005-0000-0000-0000FF040000}"/>
    <cellStyle name="7_FAX用紙_テスト仕様書(対楽天)_システム構築_(APO)_(APO)_キャビネット構成図_01.コンバージョン手順書（最新）20040831 2" xfId="1802" xr:uid="{00000000-0005-0000-0000-000039070000}"/>
    <cellStyle name="7_FAX用紙_テスト仕様書(対楽天)_システム構築_(APO)_(APO)_キャビネット構成図_050.(添付資料)その他" xfId="693" xr:uid="{00000000-0005-0000-0000-0000E4020000}"/>
    <cellStyle name="7_FAX用紙_テスト仕様書(対楽天)_システム構築_(APO)_(APO)_キャビネット構成図_050.(添付資料)その他 2" xfId="701" xr:uid="{00000000-0005-0000-0000-0000EC020000}"/>
    <cellStyle name="7_FAX用紙_テスト仕様書(対楽天)_システム構築_(APO)_(APO)_キャビネット構成図_キャビネット構成図" xfId="153" xr:uid="{00000000-0005-0000-0000-0000B5000000}"/>
    <cellStyle name="7_FAX用紙_テスト仕様書(対楽天)_システム構築_(APO)_(APO)_キャビネット構成図_キャビネット構成図 2" xfId="1630" xr:uid="{00000000-0005-0000-0000-00008D060000}"/>
    <cellStyle name="7_FAX用紙_テスト仕様書(対楽天)_システム構築_(APO)_(APO)_キャビネット構成図_キャビネット構成図_01.コンバージョン手順書（最新）20040831" xfId="1805" xr:uid="{00000000-0005-0000-0000-00003C070000}"/>
    <cellStyle name="7_FAX用紙_テスト仕様書(対楽天)_システム構築_(APO)_(APO)_キャビネット構成図_キャビネット構成図_01.コンバージョン手順書（最新）20040831 2" xfId="1808" xr:uid="{00000000-0005-0000-0000-00003F070000}"/>
    <cellStyle name="7_FAX用紙_テスト仕様書(対楽天)_システム構築_(APO)_(APO)_キャビネット構成図_キャビネット構成図_050.(添付資料)その他" xfId="1319" xr:uid="{00000000-0005-0000-0000-000056050000}"/>
    <cellStyle name="7_FAX用紙_テスト仕様書(対楽天)_システム構築_(APO)_(APO)_キャビネット構成図_キャビネット構成図_050.(添付資料)その他 2" xfId="1812" xr:uid="{00000000-0005-0000-0000-000043070000}"/>
    <cellStyle name="7_FAX用紙_テスト仕様書(対楽天)_システム構築_(APO)_01.コンバージョン手順書（最新）20040831" xfId="2481" xr:uid="{00000000-0005-0000-0000-0000E0090000}"/>
    <cellStyle name="7_FAX用紙_テスト仕様書(対楽天)_システム構築_(APO)_01.コンバージョン手順書（最新）20040831 2" xfId="2483" xr:uid="{00000000-0005-0000-0000-0000E2090000}"/>
    <cellStyle name="7_FAX用紙_テスト仕様書(対楽天)_システム構築_(APO)_050.(添付資料)その他" xfId="505" xr:uid="{00000000-0005-0000-0000-000028020000}"/>
    <cellStyle name="7_FAX用紙_テスト仕様書(対楽天)_システム構築_(APO)_050.(添付資料)その他 2" xfId="2486" xr:uid="{00000000-0005-0000-0000-0000E5090000}"/>
    <cellStyle name="7_FAX用紙_テスト仕様書(対楽天)_システム構築_(APO)_キャビネット構成図" xfId="2491" xr:uid="{00000000-0005-0000-0000-0000EA090000}"/>
    <cellStyle name="7_FAX用紙_テスト仕様書(対楽天)_システム構築_(APO)_キャビネット構成図 2" xfId="2493" xr:uid="{00000000-0005-0000-0000-0000EC090000}"/>
    <cellStyle name="7_FAX用紙_テスト仕様書(対楽天)_システム構築_(APO)_キャビネット構成図_01.コンバージョン手順書（最新）20040831" xfId="2496" xr:uid="{00000000-0005-0000-0000-0000EF090000}"/>
    <cellStyle name="7_FAX用紙_テスト仕様書(対楽天)_システム構築_(APO)_キャビネット構成図_01.コンバージョン手順書（最新）20040831 2" xfId="103" xr:uid="{00000000-0005-0000-0000-000078000000}"/>
    <cellStyle name="7_FAX用紙_テスト仕様書(対楽天)_システム構築_(APO)_キャビネット構成図_050.(添付資料)その他" xfId="2498" xr:uid="{00000000-0005-0000-0000-0000F1090000}"/>
    <cellStyle name="7_FAX用紙_テスト仕様書(対楽天)_システム構築_(APO)_キャビネット構成図_050.(添付資料)その他 2" xfId="2501" xr:uid="{00000000-0005-0000-0000-0000F4090000}"/>
    <cellStyle name="7_FAX用紙_テスト仕様書(対楽天)_システム構築_(APO)_キャビネット構成図_キャビネット構成図" xfId="2416" xr:uid="{00000000-0005-0000-0000-00009F090000}"/>
    <cellStyle name="7_FAX用紙_テスト仕様書(対楽天)_システム構築_(APO)_キャビネット構成図_キャビネット構成図 2" xfId="2419" xr:uid="{00000000-0005-0000-0000-0000A2090000}"/>
    <cellStyle name="7_FAX用紙_テスト仕様書(対楽天)_システム構築_(APO)_キャビネット構成図_キャビネット構成図_01.コンバージョン手順書（最新）20040831" xfId="2238" xr:uid="{00000000-0005-0000-0000-0000ED080000}"/>
    <cellStyle name="7_FAX用紙_テスト仕様書(対楽天)_システム構築_(APO)_キャビネット構成図_キャビネット構成図_01.コンバージョン手順書（最新）20040831 2" xfId="90" xr:uid="{00000000-0005-0000-0000-000067000000}"/>
    <cellStyle name="7_FAX用紙_テスト仕様書(対楽天)_システム構築_(APO)_キャビネット構成図_キャビネット構成図_050.(添付資料)その他" xfId="783" xr:uid="{00000000-0005-0000-0000-00003E030000}"/>
    <cellStyle name="7_FAX用紙_テスト仕様書(対楽天)_システム構築_(APO)_キャビネット構成図_キャビネット構成図_050.(添付資料)その他 2" xfId="787" xr:uid="{00000000-0005-0000-0000-000042030000}"/>
    <cellStyle name="7_FAX用紙_テスト仕様書(対楽天)_システム構築_01.コンバージョン手順書（最新）20040831" xfId="4105" xr:uid="{00000000-0005-0000-0000-000038100000}"/>
    <cellStyle name="7_FAX用紙_テスト仕様書(対楽天)_システム構築_01.コンバージョン手順書（最新）20040831 2" xfId="4834" xr:uid="{00000000-0005-0000-0000-000011130000}"/>
    <cellStyle name="7_FAX用紙_テスト仕様書(対楽天)_システム構築_050.(添付資料)その他" xfId="4836" xr:uid="{00000000-0005-0000-0000-000013130000}"/>
    <cellStyle name="7_FAX用紙_テスト仕様書(対楽天)_システム構築_050.(添付資料)その他 2" xfId="4838" xr:uid="{00000000-0005-0000-0000-000015130000}"/>
    <cellStyle name="7_FAX用紙_テスト仕様書(対楽天)_システム構築_キャビネット構成図" xfId="4840" xr:uid="{00000000-0005-0000-0000-000017130000}"/>
    <cellStyle name="7_FAX用紙_テスト仕様書(対楽天)_システム構築_キャビネット構成図 2" xfId="4841" xr:uid="{00000000-0005-0000-0000-000018130000}"/>
    <cellStyle name="7_FAX用紙_テスト仕様書(対楽天)_システム構築_キャビネット構成図_01.コンバージョン手順書（最新）20040831" xfId="4842" xr:uid="{00000000-0005-0000-0000-000019130000}"/>
    <cellStyle name="7_FAX用紙_テスト仕様書(対楽天)_システム構築_キャビネット構成図_01.コンバージョン手順書（最新）20040831 2" xfId="4843" xr:uid="{00000000-0005-0000-0000-00001A130000}"/>
    <cellStyle name="7_FAX用紙_テスト仕様書(対楽天)_システム構築_キャビネット構成図_050.(添付資料)その他" xfId="4844" xr:uid="{00000000-0005-0000-0000-00001B130000}"/>
    <cellStyle name="7_FAX用紙_テスト仕様書(対楽天)_システム構築_キャビネット構成図_050.(添付資料)その他 2" xfId="4845" xr:uid="{00000000-0005-0000-0000-00001C130000}"/>
    <cellStyle name="7_FAX用紙_テスト仕様書(対楽天)_システム構築_キャビネット構成図_キャビネット構成図" xfId="4846" xr:uid="{00000000-0005-0000-0000-00001D130000}"/>
    <cellStyle name="7_FAX用紙_テスト仕様書(対楽天)_システム構築_キャビネット構成図_キャビネット構成図 2" xfId="4847" xr:uid="{00000000-0005-0000-0000-00001E130000}"/>
    <cellStyle name="7_FAX用紙_テスト仕様書(対楽天)_システム構築_キャビネット構成図_キャビネット構成図_01.コンバージョン手順書（最新）20040831" xfId="1988" xr:uid="{00000000-0005-0000-0000-0000F3070000}"/>
    <cellStyle name="7_FAX用紙_テスト仕様書(対楽天)_システム構築_キャビネット構成図_キャビネット構成図_01.コンバージョン手順書（最新）20040831 2" xfId="4848" xr:uid="{00000000-0005-0000-0000-00001F130000}"/>
    <cellStyle name="7_FAX用紙_テスト仕様書(対楽天)_システム構築_キャビネット構成図_キャビネット構成図_050.(添付資料)その他" xfId="4850" xr:uid="{00000000-0005-0000-0000-000021130000}"/>
    <cellStyle name="7_FAX用紙_テスト仕様書(対楽天)_システム構築_キャビネット構成図_キャビネット構成図_050.(添付資料)その他 2" xfId="4852" xr:uid="{00000000-0005-0000-0000-000023130000}"/>
    <cellStyle name="7_FAX用紙_テスト仕様書(対楽天)_システム構築_チェックシートAPO" xfId="4853" xr:uid="{00000000-0005-0000-0000-000024130000}"/>
    <cellStyle name="7_FAX用紙_テスト仕様書(対楽天)_システム構築_チェックシートAPO 2" xfId="4042" xr:uid="{00000000-0005-0000-0000-0000F90F0000}"/>
    <cellStyle name="7_FAX用紙_テスト仕様書(対楽天)_システム構築_チェックシートAPO_(APO)" xfId="4854" xr:uid="{00000000-0005-0000-0000-000025130000}"/>
    <cellStyle name="7_FAX用紙_テスト仕様書(対楽天)_システム構築_チェックシートAPO_(APO) 2" xfId="4855" xr:uid="{00000000-0005-0000-0000-000026130000}"/>
    <cellStyle name="7_FAX用紙_テスト仕様書(対楽天)_システム構築_チェックシートAPO_(APO)_01.コンバージョン手順書（最新）20040831" xfId="4858" xr:uid="{00000000-0005-0000-0000-000029130000}"/>
    <cellStyle name="7_FAX用紙_テスト仕様書(対楽天)_システム構築_チェックシートAPO_(APO)_01.コンバージョン手順書（最新）20040831 2" xfId="241" xr:uid="{00000000-0005-0000-0000-000020010000}"/>
    <cellStyle name="7_FAX用紙_テスト仕様書(対楽天)_システム構築_チェックシートAPO_(APO)_050.(添付資料)その他" xfId="2769" xr:uid="{00000000-0005-0000-0000-0000000B0000}"/>
    <cellStyle name="7_FAX用紙_テスト仕様書(対楽天)_システム構築_チェックシートAPO_(APO)_050.(添付資料)その他 2" xfId="4860" xr:uid="{00000000-0005-0000-0000-00002B130000}"/>
    <cellStyle name="7_FAX用紙_テスト仕様書(対楽天)_システム構築_チェックシートAPO_(APO)_キャビネット構成図" xfId="4861" xr:uid="{00000000-0005-0000-0000-00002C130000}"/>
    <cellStyle name="7_FAX用紙_テスト仕様書(対楽天)_システム構築_チェックシートAPO_(APO)_キャビネット構成図 2" xfId="4862" xr:uid="{00000000-0005-0000-0000-00002D130000}"/>
    <cellStyle name="7_FAX用紙_テスト仕様書(対楽天)_システム構築_チェックシートAPO_(APO)_キャビネット構成図_01.コンバージョン手順書（最新）20040831" xfId="269" xr:uid="{00000000-0005-0000-0000-00003C010000}"/>
    <cellStyle name="7_FAX用紙_テスト仕様書(対楽天)_システム構築_チェックシートAPO_(APO)_キャビネット構成図_01.コンバージョン手順書（最新）20040831 2" xfId="4863" xr:uid="{00000000-0005-0000-0000-00002E130000}"/>
    <cellStyle name="7_FAX用紙_テスト仕様書(対楽天)_システム構築_チェックシートAPO_(APO)_キャビネット構成図_050.(添付資料)その他" xfId="4864" xr:uid="{00000000-0005-0000-0000-00002F130000}"/>
    <cellStyle name="7_FAX用紙_テスト仕様書(対楽天)_システム構築_チェックシートAPO_(APO)_キャビネット構成図_050.(添付資料)その他 2" xfId="4865" xr:uid="{00000000-0005-0000-0000-000030130000}"/>
    <cellStyle name="7_FAX用紙_テスト仕様書(対楽天)_システム構築_チェックシートAPO_(APO)_キャビネット構成図_キャビネット構成図" xfId="4866" xr:uid="{00000000-0005-0000-0000-000031130000}"/>
    <cellStyle name="7_FAX用紙_テスト仕様書(対楽天)_システム構築_チェックシートAPO_(APO)_キャビネット構成図_キャビネット構成図 2" xfId="4867" xr:uid="{00000000-0005-0000-0000-000032130000}"/>
    <cellStyle name="7_FAX用紙_テスト仕様書(対楽天)_システム構築_チェックシートAPO_(APO)_キャビネット構成図_キャビネット構成図_01.コンバージョン手順書（最新）20040831" xfId="4869" xr:uid="{00000000-0005-0000-0000-000034130000}"/>
    <cellStyle name="7_FAX用紙_テスト仕様書(対楽天)_システム構築_チェックシートAPO_(APO)_キャビネット構成図_キャビネット構成図_01.コンバージョン手順書（最新）20040831 2" xfId="4870" xr:uid="{00000000-0005-0000-0000-000035130000}"/>
    <cellStyle name="7_FAX用紙_テスト仕様書(対楽天)_システム構築_チェックシートAPO_(APO)_キャビネット構成図_キャビネット構成図_050.(添付資料)その他" xfId="1776" xr:uid="{00000000-0005-0000-0000-00001F070000}"/>
    <cellStyle name="7_FAX用紙_テスト仕様書(対楽天)_システム構築_チェックシートAPO_(APO)_キャビネット構成図_キャビネット構成図_050.(添付資料)その他 2" xfId="4871" xr:uid="{00000000-0005-0000-0000-000036130000}"/>
    <cellStyle name="7_FAX用紙_テスト仕様書(対楽天)_システム構築_チェックシートAPO_01.コンバージョン手順書（最新）20040831" xfId="3333" xr:uid="{00000000-0005-0000-0000-0000340D0000}"/>
    <cellStyle name="7_FAX用紙_テスト仕様書(対楽天)_システム構築_チェックシートAPO_01.コンバージョン手順書（最新）20040831 2" xfId="3335" xr:uid="{00000000-0005-0000-0000-0000360D0000}"/>
    <cellStyle name="7_FAX用紙_テスト仕様書(対楽天)_システム構築_チェックシートAPO_050.(添付資料)その他" xfId="4872" xr:uid="{00000000-0005-0000-0000-000037130000}"/>
    <cellStyle name="7_FAX用紙_テスト仕様書(対楽天)_システム構築_チェックシートAPO_050.(添付資料)その他 2" xfId="4873" xr:uid="{00000000-0005-0000-0000-000038130000}"/>
    <cellStyle name="7_FAX用紙_テスト仕様書(対楽天)_システム構築_チェックシートAPO_キャビネット構成図" xfId="4874" xr:uid="{00000000-0005-0000-0000-000039130000}"/>
    <cellStyle name="7_FAX用紙_テスト仕様書(対楽天)_システム構築_チェックシートAPO_キャビネット構成図 2" xfId="200" xr:uid="{00000000-0005-0000-0000-0000EF000000}"/>
    <cellStyle name="7_FAX用紙_テスト仕様書(対楽天)_システム構築_チェックシートAPO_キャビネット構成図_01.コンバージョン手順書（最新）20040831" xfId="4035" xr:uid="{00000000-0005-0000-0000-0000F20F0000}"/>
    <cellStyle name="7_FAX用紙_テスト仕様書(対楽天)_システム構築_チェックシートAPO_キャビネット構成図_01.コンバージョン手順書（最新）20040831 2" xfId="4875" xr:uid="{00000000-0005-0000-0000-00003A130000}"/>
    <cellStyle name="7_FAX用紙_テスト仕様書(対楽天)_システム構築_チェックシートAPO_キャビネット構成図_050.(添付資料)その他" xfId="4876" xr:uid="{00000000-0005-0000-0000-00003B130000}"/>
    <cellStyle name="7_FAX用紙_テスト仕様書(対楽天)_システム構築_チェックシートAPO_キャビネット構成図_050.(添付資料)その他 2" xfId="3105" xr:uid="{00000000-0005-0000-0000-0000500C0000}"/>
    <cellStyle name="7_FAX用紙_テスト仕様書(対楽天)_システム構築_チェックシートAPO_キャビネット構成図_キャビネット構成図" xfId="4878" xr:uid="{00000000-0005-0000-0000-00003D130000}"/>
    <cellStyle name="7_FAX用紙_テスト仕様書(対楽天)_システム構築_チェックシートAPO_キャビネット構成図_キャビネット構成図 2" xfId="4417" xr:uid="{00000000-0005-0000-0000-000070110000}"/>
    <cellStyle name="7_FAX用紙_テスト仕様書(対楽天)_システム構築_チェックシートAPO_キャビネット構成図_キャビネット構成図_01.コンバージョン手順書（最新）20040831" xfId="4879" xr:uid="{00000000-0005-0000-0000-00003E130000}"/>
    <cellStyle name="7_FAX用紙_テスト仕様書(対楽天)_システム構築_チェックシートAPO_キャビネット構成図_キャビネット構成図_01.コンバージョン手順書（最新）20040831 2" xfId="4880" xr:uid="{00000000-0005-0000-0000-00003F130000}"/>
    <cellStyle name="7_FAX用紙_テスト仕様書(対楽天)_システム構築_チェックシートAPO_キャビネット構成図_キャビネット構成図_050.(添付資料)その他" xfId="4133" xr:uid="{00000000-0005-0000-0000-000054100000}"/>
    <cellStyle name="7_FAX用紙_テスト仕様書(対楽天)_システム構築_チェックシートAPO_キャビネット構成図_キャビネット構成図_050.(添付資料)その他 2" xfId="573" xr:uid="{00000000-0005-0000-0000-00006C020000}"/>
    <cellStyle name="7_FAX用紙_テスト仕様書(対楽天)_チェックシートAPO" xfId="4881" xr:uid="{00000000-0005-0000-0000-000040130000}"/>
    <cellStyle name="7_FAX用紙_テスト仕様書(対楽天)_チェックシートAPO 2" xfId="4882" xr:uid="{00000000-0005-0000-0000-000041130000}"/>
    <cellStyle name="7_FAX用紙_テスト仕様書(対楽天)_チェックシートAPO_(APO)" xfId="4883" xr:uid="{00000000-0005-0000-0000-000042130000}"/>
    <cellStyle name="7_FAX用紙_テスト仕様書(対楽天)_チェックシートAPO_(APO) 2" xfId="2927" xr:uid="{00000000-0005-0000-0000-00009E0B0000}"/>
    <cellStyle name="7_FAX用紙_テスト仕様書(対楽天)_チェックシートAPO_(APO)_01.コンバージョン手順書（最新）20040831" xfId="4884" xr:uid="{00000000-0005-0000-0000-000043130000}"/>
    <cellStyle name="7_FAX用紙_テスト仕様書(対楽天)_チェックシートAPO_(APO)_01.コンバージョン手順書（最新）20040831 2" xfId="4885" xr:uid="{00000000-0005-0000-0000-000044130000}"/>
    <cellStyle name="7_FAX用紙_テスト仕様書(対楽天)_チェックシートAPO_(APO)_050.(添付資料)その他" xfId="4887" xr:uid="{00000000-0005-0000-0000-000046130000}"/>
    <cellStyle name="7_FAX用紙_テスト仕様書(対楽天)_チェックシートAPO_(APO)_050.(添付資料)その他 2" xfId="4888" xr:uid="{00000000-0005-0000-0000-000047130000}"/>
    <cellStyle name="7_FAX用紙_テスト仕様書(対楽天)_チェックシートAPO_(APO)_キャビネット構成図" xfId="2378" xr:uid="{00000000-0005-0000-0000-000079090000}"/>
    <cellStyle name="7_FAX用紙_テスト仕様書(対楽天)_チェックシートAPO_(APO)_キャビネット構成図 2" xfId="3147" xr:uid="{00000000-0005-0000-0000-00007A0C0000}"/>
    <cellStyle name="7_FAX用紙_テスト仕様書(対楽天)_チェックシートAPO_(APO)_キャビネット構成図_01.コンバージョン手順書（最新）20040831" xfId="2252" xr:uid="{00000000-0005-0000-0000-0000FB080000}"/>
    <cellStyle name="7_FAX用紙_テスト仕様書(対楽天)_チェックシートAPO_(APO)_キャビネット構成図_01.コンバージョン手順書（最新）20040831 2" xfId="4889" xr:uid="{00000000-0005-0000-0000-000048130000}"/>
    <cellStyle name="7_FAX用紙_テスト仕様書(対楽天)_チェックシートAPO_(APO)_キャビネット構成図_050.(添付資料)その他" xfId="4386" xr:uid="{00000000-0005-0000-0000-000051110000}"/>
    <cellStyle name="7_FAX用紙_テスト仕様書(対楽天)_チェックシートAPO_(APO)_キャビネット構成図_050.(添付資料)その他 2" xfId="4890" xr:uid="{00000000-0005-0000-0000-000049130000}"/>
    <cellStyle name="7_FAX用紙_テスト仕様書(対楽天)_チェックシートAPO_(APO)_キャビネット構成図_キャビネット構成図" xfId="4892" xr:uid="{00000000-0005-0000-0000-00004B130000}"/>
    <cellStyle name="7_FAX用紙_テスト仕様書(対楽天)_チェックシートAPO_(APO)_キャビネット構成図_キャビネット構成図 2" xfId="4893" xr:uid="{00000000-0005-0000-0000-00004C130000}"/>
    <cellStyle name="7_FAX用紙_テスト仕様書(対楽天)_チェックシートAPO_(APO)_キャビネット構成図_キャビネット構成図_01.コンバージョン手順書（最新）20040831" xfId="4894" xr:uid="{00000000-0005-0000-0000-00004D130000}"/>
    <cellStyle name="7_FAX用紙_テスト仕様書(対楽天)_チェックシートAPO_(APO)_キャビネット構成図_キャビネット構成図_01.コンバージョン手順書（最新）20040831 2" xfId="4895" xr:uid="{00000000-0005-0000-0000-00004E130000}"/>
    <cellStyle name="7_FAX用紙_テスト仕様書(対楽天)_チェックシートAPO_(APO)_キャビネット構成図_キャビネット構成図_050.(添付資料)その他" xfId="4296" xr:uid="{00000000-0005-0000-0000-0000F7100000}"/>
    <cellStyle name="7_FAX用紙_テスト仕様書(対楽天)_チェックシートAPO_(APO)_キャビネット構成図_キャビネット構成図_050.(添付資料)その他 2" xfId="4896" xr:uid="{00000000-0005-0000-0000-00004F130000}"/>
    <cellStyle name="7_FAX用紙_テスト仕様書(対楽天)_チェックシートAPO_01.コンバージョン手順書（最新）20040831" xfId="4897" xr:uid="{00000000-0005-0000-0000-000050130000}"/>
    <cellStyle name="7_FAX用紙_テスト仕様書(対楽天)_チェックシートAPO_01.コンバージョン手順書（最新）20040831 2" xfId="4898" xr:uid="{00000000-0005-0000-0000-000051130000}"/>
    <cellStyle name="7_FAX用紙_テスト仕様書(対楽天)_チェックシートAPO_050.(添付資料)その他" xfId="4899" xr:uid="{00000000-0005-0000-0000-000052130000}"/>
    <cellStyle name="7_FAX用紙_テスト仕様書(対楽天)_チェックシートAPO_050.(添付資料)その他 2" xfId="4900" xr:uid="{00000000-0005-0000-0000-000053130000}"/>
    <cellStyle name="7_FAX用紙_テスト仕様書(対楽天)_チェックシートAPO_キャビネット構成図" xfId="4902" xr:uid="{00000000-0005-0000-0000-000055130000}"/>
    <cellStyle name="7_FAX用紙_テスト仕様書(対楽天)_チェックシートAPO_キャビネット構成図 2" xfId="4903" xr:uid="{00000000-0005-0000-0000-000056130000}"/>
    <cellStyle name="7_FAX用紙_テスト仕様書(対楽天)_チェックシートAPO_キャビネット構成図_01.コンバージョン手順書（最新）20040831" xfId="687" xr:uid="{00000000-0005-0000-0000-0000DE020000}"/>
    <cellStyle name="7_FAX用紙_テスト仕様書(対楽天)_チェックシートAPO_キャビネット構成図_01.コンバージョン手順書（最新）20040831 2" xfId="53" xr:uid="{00000000-0005-0000-0000-00003D000000}"/>
    <cellStyle name="7_FAX用紙_テスト仕様書(対楽天)_チェックシートAPO_キャビネット構成図_050.(添付資料)その他" xfId="3613" xr:uid="{00000000-0005-0000-0000-00004C0E0000}"/>
    <cellStyle name="7_FAX用紙_テスト仕様書(対楽天)_チェックシートAPO_キャビネット構成図_050.(添付資料)その他 2" xfId="4906" xr:uid="{00000000-0005-0000-0000-000059130000}"/>
    <cellStyle name="7_FAX用紙_テスト仕様書(対楽天)_チェックシートAPO_キャビネット構成図_キャビネット構成図" xfId="4907" xr:uid="{00000000-0005-0000-0000-00005A130000}"/>
    <cellStyle name="7_FAX用紙_テスト仕様書(対楽天)_チェックシートAPO_キャビネット構成図_キャビネット構成図 2" xfId="4908" xr:uid="{00000000-0005-0000-0000-00005B130000}"/>
    <cellStyle name="7_FAX用紙_テスト仕様書(対楽天)_チェックシートAPO_キャビネット構成図_キャビネット構成図_01.コンバージョン手順書（最新）20040831" xfId="4909" xr:uid="{00000000-0005-0000-0000-00005C130000}"/>
    <cellStyle name="7_FAX用紙_テスト仕様書(対楽天)_チェックシートAPO_キャビネット構成図_キャビネット構成図_01.コンバージョン手順書（最新）20040831 2" xfId="4910" xr:uid="{00000000-0005-0000-0000-00005D130000}"/>
    <cellStyle name="7_FAX用紙_テスト仕様書(対楽天)_チェックシートAPO_キャビネット構成図_キャビネット構成図_050.(添付資料)その他" xfId="2657" xr:uid="{00000000-0005-0000-0000-0000900A0000}"/>
    <cellStyle name="7_FAX用紙_テスト仕様書(対楽天)_チェックシートAPO_キャビネット構成図_キャビネット構成図_050.(添付資料)その他 2" xfId="2661" xr:uid="{00000000-0005-0000-0000-0000940A0000}"/>
    <cellStyle name="7_FAX用紙_テスト仕様書(対楽天)_モールＩＦテスト仕様書（対楽天）" xfId="4911" xr:uid="{00000000-0005-0000-0000-00005E130000}"/>
    <cellStyle name="7_FAX用紙_テスト仕様書(対楽天)_モールＩＦテスト仕様書（対楽天） 2" xfId="4912" xr:uid="{00000000-0005-0000-0000-00005F130000}"/>
    <cellStyle name="7_FAX用紙_テスト仕様書(対楽天)_モールＩＦテスト仕様書（対楽天）_(APO)" xfId="4913" xr:uid="{00000000-0005-0000-0000-000060130000}"/>
    <cellStyle name="7_FAX用紙_テスト仕様書(対楽天)_モールＩＦテスト仕様書（対楽天）_(APO) 2" xfId="4914" xr:uid="{00000000-0005-0000-0000-000061130000}"/>
    <cellStyle name="7_FAX用紙_テスト仕様書(対楽天)_モールＩＦテスト仕様書（対楽天）_(APO)_(APO)" xfId="3587" xr:uid="{00000000-0005-0000-0000-0000320E0000}"/>
    <cellStyle name="7_FAX用紙_テスト仕様書(対楽天)_モールＩＦテスト仕様書（対楽天）_(APO)_(APO) 2" xfId="3590" xr:uid="{00000000-0005-0000-0000-0000350E0000}"/>
    <cellStyle name="7_FAX用紙_テスト仕様書(対楽天)_モールＩＦテスト仕様書（対楽天）_(APO)_(APO)_01.コンバージョン手順書（最新）20040831" xfId="4915" xr:uid="{00000000-0005-0000-0000-000062130000}"/>
    <cellStyle name="7_FAX用紙_テスト仕様書(対楽天)_モールＩＦテスト仕様書（対楽天）_(APO)_(APO)_01.コンバージョン手順書（最新）20040831 2" xfId="4916" xr:uid="{00000000-0005-0000-0000-000063130000}"/>
    <cellStyle name="7_FAX用紙_テスト仕様書(対楽天)_モールＩＦテスト仕様書（対楽天）_(APO)_(APO)_050.(添付資料)その他" xfId="4917" xr:uid="{00000000-0005-0000-0000-000064130000}"/>
    <cellStyle name="7_FAX用紙_テスト仕様書(対楽天)_モールＩＦテスト仕様書（対楽天）_(APO)_(APO)_050.(添付資料)その他 2" xfId="4918" xr:uid="{00000000-0005-0000-0000-000065130000}"/>
    <cellStyle name="7_FAX用紙_テスト仕様書(対楽天)_モールＩＦテスト仕様書（対楽天）_(APO)_(APO)_キャビネット構成図" xfId="4919" xr:uid="{00000000-0005-0000-0000-000066130000}"/>
    <cellStyle name="7_FAX用紙_テスト仕様書(対楽天)_モールＩＦテスト仕様書（対楽天）_(APO)_(APO)_キャビネット構成図 2" xfId="4920" xr:uid="{00000000-0005-0000-0000-000067130000}"/>
    <cellStyle name="7_FAX用紙_テスト仕様書(対楽天)_モールＩＦテスト仕様書（対楽天）_(APO)_(APO)_キャビネット構成図_01.コンバージョン手順書（最新）20040831" xfId="4921" xr:uid="{00000000-0005-0000-0000-000068130000}"/>
    <cellStyle name="7_FAX用紙_テスト仕様書(対楽天)_モールＩＦテスト仕様書（対楽天）_(APO)_(APO)_キャビネット構成図_01.コンバージョン手順書（最新）20040831 2" xfId="4922" xr:uid="{00000000-0005-0000-0000-000069130000}"/>
    <cellStyle name="7_FAX用紙_テスト仕様書(対楽天)_モールＩＦテスト仕様書（対楽天）_(APO)_(APO)_キャビネット構成図_050.(添付資料)その他" xfId="4923" xr:uid="{00000000-0005-0000-0000-00006A130000}"/>
    <cellStyle name="7_FAX用紙_テスト仕様書(対楽天)_モールＩＦテスト仕様書（対楽天）_(APO)_(APO)_キャビネット構成図_050.(添付資料)その他 2" xfId="2913" xr:uid="{00000000-0005-0000-0000-0000900B0000}"/>
    <cellStyle name="7_FAX用紙_テスト仕様書(対楽天)_モールＩＦテスト仕様書（対楽天）_(APO)_(APO)_キャビネット構成図_キャビネット構成図" xfId="4924" xr:uid="{00000000-0005-0000-0000-00006B130000}"/>
    <cellStyle name="7_FAX用紙_テスト仕様書(対楽天)_モールＩＦテスト仕様書（対楽天）_(APO)_(APO)_キャビネット構成図_キャビネット構成図 2" xfId="4925" xr:uid="{00000000-0005-0000-0000-00006C130000}"/>
    <cellStyle name="7_FAX用紙_テスト仕様書(対楽天)_モールＩＦテスト仕様書（対楽天）_(APO)_(APO)_キャビネット構成図_キャビネット構成図_01.コンバージョン手順書（最新）20040831" xfId="4926" xr:uid="{00000000-0005-0000-0000-00006D130000}"/>
    <cellStyle name="7_FAX用紙_テスト仕様書(対楽天)_モールＩＦテスト仕様書（対楽天）_(APO)_(APO)_キャビネット構成図_キャビネット構成図_01.コンバージョン手順書（最新）20040831 2" xfId="4927" xr:uid="{00000000-0005-0000-0000-00006E130000}"/>
    <cellStyle name="7_FAX用紙_テスト仕様書(対楽天)_モールＩＦテスト仕様書（対楽天）_(APO)_(APO)_キャビネット構成図_キャビネット構成図_050.(添付資料)その他" xfId="4929" xr:uid="{00000000-0005-0000-0000-000070130000}"/>
    <cellStyle name="7_FAX用紙_テスト仕様書(対楽天)_モールＩＦテスト仕様書（対楽天）_(APO)_(APO)_キャビネット構成図_キャビネット構成図_050.(添付資料)その他 2" xfId="4930" xr:uid="{00000000-0005-0000-0000-000071130000}"/>
    <cellStyle name="7_FAX用紙_テスト仕様書(対楽天)_モールＩＦテスト仕様書（対楽天）_(APO)_01.コンバージョン手順書（最新）20040831" xfId="4931" xr:uid="{00000000-0005-0000-0000-000072130000}"/>
    <cellStyle name="7_FAX用紙_テスト仕様書(対楽天)_モールＩＦテスト仕様書（対楽天）_(APO)_01.コンバージョン手順書（最新）20040831 2" xfId="4932" xr:uid="{00000000-0005-0000-0000-000073130000}"/>
    <cellStyle name="7_FAX用紙_テスト仕様書(対楽天)_モールＩＦテスト仕様書（対楽天）_(APO)_050.(添付資料)その他" xfId="4933" xr:uid="{00000000-0005-0000-0000-000074130000}"/>
    <cellStyle name="7_FAX用紙_テスト仕様書(対楽天)_モールＩＦテスト仕様書（対楽天）_(APO)_050.(添付資料)その他 2" xfId="4934" xr:uid="{00000000-0005-0000-0000-000075130000}"/>
    <cellStyle name="7_FAX用紙_テスト仕様書(対楽天)_モールＩＦテスト仕様書（対楽天）_(APO)_キャビネット構成図" xfId="4935" xr:uid="{00000000-0005-0000-0000-000076130000}"/>
    <cellStyle name="7_FAX用紙_テスト仕様書(対楽天)_モールＩＦテスト仕様書（対楽天）_(APO)_キャビネット構成図 2" xfId="4936" xr:uid="{00000000-0005-0000-0000-000077130000}"/>
    <cellStyle name="7_FAX用紙_テスト仕様書(対楽天)_モールＩＦテスト仕様書（対楽天）_(APO)_キャビネット構成図_01.コンバージョン手順書（最新）20040831" xfId="4937" xr:uid="{00000000-0005-0000-0000-000078130000}"/>
    <cellStyle name="7_FAX用紙_テスト仕様書(対楽天)_モールＩＦテスト仕様書（対楽天）_(APO)_キャビネット構成図_01.コンバージョン手順書（最新）20040831 2" xfId="4938" xr:uid="{00000000-0005-0000-0000-000079130000}"/>
    <cellStyle name="7_FAX用紙_テスト仕様書(対楽天)_モールＩＦテスト仕様書（対楽天）_(APO)_キャビネット構成図_050.(添付資料)その他" xfId="4939" xr:uid="{00000000-0005-0000-0000-00007A130000}"/>
    <cellStyle name="7_FAX用紙_テスト仕様書(対楽天)_モールＩＦテスト仕様書（対楽天）_(APO)_キャビネット構成図_050.(添付資料)その他 2" xfId="4941" xr:uid="{00000000-0005-0000-0000-00007C130000}"/>
    <cellStyle name="7_FAX用紙_テスト仕様書(対楽天)_モールＩＦテスト仕様書（対楽天）_(APO)_キャビネット構成図_キャビネット構成図" xfId="4942" xr:uid="{00000000-0005-0000-0000-00007D130000}"/>
    <cellStyle name="7_FAX用紙_テスト仕様書(対楽天)_モールＩＦテスト仕様書（対楽天）_(APO)_キャビネット構成図_キャビネット構成図 2" xfId="4945" xr:uid="{00000000-0005-0000-0000-000080130000}"/>
    <cellStyle name="7_FAX用紙_テスト仕様書(対楽天)_モールＩＦテスト仕様書（対楽天）_(APO)_キャビネット構成図_キャビネット構成図_01.コンバージョン手順書（最新）20040831" xfId="109" xr:uid="{00000000-0005-0000-0000-00007E000000}"/>
    <cellStyle name="7_FAX用紙_テスト仕様書(対楽天)_モールＩＦテスト仕様書（対楽天）_(APO)_キャビネット構成図_キャビネット構成図_01.コンバージョン手順書（最新）20040831 2" xfId="3419" xr:uid="{00000000-0005-0000-0000-00008A0D0000}"/>
    <cellStyle name="7_FAX用紙_テスト仕様書(対楽天)_モールＩＦテスト仕様書（対楽天）_(APO)_キャビネット構成図_キャビネット構成図_050.(添付資料)その他" xfId="4416" xr:uid="{00000000-0005-0000-0000-00006F110000}"/>
    <cellStyle name="7_FAX用紙_テスト仕様書(対楽天)_モールＩＦテスト仕様書（対楽天）_(APO)_キャビネット構成図_キャビネット構成図_050.(添付資料)その他 2" xfId="4419" xr:uid="{00000000-0005-0000-0000-000072110000}"/>
    <cellStyle name="7_FAX用紙_テスト仕様書(対楽天)_モールＩＦテスト仕様書（対楽天）_01.コンバージョン手順書（最新）20040831" xfId="4946" xr:uid="{00000000-0005-0000-0000-000081130000}"/>
    <cellStyle name="7_FAX用紙_テスト仕様書(対楽天)_モールＩＦテスト仕様書（対楽天）_01.コンバージョン手順書（最新）20040831 2" xfId="4947" xr:uid="{00000000-0005-0000-0000-000082130000}"/>
    <cellStyle name="7_FAX用紙_テスト仕様書(対楽天)_モールＩＦテスト仕様書（対楽天）_050.(添付資料)その他" xfId="4949" xr:uid="{00000000-0005-0000-0000-000084130000}"/>
    <cellStyle name="7_FAX用紙_テスト仕様書(対楽天)_モールＩＦテスト仕様書（対楽天）_050.(添付資料)その他 2" xfId="4950" xr:uid="{00000000-0005-0000-0000-000085130000}"/>
    <cellStyle name="7_FAX用紙_テスト仕様書(対楽天)_モールＩＦテスト仕様書（対楽天）_キャビネット構成図" xfId="4951" xr:uid="{00000000-0005-0000-0000-000086130000}"/>
    <cellStyle name="7_FAX用紙_テスト仕様書(対楽天)_モールＩＦテスト仕様書（対楽天）_キャビネット構成図 2" xfId="4952" xr:uid="{00000000-0005-0000-0000-000087130000}"/>
    <cellStyle name="7_FAX用紙_テスト仕様書(対楽天)_モールＩＦテスト仕様書（対楽天）_キャビネット構成図_01.コンバージョン手順書（最新）20040831" xfId="4955" xr:uid="{00000000-0005-0000-0000-00008A130000}"/>
    <cellStyle name="7_FAX用紙_テスト仕様書(対楽天)_モールＩＦテスト仕様書（対楽天）_キャビネット構成図_01.コンバージョン手順書（最新）20040831 2" xfId="4956" xr:uid="{00000000-0005-0000-0000-00008B130000}"/>
    <cellStyle name="7_FAX用紙_テスト仕様書(対楽天)_モールＩＦテスト仕様書（対楽天）_キャビネット構成図_050.(添付資料)その他" xfId="4957" xr:uid="{00000000-0005-0000-0000-00008C130000}"/>
    <cellStyle name="7_FAX用紙_テスト仕様書(対楽天)_モールＩＦテスト仕様書（対楽天）_キャビネット構成図_050.(添付資料)その他 2" xfId="4735" xr:uid="{00000000-0005-0000-0000-0000AE120000}"/>
    <cellStyle name="7_FAX用紙_テスト仕様書(対楽天)_モールＩＦテスト仕様書（対楽天）_キャビネット構成図_キャビネット構成図" xfId="4958" xr:uid="{00000000-0005-0000-0000-00008D130000}"/>
    <cellStyle name="7_FAX用紙_テスト仕様書(対楽天)_モールＩＦテスト仕様書（対楽天）_キャビネット構成図_キャビネット構成図 2" xfId="4959" xr:uid="{00000000-0005-0000-0000-00008E130000}"/>
    <cellStyle name="7_FAX用紙_テスト仕様書(対楽天)_モールＩＦテスト仕様書（対楽天）_キャビネット構成図_キャビネット構成図_01.コンバージョン手順書（最新）20040831" xfId="3757" xr:uid="{00000000-0005-0000-0000-0000DC0E0000}"/>
    <cellStyle name="7_FAX用紙_テスト仕様書(対楽天)_モールＩＦテスト仕様書（対楽天）_キャビネット構成図_キャビネット構成図_01.コンバージョン手順書（最新）20040831 2" xfId="4960" xr:uid="{00000000-0005-0000-0000-00008F130000}"/>
    <cellStyle name="7_FAX用紙_テスト仕様書(対楽天)_モールＩＦテスト仕様書（対楽天）_キャビネット構成図_キャビネット構成図_050.(添付資料)その他" xfId="261" xr:uid="{00000000-0005-0000-0000-000034010000}"/>
    <cellStyle name="7_FAX用紙_テスト仕様書(対楽天)_モールＩＦテスト仕様書（対楽天）_キャビネット構成図_キャビネット構成図_050.(添付資料)その他 2" xfId="244" xr:uid="{00000000-0005-0000-0000-000023010000}"/>
    <cellStyle name="7_FAX用紙_テスト仕様書(対楽天)_モールＩＦテスト仕様書（対楽天）_チェックシートAPO" xfId="4961" xr:uid="{00000000-0005-0000-0000-000090130000}"/>
    <cellStyle name="7_FAX用紙_テスト仕様書(対楽天)_モールＩＦテスト仕様書（対楽天）_チェックシートAPO 2" xfId="4963" xr:uid="{00000000-0005-0000-0000-000092130000}"/>
    <cellStyle name="7_FAX用紙_テスト仕様書(対楽天)_モールＩＦテスト仕様書（対楽天）_チェックシートAPO_(APO)" xfId="4964" xr:uid="{00000000-0005-0000-0000-000093130000}"/>
    <cellStyle name="7_FAX用紙_テスト仕様書(対楽天)_モールＩＦテスト仕様書（対楽天）_チェックシートAPO_(APO) 2" xfId="4966" xr:uid="{00000000-0005-0000-0000-000095130000}"/>
    <cellStyle name="7_FAX用紙_テスト仕様書(対楽天)_モールＩＦテスト仕様書（対楽天）_チェックシートAPO_(APO)_01.コンバージョン手順書（最新）20040831" xfId="4967" xr:uid="{00000000-0005-0000-0000-000096130000}"/>
    <cellStyle name="7_FAX用紙_テスト仕様書(対楽天)_モールＩＦテスト仕様書（対楽天）_チェックシートAPO_(APO)_01.コンバージョン手順書（最新）20040831 2" xfId="4968" xr:uid="{00000000-0005-0000-0000-000097130000}"/>
    <cellStyle name="7_FAX用紙_テスト仕様書(対楽天)_モールＩＦテスト仕様書（対楽天）_チェックシートAPO_(APO)_050.(添付資料)その他" xfId="4969" xr:uid="{00000000-0005-0000-0000-000098130000}"/>
    <cellStyle name="7_FAX用紙_テスト仕様書(対楽天)_モールＩＦテスト仕様書（対楽天）_チェックシートAPO_(APO)_050.(添付資料)その他 2" xfId="148" xr:uid="{00000000-0005-0000-0000-0000AE000000}"/>
    <cellStyle name="7_FAX用紙_テスト仕様書(対楽天)_モールＩＦテスト仕様書（対楽天）_チェックシートAPO_(APO)_キャビネット構成図" xfId="4970" xr:uid="{00000000-0005-0000-0000-000099130000}"/>
    <cellStyle name="7_FAX用紙_テスト仕様書(対楽天)_モールＩＦテスト仕様書（対楽天）_チェックシートAPO_(APO)_キャビネット構成図 2" xfId="3074" xr:uid="{00000000-0005-0000-0000-0000310C0000}"/>
    <cellStyle name="7_FAX用紙_テスト仕様書(対楽天)_モールＩＦテスト仕様書（対楽天）_チェックシートAPO_(APO)_キャビネット構成図_01.コンバージョン手順書（最新）20040831" xfId="1280" xr:uid="{00000000-0005-0000-0000-00002F050000}"/>
    <cellStyle name="7_FAX用紙_テスト仕様書(対楽天)_モールＩＦテスト仕様書（対楽天）_チェックシートAPO_(APO)_キャビネット構成図_01.コンバージョン手順書（最新）20040831 2" xfId="1282" xr:uid="{00000000-0005-0000-0000-000031050000}"/>
    <cellStyle name="7_FAX用紙_テスト仕様書(対楽天)_モールＩＦテスト仕様書（対楽天）_チェックシートAPO_(APO)_キャビネット構成図_050.(添付資料)その他" xfId="2337" xr:uid="{00000000-0005-0000-0000-000050090000}"/>
    <cellStyle name="7_FAX用紙_テスト仕様書(対楽天)_モールＩＦテスト仕様書（対楽天）_チェックシートAPO_(APO)_キャビネット構成図_050.(添付資料)その他 2" xfId="4553" xr:uid="{00000000-0005-0000-0000-0000F8110000}"/>
    <cellStyle name="7_FAX用紙_テスト仕様書(対楽天)_モールＩＦテスト仕様書（対楽天）_チェックシートAPO_(APO)_キャビネット構成図_キャビネット構成図" xfId="1217" xr:uid="{00000000-0005-0000-0000-0000F0040000}"/>
    <cellStyle name="7_FAX用紙_テスト仕様書(対楽天)_モールＩＦテスト仕様書（対楽天）_チェックシートAPO_(APO)_キャビネット構成図_キャビネット構成図 2" xfId="1295" xr:uid="{00000000-0005-0000-0000-00003E050000}"/>
    <cellStyle name="7_FAX用紙_テスト仕様書(対楽天)_モールＩＦテスト仕様書（対楽天）_チェックシートAPO_(APO)_キャビネット構成図_キャビネット構成図_01.コンバージョン手順書（最新）20040831" xfId="4971" xr:uid="{00000000-0005-0000-0000-00009A130000}"/>
    <cellStyle name="7_FAX用紙_テスト仕様書(対楽天)_モールＩＦテスト仕様書（対楽天）_チェックシートAPO_(APO)_キャビネット構成図_キャビネット構成図_01.コンバージョン手順書（最新）20040831 2" xfId="4394" xr:uid="{00000000-0005-0000-0000-000059110000}"/>
    <cellStyle name="7_FAX用紙_テスト仕様書(対楽天)_モールＩＦテスト仕様書（対楽天）_チェックシートAPO_(APO)_キャビネット構成図_キャビネット構成図_050.(添付資料)その他" xfId="2457" xr:uid="{00000000-0005-0000-0000-0000C8090000}"/>
    <cellStyle name="7_FAX用紙_テスト仕様書(対楽天)_モールＩＦテスト仕様書（対楽天）_チェックシートAPO_(APO)_キャビネット構成図_キャビネット構成図_050.(添付資料)その他 2" xfId="2442" xr:uid="{00000000-0005-0000-0000-0000B9090000}"/>
    <cellStyle name="7_FAX用紙_テスト仕様書(対楽天)_モールＩＦテスト仕様書（対楽天）_チェックシートAPO_01.コンバージョン手順書（最新）20040831" xfId="4972" xr:uid="{00000000-0005-0000-0000-00009B130000}"/>
    <cellStyle name="7_FAX用紙_テスト仕様書(対楽天)_モールＩＦテスト仕様書（対楽天）_チェックシートAPO_01.コンバージョン手順書（最新）20040831 2" xfId="4974" xr:uid="{00000000-0005-0000-0000-00009D130000}"/>
    <cellStyle name="7_FAX用紙_テスト仕様書(対楽天)_モールＩＦテスト仕様書（対楽天）_チェックシートAPO_050.(添付資料)その他" xfId="4976" xr:uid="{00000000-0005-0000-0000-00009F130000}"/>
    <cellStyle name="7_FAX用紙_テスト仕様書(対楽天)_モールＩＦテスト仕様書（対楽天）_チェックシートAPO_050.(添付資料)その他 2" xfId="2069" xr:uid="{00000000-0005-0000-0000-000044080000}"/>
    <cellStyle name="7_FAX用紙_テスト仕様書(対楽天)_モールＩＦテスト仕様書（対楽天）_チェックシートAPO_キャビネット構成図" xfId="1338" xr:uid="{00000000-0005-0000-0000-000069050000}"/>
    <cellStyle name="7_FAX用紙_テスト仕様書(対楽天)_モールＩＦテスト仕様書（対楽天）_チェックシートAPO_キャビネット構成図 2" xfId="4977" xr:uid="{00000000-0005-0000-0000-0000A0130000}"/>
    <cellStyle name="7_FAX用紙_テスト仕様書(対楽天)_モールＩＦテスト仕様書（対楽天）_チェックシートAPO_キャビネット構成図_01.コンバージョン手順書（最新）20040831" xfId="1594" xr:uid="{00000000-0005-0000-0000-000069060000}"/>
    <cellStyle name="7_FAX用紙_テスト仕様書(対楽天)_モールＩＦテスト仕様書（対楽天）_チェックシートAPO_キャビネット構成図_01.コンバージョン手順書（最新）20040831 2" xfId="4978" xr:uid="{00000000-0005-0000-0000-0000A1130000}"/>
    <cellStyle name="7_FAX用紙_テスト仕様書(対楽天)_モールＩＦテスト仕様書（対楽天）_チェックシートAPO_キャビネット構成図_050.(添付資料)その他" xfId="4979" xr:uid="{00000000-0005-0000-0000-0000A2130000}"/>
    <cellStyle name="7_FAX用紙_テスト仕様書(対楽天)_モールＩＦテスト仕様書（対楽天）_チェックシートAPO_キャビネット構成図_050.(添付資料)その他 2" xfId="4980" xr:uid="{00000000-0005-0000-0000-0000A3130000}"/>
    <cellStyle name="7_FAX用紙_テスト仕様書(対楽天)_モールＩＦテスト仕様書（対楽天）_チェックシートAPO_キャビネット構成図_キャビネット構成図" xfId="4981" xr:uid="{00000000-0005-0000-0000-0000A4130000}"/>
    <cellStyle name="7_FAX用紙_テスト仕様書(対楽天)_モールＩＦテスト仕様書（対楽天）_チェックシートAPO_キャビネット構成図_キャビネット構成図 2" xfId="4982" xr:uid="{00000000-0005-0000-0000-0000A5130000}"/>
    <cellStyle name="7_FAX用紙_テスト仕様書(対楽天)_モールＩＦテスト仕様書（対楽天）_チェックシートAPO_キャビネット構成図_キャビネット構成図_01.コンバージョン手順書（最新）20040831" xfId="4984" xr:uid="{00000000-0005-0000-0000-0000A7130000}"/>
    <cellStyle name="7_FAX用紙_テスト仕様書(対楽天)_モールＩＦテスト仕様書（対楽天）_チェックシートAPO_キャビネット構成図_キャビネット構成図_01.コンバージョン手順書（最新）20040831 2" xfId="3245" xr:uid="{00000000-0005-0000-0000-0000DC0C0000}"/>
    <cellStyle name="7_FAX用紙_テスト仕様書(対楽天)_モールＩＦテスト仕様書（対楽天）_チェックシートAPO_キャビネット構成図_キャビネット構成図_050.(添付資料)その他" xfId="4020" xr:uid="{00000000-0005-0000-0000-0000E30F0000}"/>
    <cellStyle name="7_FAX用紙_テスト仕様書(対楽天)_モールＩＦテスト仕様書（対楽天）_チェックシートAPO_キャビネット構成図_キャビネット構成図_050.(添付資料)その他 2" xfId="4986" xr:uid="{00000000-0005-0000-0000-0000A9130000}"/>
    <cellStyle name="7_FAX用紙_テスト仕様書(対楽天)_楽天見積機能縮小版" xfId="4987" xr:uid="{00000000-0005-0000-0000-0000AA130000}"/>
    <cellStyle name="7_FAX用紙_テスト仕様書(対楽天)_楽天見積機能縮小版 2" xfId="4988" xr:uid="{00000000-0005-0000-0000-0000AB130000}"/>
    <cellStyle name="7_FAX用紙_テスト仕様書(対楽天)_楽天見積機能縮小版_(APO)" xfId="4989" xr:uid="{00000000-0005-0000-0000-0000AC130000}"/>
    <cellStyle name="7_FAX用紙_テスト仕様書(対楽天)_楽天見積機能縮小版_(APO) 2" xfId="4990" xr:uid="{00000000-0005-0000-0000-0000AD130000}"/>
    <cellStyle name="7_FAX用紙_テスト仕様書(対楽天)_楽天見積機能縮小版_(APO)_(APO)" xfId="4991" xr:uid="{00000000-0005-0000-0000-0000AE130000}"/>
    <cellStyle name="7_FAX用紙_テスト仕様書(対楽天)_楽天見積機能縮小版_(APO)_(APO) 2" xfId="4992" xr:uid="{00000000-0005-0000-0000-0000AF130000}"/>
    <cellStyle name="7_FAX用紙_テスト仕様書(対楽天)_楽天見積機能縮小版_(APO)_(APO)_01.コンバージョン手順書（最新）20040831" xfId="4994" xr:uid="{00000000-0005-0000-0000-0000B1130000}"/>
    <cellStyle name="7_FAX用紙_テスト仕様書(対楽天)_楽天見積機能縮小版_(APO)_(APO)_01.コンバージョン手順書（最新）20040831 2" xfId="4996" xr:uid="{00000000-0005-0000-0000-0000B3130000}"/>
    <cellStyle name="7_FAX用紙_テスト仕様書(対楽天)_楽天見積機能縮小版_(APO)_(APO)_050.(添付資料)その他" xfId="4997" xr:uid="{00000000-0005-0000-0000-0000B4130000}"/>
    <cellStyle name="7_FAX用紙_テスト仕様書(対楽天)_楽天見積機能縮小版_(APO)_(APO)_050.(添付資料)その他 2" xfId="4998" xr:uid="{00000000-0005-0000-0000-0000B5130000}"/>
    <cellStyle name="7_FAX用紙_テスト仕様書(対楽天)_楽天見積機能縮小版_(APO)_(APO)_キャビネット構成図" xfId="4965" xr:uid="{00000000-0005-0000-0000-000094130000}"/>
    <cellStyle name="7_FAX用紙_テスト仕様書(対楽天)_楽天見積機能縮小版_(APO)_(APO)_キャビネット構成図 2" xfId="4999" xr:uid="{00000000-0005-0000-0000-0000B6130000}"/>
    <cellStyle name="7_FAX用紙_テスト仕様書(対楽天)_楽天見積機能縮小版_(APO)_(APO)_キャビネット構成図_01.コンバージョン手順書（最新）20040831" xfId="5000" xr:uid="{00000000-0005-0000-0000-0000B7130000}"/>
    <cellStyle name="7_FAX用紙_テスト仕様書(対楽天)_楽天見積機能縮小版_(APO)_(APO)_キャビネット構成図_01.コンバージョン手順書（最新）20040831 2" xfId="5003" xr:uid="{00000000-0005-0000-0000-0000BA130000}"/>
    <cellStyle name="7_FAX用紙_テスト仕様書(対楽天)_楽天見積機能縮小版_(APO)_(APO)_キャビネット構成図_050.(添付資料)その他" xfId="1122" xr:uid="{00000000-0005-0000-0000-000091040000}"/>
    <cellStyle name="7_FAX用紙_テスト仕様書(対楽天)_楽天見積機能縮小版_(APO)_(APO)_キャビネット構成図_050.(添付資料)その他 2" xfId="5004" xr:uid="{00000000-0005-0000-0000-0000BB130000}"/>
    <cellStyle name="7_FAX用紙_テスト仕様書(対楽天)_楽天見積機能縮小版_(APO)_(APO)_キャビネット構成図_キャビネット構成図" xfId="5006" xr:uid="{00000000-0005-0000-0000-0000BD130000}"/>
    <cellStyle name="7_FAX用紙_テスト仕様書(対楽天)_楽天見積機能縮小版_(APO)_(APO)_キャビネット構成図_キャビネット構成図 2" xfId="5008" xr:uid="{00000000-0005-0000-0000-0000BF130000}"/>
    <cellStyle name="7_FAX用紙_テスト仕様書(対楽天)_楽天見積機能縮小版_(APO)_(APO)_キャビネット構成図_キャビネット構成図_01.コンバージョン手順書（最新）20040831" xfId="875" xr:uid="{00000000-0005-0000-0000-00009A030000}"/>
    <cellStyle name="7_FAX用紙_テスト仕様書(対楽天)_楽天見積機能縮小版_(APO)_(APO)_キャビネット構成図_キャビネット構成図_01.コンバージョン手順書（最新）20040831 2" xfId="1568" xr:uid="{00000000-0005-0000-0000-00004F060000}"/>
    <cellStyle name="7_FAX用紙_テスト仕様書(対楽天)_楽天見積機能縮小版_(APO)_(APO)_キャビネット構成図_キャビネット構成図_050.(添付資料)その他" xfId="5009" xr:uid="{00000000-0005-0000-0000-0000C0130000}"/>
    <cellStyle name="7_FAX用紙_テスト仕様書(対楽天)_楽天見積機能縮小版_(APO)_(APO)_キャビネット構成図_キャビネット構成図_050.(添付資料)その他 2" xfId="5010" xr:uid="{00000000-0005-0000-0000-0000C1130000}"/>
    <cellStyle name="7_FAX用紙_テスト仕様書(対楽天)_楽天見積機能縮小版_(APO)_01.コンバージョン手順書（最新）20040831" xfId="5011" xr:uid="{00000000-0005-0000-0000-0000C2130000}"/>
    <cellStyle name="7_FAX用紙_テスト仕様書(対楽天)_楽天見積機能縮小版_(APO)_01.コンバージョン手順書（最新）20040831 2" xfId="5012" xr:uid="{00000000-0005-0000-0000-0000C3130000}"/>
    <cellStyle name="7_FAX用紙_テスト仕様書(対楽天)_楽天見積機能縮小版_(APO)_050.(添付資料)その他" xfId="4186" xr:uid="{00000000-0005-0000-0000-000089100000}"/>
    <cellStyle name="7_FAX用紙_テスト仕様書(対楽天)_楽天見積機能縮小版_(APO)_050.(添付資料)その他 2" xfId="4189" xr:uid="{00000000-0005-0000-0000-00008C100000}"/>
    <cellStyle name="7_FAX用紙_テスト仕様書(対楽天)_楽天見積機能縮小版_(APO)_キャビネット構成図" xfId="5013" xr:uid="{00000000-0005-0000-0000-0000C4130000}"/>
    <cellStyle name="7_FAX用紙_テスト仕様書(対楽天)_楽天見積機能縮小版_(APO)_キャビネット構成図 2" xfId="5014" xr:uid="{00000000-0005-0000-0000-0000C5130000}"/>
    <cellStyle name="7_FAX用紙_テスト仕様書(対楽天)_楽天見積機能縮小版_(APO)_キャビネット構成図_01.コンバージョン手順書（最新）20040831" xfId="4194" xr:uid="{00000000-0005-0000-0000-000091100000}"/>
    <cellStyle name="7_FAX用紙_テスト仕様書(対楽天)_楽天見積機能縮小版_(APO)_キャビネット構成図_01.コンバージョン手順書（最新）20040831 2" xfId="1969" xr:uid="{00000000-0005-0000-0000-0000E0070000}"/>
    <cellStyle name="7_FAX用紙_テスト仕様書(対楽天)_楽天見積機能縮小版_(APO)_キャビネット構成図_050.(添付資料)その他" xfId="5015" xr:uid="{00000000-0005-0000-0000-0000C6130000}"/>
    <cellStyle name="7_FAX用紙_テスト仕様書(対楽天)_楽天見積機能縮小版_(APO)_キャビネット構成図_050.(添付資料)その他 2" xfId="1507" xr:uid="{00000000-0005-0000-0000-000012060000}"/>
    <cellStyle name="7_FAX用紙_テスト仕様書(対楽天)_楽天見積機能縮小版_(APO)_キャビネット構成図_キャビネット構成図" xfId="551" xr:uid="{00000000-0005-0000-0000-000056020000}"/>
    <cellStyle name="7_FAX用紙_テスト仕様書(対楽天)_楽天見積機能縮小版_(APO)_キャビネット構成図_キャビネット構成図 2" xfId="4825" xr:uid="{00000000-0005-0000-0000-000008130000}"/>
    <cellStyle name="7_FAX用紙_テスト仕様書(対楽天)_楽天見積機能縮小版_(APO)_キャビネット構成図_キャビネット構成図_01.コンバージョン手順書（最新）20040831" xfId="5016" xr:uid="{00000000-0005-0000-0000-0000C7130000}"/>
    <cellStyle name="7_FAX用紙_テスト仕様書(対楽天)_楽天見積機能縮小版_(APO)_キャビネット構成図_キャビネット構成図_01.コンバージョン手順書（最新）20040831 2" xfId="5017" xr:uid="{00000000-0005-0000-0000-0000C8130000}"/>
    <cellStyle name="7_FAX用紙_テスト仕様書(対楽天)_楽天見積機能縮小版_(APO)_キャビネット構成図_キャビネット構成図_050.(添付資料)その他" xfId="5018" xr:uid="{00000000-0005-0000-0000-0000C9130000}"/>
    <cellStyle name="7_FAX用紙_テスト仕様書(対楽天)_楽天見積機能縮小版_(APO)_キャビネット構成図_キャビネット構成図_050.(添付資料)その他 2" xfId="5019" xr:uid="{00000000-0005-0000-0000-0000CA130000}"/>
    <cellStyle name="7_FAX用紙_テスト仕様書(対楽天)_楽天見積機能縮小版_01.コンバージョン手順書（最新）20040831" xfId="5020" xr:uid="{00000000-0005-0000-0000-0000CB130000}"/>
    <cellStyle name="7_FAX用紙_テスト仕様書(対楽天)_楽天見積機能縮小版_01.コンバージョン手順書（最新）20040831 2" xfId="5021" xr:uid="{00000000-0005-0000-0000-0000CC130000}"/>
    <cellStyle name="7_FAX用紙_テスト仕様書(対楽天)_楽天見積機能縮小版_050.(添付資料)その他" xfId="3242" xr:uid="{00000000-0005-0000-0000-0000D90C0000}"/>
    <cellStyle name="7_FAX用紙_テスト仕様書(対楽天)_楽天見積機能縮小版_050.(添付資料)その他 2" xfId="5022" xr:uid="{00000000-0005-0000-0000-0000CD130000}"/>
    <cellStyle name="7_FAX用紙_テスト仕様書(対楽天)_楽天見積機能縮小版_キャビネット構成図" xfId="2688" xr:uid="{00000000-0005-0000-0000-0000AF0A0000}"/>
    <cellStyle name="7_FAX用紙_テスト仕様書(対楽天)_楽天見積機能縮小版_キャビネット構成図 2" xfId="2693" xr:uid="{00000000-0005-0000-0000-0000B40A0000}"/>
    <cellStyle name="7_FAX用紙_テスト仕様書(対楽天)_楽天見積機能縮小版_キャビネット構成図_01.コンバージョン手順書（最新）20040831" xfId="5024" xr:uid="{00000000-0005-0000-0000-0000CF130000}"/>
    <cellStyle name="7_FAX用紙_テスト仕様書(対楽天)_楽天見積機能縮小版_キャビネット構成図_01.コンバージョン手順書（最新）20040831 2" xfId="5025" xr:uid="{00000000-0005-0000-0000-0000D0130000}"/>
    <cellStyle name="7_FAX用紙_テスト仕様書(対楽天)_楽天見積機能縮小版_キャビネット構成図_050.(添付資料)その他" xfId="1322" xr:uid="{00000000-0005-0000-0000-000059050000}"/>
    <cellStyle name="7_FAX用紙_テスト仕様書(対楽天)_楽天見積機能縮小版_キャビネット構成図_050.(添付資料)その他 2" xfId="1329" xr:uid="{00000000-0005-0000-0000-000060050000}"/>
    <cellStyle name="7_FAX用紙_テスト仕様書(対楽天)_楽天見積機能縮小版_キャビネット構成図_キャビネット構成図" xfId="5026" xr:uid="{00000000-0005-0000-0000-0000D1130000}"/>
    <cellStyle name="7_FAX用紙_テスト仕様書(対楽天)_楽天見積機能縮小版_キャビネット構成図_キャビネット構成図 2" xfId="5028" xr:uid="{00000000-0005-0000-0000-0000D3130000}"/>
    <cellStyle name="7_FAX用紙_テスト仕様書(対楽天)_楽天見積機能縮小版_キャビネット構成図_キャビネット構成図_01.コンバージョン手順書（最新）20040831" xfId="4594" xr:uid="{00000000-0005-0000-0000-000021120000}"/>
    <cellStyle name="7_FAX用紙_テスト仕様書(対楽天)_楽天見積機能縮小版_キャビネット構成図_キャビネット構成図_01.コンバージョン手順書（最新）20040831 2" xfId="1925" xr:uid="{00000000-0005-0000-0000-0000B4070000}"/>
    <cellStyle name="7_FAX用紙_テスト仕様書(対楽天)_楽天見積機能縮小版_キャビネット構成図_キャビネット構成図_050.(添付資料)その他" xfId="3393" xr:uid="{00000000-0005-0000-0000-0000700D0000}"/>
    <cellStyle name="7_FAX用紙_テスト仕様書(対楽天)_楽天見積機能縮小版_キャビネット構成図_キャビネット構成図_050.(添付資料)その他 2" xfId="3395" xr:uid="{00000000-0005-0000-0000-0000720D0000}"/>
    <cellStyle name="7_FAX用紙_テスト仕様書(対楽天)_楽天見積機能縮小版_チェックシートAPO" xfId="1254" xr:uid="{00000000-0005-0000-0000-000015050000}"/>
    <cellStyle name="7_FAX用紙_テスト仕様書(対楽天)_楽天見積機能縮小版_チェックシートAPO 2" xfId="1256" xr:uid="{00000000-0005-0000-0000-000017050000}"/>
    <cellStyle name="7_FAX用紙_テスト仕様書(対楽天)_楽天見積機能縮小版_チェックシートAPO_(APO)" xfId="5029" xr:uid="{00000000-0005-0000-0000-0000D4130000}"/>
    <cellStyle name="7_FAX用紙_テスト仕様書(対楽天)_楽天見積機能縮小版_チェックシートAPO_(APO) 2" xfId="5030" xr:uid="{00000000-0005-0000-0000-0000D5130000}"/>
    <cellStyle name="7_FAX用紙_テスト仕様書(対楽天)_楽天見積機能縮小版_チェックシートAPO_(APO)_01.コンバージョン手順書（最新）20040831" xfId="5032" xr:uid="{00000000-0005-0000-0000-0000D7130000}"/>
    <cellStyle name="7_FAX用紙_テスト仕様書(対楽天)_楽天見積機能縮小版_チェックシートAPO_(APO)_01.コンバージョン手順書（最新）20040831 2" xfId="4670" xr:uid="{00000000-0005-0000-0000-00006D120000}"/>
    <cellStyle name="7_FAX用紙_テスト仕様書(対楽天)_楽天見積機能縮小版_チェックシートAPO_(APO)_050.(添付資料)その他" xfId="1075" xr:uid="{00000000-0005-0000-0000-000062040000}"/>
    <cellStyle name="7_FAX用紙_テスト仕様書(対楽天)_楽天見積機能縮小版_チェックシートAPO_(APO)_050.(添付資料)その他 2" xfId="5033" xr:uid="{00000000-0005-0000-0000-0000D8130000}"/>
    <cellStyle name="7_FAX用紙_テスト仕様書(対楽天)_楽天見積機能縮小版_チェックシートAPO_(APO)_キャビネット構成図" xfId="4632" xr:uid="{00000000-0005-0000-0000-000047120000}"/>
    <cellStyle name="7_FAX用紙_テスト仕様書(対楽天)_楽天見積機能縮小版_チェックシートAPO_(APO)_キャビネット構成図 2" xfId="4087" xr:uid="{00000000-0005-0000-0000-000026100000}"/>
    <cellStyle name="7_FAX用紙_テスト仕様書(対楽天)_楽天見積機能縮小版_チェックシートAPO_(APO)_キャビネット構成図_01.コンバージョン手順書（最新）20040831" xfId="5034" xr:uid="{00000000-0005-0000-0000-0000D9130000}"/>
    <cellStyle name="7_FAX用紙_テスト仕様書(対楽天)_楽天見積機能縮小版_チェックシートAPO_(APO)_キャビネット構成図_01.コンバージョン手順書（最新）20040831 2" xfId="5035" xr:uid="{00000000-0005-0000-0000-0000DA130000}"/>
    <cellStyle name="7_FAX用紙_テスト仕様書(対楽天)_楽天見積機能縮小版_チェックシートAPO_(APO)_キャビネット構成図_050.(添付資料)その他" xfId="5036" xr:uid="{00000000-0005-0000-0000-0000DB130000}"/>
    <cellStyle name="7_FAX用紙_テスト仕様書(対楽天)_楽天見積機能縮小版_チェックシートAPO_(APO)_キャビネット構成図_050.(添付資料)その他 2" xfId="5037" xr:uid="{00000000-0005-0000-0000-0000DC130000}"/>
    <cellStyle name="7_FAX用紙_テスト仕様書(対楽天)_楽天見積機能縮小版_チェックシートAPO_(APO)_キャビネット構成図_キャビネット構成図" xfId="5038" xr:uid="{00000000-0005-0000-0000-0000DD130000}"/>
    <cellStyle name="7_FAX用紙_テスト仕様書(対楽天)_楽天見積機能縮小版_チェックシートAPO_(APO)_キャビネット構成図_キャビネット構成図 2" xfId="5039" xr:uid="{00000000-0005-0000-0000-0000DE130000}"/>
    <cellStyle name="7_FAX用紙_テスト仕様書(対楽天)_楽天見積機能縮小版_チェックシートAPO_(APO)_キャビネット構成図_キャビネット構成図_01.コンバージョン手順書（最新）20040831" xfId="3723" xr:uid="{00000000-0005-0000-0000-0000BA0E0000}"/>
    <cellStyle name="7_FAX用紙_テスト仕様書(対楽天)_楽天見積機能縮小版_チェックシートAPO_(APO)_キャビネット構成図_キャビネット構成図_01.コンバージョン手順書（最新）20040831 2" xfId="5040" xr:uid="{00000000-0005-0000-0000-0000DF130000}"/>
    <cellStyle name="7_FAX用紙_テスト仕様書(対楽天)_楽天見積機能縮小版_チェックシートAPO_(APO)_キャビネット構成図_キャビネット構成図_050.(添付資料)その他" xfId="5041" xr:uid="{00000000-0005-0000-0000-0000E0130000}"/>
    <cellStyle name="7_FAX用紙_テスト仕様書(対楽天)_楽天見積機能縮小版_チェックシートAPO_(APO)_キャビネット構成図_キャビネット構成図_050.(添付資料)その他 2" xfId="5042" xr:uid="{00000000-0005-0000-0000-0000E1130000}"/>
    <cellStyle name="7_FAX用紙_テスト仕様書(対楽天)_楽天見積機能縮小版_チェックシートAPO_01.コンバージョン手順書（最新）20040831" xfId="5043" xr:uid="{00000000-0005-0000-0000-0000E2130000}"/>
    <cellStyle name="7_FAX用紙_テスト仕様書(対楽天)_楽天見積機能縮小版_チェックシートAPO_01.コンバージョン手順書（最新）20040831 2" xfId="5044" xr:uid="{00000000-0005-0000-0000-0000E3130000}"/>
    <cellStyle name="7_FAX用紙_テスト仕様書(対楽天)_楽天見積機能縮小版_チェックシートAPO_050.(添付資料)その他" xfId="3579" xr:uid="{00000000-0005-0000-0000-00002A0E0000}"/>
    <cellStyle name="7_FAX用紙_テスト仕様書(対楽天)_楽天見積機能縮小版_チェックシートAPO_050.(添付資料)その他 2" xfId="3583" xr:uid="{00000000-0005-0000-0000-00002E0E0000}"/>
    <cellStyle name="7_FAX用紙_テスト仕様書(対楽天)_楽天見積機能縮小版_チェックシートAPO_キャビネット構成図" xfId="5045" xr:uid="{00000000-0005-0000-0000-0000E4130000}"/>
    <cellStyle name="7_FAX用紙_テスト仕様書(対楽天)_楽天見積機能縮小版_チェックシートAPO_キャビネット構成図 2" xfId="5046" xr:uid="{00000000-0005-0000-0000-0000E5130000}"/>
    <cellStyle name="7_FAX用紙_テスト仕様書(対楽天)_楽天見積機能縮小版_チェックシートAPO_キャビネット構成図_01.コンバージョン手順書（最新）20040831" xfId="5047" xr:uid="{00000000-0005-0000-0000-0000E6130000}"/>
    <cellStyle name="7_FAX用紙_テスト仕様書(対楽天)_楽天見積機能縮小版_チェックシートAPO_キャビネット構成図_01.コンバージョン手順書（最新）20040831 2" xfId="5048" xr:uid="{00000000-0005-0000-0000-0000E7130000}"/>
    <cellStyle name="7_FAX用紙_テスト仕様書(対楽天)_楽天見積機能縮小版_チェックシートAPO_キャビネット構成図_050.(添付資料)その他" xfId="3380" xr:uid="{00000000-0005-0000-0000-0000630D0000}"/>
    <cellStyle name="7_FAX用紙_テスト仕様書(対楽天)_楽天見積機能縮小版_チェックシートAPO_キャビネット構成図_050.(添付資料)その他 2" xfId="2290" xr:uid="{00000000-0005-0000-0000-000021090000}"/>
    <cellStyle name="7_FAX用紙_テスト仕様書(対楽天)_楽天見積機能縮小版_チェックシートAPO_キャビネット構成図_キャビネット構成図" xfId="4246" xr:uid="{00000000-0005-0000-0000-0000C5100000}"/>
    <cellStyle name="7_FAX用紙_テスト仕様書(対楽天)_楽天見積機能縮小版_チェックシートAPO_キャビネット構成図_キャビネット構成図 2" xfId="2588" xr:uid="{00000000-0005-0000-0000-00004B0A0000}"/>
    <cellStyle name="7_FAX用紙_テスト仕様書(対楽天)_楽天見積機能縮小版_チェックシートAPO_キャビネット構成図_キャビネット構成図_01.コンバージョン手順書（最新）20040831" xfId="3329" xr:uid="{00000000-0005-0000-0000-0000300D0000}"/>
    <cellStyle name="7_FAX用紙_テスト仕様書(対楽天)_楽天見積機能縮小版_チェックシートAPO_キャビネット構成図_キャビネット構成図_01.コンバージョン手順書（最新）20040831 2" xfId="3331" xr:uid="{00000000-0005-0000-0000-0000320D0000}"/>
    <cellStyle name="7_FAX用紙_テスト仕様書(対楽天)_楽天見積機能縮小版_チェックシートAPO_キャビネット構成図_キャビネット構成図_050.(添付資料)その他" xfId="5049" xr:uid="{00000000-0005-0000-0000-0000E8130000}"/>
    <cellStyle name="7_FAX用紙_テスト仕様書(対楽天)_楽天見積機能縮小版_チェックシートAPO_キャビネット構成図_キャビネット構成図_050.(添付資料)その他 2" xfId="5050" xr:uid="{00000000-0005-0000-0000-0000E9130000}"/>
    <cellStyle name="7_FAX用紙_テスト仕様書(対楽天)_注文確認" xfId="5051" xr:uid="{00000000-0005-0000-0000-0000EA130000}"/>
    <cellStyle name="7_FAX用紙_テスト仕様書(対楽天)_注文確認 2" xfId="5052" xr:uid="{00000000-0005-0000-0000-0000EB130000}"/>
    <cellStyle name="7_FAX用紙_テスト仕様書(対楽天)_注文確認_(APO)" xfId="5053" xr:uid="{00000000-0005-0000-0000-0000EC130000}"/>
    <cellStyle name="7_FAX用紙_テスト仕様書(対楽天)_注文確認_(APO) 2" xfId="5055" xr:uid="{00000000-0005-0000-0000-0000EE130000}"/>
    <cellStyle name="7_FAX用紙_テスト仕様書(対楽天)_注文確認_(APO)_(APO)" xfId="5056" xr:uid="{00000000-0005-0000-0000-0000EF130000}"/>
    <cellStyle name="7_FAX用紙_テスト仕様書(対楽天)_注文確認_(APO)_(APO) 2" xfId="1195" xr:uid="{00000000-0005-0000-0000-0000DA040000}"/>
    <cellStyle name="7_FAX用紙_テスト仕様書(対楽天)_注文確認_(APO)_(APO)_01.コンバージョン手順書（最新）20040831" xfId="5057" xr:uid="{00000000-0005-0000-0000-0000F0130000}"/>
    <cellStyle name="7_FAX用紙_テスト仕様書(対楽天)_注文確認_(APO)_(APO)_01.コンバージョン手順書（最新）20040831 2" xfId="5058" xr:uid="{00000000-0005-0000-0000-0000F1130000}"/>
    <cellStyle name="7_FAX用紙_テスト仕様書(対楽天)_注文確認_(APO)_(APO)_050.(添付資料)その他" xfId="5059" xr:uid="{00000000-0005-0000-0000-0000F2130000}"/>
    <cellStyle name="7_FAX用紙_テスト仕様書(対楽天)_注文確認_(APO)_(APO)_050.(添付資料)その他 2" xfId="5060" xr:uid="{00000000-0005-0000-0000-0000F3130000}"/>
    <cellStyle name="7_FAX用紙_テスト仕様書(対楽天)_注文確認_(APO)_(APO)_キャビネット構成図" xfId="5061" xr:uid="{00000000-0005-0000-0000-0000F4130000}"/>
    <cellStyle name="7_FAX用紙_テスト仕様書(対楽天)_注文確認_(APO)_(APO)_キャビネット構成図 2" xfId="4868" xr:uid="{00000000-0005-0000-0000-000033130000}"/>
    <cellStyle name="7_FAX用紙_テスト仕様書(対楽天)_注文確認_(APO)_(APO)_キャビネット構成図_01.コンバージョン手順書（最新）20040831" xfId="2097" xr:uid="{00000000-0005-0000-0000-000060080000}"/>
    <cellStyle name="7_FAX用紙_テスト仕様書(対楽天)_注文確認_(APO)_(APO)_キャビネット構成図_01.コンバージョン手順書（最新）20040831 2" xfId="2272" xr:uid="{00000000-0005-0000-0000-00000F090000}"/>
    <cellStyle name="7_FAX用紙_テスト仕様書(対楽天)_注文確認_(APO)_(APO)_キャビネット構成図_050.(添付資料)その他" xfId="5062" xr:uid="{00000000-0005-0000-0000-0000F5130000}"/>
    <cellStyle name="7_FAX用紙_テスト仕様書(対楽天)_注文確認_(APO)_(APO)_キャビネット構成図_050.(添付資料)その他 2" xfId="5063" xr:uid="{00000000-0005-0000-0000-0000F6130000}"/>
    <cellStyle name="7_FAX用紙_テスト仕様書(対楽天)_注文確認_(APO)_(APO)_キャビネット構成図_キャビネット構成図" xfId="2369" xr:uid="{00000000-0005-0000-0000-000070090000}"/>
    <cellStyle name="7_FAX用紙_テスト仕様書(対楽天)_注文確認_(APO)_(APO)_キャビネット構成図_キャビネット構成図 2" xfId="2372" xr:uid="{00000000-0005-0000-0000-000073090000}"/>
    <cellStyle name="7_FAX用紙_テスト仕様書(対楽天)_注文確認_(APO)_(APO)_キャビネット構成図_キャビネット構成図_01.コンバージョン手順書（最新）20040831" xfId="2354" xr:uid="{00000000-0005-0000-0000-000061090000}"/>
    <cellStyle name="7_FAX用紙_テスト仕様書(対楽天)_注文確認_(APO)_(APO)_キャビネット構成図_キャビネット構成図_01.コンバージョン手順書（最新）20040831 2" xfId="5064" xr:uid="{00000000-0005-0000-0000-0000F7130000}"/>
    <cellStyle name="7_FAX用紙_テスト仕様書(対楽天)_注文確認_(APO)_(APO)_キャビネット構成図_キャビネット構成図_050.(添付資料)その他" xfId="2692" xr:uid="{00000000-0005-0000-0000-0000B30A0000}"/>
    <cellStyle name="7_FAX用紙_テスト仕様書(対楽天)_注文確認_(APO)_(APO)_キャビネット構成図_キャビネット構成図_050.(添付資料)その他 2" xfId="5065" xr:uid="{00000000-0005-0000-0000-0000F8130000}"/>
    <cellStyle name="7_FAX用紙_テスト仕様書(対楽天)_注文確認_(APO)_01.コンバージョン手順書（最新）20040831" xfId="5066" xr:uid="{00000000-0005-0000-0000-0000F9130000}"/>
    <cellStyle name="7_FAX用紙_テスト仕様書(対楽天)_注文確認_(APO)_01.コンバージョン手順書（最新）20040831 2" xfId="5067" xr:uid="{00000000-0005-0000-0000-0000FA130000}"/>
    <cellStyle name="7_FAX用紙_テスト仕様書(対楽天)_注文確認_(APO)_050.(添付資料)その他" xfId="5068" xr:uid="{00000000-0005-0000-0000-0000FB130000}"/>
    <cellStyle name="7_FAX用紙_テスト仕様書(対楽天)_注文確認_(APO)_050.(添付資料)その他 2" xfId="911" xr:uid="{00000000-0005-0000-0000-0000BE030000}"/>
    <cellStyle name="7_FAX用紙_テスト仕様書(対楽天)_注文確認_(APO)_キャビネット構成図" xfId="4940" xr:uid="{00000000-0005-0000-0000-00007B130000}"/>
    <cellStyle name="7_FAX用紙_テスト仕様書(対楽天)_注文確認_(APO)_キャビネット構成図 2" xfId="2682" xr:uid="{00000000-0005-0000-0000-0000A90A0000}"/>
    <cellStyle name="7_FAX用紙_テスト仕様書(対楽天)_注文確認_(APO)_キャビネット構成図_01.コンバージョン手順書（最新）20040831" xfId="5070" xr:uid="{00000000-0005-0000-0000-0000FD130000}"/>
    <cellStyle name="7_FAX用紙_テスト仕様書(対楽天)_注文確認_(APO)_キャビネット構成図_01.コンバージョン手順書（最新）20040831 2" xfId="5072" xr:uid="{00000000-0005-0000-0000-0000FF130000}"/>
    <cellStyle name="7_FAX用紙_テスト仕様書(対楽天)_注文確認_(APO)_キャビネット構成図_050.(添付資料)その他" xfId="4529" xr:uid="{00000000-0005-0000-0000-0000E0110000}"/>
    <cellStyle name="7_FAX用紙_テスト仕様書(対楽天)_注文確認_(APO)_キャビネット構成図_050.(添付資料)その他 2" xfId="5073" xr:uid="{00000000-0005-0000-0000-000000140000}"/>
    <cellStyle name="7_FAX用紙_テスト仕様書(対楽天)_注文確認_(APO)_キャビネット構成図_キャビネット構成図" xfId="3938" xr:uid="{00000000-0005-0000-0000-0000910F0000}"/>
    <cellStyle name="7_FAX用紙_テスト仕様書(対楽天)_注文確認_(APO)_キャビネット構成図_キャビネット構成図 2" xfId="5074" xr:uid="{00000000-0005-0000-0000-000001140000}"/>
    <cellStyle name="7_FAX用紙_テスト仕様書(対楽天)_注文確認_(APO)_キャビネット構成図_キャビネット構成図_01.コンバージョン手順書（最新）20040831" xfId="5075" xr:uid="{00000000-0005-0000-0000-000002140000}"/>
    <cellStyle name="7_FAX用紙_テスト仕様書(対楽天)_注文確認_(APO)_キャビネット構成図_キャビネット構成図_01.コンバージョン手順書（最新）20040831 2" xfId="5076" xr:uid="{00000000-0005-0000-0000-000003140000}"/>
    <cellStyle name="7_FAX用紙_テスト仕様書(対楽天)_注文確認_(APO)_キャビネット構成図_キャビネット構成図_050.(添付資料)その他" xfId="5078" xr:uid="{00000000-0005-0000-0000-000005140000}"/>
    <cellStyle name="7_FAX用紙_テスト仕様書(対楽天)_注文確認_(APO)_キャビネット構成図_キャビネット構成図_050.(添付資料)その他 2" xfId="5080" xr:uid="{00000000-0005-0000-0000-000007140000}"/>
    <cellStyle name="7_FAX用紙_テスト仕様書(対楽天)_注文確認_01.コンバージョン手順書（最新）20040831" xfId="5081" xr:uid="{00000000-0005-0000-0000-000008140000}"/>
    <cellStyle name="7_FAX用紙_テスト仕様書(対楽天)_注文確認_01.コンバージョン手順書（最新）20040831 2" xfId="5082" xr:uid="{00000000-0005-0000-0000-000009140000}"/>
    <cellStyle name="7_FAX用紙_テスト仕様書(対楽天)_注文確認_050.(添付資料)その他" xfId="4112" xr:uid="{00000000-0005-0000-0000-00003F100000}"/>
    <cellStyle name="7_FAX用紙_テスト仕様書(対楽天)_注文確認_050.(添付資料)その他 2" xfId="1914" xr:uid="{00000000-0005-0000-0000-0000A9070000}"/>
    <cellStyle name="7_FAX用紙_テスト仕様書(対楽天)_注文確認_キャビネット構成図" xfId="5083" xr:uid="{00000000-0005-0000-0000-00000A140000}"/>
    <cellStyle name="7_FAX用紙_テスト仕様書(対楽天)_注文確認_キャビネット構成図 2" xfId="5085" xr:uid="{00000000-0005-0000-0000-00000C140000}"/>
    <cellStyle name="7_FAX用紙_テスト仕様書(対楽天)_注文確認_キャビネット構成図_01.コンバージョン手順書（最新）20040831" xfId="1144" xr:uid="{00000000-0005-0000-0000-0000A7040000}"/>
    <cellStyle name="7_FAX用紙_テスト仕様書(対楽天)_注文確認_キャビネット構成図_01.コンバージョン手順書（最新）20040831 2" xfId="238" xr:uid="{00000000-0005-0000-0000-00001D010000}"/>
    <cellStyle name="7_FAX用紙_テスト仕様書(対楽天)_注文確認_キャビネット構成図_050.(添付資料)その他" xfId="1770" xr:uid="{00000000-0005-0000-0000-000019070000}"/>
    <cellStyle name="7_FAX用紙_テスト仕様書(対楽天)_注文確認_キャビネット構成図_050.(添付資料)その他 2" xfId="5087" xr:uid="{00000000-0005-0000-0000-00000E140000}"/>
    <cellStyle name="7_FAX用紙_テスト仕様書(対楽天)_注文確認_キャビネット構成図_キャビネット構成図" xfId="5088" xr:uid="{00000000-0005-0000-0000-00000F140000}"/>
    <cellStyle name="7_FAX用紙_テスト仕様書(対楽天)_注文確認_キャビネット構成図_キャビネット構成図 2" xfId="5089" xr:uid="{00000000-0005-0000-0000-000010140000}"/>
    <cellStyle name="7_FAX用紙_テスト仕様書(対楽天)_注文確認_キャビネット構成図_キャビネット構成図_01.コンバージョン手順書（最新）20040831" xfId="2131" xr:uid="{00000000-0005-0000-0000-000082080000}"/>
    <cellStyle name="7_FAX用紙_テスト仕様書(対楽天)_注文確認_キャビネット構成図_キャビネット構成図_01.コンバージョン手順書（最新）20040831 2" xfId="4382" xr:uid="{00000000-0005-0000-0000-00004D110000}"/>
    <cellStyle name="7_FAX用紙_テスト仕様書(対楽天)_注文確認_キャビネット構成図_キャビネット構成図_050.(添付資料)その他" xfId="5090" xr:uid="{00000000-0005-0000-0000-000011140000}"/>
    <cellStyle name="7_FAX用紙_テスト仕様書(対楽天)_注文確認_キャビネット構成図_キャビネット構成図_050.(添付資料)その他 2" xfId="5091" xr:uid="{00000000-0005-0000-0000-000012140000}"/>
    <cellStyle name="7_FAX用紙_テスト仕様書(対楽天)_注文確認_チェックシートAPO" xfId="3615" xr:uid="{00000000-0005-0000-0000-00004E0E0000}"/>
    <cellStyle name="7_FAX用紙_テスト仕様書(対楽天)_注文確認_チェックシートAPO 2" xfId="3617" xr:uid="{00000000-0005-0000-0000-0000500E0000}"/>
    <cellStyle name="7_FAX用紙_テスト仕様書(対楽天)_注文確認_チェックシートAPO_(APO)" xfId="5093" xr:uid="{00000000-0005-0000-0000-000014140000}"/>
    <cellStyle name="7_FAX用紙_テスト仕様書(対楽天)_注文確認_チェックシートAPO_(APO) 2" xfId="5094" xr:uid="{00000000-0005-0000-0000-000015140000}"/>
    <cellStyle name="7_FAX用紙_テスト仕様書(対楽天)_注文確認_チェックシートAPO_(APO)_01.コンバージョン手順書（最新）20040831" xfId="5095" xr:uid="{00000000-0005-0000-0000-000016140000}"/>
    <cellStyle name="7_FAX用紙_テスト仕様書(対楽天)_注文確認_チェックシートAPO_(APO)_01.コンバージョン手順書（最新）20040831 2" xfId="4739" xr:uid="{00000000-0005-0000-0000-0000B2120000}"/>
    <cellStyle name="7_FAX用紙_テスト仕様書(対楽天)_注文確認_チェックシートAPO_(APO)_050.(添付資料)その他" xfId="5097" xr:uid="{00000000-0005-0000-0000-000018140000}"/>
    <cellStyle name="7_FAX用紙_テスト仕様書(対楽天)_注文確認_チェックシートAPO_(APO)_050.(添付資料)その他 2" xfId="5098" xr:uid="{00000000-0005-0000-0000-000019140000}"/>
    <cellStyle name="7_FAX用紙_テスト仕様書(対楽天)_注文確認_チェックシートAPO_(APO)_キャビネット構成図" xfId="2569" xr:uid="{00000000-0005-0000-0000-0000380A0000}"/>
    <cellStyle name="7_FAX用紙_テスト仕様書(対楽天)_注文確認_チェックシートAPO_(APO)_キャビネット構成図 2" xfId="2842" xr:uid="{00000000-0005-0000-0000-0000490B0000}"/>
    <cellStyle name="7_FAX用紙_テスト仕様書(対楽天)_注文確認_チェックシートAPO_(APO)_キャビネット構成図_01.コンバージョン手順書（最新）20040831" xfId="2856" xr:uid="{00000000-0005-0000-0000-0000570B0000}"/>
    <cellStyle name="7_FAX用紙_テスト仕様書(対楽天)_注文確認_チェックシートAPO_(APO)_キャビネット構成図_01.コンバージョン手順書（最新）20040831 2" xfId="2859" xr:uid="{00000000-0005-0000-0000-00005A0B0000}"/>
    <cellStyle name="7_FAX用紙_テスト仕様書(対楽天)_注文確認_チェックシートAPO_(APO)_キャビネット構成図_050.(添付資料)その他" xfId="1367" xr:uid="{00000000-0005-0000-0000-000086050000}"/>
    <cellStyle name="7_FAX用紙_テスト仕様書(対楽天)_注文確認_チェックシートAPO_(APO)_キャビネット構成図_050.(添付資料)その他 2" xfId="1373" xr:uid="{00000000-0005-0000-0000-00008C050000}"/>
    <cellStyle name="7_FAX用紙_テスト仕様書(対楽天)_注文確認_チェックシートAPO_(APO)_キャビネット構成図_キャビネット構成図" xfId="2068" xr:uid="{00000000-0005-0000-0000-000043080000}"/>
    <cellStyle name="7_FAX用紙_テスト仕様書(対楽天)_注文確認_チェックシートAPO_(APO)_キャビネット構成図_キャビネット構成図 2" xfId="2079" xr:uid="{00000000-0005-0000-0000-00004E080000}"/>
    <cellStyle name="7_FAX用紙_テスト仕様書(対楽天)_注文確認_チェックシートAPO_(APO)_キャビネット構成図_キャビネット構成図_01.コンバージョン手順書（最新）20040831" xfId="1579" xr:uid="{00000000-0005-0000-0000-00005A060000}"/>
    <cellStyle name="7_FAX用紙_テスト仕様書(対楽天)_注文確認_チェックシートAPO_(APO)_キャビネット構成図_キャビネット構成図_01.コンバージョン手順書（最新）20040831 2" xfId="2863" xr:uid="{00000000-0005-0000-0000-00005E0B0000}"/>
    <cellStyle name="7_FAX用紙_テスト仕様書(対楽天)_注文確認_チェックシートAPO_(APO)_キャビネット構成図_キャビネット構成図_050.(添付資料)その他" xfId="568" xr:uid="{00000000-0005-0000-0000-000067020000}"/>
    <cellStyle name="7_FAX用紙_テスト仕様書(対楽天)_注文確認_チェックシートAPO_(APO)_キャビネット構成図_キャビネット構成図_050.(添付資料)その他 2" xfId="865" xr:uid="{00000000-0005-0000-0000-000090030000}"/>
    <cellStyle name="7_FAX用紙_テスト仕様書(対楽天)_注文確認_チェックシートAPO_01.コンバージョン手順書（最新）20040831" xfId="281" xr:uid="{00000000-0005-0000-0000-000048010000}"/>
    <cellStyle name="7_FAX用紙_テスト仕様書(対楽天)_注文確認_チェックシートAPO_01.コンバージョン手順書（最新）20040831 2" xfId="1260" xr:uid="{00000000-0005-0000-0000-00001B050000}"/>
    <cellStyle name="7_FAX用紙_テスト仕様書(対楽天)_注文確認_チェックシートAPO_050.(添付資料)その他" xfId="3619" xr:uid="{00000000-0005-0000-0000-0000520E0000}"/>
    <cellStyle name="7_FAX用紙_テスト仕様書(対楽天)_注文確認_チェックシートAPO_050.(添付資料)その他 2" xfId="740" xr:uid="{00000000-0005-0000-0000-000013030000}"/>
    <cellStyle name="7_FAX用紙_テスト仕様書(対楽天)_注文確認_チェックシートAPO_キャビネット構成図" xfId="101" xr:uid="{00000000-0005-0000-0000-000075000000}"/>
    <cellStyle name="7_FAX用紙_テスト仕様書(対楽天)_注文確認_チェックシートAPO_キャビネット構成図 2" xfId="5100" xr:uid="{00000000-0005-0000-0000-00001B140000}"/>
    <cellStyle name="7_FAX用紙_テスト仕様書(対楽天)_注文確認_チェックシートAPO_キャビネット構成図_01.コンバージョン手順書（最新）20040831" xfId="3851" xr:uid="{00000000-0005-0000-0000-00003A0F0000}"/>
    <cellStyle name="7_FAX用紙_テスト仕様書(対楽天)_注文確認_チェックシートAPO_キャビネット構成図_01.コンバージョン手順書（最新）20040831 2" xfId="5101" xr:uid="{00000000-0005-0000-0000-00001C140000}"/>
    <cellStyle name="7_FAX用紙_テスト仕様書(対楽天)_注文確認_チェックシートAPO_キャビネット構成図_050.(添付資料)その他" xfId="5102" xr:uid="{00000000-0005-0000-0000-00001D140000}"/>
    <cellStyle name="7_FAX用紙_テスト仕様書(対楽天)_注文確認_チェックシートAPO_キャビネット構成図_050.(添付資料)その他 2" xfId="5103" xr:uid="{00000000-0005-0000-0000-00001E140000}"/>
    <cellStyle name="7_FAX用紙_テスト仕様書(対楽天)_注文確認_チェックシートAPO_キャビネット構成図_キャビネット構成図" xfId="5104" xr:uid="{00000000-0005-0000-0000-00001F140000}"/>
    <cellStyle name="7_FAX用紙_テスト仕様書(対楽天)_注文確認_チェックシートAPO_キャビネット構成図_キャビネット構成図 2" xfId="5105" xr:uid="{00000000-0005-0000-0000-000020140000}"/>
    <cellStyle name="7_FAX用紙_テスト仕様書(対楽天)_注文確認_チェックシートAPO_キャビネット構成図_キャビネット構成図_01.コンバージョン手順書（最新）20040831" xfId="436" xr:uid="{00000000-0005-0000-0000-0000E3010000}"/>
    <cellStyle name="7_FAX用紙_テスト仕様書(対楽天)_注文確認_チェックシートAPO_キャビネット構成図_キャビネット構成図_01.コンバージョン手順書（最新）20040831 2" xfId="5106" xr:uid="{00000000-0005-0000-0000-000021140000}"/>
    <cellStyle name="7_FAX用紙_テスト仕様書(対楽天)_注文確認_チェックシートAPO_キャビネット構成図_キャビネット構成図_050.(添付資料)その他" xfId="5107" xr:uid="{00000000-0005-0000-0000-000022140000}"/>
    <cellStyle name="7_FAX用紙_テスト仕様書(対楽天)_注文確認_チェックシートAPO_キャビネット構成図_キャビネット構成図_050.(添付資料)その他 2" xfId="1573" xr:uid="{00000000-0005-0000-0000-000054060000}"/>
    <cellStyle name="7_FAX用紙_テスト仕様書_(APO)" xfId="5069" xr:uid="{00000000-0005-0000-0000-0000FC130000}"/>
    <cellStyle name="7_FAX用紙_テスト仕様書_(APO) 2" xfId="5071" xr:uid="{00000000-0005-0000-0000-0000FE130000}"/>
    <cellStyle name="7_FAX用紙_テスト仕様書_(APO)_(APO)" xfId="5108" xr:uid="{00000000-0005-0000-0000-000023140000}"/>
    <cellStyle name="7_FAX用紙_テスト仕様書_(APO)_(APO) 2" xfId="5110" xr:uid="{00000000-0005-0000-0000-000025140000}"/>
    <cellStyle name="7_FAX用紙_テスト仕様書_(APO)_(APO)_01.コンバージョン手順書（最新）20040831" xfId="5111" xr:uid="{00000000-0005-0000-0000-000026140000}"/>
    <cellStyle name="7_FAX用紙_テスト仕様書_(APO)_(APO)_01.コンバージョン手順書（最新）20040831 2" xfId="5112" xr:uid="{00000000-0005-0000-0000-000027140000}"/>
    <cellStyle name="7_FAX用紙_テスト仕様書_(APO)_(APO)_050.(添付資料)その他" xfId="12" xr:uid="{00000000-0005-0000-0000-00000D000000}"/>
    <cellStyle name="7_FAX用紙_テスト仕様書_(APO)_(APO)_050.(添付資料)その他 2" xfId="3898" xr:uid="{00000000-0005-0000-0000-0000690F0000}"/>
    <cellStyle name="7_FAX用紙_テスト仕様書_(APO)_(APO)_キャビネット構成図" xfId="5113" xr:uid="{00000000-0005-0000-0000-000028140000}"/>
    <cellStyle name="7_FAX用紙_テスト仕様書_(APO)_(APO)_キャビネット構成図 2" xfId="5114" xr:uid="{00000000-0005-0000-0000-000029140000}"/>
    <cellStyle name="7_FAX用紙_テスト仕様書_(APO)_(APO)_キャビネット構成図_01.コンバージョン手順書（最新）20040831" xfId="5115" xr:uid="{00000000-0005-0000-0000-00002A140000}"/>
    <cellStyle name="7_FAX用紙_テスト仕様書_(APO)_(APO)_キャビネット構成図_01.コンバージョン手順書（最新）20040831 2" xfId="809" xr:uid="{00000000-0005-0000-0000-000058030000}"/>
    <cellStyle name="7_FAX用紙_テスト仕様書_(APO)_(APO)_キャビネット構成図_050.(添付資料)その他" xfId="2017" xr:uid="{00000000-0005-0000-0000-000010080000}"/>
    <cellStyle name="7_FAX用紙_テスト仕様書_(APO)_(APO)_キャビネット構成図_050.(添付資料)その他 2" xfId="2602" xr:uid="{00000000-0005-0000-0000-0000590A0000}"/>
    <cellStyle name="7_FAX用紙_テスト仕様書_(APO)_(APO)_キャビネット構成図_キャビネット構成図" xfId="5116" xr:uid="{00000000-0005-0000-0000-00002B140000}"/>
    <cellStyle name="7_FAX用紙_テスト仕様書_(APO)_(APO)_キャビネット構成図_キャビネット構成図 2" xfId="5117" xr:uid="{00000000-0005-0000-0000-00002C140000}"/>
    <cellStyle name="7_FAX用紙_テスト仕様書_(APO)_(APO)_キャビネット構成図_キャビネット構成図_01.コンバージョン手順書（最新）20040831" xfId="5118" xr:uid="{00000000-0005-0000-0000-00002D140000}"/>
    <cellStyle name="7_FAX用紙_テスト仕様書_(APO)_(APO)_キャビネット構成図_キャビネット構成図_01.コンバージョン手順書（最新）20040831 2" xfId="5119" xr:uid="{00000000-0005-0000-0000-00002E140000}"/>
    <cellStyle name="7_FAX用紙_テスト仕様書_(APO)_(APO)_キャビネット構成図_キャビネット構成図_050.(添付資料)その他" xfId="1081" xr:uid="{00000000-0005-0000-0000-000068040000}"/>
    <cellStyle name="7_FAX用紙_テスト仕様書_(APO)_(APO)_キャビネット構成図_キャビネット構成図_050.(添付資料)その他 2" xfId="5120" xr:uid="{00000000-0005-0000-0000-00002F140000}"/>
    <cellStyle name="7_FAX用紙_テスト仕様書_(APO)_01.コンバージョン手順書（最新）20040831" xfId="5121" xr:uid="{00000000-0005-0000-0000-000030140000}"/>
    <cellStyle name="7_FAX用紙_テスト仕様書_(APO)_01.コンバージョン手順書（最新）20040831 2" xfId="5122" xr:uid="{00000000-0005-0000-0000-000031140000}"/>
    <cellStyle name="7_FAX用紙_テスト仕様書_(APO)_050.(添付資料)その他" xfId="1765" xr:uid="{00000000-0005-0000-0000-000014070000}"/>
    <cellStyle name="7_FAX用紙_テスト仕様書_(APO)_050.(添付資料)その他 2" xfId="1775" xr:uid="{00000000-0005-0000-0000-00001E070000}"/>
    <cellStyle name="7_FAX用紙_テスト仕様書_(APO)_キャビネット構成図" xfId="5123" xr:uid="{00000000-0005-0000-0000-000032140000}"/>
    <cellStyle name="7_FAX用紙_テスト仕様書_(APO)_キャビネット構成図 2" xfId="5124" xr:uid="{00000000-0005-0000-0000-000033140000}"/>
    <cellStyle name="7_FAX用紙_テスト仕様書_(APO)_キャビネット構成図_01.コンバージョン手順書（最新）20040831" xfId="4694" xr:uid="{00000000-0005-0000-0000-000085120000}"/>
    <cellStyle name="7_FAX用紙_テスト仕様書_(APO)_キャビネット構成図_01.コンバージョン手順書（最新）20040831 2" xfId="4696" xr:uid="{00000000-0005-0000-0000-000087120000}"/>
    <cellStyle name="7_FAX用紙_テスト仕様書_(APO)_キャビネット構成図_050.(添付資料)その他" xfId="5125" xr:uid="{00000000-0005-0000-0000-000034140000}"/>
    <cellStyle name="7_FAX用紙_テスト仕様書_(APO)_キャビネット構成図_050.(添付資料)その他 2" xfId="5126" xr:uid="{00000000-0005-0000-0000-000035140000}"/>
    <cellStyle name="7_FAX用紙_テスト仕様書_(APO)_キャビネット構成図_キャビネット構成図" xfId="5127" xr:uid="{00000000-0005-0000-0000-000036140000}"/>
    <cellStyle name="7_FAX用紙_テスト仕様書_(APO)_キャビネット構成図_キャビネット構成図 2" xfId="5128" xr:uid="{00000000-0005-0000-0000-000037140000}"/>
    <cellStyle name="7_FAX用紙_テスト仕様書_(APO)_キャビネット構成図_キャビネット構成図_01.コンバージョン手順書（最新）20040831" xfId="5129" xr:uid="{00000000-0005-0000-0000-000038140000}"/>
    <cellStyle name="7_FAX用紙_テスト仕様書_(APO)_キャビネット構成図_キャビネット構成図_01.コンバージョン手順書（最新）20040831 2" xfId="5130" xr:uid="{00000000-0005-0000-0000-000039140000}"/>
    <cellStyle name="7_FAX用紙_テスト仕様書_(APO)_キャビネット構成図_キャビネット構成図_050.(添付資料)その他" xfId="1901" xr:uid="{00000000-0005-0000-0000-00009C070000}"/>
    <cellStyle name="7_FAX用紙_テスト仕様書_(APO)_キャビネット構成図_キャビネット構成図_050.(添付資料)その他 2" xfId="5131" xr:uid="{00000000-0005-0000-0000-00003A140000}"/>
    <cellStyle name="7_FAX用紙_テスト仕様書_01.コンバージョン手順書（最新）20040831" xfId="2421" xr:uid="{00000000-0005-0000-0000-0000A4090000}"/>
    <cellStyle name="7_FAX用紙_テスト仕様書_01.コンバージョン手順書（最新）20040831 2" xfId="3192" xr:uid="{00000000-0005-0000-0000-0000A70C0000}"/>
    <cellStyle name="7_FAX用紙_テスト仕様書_050.(添付資料)その他" xfId="4076" xr:uid="{00000000-0005-0000-0000-00001B100000}"/>
    <cellStyle name="7_FAX用紙_テスト仕様書_050.(添付資料)その他 2" xfId="4078" xr:uid="{00000000-0005-0000-0000-00001D100000}"/>
    <cellStyle name="7_FAX用紙_テスト仕様書_053北陸勤怠給与(東京)" xfId="5132" xr:uid="{00000000-0005-0000-0000-00003B140000}"/>
    <cellStyle name="7_FAX用紙_テスト仕様書_053北陸勤怠給与(東京) 2" xfId="5133" xr:uid="{00000000-0005-0000-0000-00003C140000}"/>
    <cellStyle name="7_FAX用紙_テスト仕様書_053北陸勤怠給与(東京)_(APO)" xfId="5135" xr:uid="{00000000-0005-0000-0000-00003E140000}"/>
    <cellStyle name="7_FAX用紙_テスト仕様書_053北陸勤怠給与(東京)_(APO) 2" xfId="5136" xr:uid="{00000000-0005-0000-0000-00003F140000}"/>
    <cellStyle name="7_FAX用紙_テスト仕様書_053北陸勤怠給与(東京)_(APO)_(APO)" xfId="5137" xr:uid="{00000000-0005-0000-0000-000040140000}"/>
    <cellStyle name="7_FAX用紙_テスト仕様書_053北陸勤怠給与(東京)_(APO)_(APO) 2" xfId="5138" xr:uid="{00000000-0005-0000-0000-000041140000}"/>
    <cellStyle name="7_FAX用紙_テスト仕様書_053北陸勤怠給与(東京)_(APO)_(APO)_01.コンバージョン手順書（最新）20040831" xfId="5139" xr:uid="{00000000-0005-0000-0000-000042140000}"/>
    <cellStyle name="7_FAX用紙_テスト仕様書_053北陸勤怠給与(東京)_(APO)_(APO)_01.コンバージョン手順書（最新）20040831 2" xfId="5140" xr:uid="{00000000-0005-0000-0000-000043140000}"/>
    <cellStyle name="7_FAX用紙_テスト仕様書_053北陸勤怠給与(東京)_(APO)_(APO)_050.(添付資料)その他" xfId="5141" xr:uid="{00000000-0005-0000-0000-000044140000}"/>
    <cellStyle name="7_FAX用紙_テスト仕様書_053北陸勤怠給与(東京)_(APO)_(APO)_050.(添付資料)その他 2" xfId="5142" xr:uid="{00000000-0005-0000-0000-000045140000}"/>
    <cellStyle name="7_FAX用紙_テスト仕様書_053北陸勤怠給与(東京)_(APO)_(APO)_キャビネット構成図" xfId="3270" xr:uid="{00000000-0005-0000-0000-0000F50C0000}"/>
    <cellStyle name="7_FAX用紙_テスト仕様書_053北陸勤怠給与(東京)_(APO)_(APO)_キャビネット構成図 2" xfId="5143" xr:uid="{00000000-0005-0000-0000-000046140000}"/>
    <cellStyle name="7_FAX用紙_テスト仕様書_053北陸勤怠給与(東京)_(APO)_(APO)_キャビネット構成図_01.コンバージョン手順書（最新）20040831" xfId="5144" xr:uid="{00000000-0005-0000-0000-000047140000}"/>
    <cellStyle name="7_FAX用紙_テスト仕様書_053北陸勤怠給与(東京)_(APO)_(APO)_キャビネット構成図_01.コンバージョン手順書（最新）20040831 2" xfId="5145" xr:uid="{00000000-0005-0000-0000-000048140000}"/>
    <cellStyle name="7_FAX用紙_テスト仕様書_053北陸勤怠給与(東京)_(APO)_(APO)_キャビネット構成図_050.(添付資料)その他" xfId="58" xr:uid="{00000000-0005-0000-0000-000043000000}"/>
    <cellStyle name="7_FAX用紙_テスト仕様書_053北陸勤怠給与(東京)_(APO)_(APO)_キャビネット構成図_050.(添付資料)その他 2" xfId="1895" xr:uid="{00000000-0005-0000-0000-000096070000}"/>
    <cellStyle name="7_FAX用紙_テスト仕様書_053北陸勤怠給与(東京)_(APO)_(APO)_キャビネット構成図_キャビネット構成図" xfId="5146" xr:uid="{00000000-0005-0000-0000-000049140000}"/>
    <cellStyle name="7_FAX用紙_テスト仕様書_053北陸勤怠給与(東京)_(APO)_(APO)_キャビネット構成図_キャビネット構成図 2" xfId="5147" xr:uid="{00000000-0005-0000-0000-00004A140000}"/>
    <cellStyle name="7_FAX用紙_テスト仕様書_053北陸勤怠給与(東京)_(APO)_(APO)_キャビネット構成図_キャビネット構成図_01.コンバージョン手順書（最新）20040831" xfId="5148" xr:uid="{00000000-0005-0000-0000-00004B140000}"/>
    <cellStyle name="7_FAX用紙_テスト仕様書_053北陸勤怠給与(東京)_(APO)_(APO)_キャビネット構成図_キャビネット構成図_01.コンバージョン手順書（最新）20040831 2" xfId="5149" xr:uid="{00000000-0005-0000-0000-00004C140000}"/>
    <cellStyle name="7_FAX用紙_テスト仕様書_053北陸勤怠給与(東京)_(APO)_(APO)_キャビネット構成図_キャビネット構成図_050.(添付資料)その他" xfId="5150" xr:uid="{00000000-0005-0000-0000-00004D140000}"/>
    <cellStyle name="7_FAX用紙_テスト仕様書_053北陸勤怠給与(東京)_(APO)_(APO)_キャビネット構成図_キャビネット構成図_050.(添付資料)その他 2" xfId="5151" xr:uid="{00000000-0005-0000-0000-00004E140000}"/>
    <cellStyle name="7_FAX用紙_テスト仕様書_053北陸勤怠給与(東京)_(APO)_01.コンバージョン手順書（最新）20040831" xfId="5152" xr:uid="{00000000-0005-0000-0000-00004F140000}"/>
    <cellStyle name="7_FAX用紙_テスト仕様書_053北陸勤怠給与(東京)_(APO)_01.コンバージョン手順書（最新）20040831 2" xfId="5153" xr:uid="{00000000-0005-0000-0000-000050140000}"/>
    <cellStyle name="7_FAX用紙_テスト仕様書_053北陸勤怠給与(東京)_(APO)_050.(添付資料)その他" xfId="5154" xr:uid="{00000000-0005-0000-0000-000051140000}"/>
    <cellStyle name="7_FAX用紙_テスト仕様書_053北陸勤怠給与(東京)_(APO)_050.(添付資料)その他 2" xfId="5155" xr:uid="{00000000-0005-0000-0000-000052140000}"/>
    <cellStyle name="7_FAX用紙_テスト仕様書_053北陸勤怠給与(東京)_(APO)_キャビネット構成図" xfId="4638" xr:uid="{00000000-0005-0000-0000-00004D120000}"/>
    <cellStyle name="7_FAX用紙_テスト仕様書_053北陸勤怠給与(東京)_(APO)_キャビネット構成図 2" xfId="3011" xr:uid="{00000000-0005-0000-0000-0000F20B0000}"/>
    <cellStyle name="7_FAX用紙_テスト仕様書_053北陸勤怠給与(東京)_(APO)_キャビネット構成図_01.コンバージョン手順書（最新）20040831" xfId="5156" xr:uid="{00000000-0005-0000-0000-000053140000}"/>
    <cellStyle name="7_FAX用紙_テスト仕様書_053北陸勤怠給与(東京)_(APO)_キャビネット構成図_01.コンバージョン手順書（最新）20040831 2" xfId="5157" xr:uid="{00000000-0005-0000-0000-000054140000}"/>
    <cellStyle name="7_FAX用紙_テスト仕様書_053北陸勤怠給与(東京)_(APO)_キャビネット構成図_050.(添付資料)その他" xfId="4329" xr:uid="{00000000-0005-0000-0000-000018110000}"/>
    <cellStyle name="7_FAX用紙_テスト仕様書_053北陸勤怠給与(東京)_(APO)_キャビネット構成図_050.(添付資料)その他 2" xfId="4456" xr:uid="{00000000-0005-0000-0000-000097110000}"/>
    <cellStyle name="7_FAX用紙_テスト仕様書_053北陸勤怠給与(東京)_(APO)_キャビネット構成図_キャビネット構成図" xfId="5158" xr:uid="{00000000-0005-0000-0000-000055140000}"/>
    <cellStyle name="7_FAX用紙_テスト仕様書_053北陸勤怠給与(東京)_(APO)_キャビネット構成図_キャビネット構成図 2" xfId="5159" xr:uid="{00000000-0005-0000-0000-000056140000}"/>
    <cellStyle name="7_FAX用紙_テスト仕様書_053北陸勤怠給与(東京)_(APO)_キャビネット構成図_キャビネット構成図_01.コンバージョン手順書（最新）20040831" xfId="3402" xr:uid="{00000000-0005-0000-0000-0000790D0000}"/>
    <cellStyle name="7_FAX用紙_テスト仕様書_053北陸勤怠給与(東京)_(APO)_キャビネット構成図_キャビネット構成図_01.コンバージョン手順書（最新）20040831 2" xfId="3405" xr:uid="{00000000-0005-0000-0000-00007C0D0000}"/>
    <cellStyle name="7_FAX用紙_テスト仕様書_053北陸勤怠給与(東京)_(APO)_キャビネット構成図_キャビネット構成図_050.(添付資料)その他" xfId="5160" xr:uid="{00000000-0005-0000-0000-000057140000}"/>
    <cellStyle name="7_FAX用紙_テスト仕様書_053北陸勤怠給与(東京)_(APO)_キャビネット構成図_キャビネット構成図_050.(添付資料)その他 2" xfId="1285" xr:uid="{00000000-0005-0000-0000-000034050000}"/>
    <cellStyle name="7_FAX用紙_テスト仕様書_053北陸勤怠給与(東京)_01.コンバージョン手順書（最新）20040831" xfId="3347" xr:uid="{00000000-0005-0000-0000-0000420D0000}"/>
    <cellStyle name="7_FAX用紙_テスト仕様書_053北陸勤怠給与(東京)_01.コンバージョン手順書（最新）20040831 2" xfId="4721" xr:uid="{00000000-0005-0000-0000-0000A0120000}"/>
    <cellStyle name="7_FAX用紙_テスト仕様書_053北陸勤怠給与(東京)_050.(添付資料)その他" xfId="5162" xr:uid="{00000000-0005-0000-0000-000059140000}"/>
    <cellStyle name="7_FAX用紙_テスト仕様書_053北陸勤怠給与(東京)_050.(添付資料)その他 2" xfId="5163" xr:uid="{00000000-0005-0000-0000-00005A140000}"/>
    <cellStyle name="7_FAX用紙_テスト仕様書_053北陸勤怠給与(東京)_キャビネット構成図" xfId="5165" xr:uid="{00000000-0005-0000-0000-00005C140000}"/>
    <cellStyle name="7_FAX用紙_テスト仕様書_053北陸勤怠給与(東京)_キャビネット構成図 2" xfId="5166" xr:uid="{00000000-0005-0000-0000-00005D140000}"/>
    <cellStyle name="7_FAX用紙_テスト仕様書_053北陸勤怠給与(東京)_キャビネット構成図_01.コンバージョン手順書（最新）20040831" xfId="336" xr:uid="{00000000-0005-0000-0000-00007F010000}"/>
    <cellStyle name="7_FAX用紙_テスト仕様書_053北陸勤怠給与(東京)_キャビネット構成図_01.コンバージョン手順書（最新）20040831 2" xfId="723" xr:uid="{00000000-0005-0000-0000-000002030000}"/>
    <cellStyle name="7_FAX用紙_テスト仕様書_053北陸勤怠給与(東京)_キャビネット構成図_050.(添付資料)その他" xfId="1303" xr:uid="{00000000-0005-0000-0000-000046050000}"/>
    <cellStyle name="7_FAX用紙_テスト仕様書_053北陸勤怠給与(東京)_キャビネット構成図_050.(添付資料)その他 2" xfId="5167" xr:uid="{00000000-0005-0000-0000-00005E140000}"/>
    <cellStyle name="7_FAX用紙_テスト仕様書_053北陸勤怠給与(東京)_キャビネット構成図_キャビネット構成図" xfId="5169" xr:uid="{00000000-0005-0000-0000-000060140000}"/>
    <cellStyle name="7_FAX用紙_テスト仕様書_053北陸勤怠給与(東京)_キャビネット構成図_キャビネット構成図 2" xfId="5171" xr:uid="{00000000-0005-0000-0000-000062140000}"/>
    <cellStyle name="7_FAX用紙_テスト仕様書_053北陸勤怠給与(東京)_キャビネット構成図_キャビネット構成図_01.コンバージョン手順書（最新）20040831" xfId="5172" xr:uid="{00000000-0005-0000-0000-000063140000}"/>
    <cellStyle name="7_FAX用紙_テスト仕様書_053北陸勤怠給与(東京)_キャビネット構成図_キャビネット構成図_01.コンバージョン手順書（最新）20040831 2" xfId="5173" xr:uid="{00000000-0005-0000-0000-000064140000}"/>
    <cellStyle name="7_FAX用紙_テスト仕様書_053北陸勤怠給与(東京)_キャビネット構成図_キャビネット構成図_050.(添付資料)その他" xfId="5174" xr:uid="{00000000-0005-0000-0000-000065140000}"/>
    <cellStyle name="7_FAX用紙_テスト仕様書_053北陸勤怠給与(東京)_キャビネット構成図_キャビネット構成図_050.(添付資料)その他 2" xfId="1275" xr:uid="{00000000-0005-0000-0000-00002A050000}"/>
    <cellStyle name="7_FAX用紙_テスト仕様書_053北陸勤怠給与(東京)_チェックシートAPO" xfId="5175" xr:uid="{00000000-0005-0000-0000-000066140000}"/>
    <cellStyle name="7_FAX用紙_テスト仕様書_053北陸勤怠給与(東京)_チェックシートAPO 2" xfId="5176" xr:uid="{00000000-0005-0000-0000-000067140000}"/>
    <cellStyle name="7_FAX用紙_テスト仕様書_053北陸勤怠給与(東京)_チェックシートAPO_(APO)" xfId="5178" xr:uid="{00000000-0005-0000-0000-000069140000}"/>
    <cellStyle name="7_FAX用紙_テスト仕様書_053北陸勤怠給与(東京)_チェックシートAPO_(APO) 2" xfId="5180" xr:uid="{00000000-0005-0000-0000-00006B140000}"/>
    <cellStyle name="7_FAX用紙_テスト仕様書_053北陸勤怠給与(東京)_チェックシートAPO_(APO)_01.コンバージョン手順書（最新）20040831" xfId="5182" xr:uid="{00000000-0005-0000-0000-00006D140000}"/>
    <cellStyle name="7_FAX用紙_テスト仕様書_053北陸勤怠給与(東京)_チェックシートAPO_(APO)_01.コンバージョン手順書（最新）20040831 2" xfId="5184" xr:uid="{00000000-0005-0000-0000-00006F140000}"/>
    <cellStyle name="7_FAX用紙_テスト仕様書_053北陸勤怠給与(東京)_チェックシートAPO_(APO)_050.(添付資料)その他" xfId="5186" xr:uid="{00000000-0005-0000-0000-000071140000}"/>
    <cellStyle name="7_FAX用紙_テスト仕様書_053北陸勤怠給与(東京)_チェックシートAPO_(APO)_050.(添付資料)その他 2" xfId="3525" xr:uid="{00000000-0005-0000-0000-0000F40D0000}"/>
    <cellStyle name="7_FAX用紙_テスト仕様書_053北陸勤怠給与(東京)_チェックシートAPO_(APO)_キャビネット構成図" xfId="5188" xr:uid="{00000000-0005-0000-0000-000073140000}"/>
    <cellStyle name="7_FAX用紙_テスト仕様書_053北陸勤怠給与(東京)_チェックシートAPO_(APO)_キャビネット構成図 2" xfId="92" xr:uid="{00000000-0005-0000-0000-000069000000}"/>
    <cellStyle name="7_FAX用紙_テスト仕様書_053北陸勤怠給与(東京)_チェックシートAPO_(APO)_キャビネット構成図_01.コンバージョン手順書（最新）20040831" xfId="5190" xr:uid="{00000000-0005-0000-0000-000075140000}"/>
    <cellStyle name="7_FAX用紙_テスト仕様書_053北陸勤怠給与(東京)_チェックシートAPO_(APO)_キャビネット構成図_01.コンバージョン手順書（最新）20040831 2" xfId="4857" xr:uid="{00000000-0005-0000-0000-000028130000}"/>
    <cellStyle name="7_FAX用紙_テスト仕様書_053北陸勤怠給与(東京)_チェックシートAPO_(APO)_キャビネット構成図_050.(添付資料)その他" xfId="5002" xr:uid="{00000000-0005-0000-0000-0000B9130000}"/>
    <cellStyle name="7_FAX用紙_テスト仕様書_053北陸勤怠給与(東京)_チェックシートAPO_(APO)_キャビネット構成図_050.(添付資料)その他 2" xfId="5192" xr:uid="{00000000-0005-0000-0000-000077140000}"/>
    <cellStyle name="7_FAX用紙_テスト仕様書_053北陸勤怠給与(東京)_チェックシートAPO_(APO)_キャビネット構成図_キャビネット構成図" xfId="4560" xr:uid="{00000000-0005-0000-0000-0000FF110000}"/>
    <cellStyle name="7_FAX用紙_テスト仕様書_053北陸勤怠給与(東京)_チェックシートAPO_(APO)_キャビネット構成図_キャビネット構成図 2" xfId="5195" xr:uid="{00000000-0005-0000-0000-00007A140000}"/>
    <cellStyle name="7_FAX用紙_テスト仕様書_053北陸勤怠給与(東京)_チェックシートAPO_(APO)_キャビネット構成図_キャビネット構成図_01.コンバージョン手順書（最新）20040831" xfId="5197" xr:uid="{00000000-0005-0000-0000-00007C140000}"/>
    <cellStyle name="7_FAX用紙_テスト仕様書_053北陸勤怠給与(東京)_チェックシートAPO_(APO)_キャビネット構成図_キャビネット構成図_01.コンバージョン手順書（最新）20040831 2" xfId="5199" xr:uid="{00000000-0005-0000-0000-00007E140000}"/>
    <cellStyle name="7_FAX用紙_テスト仕様書_053北陸勤怠給与(東京)_チェックシートAPO_(APO)_キャビネット構成図_キャビネット構成図_050.(添付資料)その他" xfId="3000" xr:uid="{00000000-0005-0000-0000-0000E70B0000}"/>
    <cellStyle name="7_FAX用紙_テスト仕様書_053北陸勤怠給与(東京)_チェックシートAPO_(APO)_キャビネット構成図_キャビネット構成図_050.(添付資料)その他 2" xfId="3005" xr:uid="{00000000-0005-0000-0000-0000EC0B0000}"/>
    <cellStyle name="7_FAX用紙_テスト仕様書_053北陸勤怠給与(東京)_チェックシートAPO_01.コンバージョン手順書（最新）20040831" xfId="1872" xr:uid="{00000000-0005-0000-0000-00007F070000}"/>
    <cellStyle name="7_FAX用紙_テスト仕様書_053北陸勤怠給与(東京)_チェックシートAPO_01.コンバージョン手順書（最新）20040831 2" xfId="5200" xr:uid="{00000000-0005-0000-0000-00007F140000}"/>
    <cellStyle name="7_FAX用紙_テスト仕様書_053北陸勤怠給与(東京)_チェックシートAPO_050.(添付資料)その他" xfId="5201" xr:uid="{00000000-0005-0000-0000-000080140000}"/>
    <cellStyle name="7_FAX用紙_テスト仕様書_053北陸勤怠給与(東京)_チェックシートAPO_050.(添付資料)その他 2" xfId="5202" xr:uid="{00000000-0005-0000-0000-000081140000}"/>
    <cellStyle name="7_FAX用紙_テスト仕様書_053北陸勤怠給与(東京)_チェックシートAPO_キャビネット構成図" xfId="1918" xr:uid="{00000000-0005-0000-0000-0000AD070000}"/>
    <cellStyle name="7_FAX用紙_テスト仕様書_053北陸勤怠給与(東京)_チェックシートAPO_キャビネット構成図 2" xfId="1920" xr:uid="{00000000-0005-0000-0000-0000AF070000}"/>
    <cellStyle name="7_FAX用紙_テスト仕様書_053北陸勤怠給与(東京)_チェックシートAPO_キャビネット構成図_01.コンバージョン手順書（最新）20040831" xfId="5203" xr:uid="{00000000-0005-0000-0000-000082140000}"/>
    <cellStyle name="7_FAX用紙_テスト仕様書_053北陸勤怠給与(東京)_チェックシートAPO_キャビネット構成図_01.コンバージョン手順書（最新）20040831 2" xfId="3249" xr:uid="{00000000-0005-0000-0000-0000E00C0000}"/>
    <cellStyle name="7_FAX用紙_テスト仕様書_053北陸勤怠給与(東京)_チェックシートAPO_キャビネット構成図_050.(添付資料)その他" xfId="3099" xr:uid="{00000000-0005-0000-0000-00004A0C0000}"/>
    <cellStyle name="7_FAX用紙_テスト仕様書_053北陸勤怠給与(東京)_チェックシートAPO_キャビネット構成図_050.(添付資料)その他 2" xfId="4426" xr:uid="{00000000-0005-0000-0000-000079110000}"/>
    <cellStyle name="7_FAX用紙_テスト仕様書_053北陸勤怠給与(東京)_チェックシートAPO_キャビネット構成図_キャビネット構成図" xfId="5204" xr:uid="{00000000-0005-0000-0000-000083140000}"/>
    <cellStyle name="7_FAX用紙_テスト仕様書_053北陸勤怠給与(東京)_チェックシートAPO_キャビネット構成図_キャビネット構成図 2" xfId="5205" xr:uid="{00000000-0005-0000-0000-000084140000}"/>
    <cellStyle name="7_FAX用紙_テスト仕様書_053北陸勤怠給与(東京)_チェックシートAPO_キャビネット構成図_キャビネット構成図_01.コンバージョン手順書（最新）20040831" xfId="5206" xr:uid="{00000000-0005-0000-0000-000085140000}"/>
    <cellStyle name="7_FAX用紙_テスト仕様書_053北陸勤怠給与(東京)_チェックシートAPO_キャビネット構成図_キャビネット構成図_01.コンバージョン手順書（最新）20040831 2" xfId="5207" xr:uid="{00000000-0005-0000-0000-000086140000}"/>
    <cellStyle name="7_FAX用紙_テスト仕様書_053北陸勤怠給与(東京)_チェックシートAPO_キャビネット構成図_キャビネット構成図_050.(添付資料)その他" xfId="2853" xr:uid="{00000000-0005-0000-0000-0000540B0000}"/>
    <cellStyle name="7_FAX用紙_テスト仕様書_053北陸勤怠給与(東京)_チェックシートAPO_キャビネット構成図_キャビネット構成図_050.(添付資料)その他 2" xfId="5208" xr:uid="{00000000-0005-0000-0000-000087140000}"/>
    <cellStyle name="7_FAX用紙_テスト仕様書_055飛脚ﾒｰﾙ便ｻｰﾊﾞ(急便向け）" xfId="5209" xr:uid="{00000000-0005-0000-0000-000088140000}"/>
    <cellStyle name="7_FAX用紙_テスト仕様書_055飛脚ﾒｰﾙ便ｻｰﾊﾞ(急便向け） 2" xfId="4975" xr:uid="{00000000-0005-0000-0000-00009E130000}"/>
    <cellStyle name="7_FAX用紙_テスト仕様書_055飛脚ﾒｰﾙ便ｻｰﾊﾞ(急便向け）_(APO)" xfId="1526" xr:uid="{00000000-0005-0000-0000-000025060000}"/>
    <cellStyle name="7_FAX用紙_テスト仕様書_055飛脚ﾒｰﾙ便ｻｰﾊﾞ(急便向け）_(APO) 2" xfId="898" xr:uid="{00000000-0005-0000-0000-0000B1030000}"/>
    <cellStyle name="7_FAX用紙_テスト仕様書_055飛脚ﾒｰﾙ便ｻｰﾊﾞ(急便向け）_(APO)_(APO)" xfId="5210" xr:uid="{00000000-0005-0000-0000-000089140000}"/>
    <cellStyle name="7_FAX用紙_テスト仕様書_055飛脚ﾒｰﾙ便ｻｰﾊﾞ(急便向け）_(APO)_(APO) 2" xfId="1143" xr:uid="{00000000-0005-0000-0000-0000A6040000}"/>
    <cellStyle name="7_FAX用紙_テスト仕様書_055飛脚ﾒｰﾙ便ｻｰﾊﾞ(急便向け）_(APO)_(APO)_01.コンバージョン手順書（最新）20040831" xfId="5211" xr:uid="{00000000-0005-0000-0000-00008A140000}"/>
    <cellStyle name="7_FAX用紙_テスト仕様書_055飛脚ﾒｰﾙ便ｻｰﾊﾞ(急便向け）_(APO)_(APO)_01.コンバージョン手順書（最新）20040831 2" xfId="5212" xr:uid="{00000000-0005-0000-0000-00008B140000}"/>
    <cellStyle name="7_FAX用紙_テスト仕様書_055飛脚ﾒｰﾙ便ｻｰﾊﾞ(急便向け）_(APO)_(APO)_050.(添付資料)その他" xfId="5213" xr:uid="{00000000-0005-0000-0000-00008C140000}"/>
    <cellStyle name="7_FAX用紙_テスト仕様書_055飛脚ﾒｰﾙ便ｻｰﾊﾞ(急便向け）_(APO)_(APO)_050.(添付資料)その他 2" xfId="5214" xr:uid="{00000000-0005-0000-0000-00008D140000}"/>
    <cellStyle name="7_FAX用紙_テスト仕様書_055飛脚ﾒｰﾙ便ｻｰﾊﾞ(急便向け）_(APO)_(APO)_キャビネット構成図" xfId="5215" xr:uid="{00000000-0005-0000-0000-00008E140000}"/>
    <cellStyle name="7_FAX用紙_テスト仕様書_055飛脚ﾒｰﾙ便ｻｰﾊﾞ(急便向け）_(APO)_(APO)_キャビネット構成図 2" xfId="4128" xr:uid="{00000000-0005-0000-0000-00004F100000}"/>
    <cellStyle name="7_FAX用紙_テスト仕様書_055飛脚ﾒｰﾙ便ｻｰﾊﾞ(急便向け）_(APO)_(APO)_キャビネット構成図_01.コンバージョン手順書（最新）20040831" xfId="5217" xr:uid="{00000000-0005-0000-0000-000090140000}"/>
    <cellStyle name="7_FAX用紙_テスト仕様書_055飛脚ﾒｰﾙ便ｻｰﾊﾞ(急便向け）_(APO)_(APO)_キャビネット構成図_01.コンバージョン手順書（最新）20040831 2" xfId="5219" xr:uid="{00000000-0005-0000-0000-000092140000}"/>
    <cellStyle name="7_FAX用紙_テスト仕様書_055飛脚ﾒｰﾙ便ｻｰﾊﾞ(急便向け）_(APO)_(APO)_キャビネット構成図_050.(添付資料)その他" xfId="5220" xr:uid="{00000000-0005-0000-0000-000093140000}"/>
    <cellStyle name="7_FAX用紙_テスト仕様書_055飛脚ﾒｰﾙ便ｻｰﾊﾞ(急便向け）_(APO)_(APO)_キャビネット構成図_050.(添付資料)その他 2" xfId="5221" xr:uid="{00000000-0005-0000-0000-000094140000}"/>
    <cellStyle name="7_FAX用紙_テスト仕様書_055飛脚ﾒｰﾙ便ｻｰﾊﾞ(急便向け）_(APO)_(APO)_キャビネット構成図_キャビネット構成図" xfId="5222" xr:uid="{00000000-0005-0000-0000-000095140000}"/>
    <cellStyle name="7_FAX用紙_テスト仕様書_055飛脚ﾒｰﾙ便ｻｰﾊﾞ(急便向け）_(APO)_(APO)_キャビネット構成図_キャビネット構成図 2" xfId="5223" xr:uid="{00000000-0005-0000-0000-000096140000}"/>
    <cellStyle name="7_FAX用紙_テスト仕様書_055飛脚ﾒｰﾙ便ｻｰﾊﾞ(急便向け）_(APO)_(APO)_キャビネット構成図_キャビネット構成図_01.コンバージョン手順書（最新）20040831" xfId="5224" xr:uid="{00000000-0005-0000-0000-000097140000}"/>
    <cellStyle name="7_FAX用紙_テスト仕様書_055飛脚ﾒｰﾙ便ｻｰﾊﾞ(急便向け）_(APO)_(APO)_キャビネット構成図_キャビネット構成図_01.コンバージョン手順書（最新）20040831 2" xfId="5092" xr:uid="{00000000-0005-0000-0000-000013140000}"/>
    <cellStyle name="7_FAX用紙_テスト仕様書_055飛脚ﾒｰﾙ便ｻｰﾊﾞ(急便向け）_(APO)_(APO)_キャビネット構成図_キャビネット構成図_050.(添付資料)その他" xfId="2776" xr:uid="{00000000-0005-0000-0000-0000070B0000}"/>
    <cellStyle name="7_FAX用紙_テスト仕様書_055飛脚ﾒｰﾙ便ｻｰﾊﾞ(急便向け）_(APO)_(APO)_キャビネット構成図_キャビネット構成図_050.(添付資料)その他 2" xfId="2778" xr:uid="{00000000-0005-0000-0000-0000090B0000}"/>
    <cellStyle name="7_FAX用紙_テスト仕様書_055飛脚ﾒｰﾙ便ｻｰﾊﾞ(急便向け）_(APO)_01.コンバージョン手順書（最新）20040831" xfId="5225" xr:uid="{00000000-0005-0000-0000-000098140000}"/>
    <cellStyle name="7_FAX用紙_テスト仕様書_055飛脚ﾒｰﾙ便ｻｰﾊﾞ(急便向け）_(APO)_01.コンバージョン手順書（最新）20040831 2" xfId="5226" xr:uid="{00000000-0005-0000-0000-000099140000}"/>
    <cellStyle name="7_FAX用紙_テスト仕様書_055飛脚ﾒｰﾙ便ｻｰﾊﾞ(急便向け）_(APO)_050.(添付資料)その他" xfId="35" xr:uid="{00000000-0005-0000-0000-000027000000}"/>
    <cellStyle name="7_FAX用紙_テスト仕様書_055飛脚ﾒｰﾙ便ｻｰﾊﾞ(急便向け）_(APO)_050.(添付資料)その他 2" xfId="197" xr:uid="{00000000-0005-0000-0000-0000EB000000}"/>
    <cellStyle name="7_FAX用紙_テスト仕様書_055飛脚ﾒｰﾙ便ｻｰﾊﾞ(急便向け）_(APO)_キャビネット構成図" xfId="5227" xr:uid="{00000000-0005-0000-0000-00009A140000}"/>
    <cellStyle name="7_FAX用紙_テスト仕様書_055飛脚ﾒｰﾙ便ｻｰﾊﾞ(急便向け）_(APO)_キャビネット構成図 2" xfId="5228" xr:uid="{00000000-0005-0000-0000-00009B140000}"/>
    <cellStyle name="7_FAX用紙_テスト仕様書_055飛脚ﾒｰﾙ便ｻｰﾊﾞ(急便向け）_(APO)_キャビネット構成図_01.コンバージョン手順書（最新）20040831" xfId="4832" xr:uid="{00000000-0005-0000-0000-00000F130000}"/>
    <cellStyle name="7_FAX用紙_テスト仕様書_055飛脚ﾒｰﾙ便ｻｰﾊﾞ(急便向け）_(APO)_キャビネット構成図_01.コンバージョン手順書（最新）20040831 2" xfId="3578" xr:uid="{00000000-0005-0000-0000-0000290E0000}"/>
    <cellStyle name="7_FAX用紙_テスト仕様書_055飛脚ﾒｰﾙ便ｻｰﾊﾞ(急便向け）_(APO)_キャビネット構成図_050.(添付資料)その他" xfId="5229" xr:uid="{00000000-0005-0000-0000-00009C140000}"/>
    <cellStyle name="7_FAX用紙_テスト仕様書_055飛脚ﾒｰﾙ便ｻｰﾊﾞ(急便向け）_(APO)_キャビネット構成図_050.(添付資料)その他 2" xfId="5161" xr:uid="{00000000-0005-0000-0000-000058140000}"/>
    <cellStyle name="7_FAX用紙_テスト仕様書_055飛脚ﾒｰﾙ便ｻｰﾊﾞ(急便向け）_(APO)_キャビネット構成図_キャビネット構成図" xfId="1439" xr:uid="{00000000-0005-0000-0000-0000CE050000}"/>
    <cellStyle name="7_FAX用紙_テスト仕様書_055飛脚ﾒｰﾙ便ｻｰﾊﾞ(急便向け）_(APO)_キャビネット構成図_キャビネット構成図 2" xfId="1447" xr:uid="{00000000-0005-0000-0000-0000D6050000}"/>
    <cellStyle name="7_FAX用紙_テスト仕様書_055飛脚ﾒｰﾙ便ｻｰﾊﾞ(急便向け）_(APO)_キャビネット構成図_キャビネット構成図_01.コンバージョン手順書（最新）20040831" xfId="5230" xr:uid="{00000000-0005-0000-0000-00009D140000}"/>
    <cellStyle name="7_FAX用紙_テスト仕様書_055飛脚ﾒｰﾙ便ｻｰﾊﾞ(急便向け）_(APO)_キャビネット構成図_キャビネット構成図_01.コンバージョン手順書（最新）20040831 2" xfId="5231" xr:uid="{00000000-0005-0000-0000-00009E140000}"/>
    <cellStyle name="7_FAX用紙_テスト仕様書_055飛脚ﾒｰﾙ便ｻｰﾊﾞ(急便向け）_(APO)_キャビネット構成図_キャビネット構成図_050.(添付資料)その他" xfId="1752" xr:uid="{00000000-0005-0000-0000-000007070000}"/>
    <cellStyle name="7_FAX用紙_テスト仕様書_055飛脚ﾒｰﾙ便ｻｰﾊﾞ(急便向け）_(APO)_キャビネット構成図_キャビネット構成図_050.(添付資料)その他 2" xfId="220" xr:uid="{00000000-0005-0000-0000-000007010000}"/>
    <cellStyle name="7_FAX用紙_テスト仕様書_055飛脚ﾒｰﾙ便ｻｰﾊﾞ(急便向け）_01.コンバージョン手順書（最新）20040831" xfId="5232" xr:uid="{00000000-0005-0000-0000-00009F140000}"/>
    <cellStyle name="7_FAX用紙_テスト仕様書_055飛脚ﾒｰﾙ便ｻｰﾊﾞ(急便向け）_01.コンバージョン手順書（最新）20040831 2" xfId="2367" xr:uid="{00000000-0005-0000-0000-00006E090000}"/>
    <cellStyle name="7_FAX用紙_テスト仕様書_055飛脚ﾒｰﾙ便ｻｰﾊﾞ(急便向け）_050.(添付資料)その他" xfId="5233" xr:uid="{00000000-0005-0000-0000-0000A0140000}"/>
    <cellStyle name="7_FAX用紙_テスト仕様書_055飛脚ﾒｰﾙ便ｻｰﾊﾞ(急便向け）_050.(添付資料)その他 2" xfId="5234" xr:uid="{00000000-0005-0000-0000-0000A1140000}"/>
    <cellStyle name="7_FAX用紙_テスト仕様書_055飛脚ﾒｰﾙ便ｻｰﾊﾞ(急便向け）_キャビネット構成図" xfId="3976" xr:uid="{00000000-0005-0000-0000-0000B70F0000}"/>
    <cellStyle name="7_FAX用紙_テスト仕様書_055飛脚ﾒｰﾙ便ｻｰﾊﾞ(急便向け）_キャビネット構成図 2" xfId="4585" xr:uid="{00000000-0005-0000-0000-000018120000}"/>
    <cellStyle name="7_FAX用紙_テスト仕様書_055飛脚ﾒｰﾙ便ｻｰﾊﾞ(急便向け）_キャビネット構成図_01.コンバージョン手順書（最新）20040831" xfId="5235" xr:uid="{00000000-0005-0000-0000-0000A2140000}"/>
    <cellStyle name="7_FAX用紙_テスト仕様書_055飛脚ﾒｰﾙ便ｻｰﾊﾞ(急便向け）_キャビネット構成図_01.コンバージョン手順書（最新）20040831 2" xfId="5236" xr:uid="{00000000-0005-0000-0000-0000A3140000}"/>
    <cellStyle name="7_FAX用紙_テスト仕様書_055飛脚ﾒｰﾙ便ｻｰﾊﾞ(急便向け）_キャビネット構成図_050.(添付資料)その他" xfId="4649" xr:uid="{00000000-0005-0000-0000-000058120000}"/>
    <cellStyle name="7_FAX用紙_テスト仕様書_055飛脚ﾒｰﾙ便ｻｰﾊﾞ(急便向け）_キャビネット構成図_050.(添付資料)その他 2" xfId="5238" xr:uid="{00000000-0005-0000-0000-0000A5140000}"/>
    <cellStyle name="7_FAX用紙_テスト仕様書_055飛脚ﾒｰﾙ便ｻｰﾊﾞ(急便向け）_キャビネット構成図_キャビネット構成図" xfId="5239" xr:uid="{00000000-0005-0000-0000-0000A6140000}"/>
    <cellStyle name="7_FAX用紙_テスト仕様書_055飛脚ﾒｰﾙ便ｻｰﾊﾞ(急便向け）_キャビネット構成図_キャビネット構成図 2" xfId="5240" xr:uid="{00000000-0005-0000-0000-0000A7140000}"/>
    <cellStyle name="7_FAX用紙_テスト仕様書_055飛脚ﾒｰﾙ便ｻｰﾊﾞ(急便向け）_キャビネット構成図_キャビネット構成図_01.コンバージョン手順書（最新）20040831" xfId="3930" xr:uid="{00000000-0005-0000-0000-0000890F0000}"/>
    <cellStyle name="7_FAX用紙_テスト仕様書_055飛脚ﾒｰﾙ便ｻｰﾊﾞ(急便向け）_キャビネット構成図_キャビネット構成図_01.コンバージョン手順書（最新）20040831 2" xfId="3932" xr:uid="{00000000-0005-0000-0000-00008B0F0000}"/>
    <cellStyle name="7_FAX用紙_テスト仕様書_055飛脚ﾒｰﾙ便ｻｰﾊﾞ(急便向け）_キャビネット構成図_キャビネット構成図_050.(添付資料)その他" xfId="5241" xr:uid="{00000000-0005-0000-0000-0000A8140000}"/>
    <cellStyle name="7_FAX用紙_テスト仕様書_055飛脚ﾒｰﾙ便ｻｰﾊﾞ(急便向け）_キャビネット構成図_キャビネット構成図_050.(添付資料)その他 2" xfId="5242" xr:uid="{00000000-0005-0000-0000-0000A9140000}"/>
    <cellStyle name="7_FAX用紙_テスト仕様書_055飛脚ﾒｰﾙ便ｻｰﾊﾞ(急便向け）_チェックシートAPO" xfId="5243" xr:uid="{00000000-0005-0000-0000-0000AA140000}"/>
    <cellStyle name="7_FAX用紙_テスト仕様書_055飛脚ﾒｰﾙ便ｻｰﾊﾞ(急便向け）_チェックシートAPO 2" xfId="5244" xr:uid="{00000000-0005-0000-0000-0000AB140000}"/>
    <cellStyle name="7_FAX用紙_テスト仕様書_055飛脚ﾒｰﾙ便ｻｰﾊﾞ(急便向け）_チェックシートAPO_(APO)" xfId="3144" xr:uid="{00000000-0005-0000-0000-0000770C0000}"/>
    <cellStyle name="7_FAX用紙_テスト仕様書_055飛脚ﾒｰﾙ便ｻｰﾊﾞ(急便向け）_チェックシートAPO_(APO) 2" xfId="5245" xr:uid="{00000000-0005-0000-0000-0000AC140000}"/>
    <cellStyle name="7_FAX用紙_テスト仕様書_055飛脚ﾒｰﾙ便ｻｰﾊﾞ(急便向け）_チェックシートAPO_(APO)_01.コンバージョン手順書（最新）20040831" xfId="5246" xr:uid="{00000000-0005-0000-0000-0000AD140000}"/>
    <cellStyle name="7_FAX用紙_テスト仕様書_055飛脚ﾒｰﾙ便ｻｰﾊﾞ(急便向け）_チェックシートAPO_(APO)_01.コンバージョン手順書（最新）20040831 2" xfId="370" xr:uid="{00000000-0005-0000-0000-0000A1010000}"/>
    <cellStyle name="7_FAX用紙_テスト仕様書_055飛脚ﾒｰﾙ便ｻｰﾊﾞ(急便向け）_チェックシートAPO_(APO)_050.(添付資料)その他" xfId="3043" xr:uid="{00000000-0005-0000-0000-0000120C0000}"/>
    <cellStyle name="7_FAX用紙_テスト仕様書_055飛脚ﾒｰﾙ便ｻｰﾊﾞ(急便向け）_チェックシートAPO_(APO)_050.(添付資料)その他 2" xfId="3108" xr:uid="{00000000-0005-0000-0000-0000530C0000}"/>
    <cellStyle name="7_FAX用紙_テスト仕様書_055飛脚ﾒｰﾙ便ｻｰﾊﾞ(急便向け）_チェックシートAPO_(APO)_キャビネット構成図" xfId="5247" xr:uid="{00000000-0005-0000-0000-0000AE140000}"/>
    <cellStyle name="7_FAX用紙_テスト仕様書_055飛脚ﾒｰﾙ便ｻｰﾊﾞ(急便向け）_チェックシートAPO_(APO)_キャビネット構成図 2" xfId="5248" xr:uid="{00000000-0005-0000-0000-0000AF140000}"/>
    <cellStyle name="7_FAX用紙_テスト仕様書_055飛脚ﾒｰﾙ便ｻｰﾊﾞ(急便向け）_チェックシートAPO_(APO)_キャビネット構成図_01.コンバージョン手順書（最新）20040831" xfId="5249" xr:uid="{00000000-0005-0000-0000-0000B0140000}"/>
    <cellStyle name="7_FAX用紙_テスト仕様書_055飛脚ﾒｰﾙ便ｻｰﾊﾞ(急便向け）_チェックシートAPO_(APO)_キャビネット構成図_01.コンバージョン手順書（最新）20040831 2" xfId="5250" xr:uid="{00000000-0005-0000-0000-0000B1140000}"/>
    <cellStyle name="7_FAX用紙_テスト仕様書_055飛脚ﾒｰﾙ便ｻｰﾊﾞ(急便向け）_チェックシートAPO_(APO)_キャビネット構成図_050.(添付資料)その他" xfId="5251" xr:uid="{00000000-0005-0000-0000-0000B2140000}"/>
    <cellStyle name="7_FAX用紙_テスト仕様書_055飛脚ﾒｰﾙ便ｻｰﾊﾞ(急便向け）_チェックシートAPO_(APO)_キャビネット構成図_050.(添付資料)その他 2" xfId="5252" xr:uid="{00000000-0005-0000-0000-0000B3140000}"/>
    <cellStyle name="7_FAX用紙_テスト仕様書_055飛脚ﾒｰﾙ便ｻｰﾊﾞ(急便向け）_チェックシートAPO_(APO)_キャビネット構成図_キャビネット構成図" xfId="5254" xr:uid="{00000000-0005-0000-0000-0000B5140000}"/>
    <cellStyle name="7_FAX用紙_テスト仕様書_055飛脚ﾒｰﾙ便ｻｰﾊﾞ(急便向け）_チェックシートAPO_(APO)_キャビネット構成図_キャビネット構成図 2" xfId="5256" xr:uid="{00000000-0005-0000-0000-0000B7140000}"/>
    <cellStyle name="7_FAX用紙_テスト仕様書_055飛脚ﾒｰﾙ便ｻｰﾊﾞ(急便向け）_チェックシートAPO_(APO)_キャビネット構成図_キャビネット構成図_01.コンバージョン手順書（最新）20040831" xfId="5257" xr:uid="{00000000-0005-0000-0000-0000B8140000}"/>
    <cellStyle name="7_FAX用紙_テスト仕様書_055飛脚ﾒｰﾙ便ｻｰﾊﾞ(急便向け）_チェックシートAPO_(APO)_キャビネット構成図_キャビネット構成図_01.コンバージョン手順書（最新）20040831 2" xfId="5258" xr:uid="{00000000-0005-0000-0000-0000B9140000}"/>
    <cellStyle name="7_FAX用紙_テスト仕様書_055飛脚ﾒｰﾙ便ｻｰﾊﾞ(急便向け）_チェックシートAPO_(APO)_キャビネット構成図_キャビネット構成図_050.(添付資料)その他" xfId="5259" xr:uid="{00000000-0005-0000-0000-0000BA140000}"/>
    <cellStyle name="7_FAX用紙_テスト仕様書_055飛脚ﾒｰﾙ便ｻｰﾊﾞ(急便向け）_チェックシートAPO_(APO)_キャビネット構成図_キャビネット構成図_050.(添付資料)その他 2" xfId="5261" xr:uid="{00000000-0005-0000-0000-0000BC140000}"/>
    <cellStyle name="7_FAX用紙_テスト仕様書_055飛脚ﾒｰﾙ便ｻｰﾊﾞ(急便向け）_チェックシートAPO_01.コンバージョン手順書（最新）20040831" xfId="5262" xr:uid="{00000000-0005-0000-0000-0000BD140000}"/>
    <cellStyle name="7_FAX用紙_テスト仕様書_055飛脚ﾒｰﾙ便ｻｰﾊﾞ(急便向け）_チェックシートAPO_01.コンバージョン手順書（最新）20040831 2" xfId="1241" xr:uid="{00000000-0005-0000-0000-000008050000}"/>
    <cellStyle name="7_FAX用紙_テスト仕様書_055飛脚ﾒｰﾙ便ｻｰﾊﾞ(急便向け）_チェックシートAPO_050.(添付資料)その他" xfId="3140" xr:uid="{00000000-0005-0000-0000-0000730C0000}"/>
    <cellStyle name="7_FAX用紙_テスト仕様書_055飛脚ﾒｰﾙ便ｻｰﾊﾞ(急便向け）_チェックシートAPO_050.(添付資料)その他 2" xfId="5263" xr:uid="{00000000-0005-0000-0000-0000BE140000}"/>
    <cellStyle name="7_FAX用紙_テスト仕様書_055飛脚ﾒｰﾙ便ｻｰﾊﾞ(急便向け）_チェックシートAPO_キャビネット構成図" xfId="1981" xr:uid="{00000000-0005-0000-0000-0000EC070000}"/>
    <cellStyle name="7_FAX用紙_テスト仕様書_055飛脚ﾒｰﾙ便ｻｰﾊﾞ(急便向け）_チェックシートAPO_キャビネット構成図 2" xfId="1987" xr:uid="{00000000-0005-0000-0000-0000F2070000}"/>
    <cellStyle name="7_FAX用紙_テスト仕様書_055飛脚ﾒｰﾙ便ｻｰﾊﾞ(急便向け）_チェックシートAPO_キャビネット構成図_01.コンバージョン手順書（最新）20040831" xfId="5264" xr:uid="{00000000-0005-0000-0000-0000BF140000}"/>
    <cellStyle name="7_FAX用紙_テスト仕様書_055飛脚ﾒｰﾙ便ｻｰﾊﾞ(急便向け）_チェックシートAPO_キャビネット構成図_01.コンバージョン手順書（最新）20040831 2" xfId="5265" xr:uid="{00000000-0005-0000-0000-0000C0140000}"/>
    <cellStyle name="7_FAX用紙_テスト仕様書_055飛脚ﾒｰﾙ便ｻｰﾊﾞ(急便向け）_チェックシートAPO_キャビネット構成図_050.(添付資料)その他" xfId="4705" xr:uid="{00000000-0005-0000-0000-000090120000}"/>
    <cellStyle name="7_FAX用紙_テスト仕様書_055飛脚ﾒｰﾙ便ｻｰﾊﾞ(急便向け）_チェックシートAPO_キャビネット構成図_050.(添付資料)その他 2" xfId="2943" xr:uid="{00000000-0005-0000-0000-0000AE0B0000}"/>
    <cellStyle name="7_FAX用紙_テスト仕様書_055飛脚ﾒｰﾙ便ｻｰﾊﾞ(急便向け）_チェックシートAPO_キャビネット構成図_キャビネット構成図" xfId="5266" xr:uid="{00000000-0005-0000-0000-0000C1140000}"/>
    <cellStyle name="7_FAX用紙_テスト仕様書_055飛脚ﾒｰﾙ便ｻｰﾊﾞ(急便向け）_チェックシートAPO_キャビネット構成図_キャビネット構成図 2" xfId="5267" xr:uid="{00000000-0005-0000-0000-0000C2140000}"/>
    <cellStyle name="7_FAX用紙_テスト仕様書_055飛脚ﾒｰﾙ便ｻｰﾊﾞ(急便向け）_チェックシートAPO_キャビネット構成図_キャビネット構成図_01.コンバージョン手順書（最新）20040831" xfId="2196" xr:uid="{00000000-0005-0000-0000-0000C3080000}"/>
    <cellStyle name="7_FAX用紙_テスト仕様書_055飛脚ﾒｰﾙ便ｻｰﾊﾞ(急便向け）_チェックシートAPO_キャビネット構成図_キャビネット構成図_01.コンバージョン手順書（最新）20040831 2" xfId="5268" xr:uid="{00000000-0005-0000-0000-0000C3140000}"/>
    <cellStyle name="7_FAX用紙_テスト仕様書_055飛脚ﾒｰﾙ便ｻｰﾊﾞ(急便向け）_チェックシートAPO_キャビネット構成図_キャビネット構成図_050.(添付資料)その他" xfId="2535" xr:uid="{00000000-0005-0000-0000-0000160A0000}"/>
    <cellStyle name="7_FAX用紙_テスト仕様書_055飛脚ﾒｰﾙ便ｻｰﾊﾞ(急便向け）_チェックシートAPO_キャビネット構成図_キャビネット構成図_050.(添付資料)その他 2" xfId="2539" xr:uid="{00000000-0005-0000-0000-00001A0A0000}"/>
    <cellStyle name="7_FAX用紙_テスト仕様書_057楽天様向ｲﾝﾀｰﾈｯﾄｼｮｯﾋﾟﾝｸﾞﾓｰﾙ機能開発2" xfId="748" xr:uid="{00000000-0005-0000-0000-00001B030000}"/>
    <cellStyle name="7_FAX用紙_テスト仕様書_057楽天様向ｲﾝﾀｰﾈｯﾄｼｮｯﾋﾟﾝｸﾞﾓｰﾙ機能開発2 2" xfId="55" xr:uid="{00000000-0005-0000-0000-00003F000000}"/>
    <cellStyle name="7_FAX用紙_テスト仕様書_057楽天様向ｲﾝﾀｰﾈｯﾄｼｮｯﾋﾟﾝｸﾞﾓｰﾙ機能開発2_(APO)" xfId="5269" xr:uid="{00000000-0005-0000-0000-0000C4140000}"/>
    <cellStyle name="7_FAX用紙_テスト仕様書_057楽天様向ｲﾝﾀｰﾈｯﾄｼｮｯﾋﾟﾝｸﾞﾓｰﾙ機能開発2_(APO) 2" xfId="5271" xr:uid="{00000000-0005-0000-0000-0000C6140000}"/>
    <cellStyle name="7_FAX用紙_テスト仕様書_057楽天様向ｲﾝﾀｰﾈｯﾄｼｮｯﾋﾟﾝｸﾞﾓｰﾙ機能開発2_(APO)_(APO)" xfId="5272" xr:uid="{00000000-0005-0000-0000-0000C7140000}"/>
    <cellStyle name="7_FAX用紙_テスト仕様書_057楽天様向ｲﾝﾀｰﾈｯﾄｼｮｯﾋﾟﾝｸﾞﾓｰﾙ機能開発2_(APO)_(APO) 2" xfId="5273" xr:uid="{00000000-0005-0000-0000-0000C8140000}"/>
    <cellStyle name="7_FAX用紙_テスト仕様書_057楽天様向ｲﾝﾀｰﾈｯﾄｼｮｯﾋﾟﾝｸﾞﾓｰﾙ機能開発2_(APO)_(APO)_01.コンバージョン手順書（最新）20040831" xfId="5274" xr:uid="{00000000-0005-0000-0000-0000C9140000}"/>
    <cellStyle name="7_FAX用紙_テスト仕様書_057楽天様向ｲﾝﾀｰﾈｯﾄｼｮｯﾋﾟﾝｸﾞﾓｰﾙ機能開発2_(APO)_(APO)_01.コンバージョン手順書（最新）20040831 2" xfId="5276" xr:uid="{00000000-0005-0000-0000-0000CB140000}"/>
    <cellStyle name="7_FAX用紙_テスト仕様書_057楽天様向ｲﾝﾀｰﾈｯﾄｼｮｯﾋﾟﾝｸﾞﾓｰﾙ機能開発2_(APO)_(APO)_050.(添付資料)その他" xfId="5277" xr:uid="{00000000-0005-0000-0000-0000CC140000}"/>
    <cellStyle name="7_FAX用紙_テスト仕様書_057楽天様向ｲﾝﾀｰﾈｯﾄｼｮｯﾋﾟﾝｸﾞﾓｰﾙ機能開発2_(APO)_(APO)_050.(添付資料)その他 2" xfId="5278" xr:uid="{00000000-0005-0000-0000-0000CD140000}"/>
    <cellStyle name="7_FAX用紙_テスト仕様書_057楽天様向ｲﾝﾀｰﾈｯﾄｼｮｯﾋﾟﾝｸﾞﾓｰﾙ機能開発2_(APO)_(APO)_キャビネット構成図" xfId="4772" xr:uid="{00000000-0005-0000-0000-0000D3120000}"/>
    <cellStyle name="7_FAX用紙_テスト仕様書_057楽天様向ｲﾝﾀｰﾈｯﾄｼｮｯﾋﾟﾝｸﾞﾓｰﾙ機能開発2_(APO)_(APO)_キャビネット構成図 2" xfId="4774" xr:uid="{00000000-0005-0000-0000-0000D5120000}"/>
    <cellStyle name="7_FAX用紙_テスト仕様書_057楽天様向ｲﾝﾀｰﾈｯﾄｼｮｯﾋﾟﾝｸﾞﾓｰﾙ機能開発2_(APO)_(APO)_キャビネット構成図_01.コンバージョン手順書（最新）20040831" xfId="1968" xr:uid="{00000000-0005-0000-0000-0000DF070000}"/>
    <cellStyle name="7_FAX用紙_テスト仕様書_057楽天様向ｲﾝﾀｰﾈｯﾄｼｮｯﾋﾟﾝｸﾞﾓｰﾙ機能開発2_(APO)_(APO)_キャビネット構成図_01.コンバージョン手順書（最新）20040831 2" xfId="1975" xr:uid="{00000000-0005-0000-0000-0000E6070000}"/>
    <cellStyle name="7_FAX用紙_テスト仕様書_057楽天様向ｲﾝﾀｰﾈｯﾄｼｮｯﾋﾟﾝｸﾞﾓｰﾙ機能開発2_(APO)_(APO)_キャビネット構成図_050.(添付資料)その他" xfId="5279" xr:uid="{00000000-0005-0000-0000-0000CE140000}"/>
    <cellStyle name="7_FAX用紙_テスト仕様書_057楽天様向ｲﾝﾀｰﾈｯﾄｼｮｯﾋﾟﾝｸﾞﾓｰﾙ機能開発2_(APO)_(APO)_キャビネット構成図_050.(添付資料)その他 2" xfId="5280" xr:uid="{00000000-0005-0000-0000-0000CF140000}"/>
    <cellStyle name="7_FAX用紙_テスト仕様書_057楽天様向ｲﾝﾀｰﾈｯﾄｼｮｯﾋﾟﾝｸﾞﾓｰﾙ機能開発2_(APO)_(APO)_キャビネット構成図_キャビネット構成図" xfId="5281" xr:uid="{00000000-0005-0000-0000-0000D0140000}"/>
    <cellStyle name="7_FAX用紙_テスト仕様書_057楽天様向ｲﾝﾀｰﾈｯﾄｼｮｯﾋﾟﾝｸﾞﾓｰﾙ機能開発2_(APO)_(APO)_キャビネット構成図_キャビネット構成図 2" xfId="5282" xr:uid="{00000000-0005-0000-0000-0000D1140000}"/>
    <cellStyle name="7_FAX用紙_テスト仕様書_057楽天様向ｲﾝﾀｰﾈｯﾄｼｮｯﾋﾟﾝｸﾞﾓｰﾙ機能開発2_(APO)_(APO)_キャビネット構成図_キャビネット構成図_01.コンバージョン手順書（最新）20040831" xfId="5283" xr:uid="{00000000-0005-0000-0000-0000D2140000}"/>
    <cellStyle name="7_FAX用紙_テスト仕様書_057楽天様向ｲﾝﾀｰﾈｯﾄｼｮｯﾋﾟﾝｸﾞﾓｰﾙ機能開発2_(APO)_(APO)_キャビネット構成図_キャビネット構成図_01.コンバージョン手順書（最新）20040831 2" xfId="5284" xr:uid="{00000000-0005-0000-0000-0000D3140000}"/>
    <cellStyle name="7_FAX用紙_テスト仕様書_057楽天様向ｲﾝﾀｰﾈｯﾄｼｮｯﾋﾟﾝｸﾞﾓｰﾙ機能開発2_(APO)_(APO)_キャビネット構成図_キャビネット構成図_050.(添付資料)その他" xfId="263" xr:uid="{00000000-0005-0000-0000-000036010000}"/>
    <cellStyle name="7_FAX用紙_テスト仕様書_057楽天様向ｲﾝﾀｰﾈｯﾄｼｮｯﾋﾟﾝｸﾞﾓｰﾙ機能開発2_(APO)_(APO)_キャビネット構成図_キャビネット構成図_050.(添付資料)その他 2" xfId="246" xr:uid="{00000000-0005-0000-0000-000025010000}"/>
    <cellStyle name="7_FAX用紙_テスト仕様書_057楽天様向ｲﾝﾀｰﾈｯﾄｼｮｯﾋﾟﾝｸﾞﾓｰﾙ機能開発2_(APO)_01.コンバージョン手順書（最新）20040831" xfId="348" xr:uid="{00000000-0005-0000-0000-00008B010000}"/>
    <cellStyle name="7_FAX用紙_テスト仕様書_057楽天様向ｲﾝﾀｰﾈｯﾄｼｮｯﾋﾟﾝｸﾞﾓｰﾙ機能開発2_(APO)_01.コンバージョン手順書（最新）20040831 2" xfId="34" xr:uid="{00000000-0005-0000-0000-000026000000}"/>
    <cellStyle name="7_FAX用紙_テスト仕様書_057楽天様向ｲﾝﾀｰﾈｯﾄｼｮｯﾋﾟﾝｸﾞﾓｰﾙ機能開発2_(APO)_050.(添付資料)その他" xfId="5285" xr:uid="{00000000-0005-0000-0000-0000D4140000}"/>
    <cellStyle name="7_FAX用紙_テスト仕様書_057楽天様向ｲﾝﾀｰﾈｯﾄｼｮｯﾋﾟﾝｸﾞﾓｰﾙ機能開発2_(APO)_050.(添付資料)その他 2" xfId="5286" xr:uid="{00000000-0005-0000-0000-0000D5140000}"/>
    <cellStyle name="7_FAX用紙_テスト仕様書_057楽天様向ｲﾝﾀｰﾈｯﾄｼｮｯﾋﾟﾝｸﾞﾓｰﾙ機能開発2_(APO)_キャビネット構成図" xfId="3491" xr:uid="{00000000-0005-0000-0000-0000D20D0000}"/>
    <cellStyle name="7_FAX用紙_テスト仕様書_057楽天様向ｲﾝﾀｰﾈｯﾄｼｮｯﾋﾟﾝｸﾞﾓｰﾙ機能開発2_(APO)_キャビネット構成図 2" xfId="4263" xr:uid="{00000000-0005-0000-0000-0000D6100000}"/>
    <cellStyle name="7_FAX用紙_テスト仕様書_057楽天様向ｲﾝﾀｰﾈｯﾄｼｮｯﾋﾟﾝｸﾞﾓｰﾙ機能開発2_(APO)_キャビネット構成図_01.コンバージョン手順書（最新）20040831" xfId="5287" xr:uid="{00000000-0005-0000-0000-0000D6140000}"/>
    <cellStyle name="7_FAX用紙_テスト仕様書_057楽天様向ｲﾝﾀｰﾈｯﾄｼｮｯﾋﾟﾝｸﾞﾓｰﾙ機能開発2_(APO)_キャビネット構成図_01.コンバージョン手順書（最新）20040831 2" xfId="5288" xr:uid="{00000000-0005-0000-0000-0000D7140000}"/>
    <cellStyle name="7_FAX用紙_テスト仕様書_057楽天様向ｲﾝﾀｰﾈｯﾄｼｮｯﾋﾟﾝｸﾞﾓｰﾙ機能開発2_(APO)_キャビネット構成図_050.(添付資料)その他" xfId="3199" xr:uid="{00000000-0005-0000-0000-0000AE0C0000}"/>
    <cellStyle name="7_FAX用紙_テスト仕様書_057楽天様向ｲﾝﾀｰﾈｯﾄｼｮｯﾋﾟﾝｸﾞﾓｰﾙ機能開発2_(APO)_キャビネット構成図_050.(添付資料)その他 2" xfId="1466" xr:uid="{00000000-0005-0000-0000-0000E9050000}"/>
    <cellStyle name="7_FAX用紙_テスト仕様書_057楽天様向ｲﾝﾀｰﾈｯﾄｼｮｯﾋﾟﾝｸﾞﾓｰﾙ機能開発2_(APO)_キャビネット構成図_キャビネット構成図" xfId="5289" xr:uid="{00000000-0005-0000-0000-0000D8140000}"/>
    <cellStyle name="7_FAX用紙_テスト仕様書_057楽天様向ｲﾝﾀｰﾈｯﾄｼｮｯﾋﾟﾝｸﾞﾓｰﾙ機能開発2_(APO)_キャビネット構成図_キャビネット構成図 2" xfId="1740" xr:uid="{00000000-0005-0000-0000-0000FB060000}"/>
    <cellStyle name="7_FAX用紙_テスト仕様書_057楽天様向ｲﾝﾀｰﾈｯﾄｼｮｯﾋﾟﾝｸﾞﾓｰﾙ機能開発2_(APO)_キャビネット構成図_キャビネット構成図_01.コンバージョン手順書（最新）20040831" xfId="5290" xr:uid="{00000000-0005-0000-0000-0000D9140000}"/>
    <cellStyle name="7_FAX用紙_テスト仕様書_057楽天様向ｲﾝﾀｰﾈｯﾄｼｮｯﾋﾟﾝｸﾞﾓｰﾙ機能開発2_(APO)_キャビネット構成図_キャビネット構成図_01.コンバージョン手順書（最新）20040831 2" xfId="392" xr:uid="{00000000-0005-0000-0000-0000B7010000}"/>
    <cellStyle name="7_FAX用紙_テスト仕様書_057楽天様向ｲﾝﾀｰﾈｯﾄｼｮｯﾋﾟﾝｸﾞﾓｰﾙ機能開発2_(APO)_キャビネット構成図_キャビネット構成図_050.(添付資料)その他" xfId="5291" xr:uid="{00000000-0005-0000-0000-0000DA140000}"/>
    <cellStyle name="7_FAX用紙_テスト仕様書_057楽天様向ｲﾝﾀｰﾈｯﾄｼｮｯﾋﾟﾝｸﾞﾓｰﾙ機能開発2_(APO)_キャビネット構成図_キャビネット構成図_050.(添付資料)その他 2" xfId="5292" xr:uid="{00000000-0005-0000-0000-0000DB140000}"/>
    <cellStyle name="7_FAX用紙_テスト仕様書_057楽天様向ｲﾝﾀｰﾈｯﾄｼｮｯﾋﾟﾝｸﾞﾓｰﾙ機能開発2_01.コンバージョン手順書（最新）20040831" xfId="440" xr:uid="{00000000-0005-0000-0000-0000E7010000}"/>
    <cellStyle name="7_FAX用紙_テスト仕様書_057楽天様向ｲﾝﾀｰﾈｯﾄｼｮｯﾋﾟﾝｸﾞﾓｰﾙ機能開発2_01.コンバージョン手順書（最新）20040831 2" xfId="5293" xr:uid="{00000000-0005-0000-0000-0000DC140000}"/>
    <cellStyle name="7_FAX用紙_テスト仕様書_057楽天様向ｲﾝﾀｰﾈｯﾄｼｮｯﾋﾟﾝｸﾞﾓｰﾙ機能開発2_050.(添付資料)その他" xfId="5294" xr:uid="{00000000-0005-0000-0000-0000DD140000}"/>
    <cellStyle name="7_FAX用紙_テスト仕様書_057楽天様向ｲﾝﾀｰﾈｯﾄｼｮｯﾋﾟﾝｸﾞﾓｰﾙ機能開発2_050.(添付資料)その他 2" xfId="5295" xr:uid="{00000000-0005-0000-0000-0000DE140000}"/>
    <cellStyle name="7_FAX用紙_テスト仕様書_057楽天様向ｲﾝﾀｰﾈｯﾄｼｮｯﾋﾟﾝｸﾞﾓｰﾙ機能開発2_キャビネット構成図" xfId="4256" xr:uid="{00000000-0005-0000-0000-0000CF100000}"/>
    <cellStyle name="7_FAX用紙_テスト仕様書_057楽天様向ｲﾝﾀｰﾈｯﾄｼｮｯﾋﾟﾝｸﾞﾓｰﾙ機能開発2_キャビネット構成図 2" xfId="4258" xr:uid="{00000000-0005-0000-0000-0000D1100000}"/>
    <cellStyle name="7_FAX用紙_テスト仕様書_057楽天様向ｲﾝﾀｰﾈｯﾄｼｮｯﾋﾟﾝｸﾞﾓｰﾙ機能開発2_キャビネット構成図_01.コンバージョン手順書（最新）20040831" xfId="5296" xr:uid="{00000000-0005-0000-0000-0000DF140000}"/>
    <cellStyle name="7_FAX用紙_テスト仕様書_057楽天様向ｲﾝﾀｰﾈｯﾄｼｮｯﾋﾟﾝｸﾞﾓｰﾙ機能開発2_キャビネット構成図_01.コンバージョン手順書（最新）20040831 2" xfId="5297" xr:uid="{00000000-0005-0000-0000-0000E0140000}"/>
    <cellStyle name="7_FAX用紙_テスト仕様書_057楽天様向ｲﾝﾀｰﾈｯﾄｼｮｯﾋﾟﾝｸﾞﾓｰﾙ機能開発2_キャビネット構成図_050.(添付資料)その他" xfId="5298" xr:uid="{00000000-0005-0000-0000-0000E1140000}"/>
    <cellStyle name="7_FAX用紙_テスト仕様書_057楽天様向ｲﾝﾀｰﾈｯﾄｼｮｯﾋﾟﾝｸﾞﾓｰﾙ機能開発2_キャビネット構成図_050.(添付資料)その他 2" xfId="5299" xr:uid="{00000000-0005-0000-0000-0000E2140000}"/>
    <cellStyle name="7_FAX用紙_テスト仕様書_057楽天様向ｲﾝﾀｰﾈｯﾄｼｮｯﾋﾟﾝｸﾞﾓｰﾙ機能開発2_キャビネット構成図_キャビネット構成図" xfId="50" xr:uid="{00000000-0005-0000-0000-00003A000000}"/>
    <cellStyle name="7_FAX用紙_テスト仕様書_057楽天様向ｲﾝﾀｰﾈｯﾄｼｮｯﾋﾟﾝｸﾞﾓｰﾙ機能開発2_キャビネット構成図_キャビネット構成図 2" xfId="1977" xr:uid="{00000000-0005-0000-0000-0000E8070000}"/>
    <cellStyle name="7_FAX用紙_テスト仕様書_057楽天様向ｲﾝﾀｰﾈｯﾄｼｮｯﾋﾟﾝｸﾞﾓｰﾙ機能開発2_キャビネット構成図_キャビネット構成図_01.コンバージョン手順書（最新）20040831" xfId="853" xr:uid="{00000000-0005-0000-0000-000084030000}"/>
    <cellStyle name="7_FAX用紙_テスト仕様書_057楽天様向ｲﾝﾀｰﾈｯﾄｼｮｯﾋﾟﾝｸﾞﾓｰﾙ機能開発2_キャビネット構成図_キャビネット構成図_01.コンバージョン手順書（最新）20040831 2" xfId="4031" xr:uid="{00000000-0005-0000-0000-0000EE0F0000}"/>
    <cellStyle name="7_FAX用紙_テスト仕様書_057楽天様向ｲﾝﾀｰﾈｯﾄｼｮｯﾋﾟﾝｸﾞﾓｰﾙ機能開発2_キャビネット構成図_キャビネット構成図_050.(添付資料)その他" xfId="5300" xr:uid="{00000000-0005-0000-0000-0000E3140000}"/>
    <cellStyle name="7_FAX用紙_テスト仕様書_057楽天様向ｲﾝﾀｰﾈｯﾄｼｮｯﾋﾟﾝｸﾞﾓｰﾙ機能開発2_キャビネット構成図_キャビネット構成図_050.(添付資料)その他 2" xfId="5301" xr:uid="{00000000-0005-0000-0000-0000E4140000}"/>
    <cellStyle name="7_FAX用紙_テスト仕様書_057楽天様向ｲﾝﾀｰﾈｯﾄｼｮｯﾋﾟﾝｸﾞﾓｰﾙ機能開発2_チェックシートAPO" xfId="5302" xr:uid="{00000000-0005-0000-0000-0000E5140000}"/>
    <cellStyle name="7_FAX用紙_テスト仕様書_057楽天様向ｲﾝﾀｰﾈｯﾄｼｮｯﾋﾟﾝｸﾞﾓｰﾙ機能開発2_チェックシートAPO 2" xfId="5303" xr:uid="{00000000-0005-0000-0000-0000E6140000}"/>
    <cellStyle name="7_FAX用紙_テスト仕様書_057楽天様向ｲﾝﾀｰﾈｯﾄｼｮｯﾋﾟﾝｸﾞﾓｰﾙ機能開発2_チェックシートAPO_(APO)" xfId="5304" xr:uid="{00000000-0005-0000-0000-0000E7140000}"/>
    <cellStyle name="7_FAX用紙_テスト仕様書_057楽天様向ｲﾝﾀｰﾈｯﾄｼｮｯﾋﾟﾝｸﾞﾓｰﾙ機能開発2_チェックシートAPO_(APO) 2" xfId="5305" xr:uid="{00000000-0005-0000-0000-0000E8140000}"/>
    <cellStyle name="7_FAX用紙_テスト仕様書_057楽天様向ｲﾝﾀｰﾈｯﾄｼｮｯﾋﾟﾝｸﾞﾓｰﾙ機能開発2_チェックシートAPO_(APO)_01.コンバージョン手順書（最新）20040831" xfId="2311" xr:uid="{00000000-0005-0000-0000-000036090000}"/>
    <cellStyle name="7_FAX用紙_テスト仕様書_057楽天様向ｲﾝﾀｰﾈｯﾄｼｮｯﾋﾟﾝｸﾞﾓｰﾙ機能開発2_チェックシートAPO_(APO)_01.コンバージョン手順書（最新）20040831 2" xfId="404" xr:uid="{00000000-0005-0000-0000-0000C3010000}"/>
    <cellStyle name="7_FAX用紙_テスト仕様書_057楽天様向ｲﾝﾀｰﾈｯﾄｼｮｯﾋﾟﾝｸﾞﾓｰﾙ機能開発2_チェックシートAPO_(APO)_050.(添付資料)その他" xfId="5306" xr:uid="{00000000-0005-0000-0000-0000E9140000}"/>
    <cellStyle name="7_FAX用紙_テスト仕様書_057楽天様向ｲﾝﾀｰﾈｯﾄｼｮｯﾋﾟﾝｸﾞﾓｰﾙ機能開発2_チェックシートAPO_(APO)_050.(添付資料)その他 2" xfId="5307" xr:uid="{00000000-0005-0000-0000-0000EA140000}"/>
    <cellStyle name="7_FAX用紙_テスト仕様書_057楽天様向ｲﾝﾀｰﾈｯﾄｼｮｯﾋﾟﾝｸﾞﾓｰﾙ機能開発2_チェックシートAPO_(APO)_キャビネット構成図" xfId="5308" xr:uid="{00000000-0005-0000-0000-0000EB140000}"/>
    <cellStyle name="7_FAX用紙_テスト仕様書_057楽天様向ｲﾝﾀｰﾈｯﾄｼｮｯﾋﾟﾝｸﾞﾓｰﾙ機能開発2_チェックシートAPO_(APO)_キャビネット構成図 2" xfId="5309" xr:uid="{00000000-0005-0000-0000-0000EC140000}"/>
    <cellStyle name="7_FAX用紙_テスト仕様書_057楽天様向ｲﾝﾀｰﾈｯﾄｼｮｯﾋﾟﾝｸﾞﾓｰﾙ機能開発2_チェックシートAPO_(APO)_キャビネット構成図_01.コンバージョン手順書（最新）20040831" xfId="5310" xr:uid="{00000000-0005-0000-0000-0000ED140000}"/>
    <cellStyle name="7_FAX用紙_テスト仕様書_057楽天様向ｲﾝﾀｰﾈｯﾄｼｮｯﾋﾟﾝｸﾞﾓｰﾙ機能開発2_チェックシートAPO_(APO)_キャビネット構成図_01.コンバージョン手順書（最新）20040831 2" xfId="4993" xr:uid="{00000000-0005-0000-0000-0000B0130000}"/>
    <cellStyle name="7_FAX用紙_テスト仕様書_057楽天様向ｲﾝﾀｰﾈｯﾄｼｮｯﾋﾟﾝｸﾞﾓｰﾙ機能開発2_チェックシートAPO_(APO)_キャビネット構成図_050.(添付資料)その他" xfId="5311" xr:uid="{00000000-0005-0000-0000-0000EE140000}"/>
    <cellStyle name="7_FAX用紙_テスト仕様書_057楽天様向ｲﾝﾀｰﾈｯﾄｼｮｯﾋﾟﾝｸﾞﾓｰﾙ機能開発2_チェックシートAPO_(APO)_キャビネット構成図_050.(添付資料)その他 2" xfId="5312" xr:uid="{00000000-0005-0000-0000-0000EF140000}"/>
    <cellStyle name="7_FAX用紙_テスト仕様書_057楽天様向ｲﾝﾀｰﾈｯﾄｼｮｯﾋﾟﾝｸﾞﾓｰﾙ機能開発2_チェックシートAPO_(APO)_キャビネット構成図_キャビネット構成図" xfId="3997" xr:uid="{00000000-0005-0000-0000-0000CC0F0000}"/>
    <cellStyle name="7_FAX用紙_テスト仕様書_057楽天様向ｲﾝﾀｰﾈｯﾄｼｮｯﾋﾟﾝｸﾞﾓｰﾙ機能開発2_チェックシートAPO_(APO)_キャビネット構成図_キャビネット構成図 2" xfId="3999" xr:uid="{00000000-0005-0000-0000-0000CE0F0000}"/>
    <cellStyle name="7_FAX用紙_テスト仕様書_057楽天様向ｲﾝﾀｰﾈｯﾄｼｮｯﾋﾟﾝｸﾞﾓｰﾙ機能開発2_チェックシートAPO_(APO)_キャビネット構成図_キャビネット構成図_01.コンバージョン手順書（最新）20040831" xfId="346" xr:uid="{00000000-0005-0000-0000-000089010000}"/>
    <cellStyle name="7_FAX用紙_テスト仕様書_057楽天様向ｲﾝﾀｰﾈｯﾄｼｮｯﾋﾟﾝｸﾞﾓｰﾙ機能開発2_チェックシートAPO_(APO)_キャビネット構成図_キャビネット構成図_01.コンバージョン手順書（最新）20040831 2" xfId="37" xr:uid="{00000000-0005-0000-0000-000029000000}"/>
    <cellStyle name="7_FAX用紙_テスト仕様書_057楽天様向ｲﾝﾀｰﾈｯﾄｼｮｯﾋﾟﾝｸﾞﾓｰﾙ機能開発2_チェックシートAPO_(APO)_キャビネット構成図_キャビネット構成図_050.(添付資料)その他" xfId="2473" xr:uid="{00000000-0005-0000-0000-0000D8090000}"/>
    <cellStyle name="7_FAX用紙_テスト仕様書_057楽天様向ｲﾝﾀｰﾈｯﾄｼｮｯﾋﾟﾝｸﾞﾓｰﾙ機能開発2_チェックシートAPO_(APO)_キャビネット構成図_キャビネット構成図_050.(添付資料)その他 2" xfId="5313" xr:uid="{00000000-0005-0000-0000-0000F0140000}"/>
    <cellStyle name="7_FAX用紙_テスト仕様書_057楽天様向ｲﾝﾀｰﾈｯﾄｼｮｯﾋﾟﾝｸﾞﾓｰﾙ機能開発2_チェックシートAPO_01.コンバージョン手順書（最新）20040831" xfId="3433" xr:uid="{00000000-0005-0000-0000-0000980D0000}"/>
    <cellStyle name="7_FAX用紙_テスト仕様書_057楽天様向ｲﾝﾀｰﾈｯﾄｼｮｯﾋﾟﾝｸﾞﾓｰﾙ機能開発2_チェックシートAPO_01.コンバージョン手順書（最新）20040831 2" xfId="4192" xr:uid="{00000000-0005-0000-0000-00008F100000}"/>
    <cellStyle name="7_FAX用紙_テスト仕様書_057楽天様向ｲﾝﾀｰﾈｯﾄｼｮｯﾋﾟﾝｸﾞﾓｰﾙ機能開発2_チェックシートAPO_050.(添付資料)その他" xfId="595" xr:uid="{00000000-0005-0000-0000-000082020000}"/>
    <cellStyle name="7_FAX用紙_テスト仕様書_057楽天様向ｲﾝﾀｰﾈｯﾄｼｮｯﾋﾟﾝｸﾞﾓｰﾙ機能開発2_チェックシートAPO_050.(添付資料)その他 2" xfId="5314" xr:uid="{00000000-0005-0000-0000-0000F1140000}"/>
    <cellStyle name="7_FAX用紙_テスト仕様書_057楽天様向ｲﾝﾀｰﾈｯﾄｼｮｯﾋﾟﾝｸﾞﾓｰﾙ機能開発2_チェックシートAPO_キャビネット構成図" xfId="5315" xr:uid="{00000000-0005-0000-0000-0000F2140000}"/>
    <cellStyle name="7_FAX用紙_テスト仕様書_057楽天様向ｲﾝﾀｰﾈｯﾄｼｮｯﾋﾟﾝｸﾞﾓｰﾙ機能開発2_チェックシートAPO_キャビネット構成図 2" xfId="5316" xr:uid="{00000000-0005-0000-0000-0000F3140000}"/>
    <cellStyle name="7_FAX用紙_テスト仕様書_057楽天様向ｲﾝﾀｰﾈｯﾄｼｮｯﾋﾟﾝｸﾞﾓｰﾙ機能開発2_チェックシートAPO_キャビネット構成図_01.コンバージョン手順書（最新）20040831" xfId="5318" xr:uid="{00000000-0005-0000-0000-0000F5140000}"/>
    <cellStyle name="7_FAX用紙_テスト仕様書_057楽天様向ｲﾝﾀｰﾈｯﾄｼｮｯﾋﾟﾝｸﾞﾓｰﾙ機能開発2_チェックシートAPO_キャビネット構成図_01.コンバージョン手順書（最新）20040831 2" xfId="774" xr:uid="{00000000-0005-0000-0000-000035030000}"/>
    <cellStyle name="7_FAX用紙_テスト仕様書_057楽天様向ｲﾝﾀｰﾈｯﾄｼｮｯﾋﾟﾝｸﾞﾓｰﾙ機能開発2_チェックシートAPO_キャビネット構成図_050.(添付資料)その他" xfId="5319" xr:uid="{00000000-0005-0000-0000-0000F6140000}"/>
    <cellStyle name="7_FAX用紙_テスト仕様書_057楽天様向ｲﾝﾀｰﾈｯﾄｼｮｯﾋﾟﾝｸﾞﾓｰﾙ機能開発2_チェックシートAPO_キャビネット構成図_050.(添付資料)その他 2" xfId="5320" xr:uid="{00000000-0005-0000-0000-0000F7140000}"/>
    <cellStyle name="7_FAX用紙_テスト仕様書_057楽天様向ｲﾝﾀｰﾈｯﾄｼｮｯﾋﾟﾝｸﾞﾓｰﾙ機能開発2_チェックシートAPO_キャビネット構成図_キャビネット構成図" xfId="1167" xr:uid="{00000000-0005-0000-0000-0000BE040000}"/>
    <cellStyle name="7_FAX用紙_テスト仕様書_057楽天様向ｲﾝﾀｰﾈｯﾄｼｮｯﾋﾟﾝｸﾞﾓｰﾙ機能開発2_チェックシートAPO_キャビネット構成図_キャビネット構成図 2" xfId="5321" xr:uid="{00000000-0005-0000-0000-0000F8140000}"/>
    <cellStyle name="7_FAX用紙_テスト仕様書_057楽天様向ｲﾝﾀｰﾈｯﾄｼｮｯﾋﾟﾝｸﾞﾓｰﾙ機能開発2_チェックシートAPO_キャビネット構成図_キャビネット構成図_01.コンバージョン手順書（最新）20040831" xfId="5322" xr:uid="{00000000-0005-0000-0000-0000F9140000}"/>
    <cellStyle name="7_FAX用紙_テスト仕様書_057楽天様向ｲﾝﾀｰﾈｯﾄｼｮｯﾋﾟﾝｸﾞﾓｰﾙ機能開発2_チェックシートAPO_キャビネット構成図_キャビネット構成図_01.コンバージョン手順書（最新）20040831 2" xfId="5323" xr:uid="{00000000-0005-0000-0000-0000FA140000}"/>
    <cellStyle name="7_FAX用紙_テスト仕様書_057楽天様向ｲﾝﾀｰﾈｯﾄｼｮｯﾋﾟﾝｸﾞﾓｰﾙ機能開発2_チェックシートAPO_キャビネット構成図_キャビネット構成図_050.(添付資料)その他" xfId="5324" xr:uid="{00000000-0005-0000-0000-0000FB140000}"/>
    <cellStyle name="7_FAX用紙_テスト仕様書_057楽天様向ｲﾝﾀｰﾈｯﾄｼｮｯﾋﾟﾝｸﾞﾓｰﾙ機能開発2_チェックシートAPO_キャビネット構成図_キャビネット構成図_050.(添付資料)その他 2" xfId="5325" xr:uid="{00000000-0005-0000-0000-0000FC140000}"/>
    <cellStyle name="7_FAX用紙_テスト仕様書_SO21見積1205" xfId="5326" xr:uid="{00000000-0005-0000-0000-0000FD140000}"/>
    <cellStyle name="7_FAX用紙_テスト仕様書_SO21見積1205 2" xfId="5327" xr:uid="{00000000-0005-0000-0000-0000FE140000}"/>
    <cellStyle name="7_FAX用紙_テスト仕様書_SO21見積1205_(APO)" xfId="5328" xr:uid="{00000000-0005-0000-0000-0000FF140000}"/>
    <cellStyle name="7_FAX用紙_テスト仕様書_SO21見積1205_(APO) 2" xfId="5329" xr:uid="{00000000-0005-0000-0000-000000150000}"/>
    <cellStyle name="7_FAX用紙_テスト仕様書_SO21見積1205_(APO)_(APO)" xfId="384" xr:uid="{00000000-0005-0000-0000-0000AF010000}"/>
    <cellStyle name="7_FAX用紙_テスト仕様書_SO21見積1205_(APO)_(APO) 2" xfId="996" xr:uid="{00000000-0005-0000-0000-000013040000}"/>
    <cellStyle name="7_FAX用紙_テスト仕様書_SO21見積1205_(APO)_(APO)_01.コンバージョン手順書（最新）20040831" xfId="763" xr:uid="{00000000-0005-0000-0000-00002A030000}"/>
    <cellStyle name="7_FAX用紙_テスト仕様書_SO21見積1205_(APO)_(APO)_01.コンバージョン手順書（最新）20040831 2" xfId="4423" xr:uid="{00000000-0005-0000-0000-000076110000}"/>
    <cellStyle name="7_FAX用紙_テスト仕様書_SO21見積1205_(APO)_(APO)_050.(添付資料)その他" xfId="415" xr:uid="{00000000-0005-0000-0000-0000CE010000}"/>
    <cellStyle name="7_FAX用紙_テスト仕様書_SO21見積1205_(APO)_(APO)_050.(添付資料)その他 2" xfId="4795" xr:uid="{00000000-0005-0000-0000-0000EA120000}"/>
    <cellStyle name="7_FAX用紙_テスト仕様書_SO21見積1205_(APO)_(APO)_キャビネット構成図" xfId="5331" xr:uid="{00000000-0005-0000-0000-000002150000}"/>
    <cellStyle name="7_FAX用紙_テスト仕様書_SO21見積1205_(APO)_(APO)_キャビネット構成図 2" xfId="5333" xr:uid="{00000000-0005-0000-0000-000004150000}"/>
    <cellStyle name="7_FAX用紙_テスト仕様書_SO21見積1205_(APO)_(APO)_キャビネット構成図_01.コンバージョン手順書（最新）20040831" xfId="5334" xr:uid="{00000000-0005-0000-0000-000005150000}"/>
    <cellStyle name="7_FAX用紙_テスト仕様書_SO21見積1205_(APO)_(APO)_キャビネット構成図_01.コンバージョン手順書（最新）20040831 2" xfId="5335" xr:uid="{00000000-0005-0000-0000-000006150000}"/>
    <cellStyle name="7_FAX用紙_テスト仕様書_SO21見積1205_(APO)_(APO)_キャビネット構成図_050.(添付資料)その他" xfId="5336" xr:uid="{00000000-0005-0000-0000-000007150000}"/>
    <cellStyle name="7_FAX用紙_テスト仕様書_SO21見積1205_(APO)_(APO)_キャビネット構成図_050.(添付資料)その他 2" xfId="5337" xr:uid="{00000000-0005-0000-0000-000008150000}"/>
    <cellStyle name="7_FAX用紙_テスト仕様書_SO21見積1205_(APO)_(APO)_キャビネット構成図_キャビネット構成図" xfId="4053" xr:uid="{00000000-0005-0000-0000-000004100000}"/>
    <cellStyle name="7_FAX用紙_テスト仕様書_SO21見積1205_(APO)_(APO)_キャビネット構成図_キャビネット構成図 2" xfId="5338" xr:uid="{00000000-0005-0000-0000-000009150000}"/>
    <cellStyle name="7_FAX用紙_テスト仕様書_SO21見積1205_(APO)_(APO)_キャビネット構成図_キャビネット構成図_01.コンバージョン手順書（最新）20040831" xfId="5339" xr:uid="{00000000-0005-0000-0000-00000A150000}"/>
    <cellStyle name="7_FAX用紙_テスト仕様書_SO21見積1205_(APO)_(APO)_キャビネット構成図_キャビネット構成図_01.コンバージョン手順書（最新）20040831 2" xfId="2985" xr:uid="{00000000-0005-0000-0000-0000D80B0000}"/>
    <cellStyle name="7_FAX用紙_テスト仕様書_SO21見積1205_(APO)_(APO)_キャビネット構成図_キャビネット構成図_050.(添付資料)その他" xfId="4210" xr:uid="{00000000-0005-0000-0000-0000A1100000}"/>
    <cellStyle name="7_FAX用紙_テスト仕様書_SO21見積1205_(APO)_(APO)_キャビネット構成図_キャビネット構成図_050.(添付資料)その他 2" xfId="4215" xr:uid="{00000000-0005-0000-0000-0000A6100000}"/>
    <cellStyle name="7_FAX用紙_テスト仕様書_SO21見積1205_(APO)_01.コンバージョン手順書（最新）20040831" xfId="3847" xr:uid="{00000000-0005-0000-0000-0000360F0000}"/>
    <cellStyle name="7_FAX用紙_テスト仕様書_SO21見積1205_(APO)_01.コンバージョン手順書（最新）20040831 2" xfId="3850" xr:uid="{00000000-0005-0000-0000-0000390F0000}"/>
    <cellStyle name="7_FAX用紙_テスト仕様書_SO21見積1205_(APO)_050.(添付資料)その他" xfId="5340" xr:uid="{00000000-0005-0000-0000-00000B150000}"/>
    <cellStyle name="7_FAX用紙_テスト仕様書_SO21見積1205_(APO)_050.(添付資料)その他 2" xfId="5341" xr:uid="{00000000-0005-0000-0000-00000C150000}"/>
    <cellStyle name="7_FAX用紙_テスト仕様書_SO21見積1205_(APO)_キャビネット構成図" xfId="4720" xr:uid="{00000000-0005-0000-0000-00009F120000}"/>
    <cellStyle name="7_FAX用紙_テスト仕様書_SO21見積1205_(APO)_キャビネット構成図 2" xfId="4793" xr:uid="{00000000-0005-0000-0000-0000E8120000}"/>
    <cellStyle name="7_FAX用紙_テスト仕様書_SO21見積1205_(APO)_キャビネット構成図_01.コンバージョン手順書（最新）20040831" xfId="5342" xr:uid="{00000000-0005-0000-0000-00000D150000}"/>
    <cellStyle name="7_FAX用紙_テスト仕様書_SO21見積1205_(APO)_キャビネット構成図_01.コンバージョン手順書（最新）20040831 2" xfId="2324" xr:uid="{00000000-0005-0000-0000-000043090000}"/>
    <cellStyle name="7_FAX用紙_テスト仕様書_SO21見積1205_(APO)_キャビネット構成図_050.(添付資料)その他" xfId="4962" xr:uid="{00000000-0005-0000-0000-000091130000}"/>
    <cellStyle name="7_FAX用紙_テスト仕様書_SO21見積1205_(APO)_キャビネット構成図_050.(添付資料)その他 2" xfId="5343" xr:uid="{00000000-0005-0000-0000-00000E150000}"/>
    <cellStyle name="7_FAX用紙_テスト仕様書_SO21見積1205_(APO)_キャビネット構成図_キャビネット構成図" xfId="528" xr:uid="{00000000-0005-0000-0000-00003F020000}"/>
    <cellStyle name="7_FAX用紙_テスト仕様書_SO21見積1205_(APO)_キャビネット構成図_キャビネット構成図 2" xfId="536" xr:uid="{00000000-0005-0000-0000-000047020000}"/>
    <cellStyle name="7_FAX用紙_テスト仕様書_SO21見積1205_(APO)_キャビネット構成図_キャビネット構成図_01.コンバージョン手順書（最新）20040831" xfId="1820" xr:uid="{00000000-0005-0000-0000-00004B070000}"/>
    <cellStyle name="7_FAX用紙_テスト仕様書_SO21見積1205_(APO)_キャビネット構成図_キャビネット構成図_01.コンバージョン手順書（最新）20040831 2" xfId="1745" xr:uid="{00000000-0005-0000-0000-000000070000}"/>
    <cellStyle name="7_FAX用紙_テスト仕様書_SO21見積1205_(APO)_キャビネット構成図_キャビネット構成図_050.(添付資料)その他" xfId="1269" xr:uid="{00000000-0005-0000-0000-000024050000}"/>
    <cellStyle name="7_FAX用紙_テスト仕様書_SO21見積1205_(APO)_キャビネット構成図_キャビネット構成図_050.(添付資料)その他 2" xfId="2330" xr:uid="{00000000-0005-0000-0000-000049090000}"/>
    <cellStyle name="7_FAX用紙_テスト仕様書_SO21見積1205_01.コンバージョン手順書（最新）20040831" xfId="5345" xr:uid="{00000000-0005-0000-0000-000010150000}"/>
    <cellStyle name="7_FAX用紙_テスト仕様書_SO21見積1205_01.コンバージョン手順書（最新）20040831 2" xfId="5347" xr:uid="{00000000-0005-0000-0000-000012150000}"/>
    <cellStyle name="7_FAX用紙_テスト仕様書_SO21見積1205_050.(添付資料)その他" xfId="5348" xr:uid="{00000000-0005-0000-0000-000013150000}"/>
    <cellStyle name="7_FAX用紙_テスト仕様書_SO21見積1205_050.(添付資料)その他 2" xfId="5349" xr:uid="{00000000-0005-0000-0000-000014150000}"/>
    <cellStyle name="7_FAX用紙_テスト仕様書_SO21見積1205_キャビネット構成図" xfId="5350" xr:uid="{00000000-0005-0000-0000-000015150000}"/>
    <cellStyle name="7_FAX用紙_テスト仕様書_SO21見積1205_キャビネット構成図 2" xfId="5351" xr:uid="{00000000-0005-0000-0000-000016150000}"/>
    <cellStyle name="7_FAX用紙_テスト仕様書_SO21見積1205_キャビネット構成図_01.コンバージョン手順書（最新）20040831" xfId="1465" xr:uid="{00000000-0005-0000-0000-0000E8050000}"/>
    <cellStyle name="7_FAX用紙_テスト仕様書_SO21見積1205_キャビネット構成図_01.コンバージョン手順書（最新）20040831 2" xfId="1472" xr:uid="{00000000-0005-0000-0000-0000EF050000}"/>
    <cellStyle name="7_FAX用紙_テスト仕様書_SO21見積1205_キャビネット構成図_050.(添付資料)その他" xfId="5352" xr:uid="{00000000-0005-0000-0000-000017150000}"/>
    <cellStyle name="7_FAX用紙_テスト仕様書_SO21見積1205_キャビネット構成図_050.(添付資料)その他 2" xfId="5353" xr:uid="{00000000-0005-0000-0000-000018150000}"/>
    <cellStyle name="7_FAX用紙_テスト仕様書_SO21見積1205_キャビネット構成図_キャビネット構成図" xfId="3599" xr:uid="{00000000-0005-0000-0000-00003E0E0000}"/>
    <cellStyle name="7_FAX用紙_テスト仕様書_SO21見積1205_キャビネット構成図_キャビネット構成図 2" xfId="2039" xr:uid="{00000000-0005-0000-0000-000026080000}"/>
    <cellStyle name="7_FAX用紙_テスト仕様書_SO21見積1205_キャビネット構成図_キャビネット構成図_01.コンバージョン手順書（最新）20040831" xfId="5354" xr:uid="{00000000-0005-0000-0000-000019150000}"/>
    <cellStyle name="7_FAX用紙_テスト仕様書_SO21見積1205_キャビネット構成図_キャビネット構成図_01.コンバージョン手順書（最新）20040831 2" xfId="5355" xr:uid="{00000000-0005-0000-0000-00001A150000}"/>
    <cellStyle name="7_FAX用紙_テスト仕様書_SO21見積1205_キャビネット構成図_キャビネット構成図_050.(添付資料)その他" xfId="5357" xr:uid="{00000000-0005-0000-0000-00001C150000}"/>
    <cellStyle name="7_FAX用紙_テスト仕様書_SO21見積1205_キャビネット構成図_キャビネット構成図_050.(添付資料)その他 2" xfId="5358" xr:uid="{00000000-0005-0000-0000-00001D150000}"/>
    <cellStyle name="7_FAX用紙_テスト仕様書_SO21見積1205_チェックシートAPO" xfId="5177" xr:uid="{00000000-0005-0000-0000-000068140000}"/>
    <cellStyle name="7_FAX用紙_テスト仕様書_SO21見積1205_チェックシートAPO 2" xfId="5179" xr:uid="{00000000-0005-0000-0000-00006A140000}"/>
    <cellStyle name="7_FAX用紙_テスト仕様書_SO21見積1205_チェックシートAPO_(APO)" xfId="5359" xr:uid="{00000000-0005-0000-0000-00001E150000}"/>
    <cellStyle name="7_FAX用紙_テスト仕様書_SO21見積1205_チェックシートAPO_(APO) 2" xfId="5360" xr:uid="{00000000-0005-0000-0000-00001F150000}"/>
    <cellStyle name="7_FAX用紙_テスト仕様書_SO21見積1205_チェックシートAPO_(APO)_01.コンバージョン手順書（最新）20040831" xfId="5361" xr:uid="{00000000-0005-0000-0000-000020150000}"/>
    <cellStyle name="7_FAX用紙_テスト仕様書_SO21見積1205_チェックシートAPO_(APO)_01.コンバージョン手順書（最新）20040831 2" xfId="5362" xr:uid="{00000000-0005-0000-0000-000021150000}"/>
    <cellStyle name="7_FAX用紙_テスト仕様書_SO21見積1205_チェックシートAPO_(APO)_050.(添付資料)その他" xfId="3209" xr:uid="{00000000-0005-0000-0000-0000B80C0000}"/>
    <cellStyle name="7_FAX用紙_テスト仕様書_SO21見積1205_チェックシートAPO_(APO)_050.(添付資料)その他 2" xfId="5364" xr:uid="{00000000-0005-0000-0000-000023150000}"/>
    <cellStyle name="7_FAX用紙_テスト仕様書_SO21見積1205_チェックシートAPO_(APO)_キャビネット構成図" xfId="5365" xr:uid="{00000000-0005-0000-0000-000024150000}"/>
    <cellStyle name="7_FAX用紙_テスト仕様書_SO21見積1205_チェックシートAPO_(APO)_キャビネット構成図 2" xfId="5366" xr:uid="{00000000-0005-0000-0000-000025150000}"/>
    <cellStyle name="7_FAX用紙_テスト仕様書_SO21見積1205_チェックシートAPO_(APO)_キャビネット構成図_01.コンバージョン手順書（最新）20040831" xfId="5367" xr:uid="{00000000-0005-0000-0000-000026150000}"/>
    <cellStyle name="7_FAX用紙_テスト仕様書_SO21見積1205_チェックシートAPO_(APO)_キャビネット構成図_01.コンバージョン手順書（最新）20040831 2" xfId="5368" xr:uid="{00000000-0005-0000-0000-000027150000}"/>
    <cellStyle name="7_FAX用紙_テスト仕様書_SO21見積1205_チェックシートAPO_(APO)_キャビネット構成図_050.(添付資料)その他" xfId="5369" xr:uid="{00000000-0005-0000-0000-000028150000}"/>
    <cellStyle name="7_FAX用紙_テスト仕様書_SO21見積1205_チェックシートAPO_(APO)_キャビネット構成図_050.(添付資料)その他 2" xfId="5370" xr:uid="{00000000-0005-0000-0000-000029150000}"/>
    <cellStyle name="7_FAX用紙_テスト仕様書_SO21見積1205_チェックシートAPO_(APO)_キャビネット構成図_キャビネット構成図" xfId="1488" xr:uid="{00000000-0005-0000-0000-0000FF050000}"/>
    <cellStyle name="7_FAX用紙_テスト仕様書_SO21見積1205_チェックシートAPO_(APO)_キャビネット構成図_キャビネット構成図 2" xfId="3379" xr:uid="{00000000-0005-0000-0000-0000620D0000}"/>
    <cellStyle name="7_FAX用紙_テスト仕様書_SO21見積1205_チェックシートAPO_(APO)_キャビネット構成図_キャビネット構成図_01.コンバージョン手順書（最新）20040831" xfId="5371" xr:uid="{00000000-0005-0000-0000-00002A150000}"/>
    <cellStyle name="7_FAX用紙_テスト仕様書_SO21見積1205_チェックシートAPO_(APO)_キャビネット構成図_キャビネット構成図_01.コンバージョン手順書（最新）20040831 2" xfId="5372" xr:uid="{00000000-0005-0000-0000-00002B150000}"/>
    <cellStyle name="7_FAX用紙_テスト仕様書_SO21見積1205_チェックシートAPO_(APO)_キャビネット構成図_キャビネット構成図_050.(添付資料)その他" xfId="5373" xr:uid="{00000000-0005-0000-0000-00002C150000}"/>
    <cellStyle name="7_FAX用紙_テスト仕様書_SO21見積1205_チェックシートAPO_(APO)_キャビネット構成図_キャビネット構成図_050.(添付資料)その他 2" xfId="5374" xr:uid="{00000000-0005-0000-0000-00002D150000}"/>
    <cellStyle name="7_FAX用紙_テスト仕様書_SO21見積1205_チェックシートAPO_01.コンバージョン手順書（最新）20040831" xfId="5181" xr:uid="{00000000-0005-0000-0000-00006C140000}"/>
    <cellStyle name="7_FAX用紙_テスト仕様書_SO21見積1205_チェックシートAPO_01.コンバージョン手順書（最新）20040831 2" xfId="5183" xr:uid="{00000000-0005-0000-0000-00006E140000}"/>
    <cellStyle name="7_FAX用紙_テスト仕様書_SO21見積1205_チェックシートAPO_050.(添付資料)その他" xfId="5185" xr:uid="{00000000-0005-0000-0000-000070140000}"/>
    <cellStyle name="7_FAX用紙_テスト仕様書_SO21見積1205_チェックシートAPO_050.(添付資料)その他 2" xfId="3524" xr:uid="{00000000-0005-0000-0000-0000F30D0000}"/>
    <cellStyle name="7_FAX用紙_テスト仕様書_SO21見積1205_チェックシートAPO_キャビネット構成図" xfId="5187" xr:uid="{00000000-0005-0000-0000-000072140000}"/>
    <cellStyle name="7_FAX用紙_テスト仕様書_SO21見積1205_チェックシートAPO_キャビネット構成図 2" xfId="91" xr:uid="{00000000-0005-0000-0000-000068000000}"/>
    <cellStyle name="7_FAX用紙_テスト仕様書_SO21見積1205_チェックシートAPO_キャビネット構成図_01.コンバージョン手順書（最新）20040831" xfId="5189" xr:uid="{00000000-0005-0000-0000-000074140000}"/>
    <cellStyle name="7_FAX用紙_テスト仕様書_SO21見積1205_チェックシートAPO_キャビネット構成図_01.コンバージョン手順書（最新）20040831 2" xfId="4856" xr:uid="{00000000-0005-0000-0000-000027130000}"/>
    <cellStyle name="7_FAX用紙_テスト仕様書_SO21見積1205_チェックシートAPO_キャビネット構成図_050.(添付資料)その他" xfId="5001" xr:uid="{00000000-0005-0000-0000-0000B8130000}"/>
    <cellStyle name="7_FAX用紙_テスト仕様書_SO21見積1205_チェックシートAPO_キャビネット構成図_050.(添付資料)その他 2" xfId="5191" xr:uid="{00000000-0005-0000-0000-000076140000}"/>
    <cellStyle name="7_FAX用紙_テスト仕様書_SO21見積1205_チェックシートAPO_キャビネット構成図_キャビネット構成図" xfId="4559" xr:uid="{00000000-0005-0000-0000-0000FE110000}"/>
    <cellStyle name="7_FAX用紙_テスト仕様書_SO21見積1205_チェックシートAPO_キャビネット構成図_キャビネット構成図 2" xfId="5194" xr:uid="{00000000-0005-0000-0000-000079140000}"/>
    <cellStyle name="7_FAX用紙_テスト仕様書_SO21見積1205_チェックシートAPO_キャビネット構成図_キャビネット構成図_01.コンバージョン手順書（最新）20040831" xfId="5196" xr:uid="{00000000-0005-0000-0000-00007B140000}"/>
    <cellStyle name="7_FAX用紙_テスト仕様書_SO21見積1205_チェックシートAPO_キャビネット構成図_キャビネット構成図_01.コンバージョン手順書（最新）20040831 2" xfId="5198" xr:uid="{00000000-0005-0000-0000-00007D140000}"/>
    <cellStyle name="7_FAX用紙_テスト仕様書_SO21見積1205_チェックシートAPO_キャビネット構成図_キャビネット構成図_050.(添付資料)その他" xfId="2999" xr:uid="{00000000-0005-0000-0000-0000E60B0000}"/>
    <cellStyle name="7_FAX用紙_テスト仕様書_SO21見積1205_チェックシートAPO_キャビネット構成図_キャビネット構成図_050.(添付資料)その他 2" xfId="3004" xr:uid="{00000000-0005-0000-0000-0000EB0B0000}"/>
    <cellStyle name="7_FAX用紙_テスト仕様書_キャビネット構成図" xfId="5375" xr:uid="{00000000-0005-0000-0000-00002E150000}"/>
    <cellStyle name="7_FAX用紙_テスト仕様書_キャビネット構成図 2" xfId="5376" xr:uid="{00000000-0005-0000-0000-00002F150000}"/>
    <cellStyle name="7_FAX用紙_テスト仕様書_キャビネット構成図_01.コンバージョン手順書（最新）20040831" xfId="5377" xr:uid="{00000000-0005-0000-0000-000030150000}"/>
    <cellStyle name="7_FAX用紙_テスト仕様書_キャビネット構成図_01.コンバージョン手順書（最新）20040831 2" xfId="4531" xr:uid="{00000000-0005-0000-0000-0000E2110000}"/>
    <cellStyle name="7_FAX用紙_テスト仕様書_キャビネット構成図_050.(添付資料)その他" xfId="356" xr:uid="{00000000-0005-0000-0000-000093010000}"/>
    <cellStyle name="7_FAX用紙_テスト仕様書_キャビネット構成図_050.(添付資料)その他 2" xfId="1945" xr:uid="{00000000-0005-0000-0000-0000C8070000}"/>
    <cellStyle name="7_FAX用紙_テスト仕様書_キャビネット構成図_キャビネット構成図" xfId="1891" xr:uid="{00000000-0005-0000-0000-000092070000}"/>
    <cellStyle name="7_FAX用紙_テスト仕様書_キャビネット構成図_キャビネット構成図 2" xfId="5378" xr:uid="{00000000-0005-0000-0000-000031150000}"/>
    <cellStyle name="7_FAX用紙_テスト仕様書_キャビネット構成図_キャビネット構成図_01.コンバージョン手順書（最新）20040831" xfId="5379" xr:uid="{00000000-0005-0000-0000-000032150000}"/>
    <cellStyle name="7_FAX用紙_テスト仕様書_キャビネット構成図_キャビネット構成図_01.コンバージョン手順書（最新）20040831 2" xfId="5380" xr:uid="{00000000-0005-0000-0000-000033150000}"/>
    <cellStyle name="7_FAX用紙_テスト仕様書_キャビネット構成図_キャビネット構成図_050.(添付資料)その他" xfId="5381" xr:uid="{00000000-0005-0000-0000-000034150000}"/>
    <cellStyle name="7_FAX用紙_テスト仕様書_キャビネット構成図_キャビネット構成図_050.(添付資料)その他 2" xfId="5382" xr:uid="{00000000-0005-0000-0000-000035150000}"/>
    <cellStyle name="7_FAX用紙_テスト仕様書_システム構築" xfId="5383" xr:uid="{00000000-0005-0000-0000-000036150000}"/>
    <cellStyle name="7_FAX用紙_テスト仕様書_システム構築 2" xfId="5385" xr:uid="{00000000-0005-0000-0000-000038150000}"/>
    <cellStyle name="7_FAX用紙_テスト仕様書_システム構築_(APO)" xfId="5386" xr:uid="{00000000-0005-0000-0000-000039150000}"/>
    <cellStyle name="7_FAX用紙_テスト仕様書_システム構築_(APO) 2" xfId="14" xr:uid="{00000000-0005-0000-0000-000010000000}"/>
    <cellStyle name="7_FAX用紙_テスト仕様書_システム構築_(APO)_(APO)" xfId="1556" xr:uid="{00000000-0005-0000-0000-000043060000}"/>
    <cellStyle name="7_FAX用紙_テスト仕様書_システム構築_(APO)_(APO) 2" xfId="1562" xr:uid="{00000000-0005-0000-0000-000049060000}"/>
    <cellStyle name="7_FAX用紙_テスト仕様書_システム構築_(APO)_(APO)_01.コンバージョン手順書（最新）20040831" xfId="5387" xr:uid="{00000000-0005-0000-0000-00003A150000}"/>
    <cellStyle name="7_FAX用紙_テスト仕様書_システム構築_(APO)_(APO)_01.コンバージョン手順書（最新）20040831 2" xfId="3717" xr:uid="{00000000-0005-0000-0000-0000B40E0000}"/>
    <cellStyle name="7_FAX用紙_テスト仕様書_システム構築_(APO)_(APO)_050.(添付資料)その他" xfId="4692" xr:uid="{00000000-0005-0000-0000-000083120000}"/>
    <cellStyle name="7_FAX用紙_テスト仕様書_システム構築_(APO)_(APO)_050.(添付資料)その他 2" xfId="5388" xr:uid="{00000000-0005-0000-0000-00003B150000}"/>
    <cellStyle name="7_FAX用紙_テスト仕様書_システム構築_(APO)_(APO)_キャビネット構成図" xfId="5389" xr:uid="{00000000-0005-0000-0000-00003C150000}"/>
    <cellStyle name="7_FAX用紙_テスト仕様書_システム構築_(APO)_(APO)_キャビネット構成図 2" xfId="5390" xr:uid="{00000000-0005-0000-0000-00003D150000}"/>
    <cellStyle name="7_FAX用紙_テスト仕様書_システム構築_(APO)_(APO)_キャビネット構成図_01.コンバージョン手順書（最新）20040831" xfId="3737" xr:uid="{00000000-0005-0000-0000-0000C80E0000}"/>
    <cellStyle name="7_FAX用紙_テスト仕様書_システム構築_(APO)_(APO)_キャビネット構成図_01.コンバージョン手順書（最新）20040831 2" xfId="696" xr:uid="{00000000-0005-0000-0000-0000E7020000}"/>
    <cellStyle name="7_FAX用紙_テスト仕様書_システム構築_(APO)_(APO)_キャビネット構成図_050.(添付資料)その他" xfId="5391" xr:uid="{00000000-0005-0000-0000-00003E150000}"/>
    <cellStyle name="7_FAX用紙_テスト仕様書_システム構築_(APO)_(APO)_キャビネット構成図_050.(添付資料)その他 2" xfId="5392" xr:uid="{00000000-0005-0000-0000-00003F150000}"/>
    <cellStyle name="7_FAX用紙_テスト仕様書_システム構築_(APO)_(APO)_キャビネット構成図_キャビネット構成図" xfId="5393" xr:uid="{00000000-0005-0000-0000-000040150000}"/>
    <cellStyle name="7_FAX用紙_テスト仕様書_システム構築_(APO)_(APO)_キャビネット構成図_キャビネット構成図 2" xfId="5394" xr:uid="{00000000-0005-0000-0000-000041150000}"/>
    <cellStyle name="7_FAX用紙_テスト仕様書_システム構築_(APO)_(APO)_キャビネット構成図_キャビネット構成図_01.コンバージョン手順書（最新）20040831" xfId="5395" xr:uid="{00000000-0005-0000-0000-000042150000}"/>
    <cellStyle name="7_FAX用紙_テスト仕様書_システム構築_(APO)_(APO)_キャビネット構成図_キャビネット構成図_01.コンバージョン手順書（最新）20040831 2" xfId="1343" xr:uid="{00000000-0005-0000-0000-00006E050000}"/>
    <cellStyle name="7_FAX用紙_テスト仕様書_システム構築_(APO)_(APO)_キャビネット構成図_キャビネット構成図_050.(添付資料)その他" xfId="5396" xr:uid="{00000000-0005-0000-0000-000043150000}"/>
    <cellStyle name="7_FAX用紙_テスト仕様書_システム構築_(APO)_(APO)_キャビネット構成図_キャビネット構成図_050.(添付資料)その他 2" xfId="5397" xr:uid="{00000000-0005-0000-0000-000044150000}"/>
    <cellStyle name="7_FAX用紙_テスト仕様書_システム構築_(APO)_01.コンバージョン手順書（最新）20040831" xfId="5398" xr:uid="{00000000-0005-0000-0000-000045150000}"/>
    <cellStyle name="7_FAX用紙_テスト仕様書_システム構築_(APO)_01.コンバージョン手順書（最新）20040831 2" xfId="5399" xr:uid="{00000000-0005-0000-0000-000046150000}"/>
    <cellStyle name="7_FAX用紙_テスト仕様書_システム構築_(APO)_050.(添付資料)その他" xfId="5401" xr:uid="{00000000-0005-0000-0000-000048150000}"/>
    <cellStyle name="7_FAX用紙_テスト仕様書_システム構築_(APO)_050.(添付資料)その他 2" xfId="5402" xr:uid="{00000000-0005-0000-0000-000049150000}"/>
    <cellStyle name="7_FAX用紙_テスト仕様書_システム構築_(APO)_キャビネット構成図" xfId="5403" xr:uid="{00000000-0005-0000-0000-00004A150000}"/>
    <cellStyle name="7_FAX用紙_テスト仕様書_システム構築_(APO)_キャビネット構成図 2" xfId="3940" xr:uid="{00000000-0005-0000-0000-0000930F0000}"/>
    <cellStyle name="7_FAX用紙_テスト仕様書_システム構築_(APO)_キャビネット構成図_01.コンバージョン手順書（最新）20040831" xfId="5404" xr:uid="{00000000-0005-0000-0000-00004B150000}"/>
    <cellStyle name="7_FAX用紙_テスト仕様書_システム構築_(APO)_キャビネット構成図_01.コンバージョン手順書（最新）20040831 2" xfId="5405" xr:uid="{00000000-0005-0000-0000-00004C150000}"/>
    <cellStyle name="7_FAX用紙_テスト仕様書_システム構築_(APO)_キャビネット構成図_050.(添付資料)その他" xfId="4558" xr:uid="{00000000-0005-0000-0000-0000FD110000}"/>
    <cellStyle name="7_FAX用紙_テスト仕様書_システム構築_(APO)_キャビネット構成図_050.(添付資料)その他 2" xfId="5193" xr:uid="{00000000-0005-0000-0000-000078140000}"/>
    <cellStyle name="7_FAX用紙_テスト仕様書_システム構築_(APO)_キャビネット構成図_キャビネット構成図" xfId="5407" xr:uid="{00000000-0005-0000-0000-00004E150000}"/>
    <cellStyle name="7_FAX用紙_テスト仕様書_システム構築_(APO)_キャビネット構成図_キャビネット構成図 2" xfId="5408" xr:uid="{00000000-0005-0000-0000-00004F150000}"/>
    <cellStyle name="7_FAX用紙_テスト仕様書_システム構築_(APO)_キャビネット構成図_キャビネット構成図_01.コンバージョン手順書（最新）20040831" xfId="2934" xr:uid="{00000000-0005-0000-0000-0000A50B0000}"/>
    <cellStyle name="7_FAX用紙_テスト仕様書_システム構築_(APO)_キャビネット構成図_キャビネット構成図_01.コンバージョン手順書（最新）20040831 2" xfId="5409" xr:uid="{00000000-0005-0000-0000-000050150000}"/>
    <cellStyle name="7_FAX用紙_テスト仕様書_システム構築_(APO)_キャビネット構成図_キャビネット構成図_050.(添付資料)その他" xfId="2699" xr:uid="{00000000-0005-0000-0000-0000BA0A0000}"/>
    <cellStyle name="7_FAX用紙_テスト仕様書_システム構築_(APO)_キャビネット構成図_キャビネット構成図_050.(添付資料)その他 2" xfId="77" xr:uid="{00000000-0005-0000-0000-00005A000000}"/>
    <cellStyle name="7_FAX用紙_テスト仕様書_システム構築_01.コンバージョン手順書（最新）20040831" xfId="5410" xr:uid="{00000000-0005-0000-0000-000051150000}"/>
    <cellStyle name="7_FAX用紙_テスト仕様書_システム構築_01.コンバージョン手順書（最新）20040831 2" xfId="5411" xr:uid="{00000000-0005-0000-0000-000052150000}"/>
    <cellStyle name="7_FAX用紙_テスト仕様書_システム構築_050.(添付資料)その他" xfId="5412" xr:uid="{00000000-0005-0000-0000-000053150000}"/>
    <cellStyle name="7_FAX用紙_テスト仕様書_システム構築_050.(添付資料)その他 2" xfId="5413" xr:uid="{00000000-0005-0000-0000-000054150000}"/>
    <cellStyle name="7_FAX用紙_テスト仕様書_システム構築_キャビネット構成図" xfId="714" xr:uid="{00000000-0005-0000-0000-0000F9020000}"/>
    <cellStyle name="7_FAX用紙_テスト仕様書_システム構築_キャビネット構成図 2" xfId="893" xr:uid="{00000000-0005-0000-0000-0000AC030000}"/>
    <cellStyle name="7_FAX用紙_テスト仕様書_システム構築_キャビネット構成図_01.コンバージョン手順書（最新）20040831" xfId="5414" xr:uid="{00000000-0005-0000-0000-000055150000}"/>
    <cellStyle name="7_FAX用紙_テスト仕様書_システム構築_キャビネット構成図_01.コンバージョン手順書（最新）20040831 2" xfId="5415" xr:uid="{00000000-0005-0000-0000-000056150000}"/>
    <cellStyle name="7_FAX用紙_テスト仕様書_システム構築_キャビネット構成図_050.(添付資料)その他" xfId="5416" xr:uid="{00000000-0005-0000-0000-000057150000}"/>
    <cellStyle name="7_FAX用紙_テスト仕様書_システム構築_キャビネット構成図_050.(添付資料)その他 2" xfId="5417" xr:uid="{00000000-0005-0000-0000-000058150000}"/>
    <cellStyle name="7_FAX用紙_テスト仕様書_システム構築_キャビネット構成図_キャビネット構成図" xfId="5420" xr:uid="{00000000-0005-0000-0000-00005B150000}"/>
    <cellStyle name="7_FAX用紙_テスト仕様書_システム構築_キャビネット構成図_キャビネット構成図 2" xfId="5422" xr:uid="{00000000-0005-0000-0000-00005D150000}"/>
    <cellStyle name="7_FAX用紙_テスト仕様書_システム構築_キャビネット構成図_キャビネット構成図_01.コンバージョン手順書（最新）20040831" xfId="5423" xr:uid="{00000000-0005-0000-0000-00005E150000}"/>
    <cellStyle name="7_FAX用紙_テスト仕様書_システム構築_キャビネット構成図_キャビネット構成図_01.コンバージョン手順書（最新）20040831 2" xfId="5424" xr:uid="{00000000-0005-0000-0000-00005F150000}"/>
    <cellStyle name="7_FAX用紙_テスト仕様書_システム構築_キャビネット構成図_キャビネット構成図_050.(添付資料)その他" xfId="4046" xr:uid="{00000000-0005-0000-0000-0000FD0F0000}"/>
    <cellStyle name="7_FAX用紙_テスト仕様書_システム構築_キャビネット構成図_キャビネット構成図_050.(添付資料)その他 2" xfId="4048" xr:uid="{00000000-0005-0000-0000-0000FF0F0000}"/>
    <cellStyle name="7_FAX用紙_テスト仕様書_システム構築_チェックシートAPO" xfId="5426" xr:uid="{00000000-0005-0000-0000-000061150000}"/>
    <cellStyle name="7_FAX用紙_テスト仕様書_システム構築_チェックシートAPO 2" xfId="5428" xr:uid="{00000000-0005-0000-0000-000063150000}"/>
    <cellStyle name="7_FAX用紙_テスト仕様書_システム構築_チェックシートAPO_(APO)" xfId="5429" xr:uid="{00000000-0005-0000-0000-000064150000}"/>
    <cellStyle name="7_FAX用紙_テスト仕様書_システム構築_チェックシートAPO_(APO) 2" xfId="2510" xr:uid="{00000000-0005-0000-0000-0000FD090000}"/>
    <cellStyle name="7_FAX用紙_テスト仕様書_システム構築_チェックシートAPO_(APO)_01.コンバージョン手順書（最新）20040831" xfId="449" xr:uid="{00000000-0005-0000-0000-0000F0010000}"/>
    <cellStyle name="7_FAX用紙_テスト仕様書_システム構築_チェックシートAPO_(APO)_01.コンバージョン手順書（最新）20040831 2" xfId="5430" xr:uid="{00000000-0005-0000-0000-000065150000}"/>
    <cellStyle name="7_FAX用紙_テスト仕様書_システム構築_チェックシートAPO_(APO)_050.(添付資料)その他" xfId="2078" xr:uid="{00000000-0005-0000-0000-00004D080000}"/>
    <cellStyle name="7_FAX用紙_テスト仕様書_システム構築_チェックシートAPO_(APO)_050.(添付資料)その他 2" xfId="5431" xr:uid="{00000000-0005-0000-0000-000066150000}"/>
    <cellStyle name="7_FAX用紙_テスト仕様書_システム構築_チェックシートAPO_(APO)_キャビネット構成図" xfId="5432" xr:uid="{00000000-0005-0000-0000-000067150000}"/>
    <cellStyle name="7_FAX用紙_テスト仕様書_システム構築_チェックシートAPO_(APO)_キャビネット構成図 2" xfId="5433" xr:uid="{00000000-0005-0000-0000-000068150000}"/>
    <cellStyle name="7_FAX用紙_テスト仕様書_システム構築_チェックシートAPO_(APO)_キャビネット構成図_01.コンバージョン手順書（最新）20040831" xfId="5434" xr:uid="{00000000-0005-0000-0000-000069150000}"/>
    <cellStyle name="7_FAX用紙_テスト仕様書_システム構築_チェックシートAPO_(APO)_キャビネット構成図_01.コンバージョン手順書（最新）20040831 2" xfId="4835" xr:uid="{00000000-0005-0000-0000-000012130000}"/>
    <cellStyle name="7_FAX用紙_テスト仕様書_システム構築_チェックシートAPO_(APO)_キャビネット構成図_050.(添付資料)その他" xfId="5168" xr:uid="{00000000-0005-0000-0000-00005F140000}"/>
    <cellStyle name="7_FAX用紙_テスト仕様書_システム構築_チェックシートAPO_(APO)_キャビネット構成図_050.(添付資料)その他 2" xfId="5170" xr:uid="{00000000-0005-0000-0000-000061140000}"/>
    <cellStyle name="7_FAX用紙_テスト仕様書_システム構築_チェックシートAPO_(APO)_キャビネット構成図_キャビネット構成図" xfId="523" xr:uid="{00000000-0005-0000-0000-00003A020000}"/>
    <cellStyle name="7_FAX用紙_テスト仕様書_システム構築_チェックシートAPO_(APO)_キャビネット構成図_キャビネット構成図 2" xfId="4954" xr:uid="{00000000-0005-0000-0000-000089130000}"/>
    <cellStyle name="7_FAX用紙_テスト仕様書_システム構築_チェックシートAPO_(APO)_キャビネット構成図_キャビネット構成図_01.コンバージョン手順書（最新）20040831" xfId="5435" xr:uid="{00000000-0005-0000-0000-00006A150000}"/>
    <cellStyle name="7_FAX用紙_テスト仕様書_システム構築_チェックシートAPO_(APO)_キャビネット構成図_キャビネット構成図_01.コンバージョン手順書（最新）20040831 2" xfId="43" xr:uid="{00000000-0005-0000-0000-000031000000}"/>
    <cellStyle name="7_FAX用紙_テスト仕様書_システム構築_チェックシートAPO_(APO)_キャビネット構成図_キャビネット構成図_050.(添付資料)その他" xfId="2562" xr:uid="{00000000-0005-0000-0000-0000310A0000}"/>
    <cellStyle name="7_FAX用紙_テスト仕様書_システム構築_チェックシートAPO_(APO)_キャビネット構成図_キャビネット構成図_050.(添付資料)その他 2" xfId="2564" xr:uid="{00000000-0005-0000-0000-0000330A0000}"/>
    <cellStyle name="7_FAX用紙_テスト仕様書_システム構築_チェックシートAPO_01.コンバージョン手順書（最新）20040831" xfId="5237" xr:uid="{00000000-0005-0000-0000-0000A4140000}"/>
    <cellStyle name="7_FAX用紙_テスト仕様書_システム構築_チェックシートAPO_01.コンバージョン手順書（最新）20040831 2" xfId="5436" xr:uid="{00000000-0005-0000-0000-00006B150000}"/>
    <cellStyle name="7_FAX用紙_テスト仕様書_システム構築_チェックシートAPO_050.(添付資料)その他" xfId="5437" xr:uid="{00000000-0005-0000-0000-00006C150000}"/>
    <cellStyle name="7_FAX用紙_テスト仕様書_システム構築_チェックシートAPO_050.(添付資料)その他 2" xfId="5438" xr:uid="{00000000-0005-0000-0000-00006D150000}"/>
    <cellStyle name="7_FAX用紙_テスト仕様書_システム構築_チェックシートAPO_キャビネット構成図" xfId="2585" xr:uid="{00000000-0005-0000-0000-0000480A0000}"/>
    <cellStyle name="7_FAX用紙_テスト仕様書_システム構築_チェックシートAPO_キャビネット構成図 2" xfId="2592" xr:uid="{00000000-0005-0000-0000-00004F0A0000}"/>
    <cellStyle name="7_FAX用紙_テスト仕様書_システム構築_チェックシートAPO_キャビネット構成図_01.コンバージョン手順書（最新）20040831" xfId="1089" xr:uid="{00000000-0005-0000-0000-000070040000}"/>
    <cellStyle name="7_FAX用紙_テスト仕様書_システム構築_チェックシートAPO_キャビネット構成図_01.コンバージョン手順書（最新）20040831 2" xfId="5439" xr:uid="{00000000-0005-0000-0000-00006E150000}"/>
    <cellStyle name="7_FAX用紙_テスト仕様書_システム構築_チェックシートAPO_キャビネット構成図_050.(添付資料)その他" xfId="5440" xr:uid="{00000000-0005-0000-0000-00006F150000}"/>
    <cellStyle name="7_FAX用紙_テスト仕様書_システム構築_チェックシートAPO_キャビネット構成図_050.(添付資料)その他 2" xfId="5441" xr:uid="{00000000-0005-0000-0000-000070150000}"/>
    <cellStyle name="7_FAX用紙_テスト仕様書_システム構築_チェックシートAPO_キャビネット構成図_キャビネット構成図" xfId="5442" xr:uid="{00000000-0005-0000-0000-000071150000}"/>
    <cellStyle name="7_FAX用紙_テスト仕様書_システム構築_チェックシートAPO_キャビネット構成図_キャビネット構成図 2" xfId="5443" xr:uid="{00000000-0005-0000-0000-000072150000}"/>
    <cellStyle name="7_FAX用紙_テスト仕様書_システム構築_チェックシートAPO_キャビネット構成図_キャビネット構成図_01.コンバージョン手順書（最新）20040831" xfId="2016" xr:uid="{00000000-0005-0000-0000-00000F080000}"/>
    <cellStyle name="7_FAX用紙_テスト仕様書_システム構築_チェックシートAPO_キャビネット構成図_キャビネット構成図_01.コンバージョン手順書（最新）20040831 2" xfId="2601" xr:uid="{00000000-0005-0000-0000-0000580A0000}"/>
    <cellStyle name="7_FAX用紙_テスト仕様書_システム構築_チェックシートAPO_キャビネット構成図_キャビネット構成図_050.(添付資料)その他" xfId="5444" xr:uid="{00000000-0005-0000-0000-000073150000}"/>
    <cellStyle name="7_FAX用紙_テスト仕様書_システム構築_チェックシートAPO_キャビネット構成図_キャビネット構成図_050.(添付資料)その他 2" xfId="5445" xr:uid="{00000000-0005-0000-0000-000074150000}"/>
    <cellStyle name="7_FAX用紙_テスト仕様書_チェックシートAPO" xfId="5446" xr:uid="{00000000-0005-0000-0000-000075150000}"/>
    <cellStyle name="7_FAX用紙_テスト仕様書_チェックシートAPO 2" xfId="5447" xr:uid="{00000000-0005-0000-0000-000076150000}"/>
    <cellStyle name="7_FAX用紙_テスト仕様書_チェックシートAPO_(APO)" xfId="134" xr:uid="{00000000-0005-0000-0000-00009C000000}"/>
    <cellStyle name="7_FAX用紙_テスト仕様書_チェックシートAPO_(APO) 2" xfId="2898" xr:uid="{00000000-0005-0000-0000-0000810B0000}"/>
    <cellStyle name="7_FAX用紙_テスト仕様書_チェックシートAPO_(APO)_01.コンバージョン手順書（最新）20040831" xfId="5448" xr:uid="{00000000-0005-0000-0000-000077150000}"/>
    <cellStyle name="7_FAX用紙_テスト仕様書_チェックシートAPO_(APO)_01.コンバージョン手順書（最新）20040831 2" xfId="5449" xr:uid="{00000000-0005-0000-0000-000078150000}"/>
    <cellStyle name="7_FAX用紙_テスト仕様書_チェックシートAPO_(APO)_050.(添付資料)その他" xfId="4202" xr:uid="{00000000-0005-0000-0000-000099100000}"/>
    <cellStyle name="7_FAX用紙_テスト仕様書_チェックシートAPO_(APO)_050.(添付資料)その他 2" xfId="5451" xr:uid="{00000000-0005-0000-0000-00007A150000}"/>
    <cellStyle name="7_FAX用紙_テスト仕様書_チェックシートAPO_(APO)_キャビネット構成図" xfId="5216" xr:uid="{00000000-0005-0000-0000-00008F140000}"/>
    <cellStyle name="7_FAX用紙_テスト仕様書_チェックシートAPO_(APO)_キャビネット構成図 2" xfId="5218" xr:uid="{00000000-0005-0000-0000-000091140000}"/>
    <cellStyle name="7_FAX用紙_テスト仕様書_チェックシートAPO_(APO)_キャビネット構成図_01.コンバージョン手順書（最新）20040831" xfId="2021" xr:uid="{00000000-0005-0000-0000-000014080000}"/>
    <cellStyle name="7_FAX用紙_テスト仕様書_チェックシートAPO_(APO)_キャビネット構成図_01.コンバージョン手順書（最新）20040831 2" xfId="2023" xr:uid="{00000000-0005-0000-0000-000016080000}"/>
    <cellStyle name="7_FAX用紙_テスト仕様書_チェックシートAPO_(APO)_キャビネット構成図_050.(添付資料)その他" xfId="4983" xr:uid="{00000000-0005-0000-0000-0000A6130000}"/>
    <cellStyle name="7_FAX用紙_テスト仕様書_チェックシートAPO_(APO)_キャビネット構成図_050.(添付資料)その他 2" xfId="3244" xr:uid="{00000000-0005-0000-0000-0000DB0C0000}"/>
    <cellStyle name="7_FAX用紙_テスト仕様書_チェックシートAPO_(APO)_キャビネット構成図_キャビネット構成図" xfId="5452" xr:uid="{00000000-0005-0000-0000-00007B150000}"/>
    <cellStyle name="7_FAX用紙_テスト仕様書_チェックシートAPO_(APO)_キャビネット構成図_キャビネット構成図 2" xfId="5453" xr:uid="{00000000-0005-0000-0000-00007C150000}"/>
    <cellStyle name="7_FAX用紙_テスト仕様書_チェックシートAPO_(APO)_キャビネット構成図_キャビネット構成図_01.コンバージョン手順書（最新）20040831" xfId="1417" xr:uid="{00000000-0005-0000-0000-0000B8050000}"/>
    <cellStyle name="7_FAX用紙_テスト仕様書_チェックシートAPO_(APO)_キャビネット構成図_キャビネット構成図_01.コンバージョン手順書（最新）20040831 2" xfId="1420" xr:uid="{00000000-0005-0000-0000-0000BB050000}"/>
    <cellStyle name="7_FAX用紙_テスト仕様書_チェックシートAPO_(APO)_キャビネット構成図_キャビネット構成図_050.(添付資料)その他" xfId="3247" xr:uid="{00000000-0005-0000-0000-0000DE0C0000}"/>
    <cellStyle name="7_FAX用紙_テスト仕様書_チェックシートAPO_(APO)_キャビネット構成図_キャビネット構成図_050.(添付資料)その他 2" xfId="5456" xr:uid="{00000000-0005-0000-0000-00007F150000}"/>
    <cellStyle name="7_FAX用紙_テスト仕様書_チェックシートAPO_01.コンバージョン手順書（最新）20040831" xfId="5457" xr:uid="{00000000-0005-0000-0000-000080150000}"/>
    <cellStyle name="7_FAX用紙_テスト仕様書_チェックシートAPO_01.コンバージョン手順書（最新）20040831 2" xfId="5330" xr:uid="{00000000-0005-0000-0000-000001150000}"/>
    <cellStyle name="7_FAX用紙_テスト仕様書_チェックシートAPO_050.(添付資料)その他" xfId="5458" xr:uid="{00000000-0005-0000-0000-000081150000}"/>
    <cellStyle name="7_FAX用紙_テスト仕様書_チェックシートAPO_050.(添付資料)その他 2" xfId="4752" xr:uid="{00000000-0005-0000-0000-0000BF120000}"/>
    <cellStyle name="7_FAX用紙_テスト仕様書_チェックシートAPO_キャビネット構成図" xfId="1480" xr:uid="{00000000-0005-0000-0000-0000F7050000}"/>
    <cellStyle name="7_FAX用紙_テスト仕様書_チェックシートAPO_キャビネット構成図 2" xfId="1483" xr:uid="{00000000-0005-0000-0000-0000FA050000}"/>
    <cellStyle name="7_FAX用紙_テスト仕様書_チェックシートAPO_キャビネット構成図_01.コンバージョン手順書（最新）20040831" xfId="3296" xr:uid="{00000000-0005-0000-0000-00000F0D0000}"/>
    <cellStyle name="7_FAX用紙_テスト仕様書_チェックシートAPO_キャビネット構成図_01.コンバージョン手順書（最新）20040831 2" xfId="5459" xr:uid="{00000000-0005-0000-0000-000082150000}"/>
    <cellStyle name="7_FAX用紙_テスト仕様書_チェックシートAPO_キャビネット構成図_050.(添付資料)その他" xfId="5460" xr:uid="{00000000-0005-0000-0000-000083150000}"/>
    <cellStyle name="7_FAX用紙_テスト仕様書_チェックシートAPO_キャビネット構成図_050.(添付資料)その他 2" xfId="5461" xr:uid="{00000000-0005-0000-0000-000084150000}"/>
    <cellStyle name="7_FAX用紙_テスト仕様書_チェックシートAPO_キャビネット構成図_キャビネット構成図" xfId="2423" xr:uid="{00000000-0005-0000-0000-0000A6090000}"/>
    <cellStyle name="7_FAX用紙_テスト仕様書_チェックシートAPO_キャビネット構成図_キャビネット構成図 2" xfId="3143" xr:uid="{00000000-0005-0000-0000-0000760C0000}"/>
    <cellStyle name="7_FAX用紙_テスト仕様書_チェックシートAPO_キャビネット構成図_キャビネット構成図_01.コンバージョン手順書（最新）20040831" xfId="5462" xr:uid="{00000000-0005-0000-0000-000085150000}"/>
    <cellStyle name="7_FAX用紙_テスト仕様書_チェックシートAPO_キャビネット構成図_キャビネット構成図_01.コンバージョン手順書（最新）20040831 2" xfId="5463" xr:uid="{00000000-0005-0000-0000-000086150000}"/>
    <cellStyle name="7_FAX用紙_テスト仕様書_チェックシートAPO_キャビネット構成図_キャビネット構成図_050.(添付資料)その他" xfId="5464" xr:uid="{00000000-0005-0000-0000-000087150000}"/>
    <cellStyle name="7_FAX用紙_テスト仕様書_チェックシートAPO_キャビネット構成図_キャビネット構成図_050.(添付資料)その他 2" xfId="5465" xr:uid="{00000000-0005-0000-0000-000088150000}"/>
    <cellStyle name="7_FAX用紙_テスト仕様書_モールＩ／Ｆテスト" xfId="5077" xr:uid="{00000000-0005-0000-0000-000004140000}"/>
    <cellStyle name="7_FAX用紙_テスト仕様書_モールＩ／Ｆテスト 2" xfId="5079" xr:uid="{00000000-0005-0000-0000-000006140000}"/>
    <cellStyle name="7_FAX用紙_テスト仕様書_モールＩ／Ｆテスト_(APO)" xfId="5466" xr:uid="{00000000-0005-0000-0000-000089150000}"/>
    <cellStyle name="7_FAX用紙_テスト仕様書_モールＩ／Ｆテスト_(APO) 2" xfId="5467" xr:uid="{00000000-0005-0000-0000-00008A150000}"/>
    <cellStyle name="7_FAX用紙_テスト仕様書_モールＩ／Ｆテスト_(APO)_(APO)" xfId="951" xr:uid="{00000000-0005-0000-0000-0000E6030000}"/>
    <cellStyle name="7_FAX用紙_テスト仕様書_モールＩ／Ｆテスト_(APO)_(APO) 2" xfId="966" xr:uid="{00000000-0005-0000-0000-0000F5030000}"/>
    <cellStyle name="7_FAX用紙_テスト仕様書_モールＩ／Ｆテスト_(APO)_(APO)_01.コンバージョン手順書（最新）20040831" xfId="982" xr:uid="{00000000-0005-0000-0000-000005040000}"/>
    <cellStyle name="7_FAX用紙_テスト仕様書_モールＩ／Ｆテスト_(APO)_(APO)_01.コンバージョン手順書（最新）20040831 2" xfId="317" xr:uid="{00000000-0005-0000-0000-00006C010000}"/>
    <cellStyle name="7_FAX用紙_テスト仕様書_モールＩ／Ｆテスト_(APO)_(APO)_050.(添付資料)その他" xfId="373" xr:uid="{00000000-0005-0000-0000-0000A4010000}"/>
    <cellStyle name="7_FAX用紙_テスト仕様書_モールＩ／Ｆテスト_(APO)_(APO)_050.(添付資料)その他 2" xfId="988" xr:uid="{00000000-0005-0000-0000-00000B040000}"/>
    <cellStyle name="7_FAX用紙_テスト仕様書_モールＩ／Ｆテスト_(APO)_(APO)_キャビネット構成図" xfId="1000" xr:uid="{00000000-0005-0000-0000-000017040000}"/>
    <cellStyle name="7_FAX用紙_テスト仕様書_モールＩ／Ｆテスト_(APO)_(APO)_キャビネット構成図 2" xfId="1009" xr:uid="{00000000-0005-0000-0000-000020040000}"/>
    <cellStyle name="7_FAX用紙_テスト仕様書_モールＩ／Ｆテスト_(APO)_(APO)_キャビネット構成図_01.コンバージョン手順書（最新）20040831" xfId="1028" xr:uid="{00000000-0005-0000-0000-000033040000}"/>
    <cellStyle name="7_FAX用紙_テスト仕様書_モールＩ／Ｆテスト_(APO)_(APO)_キャビネット構成図_01.コンバージョン手順書（最新）20040831 2" xfId="1039" xr:uid="{00000000-0005-0000-0000-00003E040000}"/>
    <cellStyle name="7_FAX用紙_テスト仕様書_モールＩ／Ｆテスト_(APO)_(APO)_キャビネット構成図_050.(添付資料)その他" xfId="589" xr:uid="{00000000-0005-0000-0000-00007C020000}"/>
    <cellStyle name="7_FAX用紙_テスト仕様書_モールＩ／Ｆテスト_(APO)_(APO)_キャビネット構成図_050.(添付資料)その他 2" xfId="609" xr:uid="{00000000-0005-0000-0000-000090020000}"/>
    <cellStyle name="7_FAX用紙_テスト仕様書_モールＩ／Ｆテスト_(APO)_(APO)_キャビネット構成図_キャビネット構成図" xfId="3281" xr:uid="{00000000-0005-0000-0000-0000000D0000}"/>
    <cellStyle name="7_FAX用紙_テスト仕様書_モールＩ／Ｆテスト_(APO)_(APO)_キャビネット構成図_キャビネット構成図 2" xfId="1612" xr:uid="{00000000-0005-0000-0000-00007B060000}"/>
    <cellStyle name="7_FAX用紙_テスト仕様書_モールＩ／Ｆテスト_(APO)_(APO)_キャビネット構成図_キャビネット構成図_01.コンバージョン手順書（最新）20040831" xfId="25" xr:uid="{00000000-0005-0000-0000-00001D000000}"/>
    <cellStyle name="7_FAX用紙_テスト仕様書_モールＩ／Ｆテスト_(APO)_(APO)_キャビネット構成図_キャビネット構成図_01.コンバージョン手順書（最新）20040831 2" xfId="776" xr:uid="{00000000-0005-0000-0000-000037030000}"/>
    <cellStyle name="7_FAX用紙_テスト仕様書_モールＩ／Ｆテスト_(APO)_(APO)_キャビネット構成図_キャビネット構成図_050.(添付資料)その他" xfId="3286" xr:uid="{00000000-0005-0000-0000-0000050D0000}"/>
    <cellStyle name="7_FAX用紙_テスト仕様書_モールＩ／Ｆテスト_(APO)_(APO)_キャビネット構成図_キャビネット構成図_050.(添付資料)その他 2" xfId="3289" xr:uid="{00000000-0005-0000-0000-0000080D0000}"/>
    <cellStyle name="7_FAX用紙_テスト仕様書_モールＩ／Ｆテスト_(APO)_01.コンバージョン手順書（最新）20040831" xfId="1618" xr:uid="{00000000-0005-0000-0000-000081060000}"/>
    <cellStyle name="7_FAX用紙_テスト仕様書_モールＩ／Ｆテスト_(APO)_01.コンバージョン手順書（最新）20040831 2" xfId="5468" xr:uid="{00000000-0005-0000-0000-00008B150000}"/>
    <cellStyle name="7_FAX用紙_テスト仕様書_モールＩ／Ｆテスト_(APO)_050.(添付資料)その他" xfId="1628" xr:uid="{00000000-0005-0000-0000-00008B060000}"/>
    <cellStyle name="7_FAX用紙_テスト仕様書_モールＩ／Ｆテスト_(APO)_050.(添付資料)その他 2" xfId="5469" xr:uid="{00000000-0005-0000-0000-00008C150000}"/>
    <cellStyle name="7_FAX用紙_テスト仕様書_モールＩ／Ｆテスト_(APO)_キャビネット構成図" xfId="669" xr:uid="{00000000-0005-0000-0000-0000CC020000}"/>
    <cellStyle name="7_FAX用紙_テスト仕様書_モールＩ／Ｆテスト_(APO)_キャビネット構成図 2" xfId="677" xr:uid="{00000000-0005-0000-0000-0000D4020000}"/>
    <cellStyle name="7_FAX用紙_テスト仕様書_モールＩ／Ｆテスト_(APO)_キャビネット構成図_01.コンバージョン手順書（最新）20040831" xfId="5260" xr:uid="{00000000-0005-0000-0000-0000BB140000}"/>
    <cellStyle name="7_FAX用紙_テスト仕様書_モールＩ／Ｆテスト_(APO)_キャビネット構成図_01.コンバージョン手順書（最新）20040831 2" xfId="5470" xr:uid="{00000000-0005-0000-0000-00008D150000}"/>
    <cellStyle name="7_FAX用紙_テスト仕様書_モールＩ／Ｆテスト_(APO)_キャビネット構成図_050.(添付資料)その他" xfId="2720" xr:uid="{00000000-0005-0000-0000-0000CF0A0000}"/>
    <cellStyle name="7_FAX用紙_テスト仕様書_モールＩ／Ｆテスト_(APO)_キャビネット構成図_050.(添付資料)その他 2" xfId="3517" xr:uid="{00000000-0005-0000-0000-0000EC0D0000}"/>
    <cellStyle name="7_FAX用紙_テスト仕様書_モールＩ／Ｆテスト_(APO)_キャビネット構成図_キャビネット構成図" xfId="3496" xr:uid="{00000000-0005-0000-0000-0000D70D0000}"/>
    <cellStyle name="7_FAX用紙_テスト仕様書_モールＩ／Ｆテスト_(APO)_キャビネット構成図_キャビネット構成図 2" xfId="3498" xr:uid="{00000000-0005-0000-0000-0000D90D0000}"/>
    <cellStyle name="7_FAX用紙_テスト仕様書_モールＩ／Ｆテスト_(APO)_キャビネット構成図_キャビネット構成図_01.コンバージョン手順書（最新）20040831" xfId="5471" xr:uid="{00000000-0005-0000-0000-00008E150000}"/>
    <cellStyle name="7_FAX用紙_テスト仕様書_モールＩ／Ｆテスト_(APO)_キャビネット構成図_キャビネット構成図_01.コンバージョン手順書（最新）20040831 2" xfId="4891" xr:uid="{00000000-0005-0000-0000-00004A130000}"/>
    <cellStyle name="7_FAX用紙_テスト仕様書_モールＩ／Ｆテスト_(APO)_キャビネット構成図_キャビネット構成図_050.(添付資料)その他" xfId="5472" xr:uid="{00000000-0005-0000-0000-00008F150000}"/>
    <cellStyle name="7_FAX用紙_テスト仕様書_モールＩ／Ｆテスト_(APO)_キャビネット構成図_キャビネット構成図_050.(添付資料)その他 2" xfId="5473" xr:uid="{00000000-0005-0000-0000-000090150000}"/>
    <cellStyle name="7_FAX用紙_テスト仕様書_モールＩ／Ｆテスト_01.コンバージョン手順書（最新）20040831" xfId="3385" xr:uid="{00000000-0005-0000-0000-0000680D0000}"/>
    <cellStyle name="7_FAX用紙_テスト仕様書_モールＩ／Ｆテスト_01.コンバージョン手順書（最新）20040831 2" xfId="255" xr:uid="{00000000-0005-0000-0000-00002E010000}"/>
    <cellStyle name="7_FAX用紙_テスト仕様書_モールＩ／Ｆテスト_050.(添付資料)その他" xfId="5474" xr:uid="{00000000-0005-0000-0000-000091150000}"/>
    <cellStyle name="7_FAX用紙_テスト仕様書_モールＩ／Ｆテスト_050.(添付資料)その他 2" xfId="5475" xr:uid="{00000000-0005-0000-0000-000092150000}"/>
    <cellStyle name="7_FAX用紙_テスト仕様書_モールＩ／Ｆテスト_キャビネット構成図" xfId="2980" xr:uid="{00000000-0005-0000-0000-0000D30B0000}"/>
    <cellStyle name="7_FAX用紙_テスト仕様書_モールＩ／Ｆテスト_キャビネット構成図 2" xfId="1027" xr:uid="{00000000-0005-0000-0000-000032040000}"/>
    <cellStyle name="7_FAX用紙_テスト仕様書_モールＩ／Ｆテスト_キャビネット構成図_01.コンバージョン手順書（最新）20040831" xfId="1669" xr:uid="{00000000-0005-0000-0000-0000B4060000}"/>
    <cellStyle name="7_FAX用紙_テスト仕様書_モールＩ／Ｆテスト_キャビネット構成図_01.コンバージョン手順書（最新）20040831 2" xfId="1678" xr:uid="{00000000-0005-0000-0000-0000BD060000}"/>
    <cellStyle name="7_FAX用紙_テスト仕様書_モールＩ／Ｆテスト_キャビネット構成図_050.(添付資料)その他" xfId="2984" xr:uid="{00000000-0005-0000-0000-0000D70B0000}"/>
    <cellStyle name="7_FAX用紙_テスト仕様書_モールＩ／Ｆテスト_キャビネット構成図_050.(添付資料)その他 2" xfId="2989" xr:uid="{00000000-0005-0000-0000-0000DC0B0000}"/>
    <cellStyle name="7_FAX用紙_テスト仕様書_モールＩ／Ｆテスト_キャビネット構成図_キャビネット構成図" xfId="446" xr:uid="{00000000-0005-0000-0000-0000ED010000}"/>
    <cellStyle name="7_FAX用紙_テスト仕様書_モールＩ／Ｆテスト_キャビネット構成図_キャビネット構成図 2" xfId="2991" xr:uid="{00000000-0005-0000-0000-0000DE0B0000}"/>
    <cellStyle name="7_FAX用紙_テスト仕様書_モールＩ／Ｆテスト_キャビネット構成図_キャビネット構成図_01.コンバージョン手順書（最新）20040831" xfId="2993" xr:uid="{00000000-0005-0000-0000-0000E00B0000}"/>
    <cellStyle name="7_FAX用紙_テスト仕様書_モールＩ／Ｆテスト_キャビネット構成図_キャビネット構成図_01.コンバージョン手順書（最新）20040831 2" xfId="2996" xr:uid="{00000000-0005-0000-0000-0000E30B0000}"/>
    <cellStyle name="7_FAX用紙_テスト仕様書_モールＩ／Ｆテスト_キャビネット構成図_キャビネット構成図_050.(添付資料)その他" xfId="114" xr:uid="{00000000-0005-0000-0000-000084000000}"/>
    <cellStyle name="7_FAX用紙_テスト仕様書_モールＩ／Ｆテスト_キャビネット構成図_キャビネット構成図_050.(添付資料)その他 2" xfId="353" xr:uid="{00000000-0005-0000-0000-000090010000}"/>
    <cellStyle name="7_FAX用紙_テスト仕様書_モールＩ／Ｆテスト_チェックシートAPO" xfId="2900" xr:uid="{00000000-0005-0000-0000-0000830B0000}"/>
    <cellStyle name="7_FAX用紙_テスト仕様書_モールＩ／Ｆテスト_チェックシートAPO 2" xfId="2902" xr:uid="{00000000-0005-0000-0000-0000850B0000}"/>
    <cellStyle name="7_FAX用紙_テスト仕様書_モールＩ／Ｆテスト_チェックシートAPO_(APO)" xfId="830" xr:uid="{00000000-0005-0000-0000-00006D030000}"/>
    <cellStyle name="7_FAX用紙_テスト仕様書_モールＩ／Ｆテスト_チェックシートAPO_(APO) 2" xfId="5476" xr:uid="{00000000-0005-0000-0000-000093150000}"/>
    <cellStyle name="7_FAX用紙_テスト仕様書_モールＩ／Ｆテスト_チェックシートAPO_(APO)_01.コンバージョン手順書（最新）20040831" xfId="858" xr:uid="{00000000-0005-0000-0000-000089030000}"/>
    <cellStyle name="7_FAX用紙_テスト仕様書_モールＩ／Ｆテスト_チェックシートAPO_(APO)_01.コンバージョン手順書（最新）20040831 2" xfId="5477" xr:uid="{00000000-0005-0000-0000-000094150000}"/>
    <cellStyle name="7_FAX用紙_テスト仕様書_モールＩ／Ｆテスト_チェックシートAPO_(APO)_050.(添付資料)その他" xfId="5478" xr:uid="{00000000-0005-0000-0000-000095150000}"/>
    <cellStyle name="7_FAX用紙_テスト仕様書_モールＩ／Ｆテスト_チェックシートAPO_(APO)_050.(添付資料)その他 2" xfId="5479" xr:uid="{00000000-0005-0000-0000-000096150000}"/>
    <cellStyle name="7_FAX用紙_テスト仕様書_モールＩ／Ｆテスト_チェックシートAPO_(APO)_キャビネット構成図" xfId="5480" xr:uid="{00000000-0005-0000-0000-000097150000}"/>
    <cellStyle name="7_FAX用紙_テスト仕様書_モールＩ／Ｆテスト_チェックシートAPO_(APO)_キャビネット構成図 2" xfId="5481" xr:uid="{00000000-0005-0000-0000-000098150000}"/>
    <cellStyle name="7_FAX用紙_テスト仕様書_モールＩ／Ｆテスト_チェックシートAPO_(APO)_キャビネット構成図_01.コンバージョン手順書（最新）20040831" xfId="5482" xr:uid="{00000000-0005-0000-0000-000099150000}"/>
    <cellStyle name="7_FAX用紙_テスト仕様書_モールＩ／Ｆテスト_チェックシートAPO_(APO)_キャビネット構成図_01.コンバージョン手順書（最新）20040831 2" xfId="5483" xr:uid="{00000000-0005-0000-0000-00009A150000}"/>
    <cellStyle name="7_FAX用紙_テスト仕様書_モールＩ／Ｆテスト_チェックシートAPO_(APO)_キャビネット構成図_050.(添付資料)その他" xfId="5484" xr:uid="{00000000-0005-0000-0000-00009B150000}"/>
    <cellStyle name="7_FAX用紙_テスト仕様書_モールＩ／Ｆテスト_チェックシートAPO_(APO)_キャビネット構成図_050.(添付資料)その他 2" xfId="1708" xr:uid="{00000000-0005-0000-0000-0000DB060000}"/>
    <cellStyle name="7_FAX用紙_テスト仕様書_モールＩ／Ｆテスト_チェックシートAPO_(APO)_キャビネット構成図_キャビネット構成図" xfId="5485" xr:uid="{00000000-0005-0000-0000-00009C150000}"/>
    <cellStyle name="7_FAX用紙_テスト仕様書_モールＩ／Ｆテスト_チェックシートAPO_(APO)_キャビネット構成図_キャビネット構成図 2" xfId="705" xr:uid="{00000000-0005-0000-0000-0000F0020000}"/>
    <cellStyle name="7_FAX用紙_テスト仕様書_モールＩ／Ｆテスト_チェックシートAPO_(APO)_キャビネット構成図_キャビネット構成図_01.コンバージョン手順書（最新）20040831" xfId="5487" xr:uid="{00000000-0005-0000-0000-00009E150000}"/>
    <cellStyle name="7_FAX用紙_テスト仕様書_モールＩ／Ｆテスト_チェックシートAPO_(APO)_キャビネット構成図_キャビネット構成図_01.コンバージョン手順書（最新）20040831 2" xfId="5489" xr:uid="{00000000-0005-0000-0000-0000A0150000}"/>
    <cellStyle name="7_FAX用紙_テスト仕様書_モールＩ／Ｆテスト_チェックシートAPO_(APO)_キャビネット構成図_キャビネット構成図_050.(添付資料)その他" xfId="5490" xr:uid="{00000000-0005-0000-0000-0000A1150000}"/>
    <cellStyle name="7_FAX用紙_テスト仕様書_モールＩ／Ｆテスト_チェックシートAPO_(APO)_キャビネット構成図_キャビネット構成図_050.(添付資料)その他 2" xfId="5491" xr:uid="{00000000-0005-0000-0000-0000A2150000}"/>
    <cellStyle name="7_FAX用紙_テスト仕様書_モールＩ／Ｆテスト_チェックシートAPO_01.コンバージョン手順書（最新）20040831" xfId="5492" xr:uid="{00000000-0005-0000-0000-0000A3150000}"/>
    <cellStyle name="7_FAX用紙_テスト仕様書_モールＩ／Ｆテスト_チェックシートAPO_01.コンバージョン手順書（最新）20040831 2" xfId="4615" xr:uid="{00000000-0005-0000-0000-000036120000}"/>
    <cellStyle name="7_FAX用紙_テスト仕様書_モールＩ／Ｆテスト_チェックシートAPO_050.(添付資料)その他" xfId="5493" xr:uid="{00000000-0005-0000-0000-0000A4150000}"/>
    <cellStyle name="7_FAX用紙_テスト仕様書_モールＩ／Ｆテスト_チェックシートAPO_050.(添付資料)その他 2" xfId="5494" xr:uid="{00000000-0005-0000-0000-0000A5150000}"/>
    <cellStyle name="7_FAX用紙_テスト仕様書_モールＩ／Ｆテスト_チェックシートAPO_キャビネット構成図" xfId="2671" xr:uid="{00000000-0005-0000-0000-00009E0A0000}"/>
    <cellStyle name="7_FAX用紙_テスト仕様書_モールＩ／Ｆテスト_チェックシートAPO_キャビネット構成図 2" xfId="5495" xr:uid="{00000000-0005-0000-0000-0000A6150000}"/>
    <cellStyle name="7_FAX用紙_テスト仕様書_モールＩ／Ｆテスト_チェックシートAPO_キャビネット構成図_01.コンバージョン手順書（最新）20040831" xfId="5496" xr:uid="{00000000-0005-0000-0000-0000A7150000}"/>
    <cellStyle name="7_FAX用紙_テスト仕様書_モールＩ／Ｆテスト_チェックシートAPO_キャビネット構成図_01.コンバージョン手順書（最新）20040831 2" xfId="5497" xr:uid="{00000000-0005-0000-0000-0000A8150000}"/>
    <cellStyle name="7_FAX用紙_テスト仕様書_モールＩ／Ｆテスト_チェックシートAPO_キャビネット構成図_050.(添付資料)その他" xfId="5498" xr:uid="{00000000-0005-0000-0000-0000A9150000}"/>
    <cellStyle name="7_FAX用紙_テスト仕様書_モールＩ／Ｆテスト_チェックシートAPO_キャビネット構成図_050.(添付資料)その他 2" xfId="5499" xr:uid="{00000000-0005-0000-0000-0000AA150000}"/>
    <cellStyle name="7_FAX用紙_テスト仕様書_モールＩ／Ｆテスト_チェックシートAPO_キャビネット構成図_キャビネット構成図" xfId="1732" xr:uid="{00000000-0005-0000-0000-0000F3060000}"/>
    <cellStyle name="7_FAX用紙_テスト仕様書_モールＩ／Ｆテスト_チェックシートAPO_キャビネット構成図_キャビネット構成図 2" xfId="5500" xr:uid="{00000000-0005-0000-0000-0000AB150000}"/>
    <cellStyle name="7_FAX用紙_テスト仕様書_モールＩ／Ｆテスト_チェックシートAPO_キャビネット構成図_キャビネット構成図_01.コンバージョン手順書（最新）20040831" xfId="4709" xr:uid="{00000000-0005-0000-0000-000094120000}"/>
    <cellStyle name="7_FAX用紙_テスト仕様書_モールＩ／Ｆテスト_チェックシートAPO_キャビネット構成図_キャビネット構成図_01.コンバージョン手順書（最新）20040831 2" xfId="1351" xr:uid="{00000000-0005-0000-0000-000076050000}"/>
    <cellStyle name="7_FAX用紙_テスト仕様書_モールＩ／Ｆテスト_チェックシートAPO_キャビネット構成図_キャビネット構成図_050.(添付資料)その他" xfId="1744" xr:uid="{00000000-0005-0000-0000-0000FF060000}"/>
    <cellStyle name="7_FAX用紙_テスト仕様書_モールＩ／Ｆテスト_チェックシートAPO_キャビネット構成図_キャビネット構成図_050.(添付資料)その他 2" xfId="5501" xr:uid="{00000000-0005-0000-0000-0000AC150000}"/>
    <cellStyle name="7_FAX用紙_テスト仕様書_モールＩＦテスト仕様書（対楽天）" xfId="5502" xr:uid="{00000000-0005-0000-0000-0000AD150000}"/>
    <cellStyle name="7_FAX用紙_テスト仕様書_モールＩＦテスト仕様書（対楽天） 2" xfId="3554" xr:uid="{00000000-0005-0000-0000-0000110E0000}"/>
    <cellStyle name="7_FAX用紙_テスト仕様書_モールＩＦテスト仕様書（対楽天）_(APO)" xfId="5503" xr:uid="{00000000-0005-0000-0000-0000AE150000}"/>
    <cellStyle name="7_FAX用紙_テスト仕様書_モールＩＦテスト仕様書（対楽天）_(APO) 2" xfId="886" xr:uid="{00000000-0005-0000-0000-0000A5030000}"/>
    <cellStyle name="7_FAX用紙_テスト仕様書_モールＩＦテスト仕様書（対楽天）_(APO)_(APO)" xfId="5504" xr:uid="{00000000-0005-0000-0000-0000AF150000}"/>
    <cellStyle name="7_FAX用紙_テスト仕様書_モールＩＦテスト仕様書（対楽天）_(APO)_(APO) 2" xfId="5505" xr:uid="{00000000-0005-0000-0000-0000B0150000}"/>
    <cellStyle name="7_FAX用紙_テスト仕様書_モールＩＦテスト仕様書（対楽天）_(APO)_(APO)_01.コンバージョン手順書（最新）20040831" xfId="5506" xr:uid="{00000000-0005-0000-0000-0000B1150000}"/>
    <cellStyle name="7_FAX用紙_テスト仕様書_モールＩＦテスト仕様書（対楽天）_(APO)_(APO)_01.コンバージョン手順書（最新）20040831 2" xfId="5508" xr:uid="{00000000-0005-0000-0000-0000B3150000}"/>
    <cellStyle name="7_FAX用紙_テスト仕様書_モールＩＦテスト仕様書（対楽天）_(APO)_(APO)_050.(添付資料)その他" xfId="4572" xr:uid="{00000000-0005-0000-0000-00000B120000}"/>
    <cellStyle name="7_FAX用紙_テスト仕様書_モールＩＦテスト仕様書（対楽天）_(APO)_(APO)_050.(添付資料)その他 2" xfId="5509" xr:uid="{00000000-0005-0000-0000-0000B4150000}"/>
    <cellStyle name="7_FAX用紙_テスト仕様書_モールＩＦテスト仕様書（対楽天）_(APO)_(APO)_キャビネット構成図" xfId="5510" xr:uid="{00000000-0005-0000-0000-0000B5150000}"/>
    <cellStyle name="7_FAX用紙_テスト仕様書_モールＩＦテスト仕様書（対楽天）_(APO)_(APO)_キャビネット構成図 2" xfId="2283" xr:uid="{00000000-0005-0000-0000-00001A090000}"/>
    <cellStyle name="7_FAX用紙_テスト仕様書_モールＩＦテスト仕様書（対楽天）_(APO)_(APO)_キャビネット構成図_01.コンバージョン手順書（最新）20040831" xfId="4737" xr:uid="{00000000-0005-0000-0000-0000B0120000}"/>
    <cellStyle name="7_FAX用紙_テスト仕様書_モールＩＦテスト仕様書（対楽天）_(APO)_(APO)_キャビネット構成図_01.コンバージョン手順書（最新）20040831 2" xfId="2905" xr:uid="{00000000-0005-0000-0000-0000880B0000}"/>
    <cellStyle name="7_FAX用紙_テスト仕様書_モールＩＦテスト仕様書（対楽天）_(APO)_(APO)_キャビネット構成図_050.(添付資料)その他" xfId="5511" xr:uid="{00000000-0005-0000-0000-0000B6150000}"/>
    <cellStyle name="7_FAX用紙_テスト仕様書_モールＩＦテスト仕様書（対楽天）_(APO)_(APO)_キャビネット構成図_050.(添付資料)その他 2" xfId="5512" xr:uid="{00000000-0005-0000-0000-0000B7150000}"/>
    <cellStyle name="7_FAX用紙_テスト仕様書_モールＩＦテスト仕様書（対楽天）_(APO)_(APO)_キャビネット構成図_キャビネット構成図" xfId="2082" xr:uid="{00000000-0005-0000-0000-000051080000}"/>
    <cellStyle name="7_FAX用紙_テスト仕様書_モールＩＦテスト仕様書（対楽天）_(APO)_(APO)_キャビネット構成図_キャビネット構成図 2" xfId="2549" xr:uid="{00000000-0005-0000-0000-0000240A0000}"/>
    <cellStyle name="7_FAX用紙_テスト仕様書_モールＩＦテスト仕様書（対楽天）_(APO)_(APO)_キャビネット構成図_キャビネット構成図_01.コンバージョン手順書（最新）20040831" xfId="1430" xr:uid="{00000000-0005-0000-0000-0000C5050000}"/>
    <cellStyle name="7_FAX用紙_テスト仕様書_モールＩＦテスト仕様書（対楽天）_(APO)_(APO)_キャビネット構成図_キャビネット構成図_01.コンバージョン手順書（最新）20040831 2" xfId="5514" xr:uid="{00000000-0005-0000-0000-0000B9150000}"/>
    <cellStyle name="7_FAX用紙_テスト仕様書_モールＩＦテスト仕様書（対楽天）_(APO)_(APO)_キャビネット構成図_キャビネット構成図_050.(添付資料)その他" xfId="3682" xr:uid="{00000000-0005-0000-0000-0000910E0000}"/>
    <cellStyle name="7_FAX用紙_テスト仕様書_モールＩＦテスト仕様書（対楽天）_(APO)_(APO)_キャビネット構成図_キャビネット構成図_050.(添付資料)その他 2" xfId="1364" xr:uid="{00000000-0005-0000-0000-000083050000}"/>
    <cellStyle name="7_FAX用紙_テスト仕様書_モールＩＦテスト仕様書（対楽天）_(APO)_01.コンバージョン手順書（最新）20040831" xfId="2607" xr:uid="{00000000-0005-0000-0000-00005E0A0000}"/>
    <cellStyle name="7_FAX用紙_テスト仕様書_モールＩＦテスト仕様書（対楽天）_(APO)_01.コンバージョン手順書（最新）20040831 2" xfId="5515" xr:uid="{00000000-0005-0000-0000-0000BA150000}"/>
    <cellStyle name="7_FAX用紙_テスト仕様書_モールＩＦテスト仕様書（対楽天）_(APO)_050.(添付資料)その他" xfId="5516" xr:uid="{00000000-0005-0000-0000-0000BB150000}"/>
    <cellStyle name="7_FAX用紙_テスト仕様書_モールＩＦテスト仕様書（対楽天）_(APO)_050.(添付資料)その他 2" xfId="5517" xr:uid="{00000000-0005-0000-0000-0000BC150000}"/>
    <cellStyle name="7_FAX用紙_テスト仕様書_モールＩＦテスト仕様書（対楽天）_(APO)_キャビネット構成図" xfId="5519" xr:uid="{00000000-0005-0000-0000-0000BE150000}"/>
    <cellStyle name="7_FAX用紙_テスト仕様書_モールＩＦテスト仕様書（対楽天）_(APO)_キャビネット構成図 2" xfId="5520" xr:uid="{00000000-0005-0000-0000-0000BF150000}"/>
    <cellStyle name="7_FAX用紙_テスト仕様書_モールＩＦテスト仕様書（対楽天）_(APO)_キャビネット構成図_01.コンバージョン手順書（最新）20040831" xfId="463" xr:uid="{00000000-0005-0000-0000-0000FE010000}"/>
    <cellStyle name="7_FAX用紙_テスト仕様書_モールＩＦテスト仕様書（対楽天）_(APO)_キャビネット構成図_01.コンバージョン手順書（最新）20040831 2" xfId="1843" xr:uid="{00000000-0005-0000-0000-000062070000}"/>
    <cellStyle name="7_FAX用紙_テスト仕様書_モールＩＦテスト仕様書（対楽天）_(APO)_キャビネット構成図_050.(添付資料)その他" xfId="3479" xr:uid="{00000000-0005-0000-0000-0000C60D0000}"/>
    <cellStyle name="7_FAX用紙_テスト仕様書_モールＩＦテスト仕様書（対楽天）_(APO)_キャビネット構成図_050.(添付資料)その他 2" xfId="3481" xr:uid="{00000000-0005-0000-0000-0000C80D0000}"/>
    <cellStyle name="7_FAX用紙_テスト仕様書_モールＩＦテスト仕様書（対楽天）_(APO)_キャビネット構成図_キャビネット構成図" xfId="5521" xr:uid="{00000000-0005-0000-0000-0000C0150000}"/>
    <cellStyle name="7_FAX用紙_テスト仕様書_モールＩＦテスト仕様書（対楽天）_(APO)_キャビネット構成図_キャビネット構成図 2" xfId="5522" xr:uid="{00000000-0005-0000-0000-0000C1150000}"/>
    <cellStyle name="7_FAX用紙_テスト仕様書_モールＩＦテスト仕様書（対楽天）_(APO)_キャビネット構成図_キャビネット構成図_01.コンバージョン手順書（最新）20040831" xfId="5523" xr:uid="{00000000-0005-0000-0000-0000C2150000}"/>
    <cellStyle name="7_FAX用紙_テスト仕様書_モールＩＦテスト仕様書（対楽天）_(APO)_キャビネット構成図_キャビネット構成図_01.コンバージョン手順書（最新）20040831 2" xfId="5524" xr:uid="{00000000-0005-0000-0000-0000C3150000}"/>
    <cellStyle name="7_FAX用紙_テスト仕様書_モールＩＦテスト仕様書（対楽天）_(APO)_キャビネット構成図_キャビネット構成図_050.(添付資料)その他" xfId="5525" xr:uid="{00000000-0005-0000-0000-0000C4150000}"/>
    <cellStyle name="7_FAX用紙_テスト仕様書_モールＩＦテスト仕様書（対楽天）_(APO)_キャビネット構成図_キャビネット構成図_050.(添付資料)その他 2" xfId="5526" xr:uid="{00000000-0005-0000-0000-0000C5150000}"/>
    <cellStyle name="7_FAX用紙_テスト仕様書_モールＩＦテスト仕様書（対楽天）_01.コンバージョン手順書（最新）20040831" xfId="5527" xr:uid="{00000000-0005-0000-0000-0000C6150000}"/>
    <cellStyle name="7_FAX用紙_テスト仕様書_モールＩＦテスト仕様書（対楽天）_01.コンバージョン手順書（最新）20040831 2" xfId="5528" xr:uid="{00000000-0005-0000-0000-0000C7150000}"/>
    <cellStyle name="7_FAX用紙_テスト仕様書_モールＩＦテスト仕様書（対楽天）_050.(添付資料)その他" xfId="5005" xr:uid="{00000000-0005-0000-0000-0000BC130000}"/>
    <cellStyle name="7_FAX用紙_テスト仕様書_モールＩＦテスト仕様書（対楽天）_050.(添付資料)その他 2" xfId="5007" xr:uid="{00000000-0005-0000-0000-0000BE130000}"/>
    <cellStyle name="7_FAX用紙_テスト仕様書_モールＩＦテスト仕様書（対楽天）_キャビネット構成図" xfId="4237" xr:uid="{00000000-0005-0000-0000-0000BC100000}"/>
    <cellStyle name="7_FAX用紙_テスト仕様書_モールＩＦテスト仕様書（対楽天）_キャビネット構成図 2" xfId="3226" xr:uid="{00000000-0005-0000-0000-0000C90C0000}"/>
    <cellStyle name="7_FAX用紙_テスト仕様書_モールＩＦテスト仕様書（対楽天）_キャビネット構成図_01.コンバージョン手順書（最新）20040831" xfId="5529" xr:uid="{00000000-0005-0000-0000-0000C8150000}"/>
    <cellStyle name="7_FAX用紙_テスト仕様書_モールＩＦテスト仕様書（対楽天）_キャビネット構成図_01.コンバージョン手順書（最新）20040831 2" xfId="5530" xr:uid="{00000000-0005-0000-0000-0000C9150000}"/>
    <cellStyle name="7_FAX用紙_テスト仕様書_モールＩＦテスト仕様書（対楽天）_キャビネット構成図_050.(添付資料)その他" xfId="1996" xr:uid="{00000000-0005-0000-0000-0000FB070000}"/>
    <cellStyle name="7_FAX用紙_テスト仕様書_モールＩＦテスト仕様書（対楽天）_キャビネット構成図_050.(添付資料)その他 2" xfId="2000" xr:uid="{00000000-0005-0000-0000-0000FF070000}"/>
    <cellStyle name="7_FAX用紙_テスト仕様書_モールＩＦテスト仕様書（対楽天）_キャビネット構成図_キャビネット構成図" xfId="3935" xr:uid="{00000000-0005-0000-0000-00008E0F0000}"/>
    <cellStyle name="7_FAX用紙_テスト仕様書_モールＩＦテスト仕様書（対楽天）_キャビネット構成図_キャビネット構成図 2" xfId="3937" xr:uid="{00000000-0005-0000-0000-0000900F0000}"/>
    <cellStyle name="7_FAX用紙_テスト仕様書_モールＩＦテスト仕様書（対楽天）_キャビネット構成図_キャビネット構成図_01.コンバージョン手順書（最新）20040831" xfId="2208" xr:uid="{00000000-0005-0000-0000-0000CF080000}"/>
    <cellStyle name="7_FAX用紙_テスト仕様書_モールＩＦテスト仕様書（対楽天）_キャビネット構成図_キャビネット構成図_01.コンバージョン手順書（最新）20040831 2" xfId="2210" xr:uid="{00000000-0005-0000-0000-0000D1080000}"/>
    <cellStyle name="7_FAX用紙_テスト仕様書_モールＩＦテスト仕様書（対楽天）_キャビネット構成図_キャビネット構成図_050.(添付資料)その他" xfId="5532" xr:uid="{00000000-0005-0000-0000-0000CB150000}"/>
    <cellStyle name="7_FAX用紙_テスト仕様書_モールＩＦテスト仕様書（対楽天）_キャビネット構成図_キャビネット構成図_050.(添付資料)その他 2" xfId="5533" xr:uid="{00000000-0005-0000-0000-0000CC150000}"/>
    <cellStyle name="7_FAX用紙_テスト仕様書_モールＩＦテスト仕様書（対楽天）_チェックシートAPO" xfId="2095" xr:uid="{00000000-0005-0000-0000-00005E080000}"/>
    <cellStyle name="7_FAX用紙_テスト仕様書_モールＩＦテスト仕様書（対楽天）_チェックシートAPO 2" xfId="2270" xr:uid="{00000000-0005-0000-0000-00000D090000}"/>
    <cellStyle name="7_FAX用紙_テスト仕様書_モールＩＦテスト仕様書（対楽天）_チェックシートAPO_(APO)" xfId="5534" xr:uid="{00000000-0005-0000-0000-0000CD150000}"/>
    <cellStyle name="7_FAX用紙_テスト仕様書_モールＩＦテスト仕様書（対楽天）_チェックシートAPO_(APO) 2" xfId="5535" xr:uid="{00000000-0005-0000-0000-0000CE150000}"/>
    <cellStyle name="7_FAX用紙_テスト仕様書_モールＩＦテスト仕様書（対楽天）_チェックシートAPO_(APO)_01.コンバージョン手順書（最新）20040831" xfId="2206" xr:uid="{00000000-0005-0000-0000-0000CD080000}"/>
    <cellStyle name="7_FAX用紙_テスト仕様書_モールＩＦテスト仕様書（対楽天）_チェックシートAPO_(APO)_01.コンバージョン手順書（最新）20040831 2" xfId="2213" xr:uid="{00000000-0005-0000-0000-0000D4080000}"/>
    <cellStyle name="7_FAX用紙_テスト仕様書_モールＩＦテスト仕様書（対楽天）_チェックシートAPO_(APO)_050.(添付資料)その他" xfId="5536" xr:uid="{00000000-0005-0000-0000-0000CF150000}"/>
    <cellStyle name="7_FAX用紙_テスト仕様書_モールＩＦテスト仕様書（対楽天）_チェックシートAPO_(APO)_050.(添付資料)その他 2" xfId="5537" xr:uid="{00000000-0005-0000-0000-0000D0150000}"/>
    <cellStyle name="7_FAX用紙_テスト仕様書_モールＩＦテスト仕様書（対楽天）_チェックシートAPO_(APO)_キャビネット構成図" xfId="5538" xr:uid="{00000000-0005-0000-0000-0000D1150000}"/>
    <cellStyle name="7_FAX用紙_テスト仕様書_モールＩＦテスト仕様書（対楽天）_チェックシートAPO_(APO)_キャビネット構成図 2" xfId="5539" xr:uid="{00000000-0005-0000-0000-0000D2150000}"/>
    <cellStyle name="7_FAX用紙_テスト仕様書_モールＩＦテスト仕様書（対楽天）_チェックシートAPO_(APO)_キャビネット構成図_01.コンバージョン手順書（最新）20040831" xfId="5540" xr:uid="{00000000-0005-0000-0000-0000D3150000}"/>
    <cellStyle name="7_FAX用紙_テスト仕様書_モールＩＦテスト仕様書（対楽天）_チェックシートAPO_(APO)_キャビネット構成図_01.コンバージョン手順書（最新）20040831 2" xfId="5400" xr:uid="{00000000-0005-0000-0000-000047150000}"/>
    <cellStyle name="7_FAX用紙_テスト仕様書_モールＩＦテスト仕様書（対楽天）_チェックシートAPO_(APO)_キャビネット構成図_050.(添付資料)その他" xfId="5541" xr:uid="{00000000-0005-0000-0000-0000D4150000}"/>
    <cellStyle name="7_FAX用紙_テスト仕様書_モールＩＦテスト仕様書（対楽天）_チェックシートAPO_(APO)_キャビネット構成図_050.(添付資料)その他 2" xfId="5542" xr:uid="{00000000-0005-0000-0000-0000D5150000}"/>
    <cellStyle name="7_FAX用紙_テスト仕様書_モールＩＦテスト仕様書（対楽天）_チェックシートAPO_(APO)_キャビネット構成図_キャビネット構成図" xfId="5543" xr:uid="{00000000-0005-0000-0000-0000D6150000}"/>
    <cellStyle name="7_FAX用紙_テスト仕様書_モールＩＦテスト仕様書（対楽天）_チェックシートAPO_(APO)_キャビネット構成図_キャビネット構成図 2" xfId="5544" xr:uid="{00000000-0005-0000-0000-0000D7150000}"/>
    <cellStyle name="7_FAX用紙_テスト仕様書_モールＩＦテスト仕様書（対楽天）_チェックシートAPO_(APO)_キャビネット構成図_キャビネット構成図_01.コンバージョン手順書（最新）20040831" xfId="5545" xr:uid="{00000000-0005-0000-0000-0000D8150000}"/>
    <cellStyle name="7_FAX用紙_テスト仕様書_モールＩＦテスト仕様書（対楽天）_チェックシートAPO_(APO)_キャビネット構成図_キャビネット構成図_01.コンバージョン手順書（最新）20040831 2" xfId="139" xr:uid="{00000000-0005-0000-0000-0000A4000000}"/>
    <cellStyle name="7_FAX用紙_テスト仕様書_モールＩＦテスト仕様書（対楽天）_チェックシートAPO_(APO)_キャビネット構成図_キャビネット構成図_050.(添付資料)その他" xfId="5486" xr:uid="{00000000-0005-0000-0000-00009D150000}"/>
    <cellStyle name="7_FAX用紙_テスト仕様書_モールＩＦテスト仕様書（対楽天）_チェックシートAPO_(APO)_キャビネット構成図_キャビネット構成図_050.(添付資料)その他 2" xfId="5488" xr:uid="{00000000-0005-0000-0000-00009F150000}"/>
    <cellStyle name="7_FAX用紙_テスト仕様書_モールＩＦテスト仕様書（対楽天）_チェックシートAPO_01.コンバージョン手順書（最新）20040831" xfId="5546" xr:uid="{00000000-0005-0000-0000-0000D9150000}"/>
    <cellStyle name="7_FAX用紙_テスト仕様書_モールＩＦテスト仕様書（対楽天）_チェックシートAPO_01.コンバージョン手順書（最新）20040831 2" xfId="3934" xr:uid="{00000000-0005-0000-0000-00008D0F0000}"/>
    <cellStyle name="7_FAX用紙_テスト仕様書_モールＩＦテスト仕様書（対楽天）_チェックシートAPO_050.(添付資料)その他" xfId="5547" xr:uid="{00000000-0005-0000-0000-0000DA150000}"/>
    <cellStyle name="7_FAX用紙_テスト仕様書_モールＩＦテスト仕様書（対楽天）_チェックシートAPO_050.(添付資料)その他 2" xfId="5548" xr:uid="{00000000-0005-0000-0000-0000DB150000}"/>
    <cellStyle name="7_FAX用紙_テスト仕様書_モールＩＦテスト仕様書（対楽天）_チェックシートAPO_キャビネット構成図" xfId="5549" xr:uid="{00000000-0005-0000-0000-0000DC150000}"/>
    <cellStyle name="7_FAX用紙_テスト仕様書_モールＩＦテスト仕様書（対楽天）_チェックシートAPO_キャビネット構成図 2" xfId="5550" xr:uid="{00000000-0005-0000-0000-0000DD150000}"/>
    <cellStyle name="7_FAX用紙_テスト仕様書_モールＩＦテスト仕様書（対楽天）_チェックシートAPO_キャビネット構成図_01.コンバージョン手順書（最新）20040831" xfId="5551" xr:uid="{00000000-0005-0000-0000-0000DE150000}"/>
    <cellStyle name="7_FAX用紙_テスト仕様書_モールＩＦテスト仕様書（対楽天）_チェックシートAPO_キャビネット構成図_01.コンバージョン手順書（最新）20040831 2" xfId="5552" xr:uid="{00000000-0005-0000-0000-0000DF150000}"/>
    <cellStyle name="7_FAX用紙_テスト仕様書_モールＩＦテスト仕様書（対楽天）_チェックシートAPO_キャビネット構成図_050.(添付資料)その他" xfId="4512" xr:uid="{00000000-0005-0000-0000-0000CF110000}"/>
    <cellStyle name="7_FAX用紙_テスト仕様書_モールＩＦテスト仕様書（対楽天）_チェックシートAPO_キャビネット構成図_050.(添付資料)その他 2" xfId="4514" xr:uid="{00000000-0005-0000-0000-0000D1110000}"/>
    <cellStyle name="7_FAX用紙_テスト仕様書_モールＩＦテスト仕様書（対楽天）_チェックシートAPO_キャビネット構成図_キャビネット構成図" xfId="5507" xr:uid="{00000000-0005-0000-0000-0000B2150000}"/>
    <cellStyle name="7_FAX用紙_テスト仕様書_モールＩＦテスト仕様書（対楽天）_チェックシートAPO_キャビネット構成図_キャビネット構成図 2" xfId="5553" xr:uid="{00000000-0005-0000-0000-0000E0150000}"/>
    <cellStyle name="7_FAX用紙_テスト仕様書_モールＩＦテスト仕様書（対楽天）_チェックシートAPO_キャビネット構成図_キャビネット構成図_01.コンバージョン手順書（最新）20040831" xfId="5554" xr:uid="{00000000-0005-0000-0000-0000E1150000}"/>
    <cellStyle name="7_FAX用紙_テスト仕様書_モールＩＦテスト仕様書（対楽天）_チェックシートAPO_キャビネット構成図_キャビネット構成図_01.コンバージョン手順書（最新）20040831 2" xfId="5555" xr:uid="{00000000-0005-0000-0000-0000E2150000}"/>
    <cellStyle name="7_FAX用紙_テスト仕様書_モールＩＦテスト仕様書（対楽天）_チェックシートAPO_キャビネット構成図_キャビネット構成図_050.(添付資料)その他" xfId="1370" xr:uid="{00000000-0005-0000-0000-000089050000}"/>
    <cellStyle name="7_FAX用紙_テスト仕様書_モールＩＦテスト仕様書（対楽天）_チェックシートAPO_キャビネット構成図_キャビネット構成図_050.(添付資料)その他 2" xfId="3957" xr:uid="{00000000-0005-0000-0000-0000A40F0000}"/>
    <cellStyle name="7_FAX用紙_テスト仕様書_楽天見積機能縮小版" xfId="5556" xr:uid="{00000000-0005-0000-0000-0000E3150000}"/>
    <cellStyle name="7_FAX用紙_テスト仕様書_楽天見積機能縮小版 2" xfId="5557" xr:uid="{00000000-0005-0000-0000-0000E4150000}"/>
    <cellStyle name="7_FAX用紙_テスト仕様書_楽天見積機能縮小版_(APO)" xfId="5558" xr:uid="{00000000-0005-0000-0000-0000E5150000}"/>
    <cellStyle name="7_FAX用紙_テスト仕様書_楽天見積機能縮小版_(APO) 2" xfId="5559" xr:uid="{00000000-0005-0000-0000-0000E6150000}"/>
    <cellStyle name="7_FAX用紙_テスト仕様書_楽天見積機能縮小版_(APO)_(APO)" xfId="236" xr:uid="{00000000-0005-0000-0000-00001A010000}"/>
    <cellStyle name="7_FAX用紙_テスト仕様書_楽天見積機能縮小版_(APO)_(APO) 2" xfId="666" xr:uid="{00000000-0005-0000-0000-0000C9020000}"/>
    <cellStyle name="7_FAX用紙_テスト仕様書_楽天見積機能縮小版_(APO)_(APO)_01.コンバージョン手順書（最新）20040831" xfId="4644" xr:uid="{00000000-0005-0000-0000-000053120000}"/>
    <cellStyle name="7_FAX用紙_テスト仕様書_楽天見積機能縮小版_(APO)_(APO)_01.コンバージョン手順書（最新）20040831 2" xfId="4548" xr:uid="{00000000-0005-0000-0000-0000F3110000}"/>
    <cellStyle name="7_FAX用紙_テスト仕様書_楽天見積機能縮小版_(APO)_(APO)_050.(添付資料)その他" xfId="5560" xr:uid="{00000000-0005-0000-0000-0000E7150000}"/>
    <cellStyle name="7_FAX用紙_テスト仕様書_楽天見積機能縮小版_(APO)_(APO)_050.(添付資料)その他 2" xfId="309" xr:uid="{00000000-0005-0000-0000-000064010000}"/>
    <cellStyle name="7_FAX用紙_テスト仕様書_楽天見積機能縮小版_(APO)_(APO)_キャビネット構成図" xfId="5561" xr:uid="{00000000-0005-0000-0000-0000E8150000}"/>
    <cellStyle name="7_FAX用紙_テスト仕様書_楽天見積機能縮小版_(APO)_(APO)_キャビネット構成図 2" xfId="5562" xr:uid="{00000000-0005-0000-0000-0000E9150000}"/>
    <cellStyle name="7_FAX用紙_テスト仕様書_楽天見積機能縮小版_(APO)_(APO)_キャビネット構成図_01.コンバージョン手順書（最新）20040831" xfId="5563" xr:uid="{00000000-0005-0000-0000-0000EA150000}"/>
    <cellStyle name="7_FAX用紙_テスト仕様書_楽天見積機能縮小版_(APO)_(APO)_キャビネット構成図_01.コンバージョン手順書（最新）20040831 2" xfId="5564" xr:uid="{00000000-0005-0000-0000-0000EB150000}"/>
    <cellStyle name="7_FAX用紙_テスト仕様書_楽天見積機能縮小版_(APO)_(APO)_キャビネット構成図_050.(添付資料)その他" xfId="5565" xr:uid="{00000000-0005-0000-0000-0000EC150000}"/>
    <cellStyle name="7_FAX用紙_テスト仕様書_楽天見積機能縮小版_(APO)_(APO)_キャビネット構成図_050.(添付資料)その他 2" xfId="5566" xr:uid="{00000000-0005-0000-0000-0000ED150000}"/>
    <cellStyle name="7_FAX用紙_テスト仕様書_楽天見積機能縮小版_(APO)_(APO)_キャビネット構成図_キャビネット構成図" xfId="5567" xr:uid="{00000000-0005-0000-0000-0000EE150000}"/>
    <cellStyle name="7_FAX用紙_テスト仕様書_楽天見積機能縮小版_(APO)_(APO)_キャビネット構成図_キャビネット構成図 2" xfId="5134" xr:uid="{00000000-0005-0000-0000-00003D140000}"/>
    <cellStyle name="7_FAX用紙_テスト仕様書_楽天見積機能縮小版_(APO)_(APO)_キャビネット構成図_キャビネット構成図_01.コンバージョン手順書（最新）20040831" xfId="5568" xr:uid="{00000000-0005-0000-0000-0000EF150000}"/>
    <cellStyle name="7_FAX用紙_テスト仕様書_楽天見積機能縮小版_(APO)_(APO)_キャビネット構成図_キャビネット構成図_01.コンバージョン手順書（最新）20040831 2" xfId="5569" xr:uid="{00000000-0005-0000-0000-0000F0150000}"/>
    <cellStyle name="7_FAX用紙_テスト仕様書_楽天見積機能縮小版_(APO)_(APO)_キャビネット構成図_キャビネット構成図_050.(添付資料)その他" xfId="1109" xr:uid="{00000000-0005-0000-0000-000084040000}"/>
    <cellStyle name="7_FAX用紙_テスト仕様書_楽天見積機能縮小版_(APO)_(APO)_キャビネット構成図_キャビネット構成図_050.(添付資料)その他 2" xfId="5570" xr:uid="{00000000-0005-0000-0000-0000F1150000}"/>
    <cellStyle name="7_FAX用紙_テスト仕様書_楽天見積機能縮小版_(APO)_01.コンバージョン手順書（最新）20040831" xfId="5571" xr:uid="{00000000-0005-0000-0000-0000F2150000}"/>
    <cellStyle name="7_FAX用紙_テスト仕様書_楽天見積機能縮小版_(APO)_01.コンバージョン手順書（最新）20040831 2" xfId="4839" xr:uid="{00000000-0005-0000-0000-000016130000}"/>
    <cellStyle name="7_FAX用紙_テスト仕様書_楽天見積機能縮小版_(APO)_050.(添付資料)その他" xfId="1592" xr:uid="{00000000-0005-0000-0000-000067060000}"/>
    <cellStyle name="7_FAX用紙_テスト仕様書_楽天見積機能縮小版_(APO)_050.(添付資料)その他 2" xfId="5572" xr:uid="{00000000-0005-0000-0000-0000F3150000}"/>
    <cellStyle name="7_FAX用紙_テスト仕様書_楽天見積機能縮小版_(APO)_キャビネット構成図" xfId="4492" xr:uid="{00000000-0005-0000-0000-0000BB110000}"/>
    <cellStyle name="7_FAX用紙_テスト仕様書_楽天見積機能縮小版_(APO)_キャビネット構成図 2" xfId="5573" xr:uid="{00000000-0005-0000-0000-0000F4150000}"/>
    <cellStyle name="7_FAX用紙_テスト仕様書_楽天見積機能縮小版_(APO)_キャビネット構成図_01.コンバージョン手順書（最新）20040831" xfId="5574" xr:uid="{00000000-0005-0000-0000-0000F5150000}"/>
    <cellStyle name="7_FAX用紙_テスト仕様書_楽天見積機能縮小版_(APO)_キャビネット構成図_01.コンバージョン手順書（最新）20040831 2" xfId="5575" xr:uid="{00000000-0005-0000-0000-0000F6150000}"/>
    <cellStyle name="7_FAX用紙_テスト仕様書_楽天見積機能縮小版_(APO)_キャビネット構成図_050.(添付資料)その他" xfId="3460" xr:uid="{00000000-0005-0000-0000-0000B30D0000}"/>
    <cellStyle name="7_FAX用紙_テスト仕様書_楽天見積機能縮小版_(APO)_キャビネット構成図_050.(添付資料)その他 2" xfId="3463" xr:uid="{00000000-0005-0000-0000-0000B60D0000}"/>
    <cellStyle name="7_FAX用紙_テスト仕様書_楽天見積機能縮小版_(APO)_キャビネット構成図_キャビネット構成図" xfId="5576" xr:uid="{00000000-0005-0000-0000-0000F7150000}"/>
    <cellStyle name="7_FAX用紙_テスト仕様書_楽天見積機能縮小版_(APO)_キャビネット構成図_キャビネット構成図 2" xfId="5577" xr:uid="{00000000-0005-0000-0000-0000F8150000}"/>
    <cellStyle name="7_FAX用紙_テスト仕様書_楽天見積機能縮小版_(APO)_キャビネット構成図_キャビネット構成図_01.コンバージョン手順書（最新）20040831" xfId="5578" xr:uid="{00000000-0005-0000-0000-0000F9150000}"/>
    <cellStyle name="7_FAX用紙_テスト仕様書_楽天見積機能縮小版_(APO)_キャビネット構成図_キャビネット構成図_01.コンバージョン手順書（最新）20040831 2" xfId="4308" xr:uid="{00000000-0005-0000-0000-000003110000}"/>
    <cellStyle name="7_FAX用紙_テスト仕様書_楽天見積機能縮小版_(APO)_キャビネット構成図_キャビネット構成図_050.(添付資料)その他" xfId="5579" xr:uid="{00000000-0005-0000-0000-0000FA150000}"/>
    <cellStyle name="7_FAX用紙_テスト仕様書_楽天見積機能縮小版_(APO)_キャビネット構成図_キャビネット構成図_050.(添付資料)その他 2" xfId="5581" xr:uid="{00000000-0005-0000-0000-0000FC150000}"/>
    <cellStyle name="7_FAX用紙_テスト仕様書_楽天見積機能縮小版_01.コンバージョン手順書（最新）20040831" xfId="5582" xr:uid="{00000000-0005-0000-0000-0000FD150000}"/>
    <cellStyle name="7_FAX用紙_テスト仕様書_楽天見積機能縮小版_01.コンバージョン手順書（最新）20040831 2" xfId="5583" xr:uid="{00000000-0005-0000-0000-0000FE150000}"/>
    <cellStyle name="7_FAX用紙_テスト仕様書_楽天見積機能縮小版_050.(添付資料)その他" xfId="5584" xr:uid="{00000000-0005-0000-0000-0000FF150000}"/>
    <cellStyle name="7_FAX用紙_テスト仕様書_楽天見積機能縮小版_050.(添付資料)その他 2" xfId="5585" xr:uid="{00000000-0005-0000-0000-000000160000}"/>
    <cellStyle name="7_FAX用紙_テスト仕様書_楽天見積機能縮小版_キャビネット構成図" xfId="5586" xr:uid="{00000000-0005-0000-0000-000001160000}"/>
    <cellStyle name="7_FAX用紙_テスト仕様書_楽天見積機能縮小版_キャビネット構成図 2" xfId="5588" xr:uid="{00000000-0005-0000-0000-000003160000}"/>
    <cellStyle name="7_FAX用紙_テスト仕様書_楽天見積機能縮小版_キャビネット構成図_01.コンバージョン手順書（最新）20040831" xfId="5589" xr:uid="{00000000-0005-0000-0000-000004160000}"/>
    <cellStyle name="7_FAX用紙_テスト仕様書_楽天見積機能縮小版_キャビネット構成図_01.コンバージョン手順書（最新）20040831 2" xfId="5590" xr:uid="{00000000-0005-0000-0000-000005160000}"/>
    <cellStyle name="7_FAX用紙_テスト仕様書_楽天見積機能縮小版_キャビネット構成図_050.(添付資料)その他" xfId="5591" xr:uid="{00000000-0005-0000-0000-000006160000}"/>
    <cellStyle name="7_FAX用紙_テスト仕様書_楽天見積機能縮小版_キャビネット構成図_050.(添付資料)その他 2" xfId="2644" xr:uid="{00000000-0005-0000-0000-0000830A0000}"/>
    <cellStyle name="7_FAX用紙_テスト仕様書_楽天見積機能縮小版_キャビネット構成図_キャビネット構成図" xfId="5592" xr:uid="{00000000-0005-0000-0000-000007160000}"/>
    <cellStyle name="7_FAX用紙_テスト仕様書_楽天見積機能縮小版_キャビネット構成図_キャビネット構成図 2" xfId="1958" xr:uid="{00000000-0005-0000-0000-0000D5070000}"/>
    <cellStyle name="7_FAX用紙_テスト仕様書_楽天見積機能縮小版_キャビネット構成図_キャビネット構成図_01.コンバージョン手順書（最新）20040831" xfId="5593" xr:uid="{00000000-0005-0000-0000-000008160000}"/>
    <cellStyle name="7_FAX用紙_テスト仕様書_楽天見積機能縮小版_キャビネット構成図_キャビネット構成図_01.コンバージョン手順書（最新）20040831 2" xfId="5594" xr:uid="{00000000-0005-0000-0000-000009160000}"/>
    <cellStyle name="7_FAX用紙_テスト仕様書_楽天見積機能縮小版_キャビネット構成図_キャビネット構成図_050.(添付資料)その他" xfId="5595" xr:uid="{00000000-0005-0000-0000-00000A160000}"/>
    <cellStyle name="7_FAX用紙_テスト仕様書_楽天見積機能縮小版_キャビネット構成図_キャビネット構成図_050.(添付資料)その他 2" xfId="4462" xr:uid="{00000000-0005-0000-0000-00009D110000}"/>
    <cellStyle name="7_FAX用紙_テスト仕様書_楽天見積機能縮小版_チェックシートAPO" xfId="2836" xr:uid="{00000000-0005-0000-0000-0000430B0000}"/>
    <cellStyle name="7_FAX用紙_テスト仕様書_楽天見積機能縮小版_チェックシートAPO 2" xfId="2265" xr:uid="{00000000-0005-0000-0000-000008090000}"/>
    <cellStyle name="7_FAX用紙_テスト仕様書_楽天見積機能縮小版_チェックシートAPO_(APO)" xfId="5596" xr:uid="{00000000-0005-0000-0000-00000B160000}"/>
    <cellStyle name="7_FAX用紙_テスト仕様書_楽天見積機能縮小版_チェックシートAPO_(APO) 2" xfId="5597" xr:uid="{00000000-0005-0000-0000-00000C160000}"/>
    <cellStyle name="7_FAX用紙_テスト仕様書_楽天見積機能縮小版_チェックシートAPO_(APO)_01.コンバージョン手順書（最新）20040831" xfId="5598" xr:uid="{00000000-0005-0000-0000-00000D160000}"/>
    <cellStyle name="7_FAX用紙_テスト仕様書_楽天見積機能縮小版_チェックシートAPO_(APO)_01.コンバージョン手順書（最新）20040831 2" xfId="5599" xr:uid="{00000000-0005-0000-0000-00000E160000}"/>
    <cellStyle name="7_FAX用紙_テスト仕様書_楽天見積機能縮小版_チェックシートAPO_(APO)_050.(添付資料)その他" xfId="324" xr:uid="{00000000-0005-0000-0000-000073010000}"/>
    <cellStyle name="7_FAX用紙_テスト仕様書_楽天見積機能縮小版_チェックシートAPO_(APO)_050.(添付資料)その他 2" xfId="3102" xr:uid="{00000000-0005-0000-0000-00004D0C0000}"/>
    <cellStyle name="7_FAX用紙_テスト仕様書_楽天見積機能縮小版_チェックシートAPO_(APO)_キャビネット構成図" xfId="2548" xr:uid="{00000000-0005-0000-0000-0000230A0000}"/>
    <cellStyle name="7_FAX用紙_テスト仕様書_楽天見積機能縮小版_チェックシートAPO_(APO)_キャビネット構成図 2" xfId="5600" xr:uid="{00000000-0005-0000-0000-00000F160000}"/>
    <cellStyle name="7_FAX用紙_テスト仕様書_楽天見積機能縮小版_チェックシートAPO_(APO)_キャビネット構成図_01.コンバージョン手順書（最新）20040831" xfId="5601" xr:uid="{00000000-0005-0000-0000-000010160000}"/>
    <cellStyle name="7_FAX用紙_テスト仕様書_楽天見積機能縮小版_チェックシートAPO_(APO)_キャビネット構成図_01.コンバージョン手順書（最新）20040831 2" xfId="5602" xr:uid="{00000000-0005-0000-0000-000011160000}"/>
    <cellStyle name="7_FAX用紙_テスト仕様書_楽天見積機能縮小版_チェックシートAPO_(APO)_キャビネット構成図_050.(添付資料)その他" xfId="5603" xr:uid="{00000000-0005-0000-0000-000012160000}"/>
    <cellStyle name="7_FAX用紙_テスト仕様書_楽天見積機能縮小版_チェックシートAPO_(APO)_キャビネット構成図_050.(添付資料)その他 2" xfId="5604" xr:uid="{00000000-0005-0000-0000-000013160000}"/>
    <cellStyle name="7_FAX用紙_テスト仕様書_楽天見積機能縮小版_チェックシートAPO_(APO)_キャビネット構成図_キャビネット構成図" xfId="5605" xr:uid="{00000000-0005-0000-0000-000014160000}"/>
    <cellStyle name="7_FAX用紙_テスト仕様書_楽天見積機能縮小版_チェックシートAPO_(APO)_キャビネット構成図_キャビネット構成図 2" xfId="5606" xr:uid="{00000000-0005-0000-0000-000015160000}"/>
    <cellStyle name="7_FAX用紙_テスト仕様書_楽天見積機能縮小版_チェックシートAPO_(APO)_キャビネット構成図_キャビネット構成図_01.コンバージョン手順書（最新）20040831" xfId="5607" xr:uid="{00000000-0005-0000-0000-000016160000}"/>
    <cellStyle name="7_FAX用紙_テスト仕様書_楽天見積機能縮小版_チェックシートAPO_(APO)_キャビネット構成図_キャビネット構成図_01.コンバージョン手順書（最新）20040831 2" xfId="5608" xr:uid="{00000000-0005-0000-0000-000017160000}"/>
    <cellStyle name="7_FAX用紙_テスト仕様書_楽天見積機能縮小版_チェックシートAPO_(APO)_キャビネット構成図_キャビネット構成図_050.(添付資料)その他" xfId="5609" xr:uid="{00000000-0005-0000-0000-000018160000}"/>
    <cellStyle name="7_FAX用紙_テスト仕様書_楽天見積機能縮小版_チェックシートAPO_(APO)_キャビネット構成図_キャビネット構成図_050.(添付資料)その他 2" xfId="5610" xr:uid="{00000000-0005-0000-0000-000019160000}"/>
    <cellStyle name="7_FAX用紙_テスト仕様書_楽天見積機能縮小版_チェックシートAPO_01.コンバージョン手順書（最新）20040831" xfId="5611" xr:uid="{00000000-0005-0000-0000-00001A160000}"/>
    <cellStyle name="7_FAX用紙_テスト仕様書_楽天見積機能縮小版_チェックシートAPO_01.コンバージョン手順書（最新）20040831 2" xfId="5612" xr:uid="{00000000-0005-0000-0000-00001B160000}"/>
    <cellStyle name="7_FAX用紙_テスト仕様書_楽天見積機能縮小版_チェックシートAPO_050.(添付資料)その他" xfId="5613" xr:uid="{00000000-0005-0000-0000-00001C160000}"/>
    <cellStyle name="7_FAX用紙_テスト仕様書_楽天見積機能縮小版_チェックシートAPO_050.(添付資料)その他 2" xfId="5616" xr:uid="{00000000-0005-0000-0000-00001F160000}"/>
    <cellStyle name="7_FAX用紙_テスト仕様書_楽天見積機能縮小版_チェックシートAPO_キャビネット構成図" xfId="4707" xr:uid="{00000000-0005-0000-0000-000092120000}"/>
    <cellStyle name="7_FAX用紙_テスト仕様書_楽天見積機能縮小版_チェックシートAPO_キャビネット構成図 2" xfId="3373" xr:uid="{00000000-0005-0000-0000-00005C0D0000}"/>
    <cellStyle name="7_FAX用紙_テスト仕様書_楽天見積機能縮小版_チェックシートAPO_キャビネット構成図_01.コンバージョン手順書（最新）20040831" xfId="2698" xr:uid="{00000000-0005-0000-0000-0000B90A0000}"/>
    <cellStyle name="7_FAX用紙_テスト仕様書_楽天見積機能縮小版_チェックシートAPO_キャビネット構成図_01.コンバージョン手順書（最新）20040831 2" xfId="76" xr:uid="{00000000-0005-0000-0000-000059000000}"/>
    <cellStyle name="7_FAX用紙_テスト仕様書_楽天見積機能縮小版_チェックシートAPO_キャビネット構成図_050.(添付資料)その他" xfId="2544" xr:uid="{00000000-0005-0000-0000-00001F0A0000}"/>
    <cellStyle name="7_FAX用紙_テスト仕様書_楽天見積機能縮小版_チェックシートAPO_キャビネット構成図_050.(添付資料)その他 2" xfId="3161" xr:uid="{00000000-0005-0000-0000-0000880C0000}"/>
    <cellStyle name="7_FAX用紙_テスト仕様書_楽天見積機能縮小版_チェックシートAPO_キャビネット構成図_キャビネット構成図" xfId="5617" xr:uid="{00000000-0005-0000-0000-000020160000}"/>
    <cellStyle name="7_FAX用紙_テスト仕様書_楽天見積機能縮小版_チェックシートAPO_キャビネット構成図_キャビネット構成図 2" xfId="5618" xr:uid="{00000000-0005-0000-0000-000021160000}"/>
    <cellStyle name="7_FAX用紙_テスト仕様書_楽天見積機能縮小版_チェックシートAPO_キャビネット構成図_キャビネット構成図_01.コンバージョン手順書（最新）20040831" xfId="5619" xr:uid="{00000000-0005-0000-0000-000022160000}"/>
    <cellStyle name="7_FAX用紙_テスト仕様書_楽天見積機能縮小版_チェックシートAPO_キャビネット構成図_キャビネット構成図_01.コンバージョン手順書（最新）20040831 2" xfId="5620" xr:uid="{00000000-0005-0000-0000-000023160000}"/>
    <cellStyle name="7_FAX用紙_テスト仕様書_楽天見積機能縮小版_チェックシートAPO_キャビネット構成図_キャビネット構成図_050.(添付資料)その他" xfId="5621" xr:uid="{00000000-0005-0000-0000-000024160000}"/>
    <cellStyle name="7_FAX用紙_テスト仕様書_楽天見積機能縮小版_チェックシートAPO_キャビネット構成図_キャビネット構成図_050.(添付資料)その他 2" xfId="4060" xr:uid="{00000000-0005-0000-0000-00000B100000}"/>
    <cellStyle name="7_FAX用紙_テスト仕様書_注文確認" xfId="5622" xr:uid="{00000000-0005-0000-0000-000025160000}"/>
    <cellStyle name="7_FAX用紙_テスト仕様書_注文確認 2" xfId="5623" xr:uid="{00000000-0005-0000-0000-000026160000}"/>
    <cellStyle name="7_FAX用紙_テスト仕様書_注文確認_(APO)" xfId="5624" xr:uid="{00000000-0005-0000-0000-000027160000}"/>
    <cellStyle name="7_FAX用紙_テスト仕様書_注文確認_(APO) 2" xfId="3771" xr:uid="{00000000-0005-0000-0000-0000EA0E0000}"/>
    <cellStyle name="7_FAX用紙_テスト仕様書_注文確認_(APO)_(APO)" xfId="5625" xr:uid="{00000000-0005-0000-0000-000028160000}"/>
    <cellStyle name="7_FAX用紙_テスト仕様書_注文確認_(APO)_(APO) 2" xfId="4205" xr:uid="{00000000-0005-0000-0000-00009C100000}"/>
    <cellStyle name="7_FAX用紙_テスト仕様書_注文確認_(APO)_(APO)_01.コンバージョン手順書（最新）20040831" xfId="5626" xr:uid="{00000000-0005-0000-0000-000029160000}"/>
    <cellStyle name="7_FAX用紙_テスト仕様書_注文確認_(APO)_(APO)_01.コンバージョン手順書（最新）20040831 2" xfId="5627" xr:uid="{00000000-0005-0000-0000-00002A160000}"/>
    <cellStyle name="7_FAX用紙_テスト仕様書_注文確認_(APO)_(APO)_050.(添付資料)その他" xfId="5628" xr:uid="{00000000-0005-0000-0000-00002B160000}"/>
    <cellStyle name="7_FAX用紙_テスト仕様書_注文確認_(APO)_(APO)_050.(添付資料)その他 2" xfId="5629" xr:uid="{00000000-0005-0000-0000-00002C160000}"/>
    <cellStyle name="7_FAX用紙_テスト仕様書_注文確認_(APO)_(APO)_キャビネット構成図" xfId="4763" xr:uid="{00000000-0005-0000-0000-0000CA120000}"/>
    <cellStyle name="7_FAX用紙_テスト仕様書_注文確認_(APO)_(APO)_キャビネット構成図 2" xfId="4765" xr:uid="{00000000-0005-0000-0000-0000CC120000}"/>
    <cellStyle name="7_FAX用紙_テスト仕様書_注文確認_(APO)_(APO)_キャビネット構成図_01.コンバージョン手順書（最新）20040831" xfId="5630" xr:uid="{00000000-0005-0000-0000-00002D160000}"/>
    <cellStyle name="7_FAX用紙_テスト仕様書_注文確認_(APO)_(APO)_キャビネット構成図_01.コンバージョン手順書（最新）20040831 2" xfId="5631" xr:uid="{00000000-0005-0000-0000-00002E160000}"/>
    <cellStyle name="7_FAX用紙_テスト仕様書_注文確認_(APO)_(APO)_キャビネット構成図_050.(添付資料)その他" xfId="1138" xr:uid="{00000000-0005-0000-0000-0000A1040000}"/>
    <cellStyle name="7_FAX用紙_テスト仕様書_注文確認_(APO)_(APO)_キャビネット構成図_050.(添付資料)その他 2" xfId="5632" xr:uid="{00000000-0005-0000-0000-00002F160000}"/>
    <cellStyle name="7_FAX用紙_テスト仕様書_注文確認_(APO)_(APO)_キャビネット構成図_キャビネット構成図" xfId="5633" xr:uid="{00000000-0005-0000-0000-000030160000}"/>
    <cellStyle name="7_FAX用紙_テスト仕様書_注文確認_(APO)_(APO)_キャビネット構成図_キャビネット構成図 2" xfId="5634" xr:uid="{00000000-0005-0000-0000-000031160000}"/>
    <cellStyle name="7_FAX用紙_テスト仕様書_注文確認_(APO)_(APO)_キャビネット構成図_キャビネット構成図_01.コンバージョン手順書（最新）20040831" xfId="5635" xr:uid="{00000000-0005-0000-0000-000032160000}"/>
    <cellStyle name="7_FAX用紙_テスト仕様書_注文確認_(APO)_(APO)_キャビネット構成図_キャビネット構成図_01.コンバージョン手順書（最新）20040831 2" xfId="5636" xr:uid="{00000000-0005-0000-0000-000033160000}"/>
    <cellStyle name="7_FAX用紙_テスト仕様書_注文確認_(APO)_(APO)_キャビネット構成図_キャビネット構成図_050.(添付資料)その他" xfId="4584" xr:uid="{00000000-0005-0000-0000-000017120000}"/>
    <cellStyle name="7_FAX用紙_テスト仕様書_注文確認_(APO)_(APO)_キャビネット構成図_キャビネット構成図_050.(添付資料)その他 2" xfId="4587" xr:uid="{00000000-0005-0000-0000-00001A120000}"/>
    <cellStyle name="7_FAX用紙_テスト仕様書_注文確認_(APO)_01.コンバージョン手順書（最新）20040831" xfId="2816" xr:uid="{00000000-0005-0000-0000-00002F0B0000}"/>
    <cellStyle name="7_FAX用紙_テスト仕様書_注文確認_(APO)_01.コンバージョン手順書（最新）20040831 2" xfId="2819" xr:uid="{00000000-0005-0000-0000-0000320B0000}"/>
    <cellStyle name="7_FAX用紙_テスト仕様書_注文確認_(APO)_050.(添付資料)その他" xfId="485" xr:uid="{00000000-0005-0000-0000-000014020000}"/>
    <cellStyle name="7_FAX用紙_テスト仕様書_注文確認_(APO)_050.(添付資料)その他 2" xfId="1180" xr:uid="{00000000-0005-0000-0000-0000CB040000}"/>
    <cellStyle name="7_FAX用紙_テスト仕様書_注文確認_(APO)_キャビネット構成図" xfId="3949" xr:uid="{00000000-0005-0000-0000-00009C0F0000}"/>
    <cellStyle name="7_FAX用紙_テスト仕様書_注文確認_(APO)_キャビネット構成図 2" xfId="5637" xr:uid="{00000000-0005-0000-0000-000034160000}"/>
    <cellStyle name="7_FAX用紙_テスト仕様書_注文確認_(APO)_キャビネット構成図_01.コンバージョン手順書（最新）20040831" xfId="550" xr:uid="{00000000-0005-0000-0000-000055020000}"/>
    <cellStyle name="7_FAX用紙_テスト仕様書_注文確認_(APO)_キャビネット構成図_01.コンバージョン手順書（最新）20040831 2" xfId="4824" xr:uid="{00000000-0005-0000-0000-000007130000}"/>
    <cellStyle name="7_FAX用紙_テスト仕様書_注文確認_(APO)_キャビネット構成図_050.(添付資料)その他" xfId="2235" xr:uid="{00000000-0005-0000-0000-0000EA080000}"/>
    <cellStyle name="7_FAX用紙_テスト仕様書_注文確認_(APO)_キャビネット構成図_050.(添付資料)その他 2" xfId="87" xr:uid="{00000000-0005-0000-0000-000064000000}"/>
    <cellStyle name="7_FAX用紙_テスト仕様書_注文確認_(APO)_キャビネット構成図_キャビネット構成図" xfId="177" xr:uid="{00000000-0005-0000-0000-0000D0000000}"/>
    <cellStyle name="7_FAX用紙_テスト仕様書_注文確認_(APO)_キャビネット構成図_キャビネット構成図 2" xfId="473" xr:uid="{00000000-0005-0000-0000-000008020000}"/>
    <cellStyle name="7_FAX用紙_テスト仕様書_注文確認_(APO)_キャビネット構成図_キャビネット構成図_01.コンバージョン手順書（最新）20040831" xfId="5638" xr:uid="{00000000-0005-0000-0000-000035160000}"/>
    <cellStyle name="7_FAX用紙_テスト仕様書_注文確認_(APO)_キャビネット構成図_キャビネット構成図_01.コンバージョン手順書（最新）20040831 2" xfId="5639" xr:uid="{00000000-0005-0000-0000-000036160000}"/>
    <cellStyle name="7_FAX用紙_テスト仕様書_注文確認_(APO)_キャビネット構成図_キャビネット構成図_050.(添付資料)その他" xfId="5640" xr:uid="{00000000-0005-0000-0000-000037160000}"/>
    <cellStyle name="7_FAX用紙_テスト仕様書_注文確認_(APO)_キャビネット構成図_キャビネット構成図_050.(添付資料)その他 2" xfId="5641" xr:uid="{00000000-0005-0000-0000-000038160000}"/>
    <cellStyle name="7_FAX用紙_テスト仕様書_注文確認_01.コンバージョン手順書（最新）20040831" xfId="2" xr:uid="{00000000-0005-0000-0000-000003000000}"/>
    <cellStyle name="7_FAX用紙_テスト仕様書_注文確認_01.コンバージョン手順書（最新）20040831 2" xfId="126" xr:uid="{00000000-0005-0000-0000-000093000000}"/>
    <cellStyle name="7_FAX用紙_テスト仕様書_注文確認_050.(添付資料)その他" xfId="4277" xr:uid="{00000000-0005-0000-0000-0000E4100000}"/>
    <cellStyle name="7_FAX用紙_テスト仕様書_注文確認_050.(添付資料)その他 2" xfId="4279" xr:uid="{00000000-0005-0000-0000-0000E6100000}"/>
    <cellStyle name="7_FAX用紙_テスト仕様書_注文確認_キャビネット構成図" xfId="5642" xr:uid="{00000000-0005-0000-0000-000039160000}"/>
    <cellStyle name="7_FAX用紙_テスト仕様書_注文確認_キャビネット構成図 2" xfId="3895" xr:uid="{00000000-0005-0000-0000-0000660F0000}"/>
    <cellStyle name="7_FAX用紙_テスト仕様書_注文確認_キャビネット構成図_01.コンバージョン手順書（最新）20040831" xfId="419" xr:uid="{00000000-0005-0000-0000-0000D2010000}"/>
    <cellStyle name="7_FAX用紙_テスト仕様書_注文確認_キャビネット構成図_01.コンバージョン手順書（最新）20040831 2" xfId="4429" xr:uid="{00000000-0005-0000-0000-00007C110000}"/>
    <cellStyle name="7_FAX用紙_テスト仕様書_注文確認_キャビネット構成図_050.(添付資料)その他" xfId="5644" xr:uid="{00000000-0005-0000-0000-00003B160000}"/>
    <cellStyle name="7_FAX用紙_テスト仕様書_注文確認_キャビネット構成図_050.(添付資料)その他 2" xfId="5645" xr:uid="{00000000-0005-0000-0000-00003C160000}"/>
    <cellStyle name="7_FAX用紙_テスト仕様書_注文確認_キャビネット構成図_キャビネット構成図" xfId="804" xr:uid="{00000000-0005-0000-0000-000053030000}"/>
    <cellStyle name="7_FAX用紙_テスト仕様書_注文確認_キャビネット構成図_キャビネット構成図 2" xfId="5646" xr:uid="{00000000-0005-0000-0000-00003D160000}"/>
    <cellStyle name="7_FAX用紙_テスト仕様書_注文確認_キャビネット構成図_キャビネット構成図_01.コンバージョン手順書（最新）20040831" xfId="5647" xr:uid="{00000000-0005-0000-0000-00003E160000}"/>
    <cellStyle name="7_FAX用紙_テスト仕様書_注文確認_キャビネット構成図_キャビネット構成図_01.コンバージョン手順書（最新）20040831 2" xfId="4343" xr:uid="{00000000-0005-0000-0000-000026110000}"/>
    <cellStyle name="7_FAX用紙_テスト仕様書_注文確認_キャビネット構成図_キャビネット構成図_050.(添付資料)その他" xfId="1230" xr:uid="{00000000-0005-0000-0000-0000FD040000}"/>
    <cellStyle name="7_FAX用紙_テスト仕様書_注文確認_キャビネット構成図_キャビネット構成図_050.(添付資料)その他 2" xfId="1800" xr:uid="{00000000-0005-0000-0000-000037070000}"/>
    <cellStyle name="7_FAX用紙_テスト仕様書_注文確認_チェックシートAPO" xfId="193" xr:uid="{00000000-0005-0000-0000-0000E3000000}"/>
    <cellStyle name="7_FAX用紙_テスト仕様書_注文確認_チェックシートAPO 2" xfId="454" xr:uid="{00000000-0005-0000-0000-0000F5010000}"/>
    <cellStyle name="7_FAX用紙_テスト仕様書_注文確認_チェックシートAPO_(APO)" xfId="180" xr:uid="{00000000-0005-0000-0000-0000D4000000}"/>
    <cellStyle name="7_FAX用紙_テスト仕様書_注文確認_チェックシートAPO_(APO) 2" xfId="476" xr:uid="{00000000-0005-0000-0000-00000B020000}"/>
    <cellStyle name="7_FAX用紙_テスト仕様書_注文確認_チェックシートAPO_(APO)_01.コンバージョン手順書（最新）20040831" xfId="67" xr:uid="{00000000-0005-0000-0000-00004D000000}"/>
    <cellStyle name="7_FAX用紙_テスト仕様書_注文確認_チェックシートAPO_(APO)_01.コンバージョン手順書（最新）20040831 2" xfId="926" xr:uid="{00000000-0005-0000-0000-0000CD030000}"/>
    <cellStyle name="7_FAX用紙_テスト仕様書_注文確認_チェックシートAPO_(APO)_050.(添付資料)その他" xfId="938" xr:uid="{00000000-0005-0000-0000-0000D9030000}"/>
    <cellStyle name="7_FAX用紙_テスト仕様書_注文確認_チェックシートAPO_(APO)_050.(添付資料)その他 2" xfId="945" xr:uid="{00000000-0005-0000-0000-0000E0030000}"/>
    <cellStyle name="7_FAX用紙_テスト仕様書_注文確認_チェックシートAPO_(APO)_キャビネット構成図" xfId="950" xr:uid="{00000000-0005-0000-0000-0000E5030000}"/>
    <cellStyle name="7_FAX用紙_テスト仕様書_注文確認_チェックシートAPO_(APO)_キャビネット構成図 2" xfId="965" xr:uid="{00000000-0005-0000-0000-0000F4030000}"/>
    <cellStyle name="7_FAX用紙_テスト仕様書_注文確認_チェックシートAPO_(APO)_キャビネット構成図_01.コンバージョン手順書（最新）20040831" xfId="981" xr:uid="{00000000-0005-0000-0000-000004040000}"/>
    <cellStyle name="7_FAX用紙_テスト仕様書_注文確認_チェックシートAPO_(APO)_キャビネット構成図_01.コンバージョン手順書（最新）20040831 2" xfId="316" xr:uid="{00000000-0005-0000-0000-00006B010000}"/>
    <cellStyle name="7_FAX用紙_テスト仕様書_注文確認_チェックシートAPO_(APO)_キャビネット構成図_050.(添付資料)その他" xfId="372" xr:uid="{00000000-0005-0000-0000-0000A3010000}"/>
    <cellStyle name="7_FAX用紙_テスト仕様書_注文確認_チェックシートAPO_(APO)_キャビネット構成図_050.(添付資料)その他 2" xfId="987" xr:uid="{00000000-0005-0000-0000-00000A040000}"/>
    <cellStyle name="7_FAX用紙_テスト仕様書_注文確認_チェックシートAPO_(APO)_キャビネット構成図_キャビネット構成図" xfId="999" xr:uid="{00000000-0005-0000-0000-000016040000}"/>
    <cellStyle name="7_FAX用紙_テスト仕様書_注文確認_チェックシートAPO_(APO)_キャビネット構成図_キャビネット構成図 2" xfId="1008" xr:uid="{00000000-0005-0000-0000-00001F040000}"/>
    <cellStyle name="7_FAX用紙_テスト仕様書_注文確認_チェックシートAPO_(APO)_キャビネット構成図_キャビネット構成図_01.コンバージョン手順書（最新）20040831" xfId="1026" xr:uid="{00000000-0005-0000-0000-000031040000}"/>
    <cellStyle name="7_FAX用紙_テスト仕様書_注文確認_チェックシートAPO_(APO)_キャビネット構成図_キャビネット構成図_01.コンバージョン手順書（最新）20040831 2" xfId="1038" xr:uid="{00000000-0005-0000-0000-00003D040000}"/>
    <cellStyle name="7_FAX用紙_テスト仕様書_注文確認_チェックシートAPO_(APO)_キャビネット構成図_キャビネット構成図_050.(添付資料)その他" xfId="588" xr:uid="{00000000-0005-0000-0000-00007B020000}"/>
    <cellStyle name="7_FAX用紙_テスト仕様書_注文確認_チェックシートAPO_(APO)_キャビネット構成図_キャビネット構成図_050.(添付資料)その他 2" xfId="608" xr:uid="{00000000-0005-0000-0000-00008F020000}"/>
    <cellStyle name="7_FAX用紙_テスト仕様書_注文確認_チェックシートAPO_01.コンバージョン手順書（最新）20040831" xfId="1052" xr:uid="{00000000-0005-0000-0000-00004B040000}"/>
    <cellStyle name="7_FAX用紙_テスト仕様書_注文確認_チェックシートAPO_01.コンバージョン手順書（最新）20040831 2" xfId="1057" xr:uid="{00000000-0005-0000-0000-000050040000}"/>
    <cellStyle name="7_FAX用紙_テスト仕様書_注文確認_チェックシートAPO_050.(添付資料)その他" xfId="1065" xr:uid="{00000000-0005-0000-0000-000058040000}"/>
    <cellStyle name="7_FAX用紙_テスト仕様書_注文確認_チェックシートAPO_050.(添付資料)その他 2" xfId="1079" xr:uid="{00000000-0005-0000-0000-000066040000}"/>
    <cellStyle name="7_FAX用紙_テスト仕様書_注文確認_チェックシートAPO_キャビネット構成図" xfId="1755" xr:uid="{00000000-0005-0000-0000-00000A070000}"/>
    <cellStyle name="7_FAX用紙_テスト仕様書_注文確認_チェックシートAPO_キャビネット構成図 2" xfId="223" xr:uid="{00000000-0005-0000-0000-00000A010000}"/>
    <cellStyle name="7_FAX用紙_テスト仕様書_注文確認_チェックシートAPO_キャビネット構成図_01.コンバージョン手順書（最新）20040831" xfId="1764" xr:uid="{00000000-0005-0000-0000-000013070000}"/>
    <cellStyle name="7_FAX用紙_テスト仕様書_注文確認_チェックシートAPO_キャビネット構成図_01.コンバージョン手順書（最新）20040831 2" xfId="1774" xr:uid="{00000000-0005-0000-0000-00001D070000}"/>
    <cellStyle name="7_FAX用紙_テスト仕様書_注文確認_チェックシートAPO_キャビネット構成図_050.(添付資料)その他" xfId="286" xr:uid="{00000000-0005-0000-0000-00004D010000}"/>
    <cellStyle name="7_FAX用紙_テスト仕様書_注文確認_チェックシートAPO_キャビネット構成図_050.(添付資料)その他 2" xfId="1781" xr:uid="{00000000-0005-0000-0000-000024070000}"/>
    <cellStyle name="7_FAX用紙_テスト仕様書_注文確認_チェックシートAPO_キャビネット構成図_キャビネット構成図" xfId="1266" xr:uid="{00000000-0005-0000-0000-000021050000}"/>
    <cellStyle name="7_FAX用紙_テスト仕様書_注文確認_チェックシートAPO_キャビネット構成図_キャビネット構成図 2" xfId="1784" xr:uid="{00000000-0005-0000-0000-000027070000}"/>
    <cellStyle name="7_FAX用紙_テスト仕様書_注文確認_チェックシートAPO_キャビネット構成図_キャビネット構成図_01.コンバージョン手順書（最新）20040831" xfId="1787" xr:uid="{00000000-0005-0000-0000-00002A070000}"/>
    <cellStyle name="7_FAX用紙_テスト仕様書_注文確認_チェックシートAPO_キャビネット構成図_キャビネット構成図_01.コンバージョン手順書（最新）20040831 2" xfId="1790" xr:uid="{00000000-0005-0000-0000-00002D070000}"/>
    <cellStyle name="7_FAX用紙_テスト仕様書_注文確認_チェックシートAPO_キャビネット構成図_キャビネット構成図_050.(添付資料)その他" xfId="632" xr:uid="{00000000-0005-0000-0000-0000A7020000}"/>
    <cellStyle name="7_FAX用紙_テスト仕様書_注文確認_チェックシートAPO_キャビネット構成図_キャビネット構成図_050.(添付資料)その他 2" xfId="1792" xr:uid="{00000000-0005-0000-0000-00002F070000}"/>
    <cellStyle name="7_FAX用紙_モールＩ／Ｆテスト" xfId="5648" xr:uid="{00000000-0005-0000-0000-00003F160000}"/>
    <cellStyle name="7_FAX用紙_モールＩ／Ｆテスト 2" xfId="230" xr:uid="{00000000-0005-0000-0000-000013010000}"/>
    <cellStyle name="7_FAX用紙_モールＩ／Ｆテスト_(APO)" xfId="5649" xr:uid="{00000000-0005-0000-0000-000040160000}"/>
    <cellStyle name="7_FAX用紙_モールＩ／Ｆテスト_(APO) 2" xfId="5650" xr:uid="{00000000-0005-0000-0000-000041160000}"/>
    <cellStyle name="7_FAX用紙_モールＩ／Ｆテスト_(APO)_(APO)" xfId="3855" xr:uid="{00000000-0005-0000-0000-00003E0F0000}"/>
    <cellStyle name="7_FAX用紙_モールＩ／Ｆテスト_(APO)_(APO) 2" xfId="2803" xr:uid="{00000000-0005-0000-0000-0000220B0000}"/>
    <cellStyle name="7_FAX用紙_モールＩ／Ｆテスト_(APO)_(APO)_01.コンバージョン手順書（最新）20040831" xfId="3860" xr:uid="{00000000-0005-0000-0000-0000430F0000}"/>
    <cellStyle name="7_FAX用紙_モールＩ／Ｆテスト_(APO)_(APO)_01.コンバージョン手順書（最新）20040831 2" xfId="3863" xr:uid="{00000000-0005-0000-0000-0000460F0000}"/>
    <cellStyle name="7_FAX用紙_モールＩ／Ｆテスト_(APO)_(APO)_050.(添付資料)その他" xfId="3865" xr:uid="{00000000-0005-0000-0000-0000480F0000}"/>
    <cellStyle name="7_FAX用紙_モールＩ／Ｆテスト_(APO)_(APO)_050.(添付資料)その他 2" xfId="3868" xr:uid="{00000000-0005-0000-0000-00004B0F0000}"/>
    <cellStyle name="7_FAX用紙_モールＩ／Ｆテスト_(APO)_(APO)_キャビネット構成図" xfId="2282" xr:uid="{00000000-0005-0000-0000-000019090000}"/>
    <cellStyle name="7_FAX用紙_モールＩ／Ｆテスト_(APO)_(APO)_キャビネット構成図 2" xfId="2285" xr:uid="{00000000-0005-0000-0000-00001C090000}"/>
    <cellStyle name="7_FAX用紙_モールＩ／Ｆテスト_(APO)_(APO)_キャビネット構成図_01.コンバージョン手順書（最新）20040831" xfId="5651" xr:uid="{00000000-0005-0000-0000-000042160000}"/>
    <cellStyle name="7_FAX用紙_モールＩ／Ｆテスト_(APO)_(APO)_キャビネット構成図_01.コンバージョン手順書（最新）20040831 2" xfId="5652" xr:uid="{00000000-0005-0000-0000-000043160000}"/>
    <cellStyle name="7_FAX用紙_モールＩ／Ｆテスト_(APO)_(APO)_キャビネット構成図_050.(添付資料)その他" xfId="3797" xr:uid="{00000000-0005-0000-0000-0000040F0000}"/>
    <cellStyle name="7_FAX用紙_モールＩ／Ｆテスト_(APO)_(APO)_キャビネット構成図_050.(添付資料)その他 2" xfId="3801" xr:uid="{00000000-0005-0000-0000-0000080F0000}"/>
    <cellStyle name="7_FAX用紙_モールＩ／Ｆテスト_(APO)_(APO)_キャビネット構成図_キャビネット構成図" xfId="5653" xr:uid="{00000000-0005-0000-0000-000044160000}"/>
    <cellStyle name="7_FAX用紙_モールＩ／Ｆテスト_(APO)_(APO)_キャビネット構成図_キャビネット構成図 2" xfId="5654" xr:uid="{00000000-0005-0000-0000-000045160000}"/>
    <cellStyle name="7_FAX用紙_モールＩ／Ｆテスト_(APO)_(APO)_キャビネット構成図_キャビネット構成図_01.コンバージョン手順書（最新）20040831" xfId="1893" xr:uid="{00000000-0005-0000-0000-000094070000}"/>
    <cellStyle name="7_FAX用紙_モールＩ／Ｆテスト_(APO)_(APO)_キャビネット構成図_キャビネット構成図_01.コンバージョン手順書（最新）20040831 2" xfId="4877" xr:uid="{00000000-0005-0000-0000-00003C130000}"/>
    <cellStyle name="7_FAX用紙_モールＩ／Ｆテスト_(APO)_(APO)_キャビネット構成図_キャビネット構成図_050.(添付資料)その他" xfId="5655" xr:uid="{00000000-0005-0000-0000-000046160000}"/>
    <cellStyle name="7_FAX用紙_モールＩ／Ｆテスト_(APO)_(APO)_キャビネット構成図_キャビネット構成図_050.(添付資料)その他 2" xfId="5656" xr:uid="{00000000-0005-0000-0000-000047160000}"/>
    <cellStyle name="7_FAX用紙_モールＩ／Ｆテスト_(APO)_01.コンバージョン手順書（最新）20040831" xfId="5657" xr:uid="{00000000-0005-0000-0000-000048160000}"/>
    <cellStyle name="7_FAX用紙_モールＩ／Ｆテスト_(APO)_01.コンバージョン手順書（最新）20040831 2" xfId="4273" xr:uid="{00000000-0005-0000-0000-0000E0100000}"/>
    <cellStyle name="7_FAX用紙_モールＩ／Ｆテスト_(APO)_050.(添付資料)その他" xfId="5658" xr:uid="{00000000-0005-0000-0000-000049160000}"/>
    <cellStyle name="7_FAX用紙_モールＩ／Ｆテスト_(APO)_050.(添付資料)その他 2" xfId="5356" xr:uid="{00000000-0005-0000-0000-00001B150000}"/>
    <cellStyle name="7_FAX用紙_モールＩ／Ｆテスト_(APO)_キャビネット構成図" xfId="5659" xr:uid="{00000000-0005-0000-0000-00004A160000}"/>
    <cellStyle name="7_FAX用紙_モールＩ／Ｆテスト_(APO)_キャビネット構成図 2" xfId="5660" xr:uid="{00000000-0005-0000-0000-00004B160000}"/>
    <cellStyle name="7_FAX用紙_モールＩ／Ｆテスト_(APO)_キャビネット構成図_01.コンバージョン手順書（最新）20040831" xfId="5661" xr:uid="{00000000-0005-0000-0000-00004C160000}"/>
    <cellStyle name="7_FAX用紙_モールＩ／Ｆテスト_(APO)_キャビネット構成図_01.コンバージョン手順書（最新）20040831 2" xfId="5662" xr:uid="{00000000-0005-0000-0000-00004D160000}"/>
    <cellStyle name="7_FAX用紙_モールＩ／Ｆテスト_(APO)_キャビネット構成図_050.(添付資料)その他" xfId="5663" xr:uid="{00000000-0005-0000-0000-00004E160000}"/>
    <cellStyle name="7_FAX用紙_モールＩ／Ｆテスト_(APO)_キャビネット構成図_050.(添付資料)その他 2" xfId="5664" xr:uid="{00000000-0005-0000-0000-00004F160000}"/>
    <cellStyle name="7_FAX用紙_モールＩ／Ｆテスト_(APO)_キャビネット構成図_キャビネット構成図" xfId="5665" xr:uid="{00000000-0005-0000-0000-000050160000}"/>
    <cellStyle name="7_FAX用紙_モールＩ／Ｆテスト_(APO)_キャビネット構成図_キャビネット構成図 2" xfId="5666" xr:uid="{00000000-0005-0000-0000-000051160000}"/>
    <cellStyle name="7_FAX用紙_モールＩ／Ｆテスト_(APO)_キャビネット構成図_キャビネット構成図_01.コンバージョン手順書（最新）20040831" xfId="5668" xr:uid="{00000000-0005-0000-0000-000053160000}"/>
    <cellStyle name="7_FAX用紙_モールＩ／Ｆテスト_(APO)_キャビネット構成図_キャビネット構成図_01.コンバージョン手順書（最新）20040831 2" xfId="5669" xr:uid="{00000000-0005-0000-0000-000054160000}"/>
    <cellStyle name="7_FAX用紙_モールＩ／Ｆテスト_(APO)_キャビネット構成図_キャビネット構成図_050.(添付資料)その他" xfId="5670" xr:uid="{00000000-0005-0000-0000-000055160000}"/>
    <cellStyle name="7_FAX用紙_モールＩ／Ｆテスト_(APO)_キャビネット構成図_キャビネット構成図_050.(添付資料)その他 2" xfId="5671" xr:uid="{00000000-0005-0000-0000-000056160000}"/>
    <cellStyle name="7_FAX用紙_モールＩ／Ｆテスト_01.コンバージョン手順書（最新）20040831" xfId="4375" xr:uid="{00000000-0005-0000-0000-000046110000}"/>
    <cellStyle name="7_FAX用紙_モールＩ／Ｆテスト_01.コンバージョン手順書（最新）20040831 2" xfId="4377" xr:uid="{00000000-0005-0000-0000-000048110000}"/>
    <cellStyle name="7_FAX用紙_モールＩ／Ｆテスト_050.(添付資料)その他" xfId="545" xr:uid="{00000000-0005-0000-0000-000050020000}"/>
    <cellStyle name="7_FAX用紙_モールＩ／Ｆテスト_050.(添付資料)その他 2" xfId="555" xr:uid="{00000000-0005-0000-0000-00005A020000}"/>
    <cellStyle name="7_FAX用紙_モールＩ／Ｆテスト_キャビネット構成図" xfId="5672" xr:uid="{00000000-0005-0000-0000-000057160000}"/>
    <cellStyle name="7_FAX用紙_モールＩ／Ｆテスト_キャビネット構成図 2" xfId="5164" xr:uid="{00000000-0005-0000-0000-00005B140000}"/>
    <cellStyle name="7_FAX用紙_モールＩ／Ｆテスト_キャビネット構成図_01.コンバージョン手順書（最新）20040831" xfId="5673" xr:uid="{00000000-0005-0000-0000-000058160000}"/>
    <cellStyle name="7_FAX用紙_モールＩ／Ｆテスト_キャビネット構成図_01.コンバージョン手順書（最新）20040831 2" xfId="5674" xr:uid="{00000000-0005-0000-0000-000059160000}"/>
    <cellStyle name="7_FAX用紙_モールＩ／Ｆテスト_キャビネット構成図_050.(添付資料)その他" xfId="5675" xr:uid="{00000000-0005-0000-0000-00005A160000}"/>
    <cellStyle name="7_FAX用紙_モールＩ／Ｆテスト_キャビネット構成図_050.(添付資料)その他 2" xfId="5676" xr:uid="{00000000-0005-0000-0000-00005B160000}"/>
    <cellStyle name="7_FAX用紙_モールＩ／Ｆテスト_キャビネット構成図_キャビネット構成図" xfId="5677" xr:uid="{00000000-0005-0000-0000-00005C160000}"/>
    <cellStyle name="7_FAX用紙_モールＩ／Ｆテスト_キャビネット構成図_キャビネット構成図 2" xfId="5678" xr:uid="{00000000-0005-0000-0000-00005D160000}"/>
    <cellStyle name="7_FAX用紙_モールＩ／Ｆテスト_キャビネット構成図_キャビネット構成図_01.コンバージョン手順書（最新）20040831" xfId="5679" xr:uid="{00000000-0005-0000-0000-00005E160000}"/>
    <cellStyle name="7_FAX用紙_モールＩ／Ｆテスト_キャビネット構成図_キャビネット構成図_01.コンバージョン手順書（最新）20040831 2" xfId="5680" xr:uid="{00000000-0005-0000-0000-00005F160000}"/>
    <cellStyle name="7_FAX用紙_モールＩ／Ｆテスト_キャビネット構成図_キャビネット構成図_050.(添付資料)その他" xfId="4158" xr:uid="{00000000-0005-0000-0000-00006D100000}"/>
    <cellStyle name="7_FAX用紙_モールＩ／Ｆテスト_キャビネット構成図_キャビネット構成図_050.(添付資料)その他 2" xfId="4162" xr:uid="{00000000-0005-0000-0000-000071100000}"/>
    <cellStyle name="7_FAX用紙_モールＩ／Ｆテスト_チェックシートAPO" xfId="5681" xr:uid="{00000000-0005-0000-0000-000060160000}"/>
    <cellStyle name="7_FAX用紙_モールＩ／Ｆテスト_チェックシートAPO 2" xfId="3300" xr:uid="{00000000-0005-0000-0000-0000130D0000}"/>
    <cellStyle name="7_FAX用紙_モールＩ／Ｆテスト_チェックシートAPO_(APO)" xfId="5682" xr:uid="{00000000-0005-0000-0000-000061160000}"/>
    <cellStyle name="7_FAX用紙_モールＩ／Ｆテスト_チェックシートAPO_(APO) 2" xfId="5683" xr:uid="{00000000-0005-0000-0000-000062160000}"/>
    <cellStyle name="7_FAX用紙_モールＩ／Ｆテスト_チェックシートAPO_(APO)_01.コンバージョン手順書（最新）20040831" xfId="1951" xr:uid="{00000000-0005-0000-0000-0000CE070000}"/>
    <cellStyle name="7_FAX用紙_モールＩ／Ｆテスト_チェックシートAPO_(APO)_01.コンバージョン手順書（最新）20040831 2" xfId="5684" xr:uid="{00000000-0005-0000-0000-000063160000}"/>
    <cellStyle name="7_FAX用紙_モールＩ／Ｆテスト_チェックシートAPO_(APO)_050.(添付資料)その他" xfId="5686" xr:uid="{00000000-0005-0000-0000-000065160000}"/>
    <cellStyle name="7_FAX用紙_モールＩ／Ｆテスト_チェックシートAPO_(APO)_050.(添付資料)その他 2" xfId="4367" xr:uid="{00000000-0005-0000-0000-00003E110000}"/>
    <cellStyle name="7_FAX用紙_モールＩ／Ｆテスト_チェックシートAPO_(APO)_キャビネット構成図" xfId="5687" xr:uid="{00000000-0005-0000-0000-000066160000}"/>
    <cellStyle name="7_FAX用紙_モールＩ／Ｆテスト_チェックシートAPO_(APO)_キャビネット構成図 2" xfId="5688" xr:uid="{00000000-0005-0000-0000-000067160000}"/>
    <cellStyle name="7_FAX用紙_モールＩ／Ｆテスト_チェックシートAPO_(APO)_キャビネット構成図_01.コンバージョン手順書（最新）20040831" xfId="5690" xr:uid="{00000000-0005-0000-0000-000069160000}"/>
    <cellStyle name="7_FAX用紙_モールＩ／Ｆテスト_チェックシートAPO_(APO)_キャビネット構成図_01.コンバージョン手順書（最新）20040831 2" xfId="5691" xr:uid="{00000000-0005-0000-0000-00006A160000}"/>
    <cellStyle name="7_FAX用紙_モールＩ／Ｆテスト_チェックシートAPO_(APO)_キャビネット構成図_050.(添付資料)その他" xfId="5692" xr:uid="{00000000-0005-0000-0000-00006B160000}"/>
    <cellStyle name="7_FAX用紙_モールＩ／Ｆテスト_チェックシートAPO_(APO)_キャビネット構成図_050.(添付資料)その他 2" xfId="5693" xr:uid="{00000000-0005-0000-0000-00006C160000}"/>
    <cellStyle name="7_FAX用紙_モールＩ／Ｆテスト_チェックシートAPO_(APO)_キャビネット構成図_キャビネット構成図" xfId="5694" xr:uid="{00000000-0005-0000-0000-00006D160000}"/>
    <cellStyle name="7_FAX用紙_モールＩ／Ｆテスト_チェックシートAPO_(APO)_キャビネット構成図_キャビネット構成図 2" xfId="5695" xr:uid="{00000000-0005-0000-0000-00006E160000}"/>
    <cellStyle name="7_FAX用紙_モールＩ／Ｆテスト_チェックシートAPO_(APO)_キャビネット構成図_キャビネット構成図_01.コンバージョン手順書（最新）20040831" xfId="5696" xr:uid="{00000000-0005-0000-0000-00006F160000}"/>
    <cellStyle name="7_FAX用紙_モールＩ／Ｆテスト_チェックシートAPO_(APO)_キャビネット構成図_キャビネット構成図_01.コンバージョン手順書（最新）20040831 2" xfId="5697" xr:uid="{00000000-0005-0000-0000-000070160000}"/>
    <cellStyle name="7_FAX用紙_モールＩ／Ｆテスト_チェックシートAPO_(APO)_キャビネット構成図_キャビネット構成図_050.(添付資料)その他" xfId="5698" xr:uid="{00000000-0005-0000-0000-000071160000}"/>
    <cellStyle name="7_FAX用紙_モールＩ／Ｆテスト_チェックシートAPO_(APO)_キャビネット構成図_キャビネット構成図_050.(添付資料)その他 2" xfId="5699" xr:uid="{00000000-0005-0000-0000-000072160000}"/>
    <cellStyle name="7_FAX用紙_モールＩ／Ｆテスト_チェックシートAPO_01.コンバージョン手順書（最新）20040831" xfId="5700" xr:uid="{00000000-0005-0000-0000-000073160000}"/>
    <cellStyle name="7_FAX用紙_モールＩ／Ｆテスト_チェックシートAPO_01.コンバージョン手順書（最新）20040831 2" xfId="5701" xr:uid="{00000000-0005-0000-0000-000074160000}"/>
    <cellStyle name="7_FAX用紙_モールＩ／Ｆテスト_チェックシートAPO_050.(添付資料)その他" xfId="5702" xr:uid="{00000000-0005-0000-0000-000075160000}"/>
    <cellStyle name="7_FAX用紙_モールＩ／Ｆテスト_チェックシートAPO_050.(添付資料)その他 2" xfId="5703" xr:uid="{00000000-0005-0000-0000-000076160000}"/>
    <cellStyle name="7_FAX用紙_モールＩ／Ｆテスト_チェックシートAPO_キャビネット構成図" xfId="1240" xr:uid="{00000000-0005-0000-0000-000007050000}"/>
    <cellStyle name="7_FAX用紙_モールＩ／Ｆテスト_チェックシートAPO_キャビネット構成図 2" xfId="2005" xr:uid="{00000000-0005-0000-0000-000004080000}"/>
    <cellStyle name="7_FAX用紙_モールＩ／Ｆテスト_チェックシートAPO_キャビネット構成図_01.コンバージョン手順書（最新）20040831" xfId="5704" xr:uid="{00000000-0005-0000-0000-000077160000}"/>
    <cellStyle name="7_FAX用紙_モールＩ／Ｆテスト_チェックシートAPO_キャビネット構成図_01.コンバージョン手順書（最新）20040831 2" xfId="5705" xr:uid="{00000000-0005-0000-0000-000078160000}"/>
    <cellStyle name="7_FAX用紙_モールＩ／Ｆテスト_チェックシートAPO_キャビネット構成図_050.(添付資料)その他" xfId="5706" xr:uid="{00000000-0005-0000-0000-000079160000}"/>
    <cellStyle name="7_FAX用紙_モールＩ／Ｆテスト_チェックシートAPO_キャビネット構成図_050.(添付資料)その他 2" xfId="5707" xr:uid="{00000000-0005-0000-0000-00007A160000}"/>
    <cellStyle name="7_FAX用紙_モールＩ／Ｆテスト_チェックシートAPO_キャビネット構成図_キャビネット構成図" xfId="2897" xr:uid="{00000000-0005-0000-0000-0000800B0000}"/>
    <cellStyle name="7_FAX用紙_モールＩ／Ｆテスト_チェックシートAPO_キャビネット構成図_キャビネット構成図 2" xfId="5689" xr:uid="{00000000-0005-0000-0000-000068160000}"/>
    <cellStyle name="7_FAX用紙_モールＩ／Ｆテスト_チェックシートAPO_キャビネット構成図_キャビネット構成図_01.コンバージョン手順書（最新）20040831" xfId="1064" xr:uid="{00000000-0005-0000-0000-000057040000}"/>
    <cellStyle name="7_FAX用紙_モールＩ／Ｆテスト_チェックシートAPO_キャビネット構成図_キャビネット構成図_01.コンバージョン手順書（最新）20040831 2" xfId="1078" xr:uid="{00000000-0005-0000-0000-000065040000}"/>
    <cellStyle name="7_FAX用紙_モールＩ／Ｆテスト_チェックシートAPO_キャビネット構成図_キャビネット構成図_050.(添付資料)その他" xfId="5708" xr:uid="{00000000-0005-0000-0000-00007B160000}"/>
    <cellStyle name="7_FAX用紙_モールＩ／Ｆテスト_チェックシートAPO_キャビネット構成図_キャビネット構成図_050.(添付資料)その他 2" xfId="5709" xr:uid="{00000000-0005-0000-0000-00007C160000}"/>
    <cellStyle name="7_FAX用紙_モールＩＦテスト仕様書（対楽天）" xfId="5710" xr:uid="{00000000-0005-0000-0000-00007D160000}"/>
    <cellStyle name="7_FAX用紙_モールＩＦテスト仕様書（対楽天） 2" xfId="5711" xr:uid="{00000000-0005-0000-0000-00007E160000}"/>
    <cellStyle name="7_FAX用紙_モールＩＦテスト仕様書（対楽天）_(APO)" xfId="4849" xr:uid="{00000000-0005-0000-0000-000020130000}"/>
    <cellStyle name="7_FAX用紙_モールＩＦテスト仕様書（対楽天）_(APO) 2" xfId="4851" xr:uid="{00000000-0005-0000-0000-000022130000}"/>
    <cellStyle name="7_FAX用紙_モールＩＦテスト仕様書（対楽天）_(APO)_(APO)" xfId="47" xr:uid="{00000000-0005-0000-0000-000036000000}"/>
    <cellStyle name="7_FAX用紙_モールＩＦテスト仕様書（対楽天）_(APO)_(APO) 2" xfId="1900" xr:uid="{00000000-0005-0000-0000-00009B070000}"/>
    <cellStyle name="7_FAX用紙_モールＩＦテスト仕様書（対楽天）_(APO)_(APO)_01.コンバージョン手順書（最新）20040831" xfId="5712" xr:uid="{00000000-0005-0000-0000-00007F160000}"/>
    <cellStyle name="7_FAX用紙_モールＩＦテスト仕様書（対楽天）_(APO)_(APO)_01.コンバージョン手順書（最新）20040831 2" xfId="5713" xr:uid="{00000000-0005-0000-0000-000080160000}"/>
    <cellStyle name="7_FAX用紙_モールＩＦテスト仕様書（対楽天）_(APO)_(APO)_050.(添付資料)その他" xfId="5714" xr:uid="{00000000-0005-0000-0000-000081160000}"/>
    <cellStyle name="7_FAX用紙_モールＩＦテスト仕様書（対楽天）_(APO)_(APO)_050.(添付資料)その他 2" xfId="5715" xr:uid="{00000000-0005-0000-0000-000082160000}"/>
    <cellStyle name="7_FAX用紙_モールＩＦテスト仕様書（対楽天）_(APO)_(APO)_キャビネット構成図" xfId="3150" xr:uid="{00000000-0005-0000-0000-00007D0C0000}"/>
    <cellStyle name="7_FAX用紙_モールＩＦテスト仕様書（対楽天）_(APO)_(APO)_キャビネット構成図 2" xfId="5716" xr:uid="{00000000-0005-0000-0000-000083160000}"/>
    <cellStyle name="7_FAX用紙_モールＩＦテスト仕様書（対楽天）_(APO)_(APO)_キャビネット構成図_01.コンバージョン手順書（最新）20040831" xfId="5580" xr:uid="{00000000-0005-0000-0000-0000FB150000}"/>
    <cellStyle name="7_FAX用紙_モールＩＦテスト仕様書（対楽天）_(APO)_(APO)_キャビネット構成図_01.コンバージョン手順書（最新）20040831 2" xfId="2962" xr:uid="{00000000-0005-0000-0000-0000C10B0000}"/>
    <cellStyle name="7_FAX用紙_モールＩＦテスト仕様書（対楽天）_(APO)_(APO)_キャビネット構成図_050.(添付資料)その他" xfId="329" xr:uid="{00000000-0005-0000-0000-000078010000}"/>
    <cellStyle name="7_FAX用紙_モールＩＦテスト仕様書（対楽天）_(APO)_(APO)_キャビネット構成図_050.(添付資料)その他 2" xfId="5717" xr:uid="{00000000-0005-0000-0000-000084160000}"/>
    <cellStyle name="7_FAX用紙_モールＩＦテスト仕様書（対楽天）_(APO)_(APO)_キャビネット構成図_キャビネット構成図" xfId="5718" xr:uid="{00000000-0005-0000-0000-000085160000}"/>
    <cellStyle name="7_FAX用紙_モールＩＦテスト仕様書（対楽天）_(APO)_(APO)_キャビネット構成図_キャビネット構成図 2" xfId="5719" xr:uid="{00000000-0005-0000-0000-000086160000}"/>
    <cellStyle name="7_FAX用紙_モールＩＦテスト仕様書（対楽天）_(APO)_(APO)_キャビネット構成図_キャビネット構成図_01.コンバージョン手順書（最新）20040831" xfId="5720" xr:uid="{00000000-0005-0000-0000-000087160000}"/>
    <cellStyle name="7_FAX用紙_モールＩＦテスト仕様書（対楽天）_(APO)_(APO)_キャビネット構成図_キャビネット構成図_01.コンバージョン手順書（最新）20040831 2" xfId="956" xr:uid="{00000000-0005-0000-0000-0000EB030000}"/>
    <cellStyle name="7_FAX用紙_モールＩＦテスト仕様書（対楽天）_(APO)_(APO)_キャビネット構成図_キャビネット構成図_050.(添付資料)その他" xfId="2713" xr:uid="{00000000-0005-0000-0000-0000C80A0000}"/>
    <cellStyle name="7_FAX用紙_モールＩＦテスト仕様書（対楽天）_(APO)_(APO)_キャビネット構成図_キャビネット構成図_050.(添付資料)その他 2" xfId="5721" xr:uid="{00000000-0005-0000-0000-000088160000}"/>
    <cellStyle name="7_FAX用紙_モールＩＦテスト仕様書（対楽天）_(APO)_01.コンバージョン手順書（最新）20040831" xfId="5722" xr:uid="{00000000-0005-0000-0000-000089160000}"/>
    <cellStyle name="7_FAX用紙_モールＩＦテスト仕様書（対楽天）_(APO)_01.コンバージョン手順書（最新）20040831 2" xfId="5724" xr:uid="{00000000-0005-0000-0000-00008B160000}"/>
    <cellStyle name="7_FAX用紙_モールＩＦテスト仕様書（対楽天）_(APO)_050.(添付資料)その他" xfId="161" xr:uid="{00000000-0005-0000-0000-0000BE000000}"/>
    <cellStyle name="7_FAX用紙_モールＩＦテスト仕様書（対楽天）_(APO)_050.(添付資料)その他 2" xfId="5726" xr:uid="{00000000-0005-0000-0000-00008D160000}"/>
    <cellStyle name="7_FAX用紙_モールＩＦテスト仕様書（対楽天）_(APO)_キャビネット構成図" xfId="3897" xr:uid="{00000000-0005-0000-0000-0000680F0000}"/>
    <cellStyle name="7_FAX用紙_モールＩＦテスト仕様書（対楽天）_(APO)_キャビネット構成図 2" xfId="5727" xr:uid="{00000000-0005-0000-0000-00008E160000}"/>
    <cellStyle name="7_FAX用紙_モールＩＦテスト仕様書（対楽天）_(APO)_キャビネット構成図_01.コンバージョン手順書（最新）20040831" xfId="5729" xr:uid="{00000000-0005-0000-0000-000090160000}"/>
    <cellStyle name="7_FAX用紙_モールＩＦテスト仕様書（対楽天）_(APO)_キャビネット構成図_01.コンバージョン手順書（最新）20040831 2" xfId="5731" xr:uid="{00000000-0005-0000-0000-000092160000}"/>
    <cellStyle name="7_FAX用紙_モールＩＦテスト仕様書（対楽天）_(APO)_キャビネット構成図_050.(添付資料)その他" xfId="5732" xr:uid="{00000000-0005-0000-0000-000093160000}"/>
    <cellStyle name="7_FAX用紙_モールＩＦテスト仕様書（対楽天）_(APO)_キャビネット構成図_050.(添付資料)その他 2" xfId="5733" xr:uid="{00000000-0005-0000-0000-000094160000}"/>
    <cellStyle name="7_FAX用紙_モールＩＦテスト仕様書（対楽天）_(APO)_キャビネット構成図_キャビネット構成図" xfId="5734" xr:uid="{00000000-0005-0000-0000-000095160000}"/>
    <cellStyle name="7_FAX用紙_モールＩＦテスト仕様書（対楽天）_(APO)_キャビネット構成図_キャビネット構成図 2" xfId="5735" xr:uid="{00000000-0005-0000-0000-000096160000}"/>
    <cellStyle name="7_FAX用紙_モールＩＦテスト仕様書（対楽天）_(APO)_キャビネット構成図_キャビネット構成図_01.コンバージョン手順書（最新）20040831" xfId="5736" xr:uid="{00000000-0005-0000-0000-000097160000}"/>
    <cellStyle name="7_FAX用紙_モールＩＦテスト仕様書（対楽天）_(APO)_キャビネット構成図_キャビネット構成図_01.コンバージョン手順書（最新）20040831 2" xfId="5737" xr:uid="{00000000-0005-0000-0000-000098160000}"/>
    <cellStyle name="7_FAX用紙_モールＩＦテスト仕様書（対楽天）_(APO)_キャビネット構成図_キャビネット構成図_050.(添付資料)その他" xfId="2406" xr:uid="{00000000-0005-0000-0000-000095090000}"/>
    <cellStyle name="7_FAX用紙_モールＩＦテスト仕様書（対楽天）_(APO)_キャビネット構成図_キャビネット構成図_050.(添付資料)その他 2" xfId="2409" xr:uid="{00000000-0005-0000-0000-000098090000}"/>
    <cellStyle name="7_FAX用紙_モールＩＦテスト仕様書（対楽天）_01.コンバージョン手順書（最新）20040831" xfId="5738" xr:uid="{00000000-0005-0000-0000-000099160000}"/>
    <cellStyle name="7_FAX用紙_モールＩＦテスト仕様書（対楽天）_01.コンバージョン手順書（最新）20040831 2" xfId="3441" xr:uid="{00000000-0005-0000-0000-0000A00D0000}"/>
    <cellStyle name="7_FAX用紙_モールＩＦテスト仕様書（対楽天）_050.(添付資料)その他" xfId="4252" xr:uid="{00000000-0005-0000-0000-0000CB100000}"/>
    <cellStyle name="7_FAX用紙_モールＩＦテスト仕様書（対楽天）_050.(添付資料)その他 2" xfId="4254" xr:uid="{00000000-0005-0000-0000-0000CD100000}"/>
    <cellStyle name="7_FAX用紙_モールＩＦテスト仕様書（対楽天）_キャビネット構成図" xfId="3742" xr:uid="{00000000-0005-0000-0000-0000CD0E0000}"/>
    <cellStyle name="7_FAX用紙_モールＩＦテスト仕様書（対楽天）_キャビネット構成図 2" xfId="3744" xr:uid="{00000000-0005-0000-0000-0000CF0E0000}"/>
    <cellStyle name="7_FAX用紙_モールＩＦテスト仕様書（対楽天）_キャビネット構成図_01.コンバージョン手順書（最新）20040831" xfId="5739" xr:uid="{00000000-0005-0000-0000-00009A160000}"/>
    <cellStyle name="7_FAX用紙_モールＩＦテスト仕様書（対楽天）_キャビネット構成図_01.コンバージョン手順書（最新）20040831 2" xfId="3633" xr:uid="{00000000-0005-0000-0000-0000600E0000}"/>
    <cellStyle name="7_FAX用紙_モールＩＦテスト仕様書（対楽天）_キャビネット構成図_050.(添付資料)その他" xfId="5741" xr:uid="{00000000-0005-0000-0000-00009C160000}"/>
    <cellStyle name="7_FAX用紙_モールＩＦテスト仕様書（対楽天）_キャビネット構成図_050.(添付資料)その他 2" xfId="1126" xr:uid="{00000000-0005-0000-0000-000095040000}"/>
    <cellStyle name="7_FAX用紙_モールＩＦテスト仕様書（対楽天）_キャビネット構成図_キャビネット構成図" xfId="5455" xr:uid="{00000000-0005-0000-0000-00007E150000}"/>
    <cellStyle name="7_FAX用紙_モールＩＦテスト仕様書（対楽天）_キャビネット構成図_キャビネット構成図 2" xfId="5743" xr:uid="{00000000-0005-0000-0000-00009E160000}"/>
    <cellStyle name="7_FAX用紙_モールＩＦテスト仕様書（対楽天）_キャビネット構成図_キャビネット構成図_01.コンバージョン手順書（最新）20040831" xfId="5744" xr:uid="{00000000-0005-0000-0000-00009F160000}"/>
    <cellStyle name="7_FAX用紙_モールＩＦテスト仕様書（対楽天）_キャビネット構成図_キャビネット構成図_01.コンバージョン手順書（最新）20040831 2" xfId="5745" xr:uid="{00000000-0005-0000-0000-0000A0160000}"/>
    <cellStyle name="7_FAX用紙_モールＩＦテスト仕様書（対楽天）_キャビネット構成図_キャビネット構成図_050.(添付資料)その他" xfId="3276" xr:uid="{00000000-0005-0000-0000-0000FB0C0000}"/>
    <cellStyle name="7_FAX用紙_モールＩＦテスト仕様書（対楽天）_キャビネット構成図_キャビネット構成図_050.(添付資料)その他 2" xfId="5746" xr:uid="{00000000-0005-0000-0000-0000A1160000}"/>
    <cellStyle name="7_FAX用紙_モールＩＦテスト仕様書（対楽天）_チェックシートAPO" xfId="5747" xr:uid="{00000000-0005-0000-0000-0000A2160000}"/>
    <cellStyle name="7_FAX用紙_モールＩＦテスト仕様書（対楽天）_チェックシートAPO 2" xfId="2552" xr:uid="{00000000-0005-0000-0000-0000270A0000}"/>
    <cellStyle name="7_FAX用紙_モールＩＦテスト仕様書（対楽天）_チェックシートAPO_(APO)" xfId="5748" xr:uid="{00000000-0005-0000-0000-0000A3160000}"/>
    <cellStyle name="7_FAX用紙_モールＩＦテスト仕様書（対楽天）_チェックシートAPO_(APO) 2" xfId="5749" xr:uid="{00000000-0005-0000-0000-0000A4160000}"/>
    <cellStyle name="7_FAX用紙_モールＩＦテスト仕様書（対楽天）_チェックシートAPO_(APO)_01.コンバージョン手順書（最新）20040831" xfId="5750" xr:uid="{00000000-0005-0000-0000-0000A5160000}"/>
    <cellStyle name="7_FAX用紙_モールＩＦテスト仕様書（対楽天）_チェックシートAPO_(APO)_01.コンバージョン手順書（最新）20040831 2" xfId="5751" xr:uid="{00000000-0005-0000-0000-0000A6160000}"/>
    <cellStyle name="7_FAX用紙_モールＩＦテスト仕様書（対楽天）_チェックシートAPO_(APO)_050.(添付資料)その他" xfId="5753" xr:uid="{00000000-0005-0000-0000-0000A8160000}"/>
    <cellStyle name="7_FAX用紙_モールＩＦテスト仕様書（対楽天）_チェックシートAPO_(APO)_050.(添付資料)その他 2" xfId="3824" xr:uid="{00000000-0005-0000-0000-00001F0F0000}"/>
    <cellStyle name="7_FAX用紙_モールＩＦテスト仕様書（対楽天）_チェックシートAPO_(APO)_キャビネット構成図" xfId="5754" xr:uid="{00000000-0005-0000-0000-0000A9160000}"/>
    <cellStyle name="7_FAX用紙_モールＩＦテスト仕様書（対楽天）_チェックシートAPO_(APO)_キャビネット構成図 2" xfId="4483" xr:uid="{00000000-0005-0000-0000-0000B2110000}"/>
    <cellStyle name="7_FAX用紙_モールＩＦテスト仕様書（対楽天）_チェックシートAPO_(APO)_キャビネット構成図_01.コンバージョン手順書（最新）20040831" xfId="5755" xr:uid="{00000000-0005-0000-0000-0000AA160000}"/>
    <cellStyle name="7_FAX用紙_モールＩＦテスト仕様書（対楽天）_チェックシートAPO_(APO)_キャビネット構成図_01.コンバージョン手順書（最新）20040831 2" xfId="5756" xr:uid="{00000000-0005-0000-0000-0000AB160000}"/>
    <cellStyle name="7_FAX用紙_モールＩＦテスト仕様書（対楽天）_チェックシートAPO_(APO)_キャビネット構成図_050.(添付資料)その他" xfId="2822" xr:uid="{00000000-0005-0000-0000-0000350B0000}"/>
    <cellStyle name="7_FAX用紙_モールＩＦテスト仕様書（対楽天）_チェックシートAPO_(APO)_キャビネット構成図_050.(添付資料)その他 2" xfId="2824" xr:uid="{00000000-0005-0000-0000-0000370B0000}"/>
    <cellStyle name="7_FAX用紙_モールＩＦテスト仕様書（対楽天）_チェックシートAPO_(APO)_キャビネット構成図_キャビネット構成図" xfId="5275" xr:uid="{00000000-0005-0000-0000-0000CA140000}"/>
    <cellStyle name="7_FAX用紙_モールＩＦテスト仕様書（対楽天）_チェックシートAPO_(APO)_キャビネット構成図_キャビネット構成図 2" xfId="5757" xr:uid="{00000000-0005-0000-0000-0000AC160000}"/>
    <cellStyle name="7_FAX用紙_モールＩＦテスト仕様書（対楽天）_チェックシートAPO_(APO)_キャビネット構成図_キャビネット構成図_01.コンバージョン手順書（最新）20040831" xfId="3456" xr:uid="{00000000-0005-0000-0000-0000AF0D0000}"/>
    <cellStyle name="7_FAX用紙_モールＩＦテスト仕様書（対楽天）_チェックシートAPO_(APO)_キャビネット構成図_キャビネット構成図_01.コンバージョン手順書（最新）20040831 2" xfId="5759" xr:uid="{00000000-0005-0000-0000-0000AE160000}"/>
    <cellStyle name="7_FAX用紙_モールＩＦテスト仕様書（対楽天）_チェックシートAPO_(APO)_キャビネット構成図_キャビネット構成図_050.(添付資料)その他" xfId="5760" xr:uid="{00000000-0005-0000-0000-0000AF160000}"/>
    <cellStyle name="7_FAX用紙_モールＩＦテスト仕様書（対楽天）_チェックシートAPO_(APO)_キャビネット構成図_キャビネット構成図_050.(添付資料)その他 2" xfId="5761" xr:uid="{00000000-0005-0000-0000-0000B0160000}"/>
    <cellStyle name="7_FAX用紙_モールＩＦテスト仕様書（対楽天）_チェックシートAPO_01.コンバージョン手順書（最新）20040831" xfId="5762" xr:uid="{00000000-0005-0000-0000-0000B1160000}"/>
    <cellStyle name="7_FAX用紙_モールＩＦテスト仕様書（対楽天）_チェックシートAPO_01.コンバージョン手順書（最新）20040831 2" xfId="5764" xr:uid="{00000000-0005-0000-0000-0000B3160000}"/>
    <cellStyle name="7_FAX用紙_モールＩＦテスト仕様書（対楽天）_チェックシートAPO_050.(添付資料)その他" xfId="5054" xr:uid="{00000000-0005-0000-0000-0000ED130000}"/>
    <cellStyle name="7_FAX用紙_モールＩＦテスト仕様書（対楽天）_チェックシートAPO_050.(添付資料)その他 2" xfId="5765" xr:uid="{00000000-0005-0000-0000-0000B4160000}"/>
    <cellStyle name="7_FAX用紙_モールＩＦテスト仕様書（対楽天）_チェックシートAPO_キャビネット構成図" xfId="3096" xr:uid="{00000000-0005-0000-0000-0000470C0000}"/>
    <cellStyle name="7_FAX用紙_モールＩＦテスト仕様書（対楽天）_チェックシートAPO_キャビネット構成図 2" xfId="3098" xr:uid="{00000000-0005-0000-0000-0000490C0000}"/>
    <cellStyle name="7_FAX用紙_モールＩＦテスト仕様書（対楽天）_チェックシートAPO_キャビネット構成図_01.コンバージョン手順書（最新）20040831" xfId="3125" xr:uid="{00000000-0005-0000-0000-0000640C0000}"/>
    <cellStyle name="7_FAX用紙_モールＩＦテスト仕様書（対楽天）_チェックシートAPO_キャビネット構成図_01.コンバージョン手順書（最新）20040831 2" xfId="1552" xr:uid="{00000000-0005-0000-0000-00003F060000}"/>
    <cellStyle name="7_FAX用紙_モールＩＦテスト仕様書（対楽天）_チェックシートAPO_キャビネット構成図_050.(添付資料)その他" xfId="3128" xr:uid="{00000000-0005-0000-0000-0000670C0000}"/>
    <cellStyle name="7_FAX用紙_モールＩＦテスト仕様書（対楽天）_チェックシートAPO_キャビネット構成図_050.(添付資料)その他 2" xfId="2487" xr:uid="{00000000-0005-0000-0000-0000E6090000}"/>
    <cellStyle name="7_FAX用紙_モールＩＦテスト仕様書（対楽天）_チェックシートAPO_キャビネット構成図_キャビネット構成図" xfId="3131" xr:uid="{00000000-0005-0000-0000-00006A0C0000}"/>
    <cellStyle name="7_FAX用紙_モールＩＦテスト仕様書（対楽天）_チェックシートAPO_キャビネット構成図_キャビネット構成図 2" xfId="2715" xr:uid="{00000000-0005-0000-0000-0000CA0A0000}"/>
    <cellStyle name="7_FAX用紙_モールＩＦテスト仕様書（対楽天）_チェックシートAPO_キャビネット構成図_キャビネット構成図_01.コンバージョン手順書（最新）20040831" xfId="3133" xr:uid="{00000000-0005-0000-0000-00006C0C0000}"/>
    <cellStyle name="7_FAX用紙_モールＩＦテスト仕様書（対楽天）_チェックシートAPO_キャビネット構成図_キャビネット構成図_01.コンバージョン手順書（最新）20040831 2" xfId="3135" xr:uid="{00000000-0005-0000-0000-00006E0C0000}"/>
    <cellStyle name="7_FAX用紙_モールＩＦテスト仕様書（対楽天）_チェックシートAPO_キャビネット構成図_キャビネット構成図_050.(添付資料)その他" xfId="2813" xr:uid="{00000000-0005-0000-0000-00002C0B0000}"/>
    <cellStyle name="7_FAX用紙_モールＩＦテスト仕様書（対楽天）_チェックシートAPO_キャビネット構成図_キャビネット構成図_050.(添付資料)その他 2" xfId="3137" xr:uid="{00000000-0005-0000-0000-0000700C0000}"/>
    <cellStyle name="7_FAX用紙_楽天見積機能縮小版" xfId="5766" xr:uid="{00000000-0005-0000-0000-0000B5160000}"/>
    <cellStyle name="7_FAX用紙_楽天見積機能縮小版 2" xfId="5767" xr:uid="{00000000-0005-0000-0000-0000B6160000}"/>
    <cellStyle name="7_FAX用紙_楽天見積機能縮小版_(APO)" xfId="5768" xr:uid="{00000000-0005-0000-0000-0000B7160000}"/>
    <cellStyle name="7_FAX用紙_楽天見積機能縮小版_(APO) 2" xfId="5769" xr:uid="{00000000-0005-0000-0000-0000B8160000}"/>
    <cellStyle name="7_FAX用紙_楽天見積機能縮小版_(APO)_(APO)" xfId="5770" xr:uid="{00000000-0005-0000-0000-0000B9160000}"/>
    <cellStyle name="7_FAX用紙_楽天見積機能縮小版_(APO)_(APO) 2" xfId="2829" xr:uid="{00000000-0005-0000-0000-00003C0B0000}"/>
    <cellStyle name="7_FAX用紙_楽天見積機能縮小版_(APO)_(APO)_01.コンバージョン手順書（最新）20040831" xfId="5771" xr:uid="{00000000-0005-0000-0000-0000BA160000}"/>
    <cellStyle name="7_FAX用紙_楽天見積機能縮小版_(APO)_(APO)_01.コンバージョン手順書（最新）20040831 2" xfId="4679" xr:uid="{00000000-0005-0000-0000-000076120000}"/>
    <cellStyle name="7_FAX用紙_楽天見積機能縮小版_(APO)_(APO)_050.(添付資料)その他" xfId="5772" xr:uid="{00000000-0005-0000-0000-0000BB160000}"/>
    <cellStyle name="7_FAX用紙_楽天見積機能縮小版_(APO)_(APO)_050.(添付資料)その他 2" xfId="3397" xr:uid="{00000000-0005-0000-0000-0000740D0000}"/>
    <cellStyle name="7_FAX用紙_楽天見積機能縮小版_(APO)_(APO)_キャビネット構成図" xfId="5615" xr:uid="{00000000-0005-0000-0000-00001E160000}"/>
    <cellStyle name="7_FAX用紙_楽天見積機能縮小版_(APO)_(APO)_キャビネット構成図 2" xfId="5774" xr:uid="{00000000-0005-0000-0000-0000BD160000}"/>
    <cellStyle name="7_FAX用紙_楽天見積機能縮小版_(APO)_(APO)_キャビネット構成図_01.コンバージョン手順書（最新）20040831" xfId="3893" xr:uid="{00000000-0005-0000-0000-0000640F0000}"/>
    <cellStyle name="7_FAX用紙_楽天見積機能縮小版_(APO)_(APO)_キャビネット構成図_01.コンバージョン手順書（最新）20040831 2" xfId="2302" xr:uid="{00000000-0005-0000-0000-00002D090000}"/>
    <cellStyle name="7_FAX用紙_楽天見積機能縮小版_(APO)_(APO)_キャビネット構成図_050.(添付資料)その他" xfId="5775" xr:uid="{00000000-0005-0000-0000-0000BE160000}"/>
    <cellStyle name="7_FAX用紙_楽天見積機能縮小版_(APO)_(APO)_キャビネット構成図_050.(添付資料)その他 2" xfId="5776" xr:uid="{00000000-0005-0000-0000-0000BF160000}"/>
    <cellStyle name="7_FAX用紙_楽天見積機能縮小版_(APO)_(APO)_キャビネット構成図_キャビネット構成図" xfId="5728" xr:uid="{00000000-0005-0000-0000-00008F160000}"/>
    <cellStyle name="7_FAX用紙_楽天見積機能縮小版_(APO)_(APO)_キャビネット構成図_キャビネット構成図 2" xfId="5730" xr:uid="{00000000-0005-0000-0000-000091160000}"/>
    <cellStyle name="7_FAX用紙_楽天見積機能縮小版_(APO)_(APO)_キャビネット構成図_キャビネット構成図_01.コンバージョン手順書（最新）20040831" xfId="5777" xr:uid="{00000000-0005-0000-0000-0000C0160000}"/>
    <cellStyle name="7_FAX用紙_楽天見積機能縮小版_(APO)_(APO)_キャビネット構成図_キャビネット構成図_01.コンバージョン手順書（最新）20040831 2" xfId="5778" xr:uid="{00000000-0005-0000-0000-0000C1160000}"/>
    <cellStyle name="7_FAX用紙_楽天見積機能縮小版_(APO)_(APO)_キャビネット構成図_キャビネット構成図_050.(添付資料)その他" xfId="2627" xr:uid="{00000000-0005-0000-0000-0000720A0000}"/>
    <cellStyle name="7_FAX用紙_楽天見積機能縮小版_(APO)_(APO)_キャビネット構成図_キャビネット構成図_050.(添付資料)その他 2" xfId="5779" xr:uid="{00000000-0005-0000-0000-0000C2160000}"/>
    <cellStyle name="7_FAX用紙_楽天見積機能縮小版_(APO)_01.コンバージョン手順書（最新）20040831" xfId="5780" xr:uid="{00000000-0005-0000-0000-0000C3160000}"/>
    <cellStyle name="7_FAX用紙_楽天見積機能縮小版_(APO)_01.コンバージョン手順書（最新）20040831 2" xfId="5782" xr:uid="{00000000-0005-0000-0000-0000C5160000}"/>
    <cellStyle name="7_FAX用紙_楽天見積機能縮小版_(APO)_050.(添付資料)その他" xfId="5783" xr:uid="{00000000-0005-0000-0000-0000C6160000}"/>
    <cellStyle name="7_FAX用紙_楽天見積機能縮小版_(APO)_050.(添付資料)その他 2" xfId="5785" xr:uid="{00000000-0005-0000-0000-0000C8160000}"/>
    <cellStyle name="7_FAX用紙_楽天見積機能縮小版_(APO)_キャビネット構成図" xfId="3208" xr:uid="{00000000-0005-0000-0000-0000B70C0000}"/>
    <cellStyle name="7_FAX用紙_楽天見積機能縮小版_(APO)_キャビネット構成図 2" xfId="5363" xr:uid="{00000000-0005-0000-0000-000022150000}"/>
    <cellStyle name="7_FAX用紙_楽天見積機能縮小版_(APO)_キャビネット構成図_01.コンバージョン手順書（最新）20040831" xfId="5786" xr:uid="{00000000-0005-0000-0000-0000C9160000}"/>
    <cellStyle name="7_FAX用紙_楽天見積機能縮小版_(APO)_キャビネット構成図_01.コンバージョン手順書（最新）20040831 2" xfId="5787" xr:uid="{00000000-0005-0000-0000-0000CA160000}"/>
    <cellStyle name="7_FAX用紙_楽天見積機能縮小版_(APO)_キャビネット構成図_050.(添付資料)その他" xfId="5109" xr:uid="{00000000-0005-0000-0000-000024140000}"/>
    <cellStyle name="7_FAX用紙_楽天見積機能縮小版_(APO)_キャビネット構成図_050.(添付資料)その他 2" xfId="5788" xr:uid="{00000000-0005-0000-0000-0000CB160000}"/>
    <cellStyle name="7_FAX用紙_楽天見積機能縮小版_(APO)_キャビネット構成図_キャビネット構成図" xfId="5270" xr:uid="{00000000-0005-0000-0000-0000C5140000}"/>
    <cellStyle name="7_FAX用紙_楽天見積機能縮小版_(APO)_キャビネット構成図_キャビネット構成図 2" xfId="500" xr:uid="{00000000-0005-0000-0000-000023020000}"/>
    <cellStyle name="7_FAX用紙_楽天見積機能縮小版_(APO)_キャビネット構成図_キャビネット構成図_01.コンバージョン手順書（最新）20040831" xfId="3766" xr:uid="{00000000-0005-0000-0000-0000E50E0000}"/>
    <cellStyle name="7_FAX用紙_楽天見積機能縮小版_(APO)_キャビネット構成図_キャビネット構成図_01.コンバージョン手順書（最新）20040831 2" xfId="5789" xr:uid="{00000000-0005-0000-0000-0000CC160000}"/>
    <cellStyle name="7_FAX用紙_楽天見積機能縮小版_(APO)_キャビネット構成図_キャビネット構成図_050.(添付資料)その他" xfId="4905" xr:uid="{00000000-0005-0000-0000-000058130000}"/>
    <cellStyle name="7_FAX用紙_楽天見積機能縮小版_(APO)_キャビネット構成図_キャビネット構成図_050.(添付資料)その他 2" xfId="4578" xr:uid="{00000000-0005-0000-0000-000011120000}"/>
    <cellStyle name="7_FAX用紙_楽天見積機能縮小版_01.コンバージョン手順書（最新）20040831" xfId="5790" xr:uid="{00000000-0005-0000-0000-0000CD160000}"/>
    <cellStyle name="7_FAX用紙_楽天見積機能縮小版_01.コンバージョン手順書（最新）20040831 2" xfId="5791" xr:uid="{00000000-0005-0000-0000-0000CE160000}"/>
    <cellStyle name="7_FAX用紙_楽天見積機能縮小版_050.(添付資料)その他" xfId="5792" xr:uid="{00000000-0005-0000-0000-0000CF160000}"/>
    <cellStyle name="7_FAX用紙_楽天見積機能縮小版_050.(添付資料)その他 2" xfId="4886" xr:uid="{00000000-0005-0000-0000-000045130000}"/>
    <cellStyle name="7_FAX用紙_楽天見積機能縮小版_キャビネット構成図" xfId="4718" xr:uid="{00000000-0005-0000-0000-00009D120000}"/>
    <cellStyle name="7_FAX用紙_楽天見積機能縮小版_キャビネット構成図 2" xfId="3506" xr:uid="{00000000-0005-0000-0000-0000E10D0000}"/>
    <cellStyle name="7_FAX用紙_楽天見積機能縮小版_キャビネット構成図_01.コンバージョン手順書（最新）20040831" xfId="5793" xr:uid="{00000000-0005-0000-0000-0000D0160000}"/>
    <cellStyle name="7_FAX用紙_楽天見積機能縮小版_キャビネット構成図_01.コンバージョン手順書（最新）20040831 2" xfId="5794" xr:uid="{00000000-0005-0000-0000-0000D1160000}"/>
    <cellStyle name="7_FAX用紙_楽天見積機能縮小版_キャビネット構成図_050.(添付資料)その他" xfId="2912" xr:uid="{00000000-0005-0000-0000-00008F0B0000}"/>
    <cellStyle name="7_FAX用紙_楽天見積機能縮小版_キャビネット構成図_050.(添付資料)その他 2" xfId="2915" xr:uid="{00000000-0005-0000-0000-0000920B0000}"/>
    <cellStyle name="7_FAX用紙_楽天見積機能縮小版_キャビネット構成図_キャビネット構成図" xfId="5796" xr:uid="{00000000-0005-0000-0000-0000D3160000}"/>
    <cellStyle name="7_FAX用紙_楽天見積機能縮小版_キャビネット構成図_キャビネット構成図 2" xfId="5797" xr:uid="{00000000-0005-0000-0000-0000D4160000}"/>
    <cellStyle name="7_FAX用紙_楽天見積機能縮小版_キャビネット構成図_キャビネット構成図_01.コンバージョン手順書（最新）20040831" xfId="5798" xr:uid="{00000000-0005-0000-0000-0000D5160000}"/>
    <cellStyle name="7_FAX用紙_楽天見積機能縮小版_キャビネット構成図_キャビネット構成図_01.コンバージョン手順書（最新）20040831 2" xfId="5799" xr:uid="{00000000-0005-0000-0000-0000D6160000}"/>
    <cellStyle name="7_FAX用紙_楽天見積機能縮小版_キャビネット構成図_キャビネット構成図_050.(添付資料)その他" xfId="4582" xr:uid="{00000000-0005-0000-0000-000015120000}"/>
    <cellStyle name="7_FAX用紙_楽天見積機能縮小版_キャビネット構成図_キャビネット構成図_050.(添付資料)その他 2" xfId="375" xr:uid="{00000000-0005-0000-0000-0000A6010000}"/>
    <cellStyle name="7_FAX用紙_楽天見積機能縮小版_チェックシートAPO" xfId="5800" xr:uid="{00000000-0005-0000-0000-0000D7160000}"/>
    <cellStyle name="7_FAX用紙_楽天見積機能縮小版_チェックシートAPO 2" xfId="5801" xr:uid="{00000000-0005-0000-0000-0000D8160000}"/>
    <cellStyle name="7_FAX用紙_楽天見積機能縮小版_チェックシートAPO_(APO)" xfId="1294" xr:uid="{00000000-0005-0000-0000-00003D050000}"/>
    <cellStyle name="7_FAX用紙_楽天見積機能縮小版_チェックシートAPO_(APO) 2" xfId="2144" xr:uid="{00000000-0005-0000-0000-00008F080000}"/>
    <cellStyle name="7_FAX用紙_楽天見積機能縮小版_チェックシートAPO_(APO)_01.コンバージョン手順書（最新）20040831" xfId="2241" xr:uid="{00000000-0005-0000-0000-0000F0080000}"/>
    <cellStyle name="7_FAX用紙_楽天見積機能縮小版_チェックシートAPO_(APO)_01.コンバージョン手順書（最新）20040831 2" xfId="2243" xr:uid="{00000000-0005-0000-0000-0000F2080000}"/>
    <cellStyle name="7_FAX用紙_楽天見積機能縮小版_チェックシートAPO_(APO)_050.(添付資料)その他" xfId="2675" xr:uid="{00000000-0005-0000-0000-0000A20A0000}"/>
    <cellStyle name="7_FAX用紙_楽天見積機能縮小版_チェックシートAPO_(APO)_050.(添付資料)その他 2" xfId="288" xr:uid="{00000000-0005-0000-0000-00004F010000}"/>
    <cellStyle name="7_FAX用紙_楽天見積機能縮小版_チェックシートAPO_(APO)_キャビネット構成図" xfId="3515" xr:uid="{00000000-0005-0000-0000-0000EA0D0000}"/>
    <cellStyle name="7_FAX用紙_楽天見積機能縮小版_チェックシートAPO_(APO)_キャビネット構成図 2" xfId="5802" xr:uid="{00000000-0005-0000-0000-0000D9160000}"/>
    <cellStyle name="7_FAX用紙_楽天見積機能縮小版_チェックシートAPO_(APO)_キャビネット構成図_01.コンバージョン手順書（最新）20040831" xfId="5803" xr:uid="{00000000-0005-0000-0000-0000DA160000}"/>
    <cellStyle name="7_FAX用紙_楽天見積機能縮小版_チェックシートAPO_(APO)_キャビネット構成図_01.コンバージョン手順書（最新）20040831 2" xfId="3890" xr:uid="{00000000-0005-0000-0000-0000610F0000}"/>
    <cellStyle name="7_FAX用紙_楽天見積機能縮小版_チェックシートAPO_(APO)_キャビネット構成図_050.(添付資料)その他" xfId="3844" xr:uid="{00000000-0005-0000-0000-0000330F0000}"/>
    <cellStyle name="7_FAX用紙_楽天見積機能縮小版_チェックシートAPO_(APO)_キャビネット構成図_050.(添付資料)その他 2" xfId="4002" xr:uid="{00000000-0005-0000-0000-0000D10F0000}"/>
    <cellStyle name="7_FAX用紙_楽天見積機能縮小版_チェックシートAPO_(APO)_キャビネット構成図_キャビネット構成図" xfId="4944" xr:uid="{00000000-0005-0000-0000-00007F130000}"/>
    <cellStyle name="7_FAX用紙_楽天見積機能縮小版_チェックシートAPO_(APO)_キャビネット構成図_キャビネット構成図 2" xfId="5023" xr:uid="{00000000-0005-0000-0000-0000CE130000}"/>
    <cellStyle name="7_FAX用紙_楽天見積機能縮小版_チェックシートAPO_(APO)_キャビネット構成図_キャビネット構成図_01.コンバージョン手順書（最新）20040831" xfId="5425" xr:uid="{00000000-0005-0000-0000-000060150000}"/>
    <cellStyle name="7_FAX用紙_楽天見積機能縮小版_チェックシートAPO_(APO)_キャビネット構成図_キャビネット構成図_01.コンバージョン手順書（最新）20040831 2" xfId="5427" xr:uid="{00000000-0005-0000-0000-000062150000}"/>
    <cellStyle name="7_FAX用紙_楽天見積機能縮小版_チェックシートAPO_(APO)_キャビネット構成図_キャビネット構成図_050.(添付資料)その他" xfId="350" xr:uid="{00000000-0005-0000-0000-00008D010000}"/>
    <cellStyle name="7_FAX用紙_楽天見積機能縮小版_チェックシートAPO_(APO)_キャビネット構成図_キャビネット構成図_050.(添付資料)その他 2" xfId="2611" xr:uid="{00000000-0005-0000-0000-0000620A0000}"/>
    <cellStyle name="7_FAX用紙_楽天見積機能縮小版_チェックシートAPO_01.コンバージョン手順書（最新）20040831" xfId="1769" xr:uid="{00000000-0005-0000-0000-000018070000}"/>
    <cellStyle name="7_FAX用紙_楽天見積機能縮小版_チェックシートAPO_01.コンバージョン手順書（最新）20040831 2" xfId="5086" xr:uid="{00000000-0005-0000-0000-00000D140000}"/>
    <cellStyle name="7_FAX用紙_楽天見積機能縮小版_チェックシートAPO_050.(添付資料)その他" xfId="5804" xr:uid="{00000000-0005-0000-0000-0000DB160000}"/>
    <cellStyle name="7_FAX用紙_楽天見積機能縮小版_チェックシートAPO_050.(添付資料)その他 2" xfId="3913" xr:uid="{00000000-0005-0000-0000-0000780F0000}"/>
    <cellStyle name="7_FAX用紙_楽天見積機能縮小版_チェックシートAPO_キャビネット構成図" xfId="977" xr:uid="{00000000-0005-0000-0000-000000040000}"/>
    <cellStyle name="7_FAX用紙_楽天見積機能縮小版_チェックシートAPO_キャビネット構成図 2" xfId="313" xr:uid="{00000000-0005-0000-0000-000068010000}"/>
    <cellStyle name="7_FAX用紙_楽天見積機能縮小版_チェックシートAPO_キャビネット構成図_01.コンバージョン手順書（最新）20040831" xfId="5419" xr:uid="{00000000-0005-0000-0000-00005A150000}"/>
    <cellStyle name="7_FAX用紙_楽天見積機能縮小版_チェックシートAPO_キャビネット構成図_01.コンバージョン手順書（最新）20040831 2" xfId="5421" xr:uid="{00000000-0005-0000-0000-00005C150000}"/>
    <cellStyle name="7_FAX用紙_楽天見積機能縮小版_チェックシートAPO_キャビネット構成図_050.(添付資料)その他" xfId="5805" xr:uid="{00000000-0005-0000-0000-0000DC160000}"/>
    <cellStyle name="7_FAX用紙_楽天見積機能縮小版_チェックシートAPO_キャビネット構成図_050.(添付資料)その他 2" xfId="5806" xr:uid="{00000000-0005-0000-0000-0000DD160000}"/>
    <cellStyle name="7_FAX用紙_楽天見積機能縮小版_チェックシートAPO_キャビネット構成図_キャビネット構成図" xfId="5807" xr:uid="{00000000-0005-0000-0000-0000DE160000}"/>
    <cellStyle name="7_FAX用紙_楽天見積機能縮小版_チェックシートAPO_キャビネット構成図_キャビネット構成図 2" xfId="5808" xr:uid="{00000000-0005-0000-0000-0000DF160000}"/>
    <cellStyle name="7_FAX用紙_楽天見積機能縮小版_チェックシートAPO_キャビネット構成図_キャビネット構成図_01.コンバージョン手順書（最新）20040831" xfId="5027" xr:uid="{00000000-0005-0000-0000-0000D2130000}"/>
    <cellStyle name="7_FAX用紙_楽天見積機能縮小版_チェックシートAPO_キャビネット構成図_キャビネット構成図_01.コンバージョン手順書（最新）20040831 2" xfId="5809" xr:uid="{00000000-0005-0000-0000-0000E0160000}"/>
    <cellStyle name="7_FAX用紙_楽天見積機能縮小版_チェックシートAPO_キャビネット構成図_キャビネット構成図_050.(添付資料)その他" xfId="5810" xr:uid="{00000000-0005-0000-0000-0000E1160000}"/>
    <cellStyle name="7_FAX用紙_楽天見積機能縮小版_チェックシートAPO_キャビネット構成図_キャビネット構成図_050.(添付資料)その他 2" xfId="5811" xr:uid="{00000000-0005-0000-0000-0000E2160000}"/>
    <cellStyle name="7_FAX用紙_注文確認" xfId="5812" xr:uid="{00000000-0005-0000-0000-0000E3160000}"/>
    <cellStyle name="7_FAX用紙_注文確認 2" xfId="2076" xr:uid="{00000000-0005-0000-0000-00004B080000}"/>
    <cellStyle name="7_FAX用紙_注文確認_(APO)" xfId="5344" xr:uid="{00000000-0005-0000-0000-00000F150000}"/>
    <cellStyle name="7_FAX用紙_注文確認_(APO) 2" xfId="5346" xr:uid="{00000000-0005-0000-0000-000011150000}"/>
    <cellStyle name="7_FAX用紙_注文確認_(APO)_(APO)" xfId="4985" xr:uid="{00000000-0005-0000-0000-0000A8130000}"/>
    <cellStyle name="7_FAX用紙_注文確認_(APO)_(APO) 2" xfId="5813" xr:uid="{00000000-0005-0000-0000-0000E4160000}"/>
    <cellStyle name="7_FAX用紙_注文確認_(APO)_(APO)_01.コンバージョン手順書（最新）20040831" xfId="4099" xr:uid="{00000000-0005-0000-0000-000032100000}"/>
    <cellStyle name="7_FAX用紙_注文確認_(APO)_(APO)_01.コンバージョン手順書（最新）20040831 2" xfId="4101" xr:uid="{00000000-0005-0000-0000-000034100000}"/>
    <cellStyle name="7_FAX用紙_注文確認_(APO)_(APO)_050.(添付資料)その他" xfId="3693" xr:uid="{00000000-0005-0000-0000-00009C0E0000}"/>
    <cellStyle name="7_FAX用紙_注文確認_(APO)_(APO)_050.(添付資料)その他 2" xfId="3696" xr:uid="{00000000-0005-0000-0000-00009F0E0000}"/>
    <cellStyle name="7_FAX用紙_注文確認_(APO)_(APO)_キャビネット構成図" xfId="5814" xr:uid="{00000000-0005-0000-0000-0000E5160000}"/>
    <cellStyle name="7_FAX用紙_注文確認_(APO)_(APO)_キャビネット構成図 2" xfId="5815" xr:uid="{00000000-0005-0000-0000-0000E6160000}"/>
    <cellStyle name="7_FAX用紙_注文確認_(APO)_(APO)_キャビネット構成図_01.コンバージョン手順書（最新）20040831" xfId="5816" xr:uid="{00000000-0005-0000-0000-0000E7160000}"/>
    <cellStyle name="7_FAX用紙_注文確認_(APO)_(APO)_キャビネット構成図_01.コンバージョン手順書（最新）20040831 2" xfId="5817" xr:uid="{00000000-0005-0000-0000-0000E8160000}"/>
    <cellStyle name="7_FAX用紙_注文確認_(APO)_(APO)_キャビネット構成図_050.(添付資料)その他" xfId="5818" xr:uid="{00000000-0005-0000-0000-0000E9160000}"/>
    <cellStyle name="7_FAX用紙_注文確認_(APO)_(APO)_キャビネット構成図_050.(添付資料)その他 2" xfId="3815" xr:uid="{00000000-0005-0000-0000-0000160F0000}"/>
    <cellStyle name="7_FAX用紙_注文確認_(APO)_(APO)_キャビネット構成図_キャビネット構成図" xfId="5819" xr:uid="{00000000-0005-0000-0000-0000EA160000}"/>
    <cellStyle name="7_FAX用紙_注文確認_(APO)_(APO)_キャビネット構成図_キャビネット構成図 2" xfId="5667" xr:uid="{00000000-0005-0000-0000-000052160000}"/>
    <cellStyle name="7_FAX用紙_注文確認_(APO)_(APO)_キャビネット構成図_キャビネット構成図_01.コンバージョン手順書（最新）20040831" xfId="5820" xr:uid="{00000000-0005-0000-0000-0000EB160000}"/>
    <cellStyle name="7_FAX用紙_注文確認_(APO)_(APO)_キャビネット構成図_キャビネット構成図_01.コンバージョン手順書（最新）20040831 2" xfId="1069" xr:uid="{00000000-0005-0000-0000-00005C040000}"/>
    <cellStyle name="7_FAX用紙_注文確認_(APO)_(APO)_キャビネット構成図_キャビネット構成図_050.(添付資料)その他" xfId="5454" xr:uid="{00000000-0005-0000-0000-00007D150000}"/>
    <cellStyle name="7_FAX用紙_注文確認_(APO)_(APO)_キャビネット構成図_キャビネット構成図_050.(添付資料)その他 2" xfId="5742" xr:uid="{00000000-0005-0000-0000-00009D160000}"/>
    <cellStyle name="7_FAX用紙_注文確認_(APO)_01.コンバージョン手順書（最新）20040831" xfId="4685" xr:uid="{00000000-0005-0000-0000-00007C120000}"/>
    <cellStyle name="7_FAX用紙_注文確認_(APO)_01.コンバージョン手順書（最新）20040831 2" xfId="5821" xr:uid="{00000000-0005-0000-0000-0000EC160000}"/>
    <cellStyle name="7_FAX用紙_注文確認_(APO)_050.(添付資料)その他" xfId="5822" xr:uid="{00000000-0005-0000-0000-0000ED160000}"/>
    <cellStyle name="7_FAX用紙_注文確認_(APO)_050.(添付資料)その他 2" xfId="5823" xr:uid="{00000000-0005-0000-0000-0000EE160000}"/>
    <cellStyle name="7_FAX用紙_注文確認_(APO)_キャビネット構成図" xfId="5825" xr:uid="{00000000-0005-0000-0000-0000F0160000}"/>
    <cellStyle name="7_FAX用紙_注文確認_(APO)_キャビネット構成図 2" xfId="2138" xr:uid="{00000000-0005-0000-0000-000089080000}"/>
    <cellStyle name="7_FAX用紙_注文確認_(APO)_キャビネット構成図_01.コンバージョン手順書（最新）20040831" xfId="5826" xr:uid="{00000000-0005-0000-0000-0000F1160000}"/>
    <cellStyle name="7_FAX用紙_注文確認_(APO)_キャビネット構成図_01.コンバージョン手順書（最新）20040831 2" xfId="5827" xr:uid="{00000000-0005-0000-0000-0000F2160000}"/>
    <cellStyle name="7_FAX用紙_注文確認_(APO)_キャビネット構成図_050.(添付資料)その他" xfId="1714" xr:uid="{00000000-0005-0000-0000-0000E1060000}"/>
    <cellStyle name="7_FAX用紙_注文確認_(APO)_キャビネット構成図_050.(添付資料)その他 2" xfId="5828" xr:uid="{00000000-0005-0000-0000-0000F3160000}"/>
    <cellStyle name="7_FAX用紙_注文確認_(APO)_キャビネット構成図_キャビネット構成図" xfId="4271" xr:uid="{00000000-0005-0000-0000-0000DE100000}"/>
    <cellStyle name="7_FAX用紙_注文確認_(APO)_キャビネット構成図_キャビネット構成図 2" xfId="5829" xr:uid="{00000000-0005-0000-0000-0000F4160000}"/>
    <cellStyle name="7_FAX用紙_注文確認_(APO)_キャビネット構成図_キャビネット構成図_01.コンバージョン手順書（最新）20040831" xfId="4757" xr:uid="{00000000-0005-0000-0000-0000C4120000}"/>
    <cellStyle name="7_FAX用紙_注文確認_(APO)_キャビネット構成図_キャビネット構成図_01.コンバージョン手順書（最新）20040831 2" xfId="5830" xr:uid="{00000000-0005-0000-0000-0000F5160000}"/>
    <cellStyle name="7_FAX用紙_注文確認_(APO)_キャビネット構成図_キャビネット構成図_050.(添付資料)その他" xfId="616" xr:uid="{00000000-0005-0000-0000-000097020000}"/>
    <cellStyle name="7_FAX用紙_注文確認_(APO)_キャビネット構成図_キャビネット構成図_050.(添付資料)その他 2" xfId="619" xr:uid="{00000000-0005-0000-0000-00009A020000}"/>
    <cellStyle name="7_FAX用紙_注文確認_01.コンバージョン手順書（最新）20040831" xfId="1577" xr:uid="{00000000-0005-0000-0000-000058060000}"/>
    <cellStyle name="7_FAX用紙_注文確認_01.コンバージョン手順書（最新）20040831 2" xfId="5831" xr:uid="{00000000-0005-0000-0000-0000F6160000}"/>
    <cellStyle name="7_FAX用紙_注文確認_050.(添付資料)その他" xfId="566" xr:uid="{00000000-0005-0000-0000-000065020000}"/>
    <cellStyle name="7_FAX用紙_注文確認_050.(添付資料)その他 2" xfId="861" xr:uid="{00000000-0005-0000-0000-00008C030000}"/>
    <cellStyle name="7_FAX用紙_注文確認_キャビネット構成図" xfId="5832" xr:uid="{00000000-0005-0000-0000-0000F7160000}"/>
    <cellStyle name="7_FAX用紙_注文確認_キャビネット構成図 2" xfId="5833" xr:uid="{00000000-0005-0000-0000-0000F8160000}"/>
    <cellStyle name="7_FAX用紙_注文確認_キャビネット構成図_01.コンバージョン手順書（最新）20040831" xfId="5834" xr:uid="{00000000-0005-0000-0000-0000F9160000}"/>
    <cellStyle name="7_FAX用紙_注文確認_キャビネット構成図_01.コンバージョン手順書（最新）20040831 2" xfId="3559" xr:uid="{00000000-0005-0000-0000-0000160E0000}"/>
    <cellStyle name="7_FAX用紙_注文確認_キャビネット構成図_050.(添付資料)その他" xfId="5835" xr:uid="{00000000-0005-0000-0000-0000FA160000}"/>
    <cellStyle name="7_FAX用紙_注文確認_キャビネット構成図_050.(添付資料)その他 2" xfId="5836" xr:uid="{00000000-0005-0000-0000-0000FB160000}"/>
    <cellStyle name="7_FAX用紙_注文確認_キャビネット構成図_キャビネット構成図" xfId="3092" xr:uid="{00000000-0005-0000-0000-0000430C0000}"/>
    <cellStyle name="7_FAX用紙_注文確認_キャビネット構成図_キャビネット構成図 2" xfId="4785" xr:uid="{00000000-0005-0000-0000-0000E0120000}"/>
    <cellStyle name="7_FAX用紙_注文確認_キャビネット構成図_キャビネット構成図_01.コンバージョン手順書（最新）20040831" xfId="5837" xr:uid="{00000000-0005-0000-0000-0000FC160000}"/>
    <cellStyle name="7_FAX用紙_注文確認_キャビネット構成図_キャビネット構成図_01.コンバージョン手順書（最新）20040831 2" xfId="5838" xr:uid="{00000000-0005-0000-0000-0000FD160000}"/>
    <cellStyle name="7_FAX用紙_注文確認_キャビネット構成図_キャビネット構成図_050.(添付資料)その他" xfId="5031" xr:uid="{00000000-0005-0000-0000-0000D6130000}"/>
    <cellStyle name="7_FAX用紙_注文確認_キャビネット構成図_キャビネット構成図_050.(添付資料)その他 2" xfId="4669" xr:uid="{00000000-0005-0000-0000-00006C120000}"/>
    <cellStyle name="7_FAX用紙_注文確認_チェックシートAPO" xfId="5839" xr:uid="{00000000-0005-0000-0000-0000FE160000}"/>
    <cellStyle name="7_FAX用紙_注文確認_チェックシートAPO 2" xfId="5840" xr:uid="{00000000-0005-0000-0000-0000FF160000}"/>
    <cellStyle name="7_FAX用紙_注文確認_チェックシートAPO_(APO)" xfId="5841" xr:uid="{00000000-0005-0000-0000-000000170000}"/>
    <cellStyle name="7_FAX用紙_注文確認_チェックシートAPO_(APO) 2" xfId="3487" xr:uid="{00000000-0005-0000-0000-0000CE0D0000}"/>
    <cellStyle name="7_FAX用紙_注文確認_チェックシートAPO_(APO)_01.コンバージョン手順書（最新）20040831" xfId="5842" xr:uid="{00000000-0005-0000-0000-000001170000}"/>
    <cellStyle name="7_FAX用紙_注文確認_チェックシートAPO_(APO)_01.コンバージョン手順書（最新）20040831 2" xfId="5844" xr:uid="{00000000-0005-0000-0000-000003170000}"/>
    <cellStyle name="7_FAX用紙_注文確認_チェックシートAPO_(APO)_050.(添付資料)その他" xfId="5845" xr:uid="{00000000-0005-0000-0000-000004170000}"/>
    <cellStyle name="7_FAX用紙_注文確認_チェックシートAPO_(APO)_050.(添付資料)その他 2" xfId="5846" xr:uid="{00000000-0005-0000-0000-000005170000}"/>
    <cellStyle name="7_FAX用紙_注文確認_チェックシートAPO_(APO)_キャビネット構成図" xfId="5847" xr:uid="{00000000-0005-0000-0000-000006170000}"/>
    <cellStyle name="7_FAX用紙_注文確認_チェックシートAPO_(APO)_キャビネット構成図 2" xfId="5848" xr:uid="{00000000-0005-0000-0000-000007170000}"/>
    <cellStyle name="7_FAX用紙_注文確認_チェックシートAPO_(APO)_キャビネット構成図_01.コンバージョン手順書（最新）20040831" xfId="5849" xr:uid="{00000000-0005-0000-0000-000008170000}"/>
    <cellStyle name="7_FAX用紙_注文確認_チェックシートAPO_(APO)_キャビネット構成図_01.コンバージョン手順書（最新）20040831 2" xfId="5850" xr:uid="{00000000-0005-0000-0000-000009170000}"/>
    <cellStyle name="7_FAX用紙_注文確認_チェックシートAPO_(APO)_キャビネット構成図_050.(添付資料)その他" xfId="526" xr:uid="{00000000-0005-0000-0000-00003D020000}"/>
    <cellStyle name="7_FAX用紙_注文確認_チェックシートAPO_(APO)_キャビネット構成図_050.(添付資料)その他 2" xfId="5851" xr:uid="{00000000-0005-0000-0000-00000A170000}"/>
    <cellStyle name="7_FAX用紙_注文確認_チェックシートAPO_(APO)_キャビネット構成図_キャビネット構成図" xfId="1640" xr:uid="{00000000-0005-0000-0000-000097060000}"/>
    <cellStyle name="7_FAX用紙_注文確認_チェックシートAPO_(APO)_キャビネット構成図_キャビネット構成図 2" xfId="5853" xr:uid="{00000000-0005-0000-0000-00000C170000}"/>
    <cellStyle name="7_FAX用紙_注文確認_チェックシートAPO_(APO)_キャビネット構成図_キャビネット構成図_01.コンバージョン手順書（最新）20040831" xfId="5854" xr:uid="{00000000-0005-0000-0000-00000D170000}"/>
    <cellStyle name="7_FAX用紙_注文確認_チェックシートAPO_(APO)_キャビネット構成図_キャビネット構成図_01.コンバージョン手順書（最新）20040831 2" xfId="5855" xr:uid="{00000000-0005-0000-0000-00000E170000}"/>
    <cellStyle name="7_FAX用紙_注文確認_チェックシートAPO_(APO)_キャビネット構成図_キャビネット構成図_050.(添付資料)その他" xfId="5856" xr:uid="{00000000-0005-0000-0000-00000F170000}"/>
    <cellStyle name="7_FAX用紙_注文確認_チェックシートAPO_(APO)_キャビネット構成図_キャビネット構成図_050.(添付資料)その他 2" xfId="1757" xr:uid="{00000000-0005-0000-0000-00000C070000}"/>
    <cellStyle name="7_FAX用紙_注文確認_チェックシートAPO_01.コンバージョン手順書（最新）20040831" xfId="1931" xr:uid="{00000000-0005-0000-0000-0000BA070000}"/>
    <cellStyle name="7_FAX用紙_注文確認_チェックシートAPO_01.コンバージョン手順書（最新）20040831 2" xfId="100" xr:uid="{00000000-0005-0000-0000-000074000000}"/>
    <cellStyle name="7_FAX用紙_注文確認_チェックシートAPO_050.(添付資料)その他" xfId="5857" xr:uid="{00000000-0005-0000-0000-000010170000}"/>
    <cellStyle name="7_FAX用紙_注文確認_チェックシートAPO_050.(添付資料)その他 2" xfId="5858" xr:uid="{00000000-0005-0000-0000-000011170000}"/>
    <cellStyle name="7_FAX用紙_注文確認_チェックシートAPO_キャビネット構成図" xfId="5859" xr:uid="{00000000-0005-0000-0000-000012170000}"/>
    <cellStyle name="7_FAX用紙_注文確認_チェックシートAPO_キャビネット構成図 2" xfId="5860" xr:uid="{00000000-0005-0000-0000-000013170000}"/>
    <cellStyle name="7_FAX用紙_注文確認_チェックシートAPO_キャビネット構成図_01.コンバージョン手順書（最新）20040831" xfId="3267" xr:uid="{00000000-0005-0000-0000-0000F20C0000}"/>
    <cellStyle name="7_FAX用紙_注文確認_チェックシートAPO_キャビネット構成図_01.コンバージョン手順書（最新）20040831 2" xfId="4822" xr:uid="{00000000-0005-0000-0000-000005130000}"/>
    <cellStyle name="7_FAX用紙_注文確認_チェックシートAPO_キャビネット構成図_050.(添付資料)その他" xfId="5723" xr:uid="{00000000-0005-0000-0000-00008A160000}"/>
    <cellStyle name="7_FAX用紙_注文確認_チェックシートAPO_キャビネット構成図_050.(添付資料)その他 2" xfId="2703" xr:uid="{00000000-0005-0000-0000-0000BE0A0000}"/>
    <cellStyle name="7_FAX用紙_注文確認_チェックシートAPO_キャビネット構成図_キャビネット構成図" xfId="3400" xr:uid="{00000000-0005-0000-0000-0000770D0000}"/>
    <cellStyle name="7_FAX用紙_注文確認_チェックシートAPO_キャビネット構成図_キャビネット構成図 2" xfId="5861" xr:uid="{00000000-0005-0000-0000-000014170000}"/>
    <cellStyle name="7_FAX用紙_注文確認_チェックシートAPO_キャビネット構成図_キャビネット構成図_01.コンバージョン手順書（最新）20040831" xfId="5862" xr:uid="{00000000-0005-0000-0000-000015170000}"/>
    <cellStyle name="7_FAX用紙_注文確認_チェックシートAPO_キャビネット構成図_キャビネット構成図_01.コンバージョン手順書（最新）20040831 2" xfId="5863" xr:uid="{00000000-0005-0000-0000-000016170000}"/>
    <cellStyle name="7_FAX用紙_注文確認_チェックシートAPO_キャビネット構成図_キャビネット構成図_050.(添付資料)その他" xfId="1393" xr:uid="{00000000-0005-0000-0000-0000A0050000}"/>
    <cellStyle name="7_FAX用紙_注文確認_チェックシートAPO_キャビネット構成図_キャビネット構成図_050.(添付資料)その他 2" xfId="5864" xr:uid="{00000000-0005-0000-0000-000017170000}"/>
    <cellStyle name="Accent1" xfId="5865" xr:uid="{00000000-0005-0000-0000-000018170000}"/>
    <cellStyle name="Accent1 2" xfId="5866" xr:uid="{00000000-0005-0000-0000-000019170000}"/>
    <cellStyle name="Accent2" xfId="2964" xr:uid="{00000000-0005-0000-0000-0000C30B0000}"/>
    <cellStyle name="Accent2 2" xfId="2967" xr:uid="{00000000-0005-0000-0000-0000C60B0000}"/>
    <cellStyle name="Accent3" xfId="4781" xr:uid="{00000000-0005-0000-0000-0000DC120000}"/>
    <cellStyle name="Accent3 2" xfId="2028" xr:uid="{00000000-0005-0000-0000-00001B080000}"/>
    <cellStyle name="Accent4" xfId="1683" xr:uid="{00000000-0005-0000-0000-0000C2060000}"/>
    <cellStyle name="Accent4 2" xfId="5867" xr:uid="{00000000-0005-0000-0000-00001A170000}"/>
    <cellStyle name="Accent5" xfId="2579" xr:uid="{00000000-0005-0000-0000-0000420A0000}"/>
    <cellStyle name="Accent5 2" xfId="5868" xr:uid="{00000000-0005-0000-0000-00001B170000}"/>
    <cellStyle name="Accent6" xfId="5869" xr:uid="{00000000-0005-0000-0000-00001C170000}"/>
    <cellStyle name="Accent6 2" xfId="5870" xr:uid="{00000000-0005-0000-0000-00001D170000}"/>
    <cellStyle name="active" xfId="5871" xr:uid="{00000000-0005-0000-0000-00001E170000}"/>
    <cellStyle name="active 2" xfId="4110" xr:uid="{00000000-0005-0000-0000-00003D100000}"/>
    <cellStyle name="ATM開放システム" xfId="5872" xr:uid="{00000000-0005-0000-0000-00001F170000}"/>
    <cellStyle name="ATM開放システム 2" xfId="96" xr:uid="{00000000-0005-0000-0000-000070000000}"/>
    <cellStyle name="Bad" xfId="606" xr:uid="{00000000-0005-0000-0000-00008D020000}"/>
    <cellStyle name="Bad 2" xfId="5873" xr:uid="{00000000-0005-0000-0000-000020170000}"/>
    <cellStyle name="Body" xfId="3721" xr:uid="{00000000-0005-0000-0000-0000B80E0000}"/>
    <cellStyle name="Body 2" xfId="4711" xr:uid="{00000000-0005-0000-0000-000096120000}"/>
    <cellStyle name="Border" xfId="4901" xr:uid="{00000000-0005-0000-0000-000054130000}"/>
    <cellStyle name="Calc Currency (0)" xfId="5875" xr:uid="{00000000-0005-0000-0000-000022170000}"/>
    <cellStyle name="Calc Currency (2)" xfId="3111" xr:uid="{00000000-0005-0000-0000-0000560C0000}"/>
    <cellStyle name="Calc Percent (0)" xfId="2806" xr:uid="{00000000-0005-0000-0000-0000250B0000}"/>
    <cellStyle name="Calc Percent (1)" xfId="3882" xr:uid="{00000000-0005-0000-0000-0000590F0000}"/>
    <cellStyle name="Calc Percent (2)" xfId="5876" xr:uid="{00000000-0005-0000-0000-000023170000}"/>
    <cellStyle name="Calc Units (0)" xfId="5877" xr:uid="{00000000-0005-0000-0000-000024170000}"/>
    <cellStyle name="Calc Units (1)" xfId="864" xr:uid="{00000000-0005-0000-0000-00008F030000}"/>
    <cellStyle name="Calc Units (2)" xfId="5852" xr:uid="{00000000-0005-0000-0000-00000B170000}"/>
    <cellStyle name="Calculation" xfId="5878" xr:uid="{00000000-0005-0000-0000-000025170000}"/>
    <cellStyle name="Calculation 2" xfId="1119" xr:uid="{00000000-0005-0000-0000-00008E040000}"/>
    <cellStyle name="category" xfId="1705" xr:uid="{00000000-0005-0000-0000-0000D8060000}"/>
    <cellStyle name="category 2" xfId="2251" xr:uid="{00000000-0005-0000-0000-0000FA080000}"/>
    <cellStyle name="Check Cell" xfId="5758" xr:uid="{00000000-0005-0000-0000-0000AD160000}"/>
    <cellStyle name="Check Cell 2" xfId="5879" xr:uid="{00000000-0005-0000-0000-000026170000}"/>
    <cellStyle name="Comma [0]_#6 Temps &amp; Contractors" xfId="4086" xr:uid="{00000000-0005-0000-0000-000025100000}"/>
    <cellStyle name="Comma [00]" xfId="2430" xr:uid="{00000000-0005-0000-0000-0000AD090000}"/>
    <cellStyle name="Comma_#6 Temps &amp; Contractors" xfId="1037" xr:uid="{00000000-0005-0000-0000-00003C040000}"/>
    <cellStyle name="Copied" xfId="5880" xr:uid="{00000000-0005-0000-0000-000027170000}"/>
    <cellStyle name="Copied 2" xfId="323" xr:uid="{00000000-0005-0000-0000-000072010000}"/>
    <cellStyle name="Currency [0]_#6 Temps &amp; Contractors" xfId="4995" xr:uid="{00000000-0005-0000-0000-0000B2130000}"/>
    <cellStyle name="Currency [00]" xfId="1245" xr:uid="{00000000-0005-0000-0000-00000C050000}"/>
    <cellStyle name="Currency_#6 Temps &amp; Contractors" xfId="5881" xr:uid="{00000000-0005-0000-0000-000028170000}"/>
    <cellStyle name="custom" xfId="171" xr:uid="{00000000-0005-0000-0000-0000C9000000}"/>
    <cellStyle name="Date" xfId="5450" xr:uid="{00000000-0005-0000-0000-000079150000}"/>
    <cellStyle name="Date Short" xfId="5418" xr:uid="{00000000-0005-0000-0000-000059150000}"/>
    <cellStyle name="dialog" xfId="5882" xr:uid="{00000000-0005-0000-0000-000029170000}"/>
    <cellStyle name="dialog 2" xfId="3671" xr:uid="{00000000-0005-0000-0000-0000860E0000}"/>
    <cellStyle name="Enter Currency (0)" xfId="5883" xr:uid="{00000000-0005-0000-0000-00002A170000}"/>
    <cellStyle name="Enter Currency (2)" xfId="3124" xr:uid="{00000000-0005-0000-0000-0000630C0000}"/>
    <cellStyle name="Enter Units (0)" xfId="5884" xr:uid="{00000000-0005-0000-0000-00002B170000}"/>
    <cellStyle name="Enter Units (1)" xfId="5885" xr:uid="{00000000-0005-0000-0000-00002C170000}"/>
    <cellStyle name="Enter Units (2)" xfId="1559" xr:uid="{00000000-0005-0000-0000-000046060000}"/>
    <cellStyle name="Entered" xfId="2621" xr:uid="{00000000-0005-0000-0000-00006C0A0000}"/>
    <cellStyle name="Entered 2" xfId="2624" xr:uid="{00000000-0005-0000-0000-00006F0A0000}"/>
    <cellStyle name="entry" xfId="3715" xr:uid="{00000000-0005-0000-0000-0000B20E0000}"/>
    <cellStyle name="entry 2" xfId="816" xr:uid="{00000000-0005-0000-0000-00005F030000}"/>
    <cellStyle name="Euro" xfId="5886" xr:uid="{00000000-0005-0000-0000-00002D170000}"/>
    <cellStyle name="Explanatory Text" xfId="5887" xr:uid="{00000000-0005-0000-0000-00002E170000}"/>
    <cellStyle name="Explanatory Text 2" xfId="5888" xr:uid="{00000000-0005-0000-0000-00002F170000}"/>
    <cellStyle name="Fixed" xfId="5889" xr:uid="{00000000-0005-0000-0000-000030170000}"/>
    <cellStyle name="Followed Hyperlink" xfId="2587" xr:uid="{00000000-0005-0000-0000-00004A0A0000}"/>
    <cellStyle name="Followed Hyperlink 2" xfId="2590" xr:uid="{00000000-0005-0000-0000-00004D0A0000}"/>
    <cellStyle name="FONT9" xfId="5890" xr:uid="{00000000-0005-0000-0000-000031170000}"/>
    <cellStyle name="font9 center" xfId="5518" xr:uid="{00000000-0005-0000-0000-0000BD150000}"/>
    <cellStyle name="font9 right" xfId="5891" xr:uid="{00000000-0005-0000-0000-000032170000}"/>
    <cellStyle name="fuji" xfId="5892" xr:uid="{00000000-0005-0000-0000-000033170000}"/>
    <cellStyle name="Good" xfId="5893" xr:uid="{00000000-0005-0000-0000-000034170000}"/>
    <cellStyle name="Good 2" xfId="5894" xr:uid="{00000000-0005-0000-0000-000035170000}"/>
    <cellStyle name="Grey" xfId="5843" xr:uid="{00000000-0005-0000-0000-000002170000}"/>
    <cellStyle name="Head 1" xfId="4290" xr:uid="{00000000-0005-0000-0000-0000F1100000}"/>
    <cellStyle name="Head 1 2" xfId="5895" xr:uid="{00000000-0005-0000-0000-000036170000}"/>
    <cellStyle name="HEADER" xfId="3529" xr:uid="{00000000-0005-0000-0000-0000F80D0000}"/>
    <cellStyle name="HEADER 2" xfId="5896" xr:uid="{00000000-0005-0000-0000-000037170000}"/>
    <cellStyle name="Header1" xfId="4232" xr:uid="{00000000-0005-0000-0000-0000B7100000}"/>
    <cellStyle name="Header1 2" xfId="4235" xr:uid="{00000000-0005-0000-0000-0000BA100000}"/>
    <cellStyle name="Header2" xfId="1429" xr:uid="{00000000-0005-0000-0000-0000C4050000}"/>
    <cellStyle name="Header2 2" xfId="5513" xr:uid="{00000000-0005-0000-0000-0000B8150000}"/>
    <cellStyle name="Heading 1" xfId="5897" xr:uid="{00000000-0005-0000-0000-000038170000}"/>
    <cellStyle name="Heading 1 2" xfId="5898" xr:uid="{00000000-0005-0000-0000-000039170000}"/>
    <cellStyle name="Heading 2" xfId="4147" xr:uid="{00000000-0005-0000-0000-000062100000}"/>
    <cellStyle name="Heading 2 2" xfId="4699" xr:uid="{00000000-0005-0000-0000-00008A120000}"/>
    <cellStyle name="Heading 3" xfId="166" xr:uid="{00000000-0005-0000-0000-0000C4000000}"/>
    <cellStyle name="Heading 3 2" xfId="232" xr:uid="{00000000-0005-0000-0000-000016010000}"/>
    <cellStyle name="Heading 4" xfId="5899" xr:uid="{00000000-0005-0000-0000-00003A170000}"/>
    <cellStyle name="Heading 4 2" xfId="4640" xr:uid="{00000000-0005-0000-0000-00004F120000}"/>
    <cellStyle name="Heading1" xfId="5900" xr:uid="{00000000-0005-0000-0000-00003B170000}"/>
    <cellStyle name="Heading2" xfId="5901" xr:uid="{00000000-0005-0000-0000-00003C170000}"/>
    <cellStyle name="Hyperlink" xfId="33" xr:uid="{00000000-0005-0000-0000-000025000000}"/>
    <cellStyle name="Hyperlink 2" xfId="196" xr:uid="{00000000-0005-0000-0000-0000EA000000}"/>
    <cellStyle name="IBM(401K)" xfId="1193" xr:uid="{00000000-0005-0000-0000-0000D8040000}"/>
    <cellStyle name="IBM(401K) 2" xfId="79" xr:uid="{00000000-0005-0000-0000-00005C000000}"/>
    <cellStyle name="Input" xfId="5902" xr:uid="{00000000-0005-0000-0000-00003D170000}"/>
    <cellStyle name="Input [yellow]" xfId="914" xr:uid="{00000000-0005-0000-0000-0000C1030000}"/>
    <cellStyle name="Input [yellow] 2" xfId="5903" xr:uid="{00000000-0005-0000-0000-00003E170000}"/>
    <cellStyle name="Input 2" xfId="4132" xr:uid="{00000000-0005-0000-0000-000053100000}"/>
    <cellStyle name="Input 3" xfId="209" xr:uid="{00000000-0005-0000-0000-0000FA000000}"/>
    <cellStyle name="Input 4" xfId="5781" xr:uid="{00000000-0005-0000-0000-0000C4160000}"/>
    <cellStyle name="Input 5" xfId="4928" xr:uid="{00000000-0005-0000-0000-00006F130000}"/>
    <cellStyle name="Input 6" xfId="3220" xr:uid="{00000000-0005-0000-0000-0000C30C0000}"/>
    <cellStyle name="Input 7" xfId="5904" xr:uid="{00000000-0005-0000-0000-00003F170000}"/>
    <cellStyle name="Input 8" xfId="5905" xr:uid="{00000000-0005-0000-0000-000040170000}"/>
    <cellStyle name="Input_Xl0000000" xfId="2280" xr:uid="{00000000-0005-0000-0000-000017090000}"/>
    <cellStyle name="J401K" xfId="5906" xr:uid="{00000000-0005-0000-0000-000041170000}"/>
    <cellStyle name="J401K 2" xfId="5907" xr:uid="{00000000-0005-0000-0000-000042170000}"/>
    <cellStyle name="JT帳票" xfId="158" xr:uid="{00000000-0005-0000-0000-0000BB000000}"/>
    <cellStyle name="JT帳票 2" xfId="1529" xr:uid="{00000000-0005-0000-0000-000028060000}"/>
    <cellStyle name="KWE標準" xfId="5908" xr:uid="{00000000-0005-0000-0000-000043170000}"/>
    <cellStyle name="Link Currency (0)" xfId="5909" xr:uid="{00000000-0005-0000-0000-000044170000}"/>
    <cellStyle name="Link Currency (2)" xfId="5910" xr:uid="{00000000-0005-0000-0000-000045170000}"/>
    <cellStyle name="Link Units (0)" xfId="5685" xr:uid="{00000000-0005-0000-0000-000064160000}"/>
    <cellStyle name="Link Units (1)" xfId="5911" xr:uid="{00000000-0005-0000-0000-000046170000}"/>
    <cellStyle name="Link Units (2)" xfId="3867" xr:uid="{00000000-0005-0000-0000-00004A0F0000}"/>
    <cellStyle name="Linked Cell" xfId="1498" xr:uid="{00000000-0005-0000-0000-000009060000}"/>
    <cellStyle name="Linked Cell 2" xfId="1581" xr:uid="{00000000-0005-0000-0000-00005C060000}"/>
    <cellStyle name="Milliers [0]_AR1194" xfId="1682" xr:uid="{00000000-0005-0000-0000-0000C1060000}"/>
    <cellStyle name="Milliers_AR1194" xfId="5912" xr:uid="{00000000-0005-0000-0000-000047170000}"/>
    <cellStyle name="Model" xfId="5084" xr:uid="{00000000-0005-0000-0000-00000B140000}"/>
    <cellStyle name="Model 2" xfId="1486" xr:uid="{00000000-0005-0000-0000-0000FD050000}"/>
    <cellStyle name="Mon騁aire [0]_AR1194" xfId="5643" xr:uid="{00000000-0005-0000-0000-00003A160000}"/>
    <cellStyle name="Mon騁aire_AR1194" xfId="5913" xr:uid="{00000000-0005-0000-0000-000048170000}"/>
    <cellStyle name="Neutral" xfId="5914" xr:uid="{00000000-0005-0000-0000-000049170000}"/>
    <cellStyle name="Neutral 2" xfId="5915" xr:uid="{00000000-0005-0000-0000-00004A170000}"/>
    <cellStyle name="no dec" xfId="5916" xr:uid="{00000000-0005-0000-0000-00004B170000}"/>
    <cellStyle name="Normal - Style1" xfId="515" xr:uid="{00000000-0005-0000-0000-000032020000}"/>
    <cellStyle name="Normal 2" xfId="5917" xr:uid="{00000000-0005-0000-0000-00004C170000}"/>
    <cellStyle name="Normal 2 2" xfId="5918" xr:uid="{00000000-0005-0000-0000-00004D170000}"/>
    <cellStyle name="Normal 2 2 2" xfId="5919" xr:uid="{00000000-0005-0000-0000-00004E170000}"/>
    <cellStyle name="Normal 2 3" xfId="5920" xr:uid="{00000000-0005-0000-0000-00004F170000}"/>
    <cellStyle name="Normal 3" xfId="3799" xr:uid="{00000000-0005-0000-0000-0000060F0000}"/>
    <cellStyle name="Normal 3 2" xfId="5921" xr:uid="{00000000-0005-0000-0000-000050170000}"/>
    <cellStyle name="Normal_# 41-Market &amp;Trends" xfId="5922" xr:uid="{00000000-0005-0000-0000-000051170000}"/>
    <cellStyle name="Note" xfId="5923" xr:uid="{00000000-0005-0000-0000-000052170000}"/>
    <cellStyle name="Note 2" xfId="5924" xr:uid="{00000000-0005-0000-0000-000053170000}"/>
    <cellStyle name="oft Excel]_x000d__x000a_Comment=open=/f Ｅ指弾ａEＦ・、ユーザー弾義外数Ｅ外数貼Ｆ付ａP・・覧・登録ａEＦａ}・Ｂ・ａa６ａE。_x000d__x000a_Maximized" xfId="1862" xr:uid="{00000000-0005-0000-0000-000075070000}"/>
    <cellStyle name="oft Excel]_x000d__x000a_Comment=open=/f Ｅ指弾ａEＦ・、ユーザー弾義外数Ｅ外数貼Ｆ付ａP・・覧・登録ａEＦａ}・Ｂ・ａa６ａE。_x000d__x000a_Maximized 2" xfId="1121" xr:uid="{00000000-0005-0000-0000-000090040000}"/>
    <cellStyle name="oft Excel]_x000d__x000a_Comment=open=/f を指定すると、ユーザー定義関数を関数貼り付けの一覧に登録することができます。_x000d__x000a_Maximized" xfId="5925" xr:uid="{00000000-0005-0000-0000-000054170000}"/>
    <cellStyle name="oft Excel]_x000d__x000a_Comment=open=/f を指定すると、ユーザー定義関数を関数貼り付けの一覧に登録することができます。_x000d__x000a_Maximized 2" xfId="5531" xr:uid="{00000000-0005-0000-0000-0000CA150000}"/>
    <cellStyle name="Output" xfId="5926" xr:uid="{00000000-0005-0000-0000-000055170000}"/>
    <cellStyle name="Output 2" xfId="5927" xr:uid="{00000000-0005-0000-0000-000056170000}"/>
    <cellStyle name="ParaBirimi [0]_RESULTS" xfId="652" xr:uid="{00000000-0005-0000-0000-0000BB020000}"/>
    <cellStyle name="ParaBirimi_RESULTS" xfId="5928" xr:uid="{00000000-0005-0000-0000-000057170000}"/>
    <cellStyle name="Percent [0]" xfId="5929" xr:uid="{00000000-0005-0000-0000-000058170000}"/>
    <cellStyle name="Percent [00]" xfId="2003" xr:uid="{00000000-0005-0000-0000-000002080000}"/>
    <cellStyle name="Percent [2]" xfId="5930" xr:uid="{00000000-0005-0000-0000-000059170000}"/>
    <cellStyle name="Percent_#6 Temps &amp; Contractors" xfId="5931" xr:uid="{00000000-0005-0000-0000-00005A170000}"/>
    <cellStyle name="PrePop Currency (0)" xfId="3753" xr:uid="{00000000-0005-0000-0000-0000D80E0000}"/>
    <cellStyle name="PrePop Currency (2)" xfId="5932" xr:uid="{00000000-0005-0000-0000-00005B170000}"/>
    <cellStyle name="PrePop Units (0)" xfId="4973" xr:uid="{00000000-0005-0000-0000-00009C130000}"/>
    <cellStyle name="PrePop Units (1)" xfId="5933" xr:uid="{00000000-0005-0000-0000-00005C170000}"/>
    <cellStyle name="PrePop Units (2)" xfId="1049" xr:uid="{00000000-0005-0000-0000-000048040000}"/>
    <cellStyle name="price" xfId="4808" xr:uid="{00000000-0005-0000-0000-0000F7120000}"/>
    <cellStyle name="PSChar" xfId="5934" xr:uid="{00000000-0005-0000-0000-00005D170000}"/>
    <cellStyle name="PSChar 2" xfId="5935" xr:uid="{00000000-0005-0000-0000-00005E170000}"/>
    <cellStyle name="PSHeading" xfId="5936" xr:uid="{00000000-0005-0000-0000-00005F170000}"/>
    <cellStyle name="PSHeading 2" xfId="5740" xr:uid="{00000000-0005-0000-0000-00009B160000}"/>
    <cellStyle name="revised" xfId="5937" xr:uid="{00000000-0005-0000-0000-000060170000}"/>
    <cellStyle name="RevList" xfId="5938" xr:uid="{00000000-0005-0000-0000-000061170000}"/>
    <cellStyle name="Rie Version" xfId="3447" xr:uid="{00000000-0005-0000-0000-0000A60D0000}"/>
    <cellStyle name="Rie Version 2" xfId="3450" xr:uid="{00000000-0005-0000-0000-0000A90D0000}"/>
    <cellStyle name="SAPBEXaggData" xfId="5939" xr:uid="{00000000-0005-0000-0000-000062170000}"/>
    <cellStyle name="SAPBEXaggDataEmph" xfId="717" xr:uid="{00000000-0005-0000-0000-0000FC020000}"/>
    <cellStyle name="SAPBEXaggItem" xfId="5940" xr:uid="{00000000-0005-0000-0000-000063170000}"/>
    <cellStyle name="SAPBEXchaText" xfId="5942" xr:uid="{00000000-0005-0000-0000-000065170000}"/>
    <cellStyle name="SAPBEXexcBad" xfId="5943" xr:uid="{00000000-0005-0000-0000-000066170000}"/>
    <cellStyle name="SAPBEXexcCritical" xfId="2794" xr:uid="{00000000-0005-0000-0000-0000190B0000}"/>
    <cellStyle name="SAPBEXexcGood" xfId="3342" xr:uid="{00000000-0005-0000-0000-00003D0D0000}"/>
    <cellStyle name="SAPBEXexcVeryBad" xfId="4837" xr:uid="{00000000-0005-0000-0000-000014130000}"/>
    <cellStyle name="SAPBEXfilterDrill" xfId="5944" xr:uid="{00000000-0005-0000-0000-000067170000}"/>
    <cellStyle name="SAPBEXfilterItem" xfId="5946" xr:uid="{00000000-0005-0000-0000-000069170000}"/>
    <cellStyle name="SAPBEXfilterText" xfId="5763" xr:uid="{00000000-0005-0000-0000-0000B2160000}"/>
    <cellStyle name="SAPBEXformats" xfId="3975" xr:uid="{00000000-0005-0000-0000-0000B60F0000}"/>
    <cellStyle name="SAPBEXheaderData" xfId="3130" xr:uid="{00000000-0005-0000-0000-0000690C0000}"/>
    <cellStyle name="SAPBEXheaderItem" xfId="5947" xr:uid="{00000000-0005-0000-0000-00006A170000}"/>
    <cellStyle name="SAPBEXheaderText" xfId="5948" xr:uid="{00000000-0005-0000-0000-00006B170000}"/>
    <cellStyle name="SAPBEXresData" xfId="3430" xr:uid="{00000000-0005-0000-0000-0000950D0000}"/>
    <cellStyle name="SAPBEXresDataEmph" xfId="2245" xr:uid="{00000000-0005-0000-0000-0000F4080000}"/>
    <cellStyle name="SAPBEXresItem" xfId="5949" xr:uid="{00000000-0005-0000-0000-00006C170000}"/>
    <cellStyle name="SAPBEXstdData" xfId="3658" xr:uid="{00000000-0005-0000-0000-0000790E0000}"/>
    <cellStyle name="SAPBEXstdDataEmph" xfId="3686" xr:uid="{00000000-0005-0000-0000-0000950E0000}"/>
    <cellStyle name="SAPBEXstdItem" xfId="3968" xr:uid="{00000000-0005-0000-0000-0000AF0F0000}"/>
    <cellStyle name="SAPBEXsubData" xfId="5950" xr:uid="{00000000-0005-0000-0000-00006D170000}"/>
    <cellStyle name="SAPBEXsubDataEmph" xfId="396" xr:uid="{00000000-0005-0000-0000-0000BB010000}"/>
    <cellStyle name="SAPBEXsubItem" xfId="2450" xr:uid="{00000000-0005-0000-0000-0000C1090000}"/>
    <cellStyle name="SAPBEXtitle" xfId="4001" xr:uid="{00000000-0005-0000-0000-0000D00F0000}"/>
    <cellStyle name="SAPBEXundefined" xfId="5951" xr:uid="{00000000-0005-0000-0000-00006E170000}"/>
    <cellStyle name="section" xfId="5952" xr:uid="{00000000-0005-0000-0000-00006F170000}"/>
    <cellStyle name="section 2" xfId="5953" xr:uid="{00000000-0005-0000-0000-000070170000}"/>
    <cellStyle name="SPOl" xfId="5954" xr:uid="{00000000-0005-0000-0000-000071170000}"/>
    <cellStyle name="Style 27" xfId="5955" xr:uid="{00000000-0005-0000-0000-000072170000}"/>
    <cellStyle name="Style 27 2" xfId="1172" xr:uid="{00000000-0005-0000-0000-0000C3040000}"/>
    <cellStyle name="Style 34" xfId="5956" xr:uid="{00000000-0005-0000-0000-000073170000}"/>
    <cellStyle name="Style 35" xfId="5957" xr:uid="{00000000-0005-0000-0000-000074170000}"/>
    <cellStyle name="subhead" xfId="3510" xr:uid="{00000000-0005-0000-0000-0000E50D0000}"/>
    <cellStyle name="subhead 2" xfId="5958" xr:uid="{00000000-0005-0000-0000-000075170000}"/>
    <cellStyle name="Subtotal" xfId="1853" xr:uid="{00000000-0005-0000-0000-00006C070000}"/>
    <cellStyle name="Text Indent A" xfId="296" xr:uid="{00000000-0005-0000-0000-000057010000}"/>
    <cellStyle name="Text Indent B" xfId="4022" xr:uid="{00000000-0005-0000-0000-0000E50F0000}"/>
    <cellStyle name="Text Indent C" xfId="5959" xr:uid="{00000000-0005-0000-0000-000076170000}"/>
    <cellStyle name="title" xfId="3028" xr:uid="{00000000-0005-0000-0000-0000030C0000}"/>
    <cellStyle name="title 2" xfId="3030" xr:uid="{00000000-0005-0000-0000-0000050C0000}"/>
    <cellStyle name="Total" xfId="5960" xr:uid="{00000000-0005-0000-0000-000077170000}"/>
    <cellStyle name="Total 2" xfId="5961" xr:uid="{00000000-0005-0000-0000-000078170000}"/>
    <cellStyle name="Virg・ [0]_RESULTS" xfId="5962" xr:uid="{00000000-0005-0000-0000-000079170000}"/>
    <cellStyle name="Virg・_RESULTS" xfId="2250" xr:uid="{00000000-0005-0000-0000-0000F9080000}"/>
    <cellStyle name="Warning Text" xfId="5963" xr:uid="{00000000-0005-0000-0000-00007A170000}"/>
    <cellStyle name="Warning Text 2" xfId="5964" xr:uid="{00000000-0005-0000-0000-00007B170000}"/>
    <cellStyle name="アンダーライン" xfId="3612" xr:uid="{00000000-0005-0000-0000-00004B0E0000}"/>
    <cellStyle name="アンダーライン 2" xfId="4904" xr:uid="{00000000-0005-0000-0000-000057130000}"/>
    <cellStyle name="イタリック" xfId="4562" xr:uid="{00000000-0005-0000-0000-000001120000}"/>
    <cellStyle name="イタリック 2" xfId="883" xr:uid="{00000000-0005-0000-0000-0000A2030000}"/>
    <cellStyle name="スタイル 1" xfId="639" xr:uid="{00000000-0005-0000-0000-0000AE020000}"/>
    <cellStyle name="スタイル 1 2" xfId="643" xr:uid="{00000000-0005-0000-0000-0000B2020000}"/>
    <cellStyle name="スタイル 2" xfId="4004" xr:uid="{00000000-0005-0000-0000-0000D30F0000}"/>
    <cellStyle name="スタイル 2 2" xfId="5965" xr:uid="{00000000-0005-0000-0000-00007C170000}"/>
    <cellStyle name="センター" xfId="3188" xr:uid="{00000000-0005-0000-0000-0000A30C0000}"/>
    <cellStyle name="センター 2" xfId="5966" xr:uid="{00000000-0005-0000-0000-00007D170000}"/>
    <cellStyle name="ﾄ褊褂燾・[0]_PERSONAL" xfId="5967" xr:uid="{00000000-0005-0000-0000-00007E170000}"/>
    <cellStyle name="ﾄ褊褂燾饑PERSONAL" xfId="5968" xr:uid="{00000000-0005-0000-0000-00007F170000}"/>
    <cellStyle name="なし" xfId="5969" xr:uid="{00000000-0005-0000-0000-000080170000}"/>
    <cellStyle name="ハイパーリンク 2" xfId="522" xr:uid="{00000000-0005-0000-0000-000039020000}"/>
    <cellStyle name="ハイパーリンク 2 2" xfId="4953" xr:uid="{00000000-0005-0000-0000-000088130000}"/>
    <cellStyle name="ボールド" xfId="5970" xr:uid="{00000000-0005-0000-0000-000081170000}"/>
    <cellStyle name="ボールド 2" xfId="5406" xr:uid="{00000000-0005-0000-0000-00004D150000}"/>
    <cellStyle name="ﾎ磊隆_PERSONAL" xfId="5971" xr:uid="{00000000-0005-0000-0000-000082170000}"/>
    <cellStyle name="まんなか" xfId="5972" xr:uid="{00000000-0005-0000-0000-000083170000}"/>
    <cellStyle name="まんなか 2" xfId="5973" xr:uid="{00000000-0005-0000-0000-000084170000}"/>
    <cellStyle name="ﾔ竟瑙糺・[0]_PERSONAL" xfId="4948" xr:uid="{00000000-0005-0000-0000-000083130000}"/>
    <cellStyle name="ﾔ竟瑙糺饑PERSONAL" xfId="3651" xr:uid="{00000000-0005-0000-0000-0000720E0000}"/>
    <cellStyle name="_x001d_・_x000c_ﾏ・_x000d_ﾂ・_x0001__x0016__x0011_F5_x0007__x0001__x0001_" xfId="2998" xr:uid="{00000000-0005-0000-0000-0000E50B0000}"/>
    <cellStyle name="_x001d_・_x000c_ﾏ・_x000d_ﾂ・_x0001__x0016__x0011_F5_x0007__x0001__x0001_ 2" xfId="3003" xr:uid="{00000000-0005-0000-0000-0000EA0B0000}"/>
    <cellStyle name="_x001d__x000c_K_x0014__x000d_&gt;V_x0001_&gt;_x0014_n_x001e__x0007__x0001__x0001_" xfId="5974" xr:uid="{00000000-0005-0000-0000-000085170000}"/>
    <cellStyle name="_x001d__x000c_K_x0014__x000d_&gt;V_x0001_&gt;_x0014_n_x001e__x0007__x0001__x0001_ 2" xfId="5975" xr:uid="{00000000-0005-0000-0000-000086170000}"/>
    <cellStyle name="百分比" xfId="65" builtinId="5"/>
    <cellStyle name="百分比 2" xfId="930" xr:uid="{00000000-0005-0000-0000-0000D1030000}"/>
    <cellStyle name="标题 1 2" xfId="3418" xr:uid="{00000000-0005-0000-0000-0000890D0000}"/>
    <cellStyle name="标题 2 2" xfId="3314" xr:uid="{00000000-0005-0000-0000-0000210D0000}"/>
    <cellStyle name="标题 3 2" xfId="5976" xr:uid="{00000000-0005-0000-0000-000087170000}"/>
    <cellStyle name="标题 4 2" xfId="1917" xr:uid="{00000000-0005-0000-0000-0000AC070000}"/>
    <cellStyle name="标题 5" xfId="5977" xr:uid="{00000000-0005-0000-0000-000088170000}"/>
    <cellStyle name="標準 2" xfId="5978" xr:uid="{00000000-0005-0000-0000-000089170000}"/>
    <cellStyle name="標準 2 10" xfId="3377" xr:uid="{00000000-0005-0000-0000-0000600D0000}"/>
    <cellStyle name="標準 2 2" xfId="5979" xr:uid="{00000000-0005-0000-0000-00008A170000}"/>
    <cellStyle name="標準 2 2 2" xfId="5980" xr:uid="{00000000-0005-0000-0000-00008B170000}"/>
    <cellStyle name="標準 2 2 2 2" xfId="5981" xr:uid="{00000000-0005-0000-0000-00008C170000}"/>
    <cellStyle name="標準 2 2 2 2 2" xfId="5982" xr:uid="{00000000-0005-0000-0000-00008D170000}"/>
    <cellStyle name="標準 2 2 2 2 2 2" xfId="5983" xr:uid="{00000000-0005-0000-0000-00008E170000}"/>
    <cellStyle name="標準 2 2 2 2 3" xfId="5984" xr:uid="{00000000-0005-0000-0000-00008F170000}"/>
    <cellStyle name="標準 2 2 2 2_AQA004A_画面一覧表" xfId="4400" xr:uid="{00000000-0005-0000-0000-00005F110000}"/>
    <cellStyle name="標準 2 2 2 3" xfId="2448" xr:uid="{00000000-0005-0000-0000-0000BF090000}"/>
    <cellStyle name="標準 2 2 2_AQA004A_画面一覧表" xfId="1657" xr:uid="{00000000-0005-0000-0000-0000A8060000}"/>
    <cellStyle name="標準 2 2 3" xfId="2768" xr:uid="{00000000-0005-0000-0000-0000FF0A0000}"/>
    <cellStyle name="標準 2 2 3 2" xfId="4859" xr:uid="{00000000-0005-0000-0000-00002A130000}"/>
    <cellStyle name="標準 2 2 4" xfId="5874" xr:uid="{00000000-0005-0000-0000-000021170000}"/>
    <cellStyle name="標準 2 2_AQA004A_画面一覧表" xfId="132" xr:uid="{00000000-0005-0000-0000-00009A000000}"/>
    <cellStyle name="標準 2 3" xfId="5985" xr:uid="{00000000-0005-0000-0000-000090170000}"/>
    <cellStyle name="標準 2 3 2" xfId="5986" xr:uid="{00000000-0005-0000-0000-000091170000}"/>
    <cellStyle name="標準 2 4" xfId="2257" xr:uid="{00000000-0005-0000-0000-000000090000}"/>
    <cellStyle name="標準 2 5" xfId="5987" xr:uid="{00000000-0005-0000-0000-000092170000}"/>
    <cellStyle name="標準 2 6" xfId="5988" xr:uid="{00000000-0005-0000-0000-000093170000}"/>
    <cellStyle name="標準 2 7" xfId="4943" xr:uid="{00000000-0005-0000-0000-00007E130000}"/>
    <cellStyle name="標準 2 8" xfId="5989" xr:uid="{00000000-0005-0000-0000-000094170000}"/>
    <cellStyle name="標準 2 9" xfId="5990" xr:uid="{00000000-0005-0000-0000-000095170000}"/>
    <cellStyle name="標準 2_00.画面一覧_【共通】" xfId="1478" xr:uid="{00000000-0005-0000-0000-0000F5050000}"/>
    <cellStyle name="標準 3" xfId="3179" xr:uid="{00000000-0005-0000-0000-00009A0C0000}"/>
    <cellStyle name="標準 3 2" xfId="1674" xr:uid="{00000000-0005-0000-0000-0000B9060000}"/>
    <cellStyle name="標準 4" xfId="5991" xr:uid="{00000000-0005-0000-0000-000096170000}"/>
    <cellStyle name="標準 4 2" xfId="4490" xr:uid="{00000000-0005-0000-0000-0000B9110000}"/>
    <cellStyle name="標準 5" xfId="5992" xr:uid="{00000000-0005-0000-0000-000097170000}"/>
    <cellStyle name="標準 5 2" xfId="5993" xr:uid="{00000000-0005-0000-0000-000098170000}"/>
    <cellStyle name="標準_2003.9.3日立東日本見積" xfId="4392" xr:uid="{00000000-0005-0000-0000-000057110000}"/>
    <cellStyle name="標準２" xfId="594" xr:uid="{00000000-0005-0000-0000-000081020000}"/>
    <cellStyle name="標準Ａ" xfId="5994" xr:uid="{00000000-0005-0000-0000-000099170000}"/>
    <cellStyle name="標準-UENO" xfId="1068" xr:uid="{00000000-0005-0000-0000-00005B040000}"/>
    <cellStyle name="標準-UENO 2" xfId="2321" xr:uid="{00000000-0005-0000-0000-000040090000}"/>
    <cellStyle name="表旨巧・・ハイパーリンク" xfId="5995" xr:uid="{00000000-0005-0000-0000-00009A170000}"/>
    <cellStyle name="表旨巧・・ハイパーリンク 2" xfId="5996" xr:uid="{00000000-0005-0000-0000-00009B170000}"/>
    <cellStyle name="差 2" xfId="1903" xr:uid="{00000000-0005-0000-0000-00009E070000}"/>
    <cellStyle name="差_20110615_概算見積書（税務システム再構築開発業務）" xfId="5997" xr:uid="{00000000-0005-0000-0000-00009C170000}"/>
    <cellStyle name="差_20110615_概算見積書（税務システム再構築開発業務） 2" xfId="2117" xr:uid="{00000000-0005-0000-0000-000074080000}"/>
    <cellStyle name="差_CMIプロジェクト_概算見積(大連)20110927" xfId="5998" xr:uid="{00000000-0005-0000-0000-00009D170000}"/>
    <cellStyle name="差_CMIプロジェクト_概算見積(大連)20110927 2" xfId="3972" xr:uid="{00000000-0005-0000-0000-0000B30F0000}"/>
    <cellStyle name="差_峰-JAV~1" xfId="5999" xr:uid="{00000000-0005-0000-0000-00009E170000}"/>
    <cellStyle name="差_峰-JAV~1 2" xfId="2939" xr:uid="{00000000-0005-0000-0000-0000AA0B0000}"/>
    <cellStyle name="差_峰-JAV~1_20110615_概算見積書（税務システム再構築開発業務）" xfId="5253" xr:uid="{00000000-0005-0000-0000-0000B4140000}"/>
    <cellStyle name="差_峰-JAV~1_20110615_概算見積書（税務システム再構築開発業務） 2" xfId="5255" xr:uid="{00000000-0005-0000-0000-0000B6140000}"/>
    <cellStyle name="差_峰-JAV~1_CMIプロジェクト_概算見積(大連)20110927" xfId="2725" xr:uid="{00000000-0005-0000-0000-0000D40A0000}"/>
    <cellStyle name="差_峰-JAV~1_CMIプロジェクト_概算見積(大連)20110927 2" xfId="2729" xr:uid="{00000000-0005-0000-0000-0000D80A0000}"/>
    <cellStyle name="差_履歴書-趙峰" xfId="5614" xr:uid="{00000000-0005-0000-0000-00001D160000}"/>
    <cellStyle name="差_履歴書-趙峰 2" xfId="5773" xr:uid="{00000000-0005-0000-0000-0000BC160000}"/>
    <cellStyle name="差_履歴書-趙峰_20110615_概算見積書（税務システム再構築開発業務）" xfId="4408" xr:uid="{00000000-0005-0000-0000-000067110000}"/>
    <cellStyle name="差_履歴書-趙峰_20110615_概算見積書（税務システム再構築開発業務） 2" xfId="4410" xr:uid="{00000000-0005-0000-0000-000069110000}"/>
    <cellStyle name="差_履歴書-趙峰_CMIプロジェクト_概算見積(大連)20110927" xfId="6000" xr:uid="{00000000-0005-0000-0000-00009F170000}"/>
    <cellStyle name="差_履歴書-趙峰_CMIプロジェクト_概算見積(大連)20110927 2" xfId="6001" xr:uid="{00000000-0005-0000-0000-0000A0170000}"/>
    <cellStyle name="常规" xfId="0" builtinId="0"/>
    <cellStyle name="常规 10" xfId="1315" xr:uid="{00000000-0005-0000-0000-000052050000}"/>
    <cellStyle name="常规 11" xfId="2583" xr:uid="{00000000-0005-0000-0000-0000460A0000}"/>
    <cellStyle name="常规 2" xfId="6002" xr:uid="{00000000-0005-0000-0000-0000A1170000}"/>
    <cellStyle name="常规 2 2" xfId="6003" xr:uid="{00000000-0005-0000-0000-0000A2170000}"/>
    <cellStyle name="常规 3" xfId="6004" xr:uid="{00000000-0005-0000-0000-0000A3170000}"/>
    <cellStyle name="常规 3_AlpsMIS Function Scale" xfId="1446" xr:uid="{00000000-0005-0000-0000-0000D5050000}"/>
    <cellStyle name="常规 4" xfId="408" xr:uid="{00000000-0005-0000-0000-0000C7010000}"/>
    <cellStyle name="常规 5" xfId="6005" xr:uid="{00000000-0005-0000-0000-0000A4170000}"/>
    <cellStyle name="常规 6" xfId="6006" xr:uid="{00000000-0005-0000-0000-0000A5170000}"/>
    <cellStyle name="常规 7" xfId="5824" xr:uid="{00000000-0005-0000-0000-0000EF160000}"/>
    <cellStyle name="常规 8" xfId="3908" xr:uid="{00000000-0005-0000-0000-0000730F0000}"/>
    <cellStyle name="常规 9" xfId="3372" xr:uid="{00000000-0005-0000-0000-00005B0D0000}"/>
    <cellStyle name="好 2" xfId="5725" xr:uid="{00000000-0005-0000-0000-00008C160000}"/>
    <cellStyle name="好_20110615_概算見積書（税務システム再構築開発業務）" xfId="6007" xr:uid="{00000000-0005-0000-0000-0000A6170000}"/>
    <cellStyle name="好_20110615_概算見積書（税務システム再構築開発業務） 2" xfId="5941" xr:uid="{00000000-0005-0000-0000-000064170000}"/>
    <cellStyle name="好_CMIプロジェクト_概算見積(大連)20110927" xfId="6008" xr:uid="{00000000-0005-0000-0000-0000A7170000}"/>
    <cellStyle name="好_CMIプロジェクト_概算見積(大連)20110927 2" xfId="6009" xr:uid="{00000000-0005-0000-0000-0000A8170000}"/>
    <cellStyle name="好_峰-JAV~1" xfId="3471" xr:uid="{00000000-0005-0000-0000-0000BE0D0000}"/>
    <cellStyle name="好_峰-JAV~1 2" xfId="3473" xr:uid="{00000000-0005-0000-0000-0000C00D0000}"/>
    <cellStyle name="好_峰-JAV~1_20110615_概算見積書（税務システム再構築開発業務）" xfId="1106" xr:uid="{00000000-0005-0000-0000-000081040000}"/>
    <cellStyle name="好_峰-JAV~1_20110615_概算見積書（税務システム再構築開発業務） 2" xfId="1512" xr:uid="{00000000-0005-0000-0000-000017060000}"/>
    <cellStyle name="好_峰-JAV~1_CMIプロジェクト_概算見積(大連)20110927" xfId="305" xr:uid="{00000000-0005-0000-0000-000060010000}"/>
    <cellStyle name="好_峰-JAV~1_CMIプロジェクト_概算見積(大連)20110927 2" xfId="6010" xr:uid="{00000000-0005-0000-0000-0000A9170000}"/>
    <cellStyle name="好_履歴書-趙峰" xfId="6011" xr:uid="{00000000-0005-0000-0000-0000AA170000}"/>
    <cellStyle name="好_履歴書-趙峰 2" xfId="3655" xr:uid="{00000000-0005-0000-0000-0000760E0000}"/>
    <cellStyle name="好_履歴書-趙峰_20110615_概算見積書（税務システム再構築開発業務）" xfId="6012" xr:uid="{00000000-0005-0000-0000-0000AB170000}"/>
    <cellStyle name="好_履歴書-趙峰_20110615_概算見積書（税務システム再構築開発業務） 2" xfId="2464" xr:uid="{00000000-0005-0000-0000-0000CF090000}"/>
    <cellStyle name="好_履歴書-趙峰_CMIプロジェクト_概算見積(大連)20110927" xfId="6013" xr:uid="{00000000-0005-0000-0000-0000AC170000}"/>
    <cellStyle name="好_履歴書-趙峰_CMIプロジェクト_概算見積(大連)20110927 2" xfId="4520" xr:uid="{00000000-0005-0000-0000-0000D7110000}"/>
    <cellStyle name="桁蟻唇Ｆ [0.00]_laroux" xfId="6014" xr:uid="{00000000-0005-0000-0000-0000AD170000}"/>
    <cellStyle name="桁蟻唇Ｆ_laroux" xfId="6015" xr:uid="{00000000-0005-0000-0000-0000AE170000}"/>
    <cellStyle name="画面設計書" xfId="6016" xr:uid="{00000000-0005-0000-0000-0000AF170000}"/>
    <cellStyle name="画面設計書 2" xfId="6017" xr:uid="{00000000-0005-0000-0000-0000B0170000}"/>
    <cellStyle name="汇总 2" xfId="1408" xr:uid="{00000000-0005-0000-0000-0000AF050000}"/>
    <cellStyle name="计算 2" xfId="2515" xr:uid="{00000000-0005-0000-0000-0000020A0000}"/>
    <cellStyle name="检查单元格 2" xfId="6018" xr:uid="{00000000-0005-0000-0000-0000B1170000}"/>
    <cellStyle name="解释性文本 2" xfId="5099" xr:uid="{00000000-0005-0000-0000-00001A140000}"/>
    <cellStyle name="警告文本 2" xfId="531" xr:uid="{00000000-0005-0000-0000-000042020000}"/>
    <cellStyle name="链接单元格 2" xfId="1632" xr:uid="{00000000-0005-0000-0000-00008F060000}"/>
    <cellStyle name="年月日" xfId="5587" xr:uid="{00000000-0005-0000-0000-000002160000}"/>
    <cellStyle name="强调文字颜色 1 2" xfId="5795" xr:uid="{00000000-0005-0000-0000-0000D2160000}"/>
    <cellStyle name="强调文字颜色 2 2" xfId="6019" xr:uid="{00000000-0005-0000-0000-0000B2170000}"/>
    <cellStyle name="强调文字颜色 3 2" xfId="6020" xr:uid="{00000000-0005-0000-0000-0000B3170000}"/>
    <cellStyle name="强调文字颜色 4 2" xfId="6021" xr:uid="{00000000-0005-0000-0000-0000B4170000}"/>
    <cellStyle name="强调文字颜色 5 2" xfId="5945" xr:uid="{00000000-0005-0000-0000-000068170000}"/>
    <cellStyle name="强调文字颜色 6 2" xfId="3007" xr:uid="{00000000-0005-0000-0000-0000EE0B0000}"/>
    <cellStyle name="取り消し線" xfId="6022" xr:uid="{00000000-0005-0000-0000-0000B5170000}"/>
    <cellStyle name="取り消し線 2" xfId="6023" xr:uid="{00000000-0005-0000-0000-0000B6170000}"/>
    <cellStyle name="日付" xfId="6024" xr:uid="{00000000-0005-0000-0000-0000B7170000}"/>
    <cellStyle name="上詰め" xfId="6025" xr:uid="{00000000-0005-0000-0000-0000B8170000}"/>
    <cellStyle name="上詰め 2" xfId="6026" xr:uid="{00000000-0005-0000-0000-0000B9170000}"/>
    <cellStyle name="上詰め＋折返し" xfId="6027" xr:uid="{00000000-0005-0000-0000-0000BA170000}"/>
    <cellStyle name="上詰め＋折返し 2" xfId="6028" xr:uid="{00000000-0005-0000-0000-0000BB170000}"/>
    <cellStyle name="适中 2" xfId="6029" xr:uid="{00000000-0005-0000-0000-0000BC170000}"/>
    <cellStyle name="输出 2" xfId="2401" xr:uid="{00000000-0005-0000-0000-000090090000}"/>
    <cellStyle name="输入 2" xfId="5096" xr:uid="{00000000-0005-0000-0000-000017140000}"/>
    <cellStyle name="数値" xfId="6030" xr:uid="{00000000-0005-0000-0000-0000BD170000}"/>
    <cellStyle name="数値 2" xfId="6031" xr:uid="{00000000-0005-0000-0000-0000BE170000}"/>
    <cellStyle name="数値（桁区切り）" xfId="4388" xr:uid="{00000000-0005-0000-0000-000053110000}"/>
    <cellStyle name="数値（桁区切り） 2" xfId="6032" xr:uid="{00000000-0005-0000-0000-0000BF170000}"/>
    <cellStyle name="数値_(140784-1)次期R3" xfId="6033" xr:uid="{00000000-0005-0000-0000-0000C0170000}"/>
    <cellStyle name="価格桁区切り" xfId="6034" xr:uid="{00000000-0005-0000-0000-0000C1170000}"/>
    <cellStyle name="価格桁区切り 2" xfId="6035" xr:uid="{00000000-0005-0000-0000-0000C2170000}"/>
    <cellStyle name="樘準_購－表紙 (2)_1_型－PRINT_ＳＩ型番 (2)_構成明細  (原調込み） (2)" xfId="6036" xr:uid="{00000000-0005-0000-0000-0000C3170000}"/>
    <cellStyle name="通浦 [0.00]_laroux" xfId="5384" xr:uid="{00000000-0005-0000-0000-000037150000}"/>
    <cellStyle name="通浦_laroux" xfId="6037" xr:uid="{00000000-0005-0000-0000-0000C4170000}"/>
    <cellStyle name="脱浦 [0.00]_??AN運用P1" xfId="6038" xr:uid="{00000000-0005-0000-0000-0000C5170000}"/>
    <cellStyle name="脱浦_??AN運用P1" xfId="535" xr:uid="{00000000-0005-0000-0000-000046020000}"/>
    <cellStyle name="未定義" xfId="5752" xr:uid="{00000000-0005-0000-0000-0000A7160000}"/>
    <cellStyle name="文字列" xfId="3993" xr:uid="{00000000-0005-0000-0000-0000C80F0000}"/>
    <cellStyle name="下点線" xfId="6039" xr:uid="{00000000-0005-0000-0000-0000C6170000}"/>
    <cellStyle name="下点線 2" xfId="1103" xr:uid="{00000000-0005-0000-0000-00007E040000}"/>
    <cellStyle name="下詰め" xfId="5317" xr:uid="{00000000-0005-0000-0000-0000F4140000}"/>
    <cellStyle name="下詰め 2" xfId="773" xr:uid="{00000000-0005-0000-0000-000034030000}"/>
    <cellStyle name="下詰め＋折返し" xfId="6040" xr:uid="{00000000-0005-0000-0000-0000C7170000}"/>
    <cellStyle name="下詰め＋折返し 2" xfId="6041" xr:uid="{00000000-0005-0000-0000-0000C8170000}"/>
    <cellStyle name="型番" xfId="5784" xr:uid="{00000000-0005-0000-0000-0000C7160000}"/>
    <cellStyle name="样式 1" xfId="5332" xr:uid="{00000000-0005-0000-0000-000003150000}"/>
    <cellStyle name="样式 1 2" xfId="6042" xr:uid="{00000000-0005-0000-0000-0000C9170000}"/>
    <cellStyle name="样式 2" xfId="3202" xr:uid="{00000000-0005-0000-0000-0000B10C0000}"/>
    <cellStyle name="样式 2 2" xfId="6043" xr:uid="{00000000-0005-0000-0000-0000CA170000}"/>
    <cellStyle name="一般_PJ-MT2-VDR_Online_Replace_Proposal_V1.0 20050114" xfId="6044" xr:uid="{00000000-0005-0000-0000-0000CB170000}"/>
    <cellStyle name="製品通知&quot;-&quot;" xfId="6045" xr:uid="{00000000-0005-0000-0000-0000CC170000}"/>
    <cellStyle name="製品通知日付" xfId="6046" xr:uid="{00000000-0005-0000-0000-0000CD170000}"/>
    <cellStyle name="製品通知価格" xfId="807" xr:uid="{00000000-0005-0000-0000-000056030000}"/>
    <cellStyle name="製品通知価格 2" xfId="3531" xr:uid="{00000000-0005-0000-0000-0000FA0D0000}"/>
    <cellStyle name="製品通知文字列" xfId="4546" xr:uid="{00000000-0005-0000-0000-0000F1110000}"/>
    <cellStyle name="中央詰め" xfId="6047" xr:uid="{00000000-0005-0000-0000-0000CE170000}"/>
    <cellStyle name="中央詰め 2" xfId="1265" xr:uid="{00000000-0005-0000-0000-000020050000}"/>
    <cellStyle name="中央詰め＋折返し" xfId="3544" xr:uid="{00000000-0005-0000-0000-0000070E0000}"/>
    <cellStyle name="中央詰め＋折返し 2" xfId="6048" xr:uid="{00000000-0005-0000-0000-0000CF170000}"/>
    <cellStyle name="注释 2" xfId="821" xr:uid="{00000000-0005-0000-0000-000064030000}"/>
  </cellStyles>
  <dxfs count="203"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w/Downloads/&#36827;&#24230;&#36319;&#36394;&#31080;_&#29579;&#26196;&#32452;_2020.6.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w/Downloads/sk/2020/&#20247;&#21253;&#24179;&#21488;&#39033;&#30446;/&#12469;&#12490;&#12473;&#31292;&#20685;&#29575;&#20998;&#26512;&#12471;&#12473;&#12486;&#12512;&#12503;&#12525;&#12472;&#12455;&#12463;&#12488;&#36914;&#25431;&#36861;&#36321;&#31080;_200907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要件分析"/>
      <sheetName val="需求设计开发"/>
      <sheetName val="需求設計書review"/>
      <sheetName val="詳細設計書作成"/>
      <sheetName val="詳細設計書レビュー"/>
      <sheetName val="プログラム設計書作成"/>
      <sheetName val="プログラム設計書レビュー"/>
      <sheetName val="代码管理"/>
      <sheetName val="PCL作成"/>
      <sheetName val="コーディングレビュー"/>
      <sheetName val="PCLレビュー"/>
      <sheetName val="单体测试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8">
          <cell r="M8">
            <v>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38">
          <cell r="M38">
            <v>0</v>
          </cell>
        </row>
        <row r="39">
          <cell r="M39">
            <v>0</v>
          </cell>
        </row>
        <row r="40">
          <cell r="M40">
            <v>0</v>
          </cell>
        </row>
        <row r="41">
          <cell r="M41">
            <v>0</v>
          </cell>
        </row>
        <row r="42">
          <cell r="M42">
            <v>0</v>
          </cell>
        </row>
        <row r="43">
          <cell r="M43">
            <v>0</v>
          </cell>
        </row>
        <row r="44">
          <cell r="M44">
            <v>0</v>
          </cell>
        </row>
        <row r="45">
          <cell r="M45">
            <v>0</v>
          </cell>
        </row>
        <row r="46">
          <cell r="M46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5">
          <cell r="O15" t="str">
            <v/>
          </cell>
          <cell r="AD15" t="str">
            <v/>
          </cell>
        </row>
        <row r="16">
          <cell r="O16" t="str">
            <v/>
          </cell>
          <cell r="AD16" t="str">
            <v/>
          </cell>
        </row>
        <row r="17">
          <cell r="O17" t="str">
            <v/>
          </cell>
          <cell r="AD17" t="str">
            <v/>
          </cell>
        </row>
        <row r="37">
          <cell r="O37" t="str">
            <v/>
          </cell>
          <cell r="AD37" t="str">
            <v/>
          </cell>
        </row>
        <row r="38">
          <cell r="O38" t="str">
            <v/>
          </cell>
          <cell r="AD38" t="str">
            <v/>
          </cell>
        </row>
        <row r="39">
          <cell r="O39" t="str">
            <v/>
          </cell>
          <cell r="AD39" t="str">
            <v/>
          </cell>
        </row>
        <row r="40">
          <cell r="O40" t="str">
            <v/>
          </cell>
          <cell r="AD40" t="str">
            <v/>
          </cell>
        </row>
        <row r="41">
          <cell r="O41" t="str">
            <v/>
          </cell>
          <cell r="AD41" t="str">
            <v/>
          </cell>
        </row>
        <row r="42">
          <cell r="O42" t="str">
            <v/>
          </cell>
          <cell r="AD42" t="str">
            <v/>
          </cell>
        </row>
        <row r="43">
          <cell r="O43" t="str">
            <v/>
          </cell>
          <cell r="AD43" t="str">
            <v/>
          </cell>
        </row>
        <row r="44">
          <cell r="O44" t="str">
            <v/>
          </cell>
          <cell r="AD44" t="str">
            <v/>
          </cell>
        </row>
        <row r="45">
          <cell r="O45" t="str">
            <v/>
          </cell>
          <cell r="AD45" t="str">
            <v/>
          </cell>
        </row>
        <row r="46">
          <cell r="O46" t="str">
            <v/>
          </cell>
          <cell r="AD46" t="str">
            <v/>
          </cell>
        </row>
        <row r="47">
          <cell r="O47" t="str">
            <v/>
          </cell>
          <cell r="AD47" t="str">
            <v/>
          </cell>
        </row>
        <row r="48">
          <cell r="O48" t="str">
            <v/>
          </cell>
          <cell r="AD48" t="str">
            <v/>
          </cell>
        </row>
        <row r="49">
          <cell r="O49" t="str">
            <v/>
          </cell>
          <cell r="AD49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詳細設計書&amp;SQL作成"/>
      <sheetName val="PCL作成"/>
      <sheetName val="レビュー&amp;SQLテスト"/>
      <sheetName val="PCLレビュー"/>
      <sheetName val="コーディング"/>
      <sheetName val="レビュー"/>
      <sheetName val="テスト"/>
      <sheetName val="品質ガイドライン(UT)"/>
    </sheetNames>
    <sheetDataSet>
      <sheetData sheetId="0"/>
      <sheetData sheetId="1"/>
      <sheetData sheetId="2">
        <row r="8">
          <cell r="M8">
            <v>1</v>
          </cell>
          <cell r="Q8">
            <v>1</v>
          </cell>
        </row>
        <row r="9">
          <cell r="M9">
            <v>4</v>
          </cell>
          <cell r="Q9">
            <v>5</v>
          </cell>
        </row>
        <row r="10">
          <cell r="M10">
            <v>7</v>
          </cell>
          <cell r="Q10">
            <v>6</v>
          </cell>
        </row>
        <row r="12">
          <cell r="M12">
            <v>4</v>
          </cell>
          <cell r="Q12">
            <v>1</v>
          </cell>
        </row>
        <row r="13">
          <cell r="M13">
            <v>13</v>
          </cell>
          <cell r="Q13">
            <v>5</v>
          </cell>
        </row>
        <row r="14">
          <cell r="M14">
            <v>4</v>
          </cell>
          <cell r="Q14">
            <v>2</v>
          </cell>
        </row>
        <row r="15">
          <cell r="M15">
            <v>6</v>
          </cell>
          <cell r="Q15">
            <v>4</v>
          </cell>
        </row>
        <row r="16">
          <cell r="M16">
            <v>2</v>
          </cell>
          <cell r="Q16">
            <v>0.5</v>
          </cell>
        </row>
        <row r="17">
          <cell r="M17">
            <v>3</v>
          </cell>
          <cell r="Q17">
            <v>1</v>
          </cell>
        </row>
        <row r="18">
          <cell r="M18">
            <v>2.5</v>
          </cell>
          <cell r="Q18">
            <v>0.5</v>
          </cell>
        </row>
        <row r="19">
          <cell r="M19">
            <v>6</v>
          </cell>
          <cell r="Q19">
            <v>2</v>
          </cell>
        </row>
        <row r="20">
          <cell r="M20">
            <v>4</v>
          </cell>
          <cell r="Q20">
            <v>3</v>
          </cell>
        </row>
        <row r="21">
          <cell r="M21">
            <v>6</v>
          </cell>
          <cell r="Q21">
            <v>2.5</v>
          </cell>
        </row>
        <row r="22">
          <cell r="M22">
            <v>3.5</v>
          </cell>
          <cell r="Q22">
            <v>2</v>
          </cell>
        </row>
        <row r="23">
          <cell r="M23">
            <v>8</v>
          </cell>
          <cell r="Q23">
            <v>3.5</v>
          </cell>
        </row>
        <row r="24">
          <cell r="M24">
            <v>3.5</v>
          </cell>
          <cell r="Q24">
            <v>1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1</v>
          </cell>
          <cell r="Q27">
            <v>2</v>
          </cell>
        </row>
      </sheetData>
      <sheetData sheetId="3"/>
      <sheetData sheetId="4"/>
      <sheetData sheetId="5"/>
      <sheetData sheetId="6">
        <row r="7">
          <cell r="O7" t="str">
            <v/>
          </cell>
          <cell r="AD7" t="str">
            <v/>
          </cell>
        </row>
        <row r="8">
          <cell r="O8" t="str">
            <v/>
          </cell>
          <cell r="AD8" t="str">
            <v/>
          </cell>
        </row>
        <row r="9">
          <cell r="O9" t="str">
            <v/>
          </cell>
          <cell r="AD9" t="str">
            <v/>
          </cell>
        </row>
        <row r="11">
          <cell r="O11" t="str">
            <v/>
          </cell>
          <cell r="AD11" t="str">
            <v/>
          </cell>
        </row>
        <row r="12">
          <cell r="O12" t="str">
            <v/>
          </cell>
          <cell r="AD12" t="str">
            <v/>
          </cell>
        </row>
        <row r="13">
          <cell r="O13" t="str">
            <v/>
          </cell>
          <cell r="AD13" t="str">
            <v/>
          </cell>
        </row>
        <row r="14">
          <cell r="O14" t="str">
            <v/>
          </cell>
          <cell r="AD14" t="str">
            <v/>
          </cell>
        </row>
        <row r="15">
          <cell r="O15" t="str">
            <v/>
          </cell>
          <cell r="AD15" t="str">
            <v/>
          </cell>
        </row>
        <row r="16">
          <cell r="O16" t="str">
            <v/>
          </cell>
          <cell r="AD16" t="str">
            <v/>
          </cell>
        </row>
        <row r="17">
          <cell r="O17" t="str">
            <v/>
          </cell>
          <cell r="AD17" t="str">
            <v/>
          </cell>
        </row>
        <row r="18">
          <cell r="O18" t="str">
            <v/>
          </cell>
          <cell r="AD18" t="str">
            <v/>
          </cell>
        </row>
        <row r="19">
          <cell r="O19" t="str">
            <v/>
          </cell>
          <cell r="AD19" t="str">
            <v/>
          </cell>
        </row>
        <row r="20">
          <cell r="O20" t="str">
            <v/>
          </cell>
          <cell r="AD20" t="str">
            <v/>
          </cell>
        </row>
        <row r="21">
          <cell r="O21" t="str">
            <v/>
          </cell>
          <cell r="AD21" t="str">
            <v/>
          </cell>
        </row>
        <row r="22">
          <cell r="O22" t="str">
            <v/>
          </cell>
          <cell r="AD22" t="str">
            <v/>
          </cell>
        </row>
        <row r="23">
          <cell r="O23" t="str">
            <v/>
          </cell>
          <cell r="AD23" t="str">
            <v/>
          </cell>
        </row>
        <row r="24">
          <cell r="O24" t="str">
            <v/>
          </cell>
          <cell r="AD24" t="str">
            <v/>
          </cell>
        </row>
        <row r="25">
          <cell r="O25" t="str">
            <v/>
          </cell>
          <cell r="AD25" t="str">
            <v/>
          </cell>
        </row>
        <row r="26">
          <cell r="O26" t="str">
            <v/>
          </cell>
          <cell r="AD26" t="str">
            <v/>
          </cell>
        </row>
        <row r="27">
          <cell r="O27" t="str">
            <v/>
          </cell>
          <cell r="AD27" t="str">
            <v/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showGridLines="0" view="pageBreakPreview" zoomScale="120" zoomScaleNormal="100" workbookViewId="0">
      <pane xSplit="5" ySplit="6" topLeftCell="F7" activePane="bottomRight" state="frozen"/>
      <selection pane="topRight"/>
      <selection pane="bottomLeft"/>
      <selection pane="bottomRight" activeCell="F18" sqref="F18"/>
    </sheetView>
  </sheetViews>
  <sheetFormatPr defaultColWidth="9" defaultRowHeight="9.6"/>
  <cols>
    <col min="1" max="1" width="3.88671875" style="2" customWidth="1"/>
    <col min="2" max="2" width="11.33203125" style="2" customWidth="1"/>
    <col min="3" max="3" width="26.88671875" style="2" customWidth="1"/>
    <col min="4" max="4" width="5.109375" style="3" customWidth="1"/>
    <col min="5" max="5" width="3.77734375" style="2" hidden="1" customWidth="1"/>
    <col min="6" max="7" width="9" style="2"/>
    <col min="8" max="8" width="4" style="2" customWidth="1"/>
    <col min="9" max="9" width="5" style="2" hidden="1" customWidth="1"/>
    <col min="10" max="11" width="9" style="2"/>
    <col min="12" max="12" width="5.33203125" style="2" customWidth="1"/>
    <col min="13" max="13" width="3.44140625" style="2" hidden="1" customWidth="1"/>
    <col min="14" max="14" width="3.77734375" style="2" customWidth="1"/>
    <col min="15" max="15" width="3.77734375" style="2" hidden="1" customWidth="1"/>
    <col min="16" max="16" width="21.109375" style="2" customWidth="1"/>
    <col min="17" max="17" width="14.21875" style="2" customWidth="1"/>
    <col min="18" max="18" width="7" style="2" customWidth="1"/>
    <col min="19" max="16384" width="9" style="2"/>
  </cols>
  <sheetData>
    <row r="1" spans="1:17" ht="1.5" customHeight="1"/>
    <row r="2" spans="1:17" ht="24.75" customHeight="1">
      <c r="A2" s="71" t="s">
        <v>0</v>
      </c>
      <c r="B2" s="72"/>
      <c r="D2" s="73"/>
    </row>
    <row r="3" spans="1:17" ht="12.75" customHeight="1">
      <c r="A3" s="74"/>
      <c r="B3" s="75"/>
      <c r="D3" s="73"/>
    </row>
    <row r="4" spans="1:17" s="1" customFormat="1" ht="12" customHeight="1">
      <c r="A4" s="304" t="s">
        <v>1</v>
      </c>
      <c r="B4" s="310" t="s">
        <v>2</v>
      </c>
      <c r="C4" s="313" t="s">
        <v>3</v>
      </c>
      <c r="D4" s="315" t="s">
        <v>4</v>
      </c>
      <c r="E4" s="318" t="s">
        <v>5</v>
      </c>
      <c r="F4" s="302" t="s">
        <v>6</v>
      </c>
      <c r="G4" s="303"/>
      <c r="H4" s="303"/>
      <c r="I4" s="303"/>
      <c r="J4" s="303"/>
      <c r="K4" s="303"/>
      <c r="L4" s="303"/>
      <c r="M4" s="303"/>
      <c r="N4" s="303"/>
      <c r="O4" s="303"/>
      <c r="P4" s="333" t="s">
        <v>7</v>
      </c>
      <c r="Q4" s="168"/>
    </row>
    <row r="5" spans="1:17" s="1" customFormat="1" ht="12" customHeight="1">
      <c r="A5" s="305"/>
      <c r="B5" s="311"/>
      <c r="C5" s="312"/>
      <c r="D5" s="316"/>
      <c r="E5" s="319"/>
      <c r="F5" s="321" t="s">
        <v>8</v>
      </c>
      <c r="G5" s="322" t="s">
        <v>9</v>
      </c>
      <c r="H5" s="323" t="s">
        <v>10</v>
      </c>
      <c r="I5" s="325" t="s">
        <v>11</v>
      </c>
      <c r="J5" s="327" t="s">
        <v>12</v>
      </c>
      <c r="K5" s="322" t="s">
        <v>13</v>
      </c>
      <c r="L5" s="328" t="s">
        <v>14</v>
      </c>
      <c r="M5" s="329" t="s">
        <v>15</v>
      </c>
      <c r="N5" s="331" t="s">
        <v>16</v>
      </c>
      <c r="O5" s="325" t="s">
        <v>17</v>
      </c>
      <c r="P5" s="334"/>
      <c r="Q5" s="168"/>
    </row>
    <row r="6" spans="1:17" s="1" customFormat="1" ht="30" customHeight="1">
      <c r="A6" s="306"/>
      <c r="B6" s="312"/>
      <c r="C6" s="314"/>
      <c r="D6" s="317"/>
      <c r="E6" s="320"/>
      <c r="F6" s="321"/>
      <c r="G6" s="322"/>
      <c r="H6" s="324"/>
      <c r="I6" s="326"/>
      <c r="J6" s="327"/>
      <c r="K6" s="322"/>
      <c r="L6" s="317"/>
      <c r="M6" s="330"/>
      <c r="N6" s="332"/>
      <c r="O6" s="326"/>
      <c r="P6" s="335"/>
      <c r="Q6" s="168"/>
    </row>
    <row r="7" spans="1:17" s="3" customFormat="1">
      <c r="A7" s="184">
        <v>1</v>
      </c>
      <c r="B7" s="185"/>
      <c r="C7" s="186"/>
      <c r="D7" s="171"/>
      <c r="E7" s="189" t="str">
        <f>IF(单体测试!AB7="","",M7+#REF!+#REF!+#REF!+#REF!+#REF!+单体测试!AD7+单体测试!O7)</f>
        <v/>
      </c>
      <c r="F7" s="190"/>
      <c r="G7" s="203"/>
      <c r="H7" s="204" t="str">
        <f t="shared" ref="H7:H48" si="0">IF(G7="","",IF(G7=F7,"○",IF(G7&gt;F7,"△","◎")))</f>
        <v/>
      </c>
      <c r="I7" s="205" t="str">
        <f t="shared" ref="I7:I27" si="1">IF(F7="","",IF(F7&lt;=$B$2,IF(G7="",1),0))</f>
        <v/>
      </c>
      <c r="J7" s="206"/>
      <c r="K7" s="207"/>
      <c r="L7" s="208"/>
      <c r="M7" s="209">
        <f t="shared" ref="M7:M47" si="2">IF(K7="",0,L7)</f>
        <v>0</v>
      </c>
      <c r="N7" s="210" t="str">
        <f t="shared" ref="N7:N47" si="3">IF(K7="","",IF(K7=J7,"○",IF(K7&gt;J7,"△","◎")))</f>
        <v/>
      </c>
      <c r="O7" s="205" t="str">
        <f t="shared" ref="O7:O47" si="4">IF(J7="","",IF($B$2&gt;=J7,IF(K7="",1),0))</f>
        <v/>
      </c>
      <c r="P7" s="227"/>
      <c r="Q7" s="169"/>
    </row>
    <row r="8" spans="1:17" s="3" customFormat="1">
      <c r="A8" s="191">
        <v>2</v>
      </c>
      <c r="B8" s="192"/>
      <c r="C8" s="193"/>
      <c r="D8" s="171"/>
      <c r="E8" s="189" t="str">
        <f>IF(单体测试!AB8="","",M8+#REF!+#REF!+#REF!+#REF!+#REF!+单体测试!AD8+单体测试!O8)</f>
        <v/>
      </c>
      <c r="F8" s="190"/>
      <c r="G8" s="211"/>
      <c r="H8" s="212" t="str">
        <f t="shared" si="0"/>
        <v/>
      </c>
      <c r="I8" s="213" t="str">
        <f t="shared" si="1"/>
        <v/>
      </c>
      <c r="J8" s="206"/>
      <c r="K8" s="211"/>
      <c r="L8" s="208"/>
      <c r="M8" s="209">
        <f t="shared" si="2"/>
        <v>0</v>
      </c>
      <c r="N8" s="214" t="str">
        <f t="shared" si="3"/>
        <v/>
      </c>
      <c r="O8" s="213" t="str">
        <f t="shared" si="4"/>
        <v/>
      </c>
      <c r="P8" s="232"/>
      <c r="Q8" s="169"/>
    </row>
    <row r="9" spans="1:17" s="3" customFormat="1">
      <c r="A9" s="191">
        <v>3</v>
      </c>
      <c r="B9" s="192"/>
      <c r="C9" s="193"/>
      <c r="D9" s="171"/>
      <c r="E9" s="189" t="str">
        <f>IF(单体测试!AB9="","",M9+#REF!+#REF!+#REF!+#REF!+#REF!+单体测试!AD9+单体测试!O9)</f>
        <v/>
      </c>
      <c r="F9" s="190"/>
      <c r="G9" s="211"/>
      <c r="H9" s="212" t="str">
        <f t="shared" si="0"/>
        <v/>
      </c>
      <c r="I9" s="213" t="str">
        <f t="shared" si="1"/>
        <v/>
      </c>
      <c r="J9" s="206"/>
      <c r="K9" s="211"/>
      <c r="L9" s="208"/>
      <c r="M9" s="209">
        <f t="shared" si="2"/>
        <v>0</v>
      </c>
      <c r="N9" s="214" t="str">
        <f t="shared" si="3"/>
        <v/>
      </c>
      <c r="O9" s="213" t="str">
        <f t="shared" si="4"/>
        <v/>
      </c>
      <c r="P9" s="232"/>
      <c r="Q9" s="169"/>
    </row>
    <row r="10" spans="1:17" s="3" customFormat="1">
      <c r="A10" s="191">
        <v>4</v>
      </c>
      <c r="B10" s="192"/>
      <c r="C10" s="193"/>
      <c r="D10" s="171"/>
      <c r="E10" s="189" t="str">
        <f>IF(单体测试!AB11="","",M10+#REF!+#REF!+#REF!+#REF!+#REF!+单体测试!AD11+单体测试!O11)</f>
        <v/>
      </c>
      <c r="F10" s="190"/>
      <c r="G10" s="211"/>
      <c r="H10" s="212" t="str">
        <f t="shared" si="0"/>
        <v/>
      </c>
      <c r="I10" s="213" t="str">
        <f t="shared" si="1"/>
        <v/>
      </c>
      <c r="J10" s="206"/>
      <c r="K10" s="211"/>
      <c r="L10" s="208"/>
      <c r="M10" s="209">
        <f t="shared" si="2"/>
        <v>0</v>
      </c>
      <c r="N10" s="214" t="str">
        <f t="shared" si="3"/>
        <v/>
      </c>
      <c r="O10" s="213" t="str">
        <f t="shared" si="4"/>
        <v/>
      </c>
      <c r="P10" s="232"/>
      <c r="Q10" s="169"/>
    </row>
    <row r="11" spans="1:17" s="3" customFormat="1">
      <c r="A11" s="191">
        <v>5</v>
      </c>
      <c r="B11" s="192"/>
      <c r="C11" s="193"/>
      <c r="D11" s="171"/>
      <c r="E11" s="189" t="str">
        <f>IF(单体测试!AB12="","",M11+#REF!+#REF!+#REF!+#REF!+#REF!+单体测试!AD12+单体测试!O12)</f>
        <v/>
      </c>
      <c r="F11" s="190"/>
      <c r="G11" s="211"/>
      <c r="H11" s="212" t="str">
        <f t="shared" si="0"/>
        <v/>
      </c>
      <c r="I11" s="213" t="str">
        <f t="shared" si="1"/>
        <v/>
      </c>
      <c r="J11" s="206"/>
      <c r="K11" s="206"/>
      <c r="L11" s="208"/>
      <c r="M11" s="209">
        <f t="shared" si="2"/>
        <v>0</v>
      </c>
      <c r="N11" s="214" t="str">
        <f t="shared" si="3"/>
        <v/>
      </c>
      <c r="O11" s="213" t="str">
        <f t="shared" si="4"/>
        <v/>
      </c>
      <c r="P11" s="232"/>
      <c r="Q11" s="169"/>
    </row>
    <row r="12" spans="1:17" s="3" customFormat="1">
      <c r="A12" s="191">
        <v>6</v>
      </c>
      <c r="B12" s="192"/>
      <c r="C12" s="193"/>
      <c r="D12" s="171"/>
      <c r="E12" s="189" t="str">
        <f>IF(单体测试!AB13="","",M12+#REF!+#REF!+#REF!+#REF!+#REF!+单体测试!AD13+单体测试!O13)</f>
        <v/>
      </c>
      <c r="F12" s="190"/>
      <c r="G12" s="211"/>
      <c r="H12" s="212" t="str">
        <f t="shared" si="0"/>
        <v/>
      </c>
      <c r="I12" s="213" t="str">
        <f t="shared" si="1"/>
        <v/>
      </c>
      <c r="J12" s="206"/>
      <c r="K12" s="211"/>
      <c r="L12" s="208"/>
      <c r="M12" s="209">
        <f t="shared" si="2"/>
        <v>0</v>
      </c>
      <c r="N12" s="214" t="str">
        <f t="shared" si="3"/>
        <v/>
      </c>
      <c r="O12" s="213" t="str">
        <f t="shared" si="4"/>
        <v/>
      </c>
      <c r="P12" s="232"/>
      <c r="Q12" s="169"/>
    </row>
    <row r="13" spans="1:17" s="3" customFormat="1">
      <c r="A13" s="191">
        <v>7</v>
      </c>
      <c r="B13" s="192"/>
      <c r="C13" s="193"/>
      <c r="D13" s="171"/>
      <c r="E13" s="189" t="str">
        <f>IF(单体测试!AB14="","",M13+#REF!+#REF!+#REF!+#REF!+#REF!+单体测试!AD14+单体测试!O14)</f>
        <v/>
      </c>
      <c r="F13" s="190"/>
      <c r="G13" s="211"/>
      <c r="H13" s="212" t="str">
        <f t="shared" si="0"/>
        <v/>
      </c>
      <c r="I13" s="213" t="str">
        <f t="shared" si="1"/>
        <v/>
      </c>
      <c r="J13" s="206"/>
      <c r="K13" s="206"/>
      <c r="L13" s="208"/>
      <c r="M13" s="209">
        <f t="shared" si="2"/>
        <v>0</v>
      </c>
      <c r="N13" s="214" t="str">
        <f t="shared" si="3"/>
        <v/>
      </c>
      <c r="O13" s="213" t="str">
        <f t="shared" si="4"/>
        <v/>
      </c>
      <c r="P13" s="232"/>
      <c r="Q13" s="169"/>
    </row>
    <row r="14" spans="1:17" s="3" customFormat="1">
      <c r="A14" s="191">
        <v>8</v>
      </c>
      <c r="B14" s="192"/>
      <c r="C14" s="193"/>
      <c r="D14" s="171"/>
      <c r="E14" s="189" t="str">
        <f>IF(单体测试!AB15="","",M14+#REF!+#REF!+#REF!+#REF!+#REF!+单体测试!AD15+单体测试!O15)</f>
        <v/>
      </c>
      <c r="F14" s="190"/>
      <c r="G14" s="211"/>
      <c r="H14" s="212" t="str">
        <f t="shared" si="0"/>
        <v/>
      </c>
      <c r="I14" s="213" t="str">
        <f t="shared" si="1"/>
        <v/>
      </c>
      <c r="J14" s="206"/>
      <c r="K14" s="211"/>
      <c r="L14" s="208"/>
      <c r="M14" s="209">
        <f t="shared" si="2"/>
        <v>0</v>
      </c>
      <c r="N14" s="214" t="str">
        <f t="shared" si="3"/>
        <v/>
      </c>
      <c r="O14" s="213" t="str">
        <f t="shared" si="4"/>
        <v/>
      </c>
      <c r="P14" s="232"/>
      <c r="Q14" s="169"/>
    </row>
    <row r="15" spans="1:17" s="3" customFormat="1">
      <c r="A15" s="191">
        <v>9</v>
      </c>
      <c r="B15" s="192"/>
      <c r="C15" s="193"/>
      <c r="D15" s="171"/>
      <c r="E15" s="189" t="str">
        <f>IF(单体测试!AB16="","",M15+#REF!+#REF!+#REF!+#REF!+#REF!+单体测试!AD16+单体测试!O16)</f>
        <v/>
      </c>
      <c r="F15" s="190"/>
      <c r="G15" s="211"/>
      <c r="H15" s="212" t="str">
        <f t="shared" si="0"/>
        <v/>
      </c>
      <c r="I15" s="213" t="str">
        <f t="shared" si="1"/>
        <v/>
      </c>
      <c r="J15" s="206"/>
      <c r="K15" s="206"/>
      <c r="L15" s="215"/>
      <c r="M15" s="209">
        <f t="shared" si="2"/>
        <v>0</v>
      </c>
      <c r="N15" s="214" t="str">
        <f t="shared" si="3"/>
        <v/>
      </c>
      <c r="O15" s="213" t="str">
        <f t="shared" si="4"/>
        <v/>
      </c>
      <c r="P15" s="232"/>
      <c r="Q15" s="169"/>
    </row>
    <row r="16" spans="1:17" s="3" customFormat="1">
      <c r="A16" s="191">
        <v>10</v>
      </c>
      <c r="B16" s="192"/>
      <c r="C16" s="193"/>
      <c r="D16" s="171"/>
      <c r="E16" s="189" t="str">
        <f>IF(单体测试!AB17="","",M16+#REF!+#REF!+#REF!+#REF!+#REF!+单体测试!AD17+单体测试!O17)</f>
        <v/>
      </c>
      <c r="F16" s="190"/>
      <c r="G16" s="211"/>
      <c r="H16" s="212" t="str">
        <f t="shared" si="0"/>
        <v/>
      </c>
      <c r="I16" s="213" t="str">
        <f t="shared" si="1"/>
        <v/>
      </c>
      <c r="J16" s="206"/>
      <c r="K16" s="206"/>
      <c r="L16" s="215"/>
      <c r="M16" s="209">
        <f t="shared" si="2"/>
        <v>0</v>
      </c>
      <c r="N16" s="214" t="str">
        <f t="shared" si="3"/>
        <v/>
      </c>
      <c r="O16" s="213" t="str">
        <f t="shared" si="4"/>
        <v/>
      </c>
      <c r="P16" s="232"/>
      <c r="Q16" s="169"/>
    </row>
    <row r="17" spans="1:17" s="3" customFormat="1">
      <c r="A17" s="191">
        <v>11</v>
      </c>
      <c r="B17" s="192"/>
      <c r="C17" s="193"/>
      <c r="D17" s="171"/>
      <c r="E17" s="189" t="str">
        <f>IF(单体测试!AB18="","",M17+#REF!+#REF!+#REF!+#REF!+#REF!+单体测试!AD18+单体测试!O18)</f>
        <v/>
      </c>
      <c r="F17" s="190"/>
      <c r="G17" s="211"/>
      <c r="H17" s="212" t="str">
        <f t="shared" si="0"/>
        <v/>
      </c>
      <c r="I17" s="213" t="str">
        <f t="shared" si="1"/>
        <v/>
      </c>
      <c r="J17" s="206"/>
      <c r="K17" s="206"/>
      <c r="L17" s="215"/>
      <c r="M17" s="209">
        <f t="shared" si="2"/>
        <v>0</v>
      </c>
      <c r="N17" s="214" t="str">
        <f t="shared" si="3"/>
        <v/>
      </c>
      <c r="O17" s="213" t="str">
        <f t="shared" si="4"/>
        <v/>
      </c>
      <c r="P17" s="232"/>
      <c r="Q17" s="169"/>
    </row>
    <row r="18" spans="1:17" s="3" customFormat="1" ht="12.75" customHeight="1">
      <c r="A18" s="191">
        <v>12</v>
      </c>
      <c r="B18" s="192"/>
      <c r="C18" s="193"/>
      <c r="D18" s="171"/>
      <c r="E18" s="189" t="str">
        <f>IF(单体测试!AB19="","",M18+#REF!+#REF!+#REF!+#REF!+#REF!+单体测试!AD19+单体测试!O19)</f>
        <v/>
      </c>
      <c r="F18" s="190"/>
      <c r="G18" s="211"/>
      <c r="H18" s="212" t="str">
        <f t="shared" si="0"/>
        <v/>
      </c>
      <c r="I18" s="213" t="str">
        <f t="shared" si="1"/>
        <v/>
      </c>
      <c r="J18" s="206"/>
      <c r="K18" s="206"/>
      <c r="L18" s="215"/>
      <c r="M18" s="209">
        <f t="shared" si="2"/>
        <v>0</v>
      </c>
      <c r="N18" s="214" t="str">
        <f t="shared" si="3"/>
        <v/>
      </c>
      <c r="O18" s="213" t="str">
        <f t="shared" si="4"/>
        <v/>
      </c>
      <c r="P18" s="232"/>
      <c r="Q18" s="169"/>
    </row>
    <row r="19" spans="1:17" s="3" customFormat="1" ht="12.75" customHeight="1">
      <c r="A19" s="191">
        <v>13</v>
      </c>
      <c r="B19" s="192"/>
      <c r="C19" s="193"/>
      <c r="D19" s="171"/>
      <c r="E19" s="189" t="str">
        <f>IF(单体测试!AB20="","",M19+#REF!+#REF!+#REF!+#REF!+#REF!+单体测试!AD20+单体测试!O20)</f>
        <v/>
      </c>
      <c r="F19" s="190"/>
      <c r="G19" s="211"/>
      <c r="H19" s="212" t="str">
        <f t="shared" si="0"/>
        <v/>
      </c>
      <c r="I19" s="213" t="str">
        <f t="shared" si="1"/>
        <v/>
      </c>
      <c r="J19" s="206"/>
      <c r="K19" s="206"/>
      <c r="L19" s="215"/>
      <c r="M19" s="209">
        <f t="shared" si="2"/>
        <v>0</v>
      </c>
      <c r="N19" s="214" t="str">
        <f t="shared" si="3"/>
        <v/>
      </c>
      <c r="O19" s="213" t="str">
        <f t="shared" si="4"/>
        <v/>
      </c>
      <c r="P19" s="232"/>
      <c r="Q19" s="169"/>
    </row>
    <row r="20" spans="1:17" s="3" customFormat="1" ht="12" customHeight="1">
      <c r="A20" s="191">
        <v>14</v>
      </c>
      <c r="B20" s="192"/>
      <c r="C20" s="193"/>
      <c r="D20" s="171"/>
      <c r="E20" s="189" t="str">
        <f>IF(单体测试!AB21="","",M20+#REF!+#REF!+#REF!+#REF!+#REF!+单体测试!AD21+单体测试!O21)</f>
        <v/>
      </c>
      <c r="F20" s="190"/>
      <c r="G20" s="211"/>
      <c r="H20" s="212" t="str">
        <f t="shared" si="0"/>
        <v/>
      </c>
      <c r="I20" s="213" t="str">
        <f t="shared" si="1"/>
        <v/>
      </c>
      <c r="J20" s="206"/>
      <c r="K20" s="206"/>
      <c r="L20" s="215"/>
      <c r="M20" s="209">
        <f t="shared" si="2"/>
        <v>0</v>
      </c>
      <c r="N20" s="214" t="str">
        <f t="shared" si="3"/>
        <v/>
      </c>
      <c r="O20" s="213" t="str">
        <f t="shared" si="4"/>
        <v/>
      </c>
      <c r="P20" s="232"/>
      <c r="Q20" s="169"/>
    </row>
    <row r="21" spans="1:17" s="3" customFormat="1">
      <c r="A21" s="191">
        <v>15</v>
      </c>
      <c r="B21" s="192"/>
      <c r="C21" s="193"/>
      <c r="D21" s="171"/>
      <c r="E21" s="189" t="str">
        <f>IF(单体测试!AB22="","",M21+#REF!+#REF!+#REF!+#REF!+#REF!+单体测试!AD22+单体测试!O22)</f>
        <v/>
      </c>
      <c r="F21" s="190"/>
      <c r="G21" s="211"/>
      <c r="H21" s="212" t="str">
        <f t="shared" si="0"/>
        <v/>
      </c>
      <c r="I21" s="213" t="str">
        <f t="shared" si="1"/>
        <v/>
      </c>
      <c r="J21" s="206"/>
      <c r="K21" s="206"/>
      <c r="L21" s="215"/>
      <c r="M21" s="209">
        <f t="shared" si="2"/>
        <v>0</v>
      </c>
      <c r="N21" s="214" t="str">
        <f t="shared" si="3"/>
        <v/>
      </c>
      <c r="O21" s="213" t="str">
        <f t="shared" si="4"/>
        <v/>
      </c>
      <c r="P21" s="232"/>
      <c r="Q21" s="169"/>
    </row>
    <row r="22" spans="1:17" s="3" customFormat="1" ht="12" customHeight="1">
      <c r="A22" s="191">
        <v>16</v>
      </c>
      <c r="B22" s="192"/>
      <c r="C22" s="193"/>
      <c r="D22" s="171"/>
      <c r="E22" s="189" t="str">
        <f>IF(单体测试!AB23="","",M22+#REF!+#REF!+#REF!+#REF!+#REF!+单体测试!AD23+单体测试!O23)</f>
        <v/>
      </c>
      <c r="F22" s="190"/>
      <c r="G22" s="211"/>
      <c r="H22" s="212" t="str">
        <f t="shared" si="0"/>
        <v/>
      </c>
      <c r="I22" s="213" t="str">
        <f t="shared" si="1"/>
        <v/>
      </c>
      <c r="J22" s="206"/>
      <c r="K22" s="206"/>
      <c r="L22" s="215"/>
      <c r="M22" s="209">
        <f t="shared" si="2"/>
        <v>0</v>
      </c>
      <c r="N22" s="214" t="str">
        <f t="shared" si="3"/>
        <v/>
      </c>
      <c r="O22" s="213" t="str">
        <f t="shared" si="4"/>
        <v/>
      </c>
      <c r="P22" s="232"/>
      <c r="Q22" s="169"/>
    </row>
    <row r="23" spans="1:17" s="3" customFormat="1">
      <c r="A23" s="191">
        <v>17</v>
      </c>
      <c r="B23" s="192"/>
      <c r="C23" s="193"/>
      <c r="D23" s="171"/>
      <c r="E23" s="189" t="str">
        <f>IF(单体测试!AB24="","",M23+#REF!+#REF!+#REF!+#REF!+#REF!+单体测试!AD24+单体测试!O24)</f>
        <v/>
      </c>
      <c r="F23" s="190"/>
      <c r="G23" s="211"/>
      <c r="H23" s="212" t="str">
        <f t="shared" si="0"/>
        <v/>
      </c>
      <c r="I23" s="213" t="str">
        <f t="shared" si="1"/>
        <v/>
      </c>
      <c r="J23" s="206"/>
      <c r="K23" s="206"/>
      <c r="L23" s="215"/>
      <c r="M23" s="209">
        <f t="shared" si="2"/>
        <v>0</v>
      </c>
      <c r="N23" s="214" t="str">
        <f t="shared" si="3"/>
        <v/>
      </c>
      <c r="O23" s="213" t="str">
        <f t="shared" si="4"/>
        <v/>
      </c>
      <c r="P23" s="232"/>
      <c r="Q23" s="169"/>
    </row>
    <row r="24" spans="1:17" s="3" customFormat="1">
      <c r="A24" s="191">
        <v>18</v>
      </c>
      <c r="B24" s="192"/>
      <c r="C24" s="193"/>
      <c r="D24" s="171"/>
      <c r="E24" s="189" t="str">
        <f>IF(单体测试!AB25="","",M24+#REF!+#REF!+#REF!+#REF!+#REF!+单体测试!AD25+单体测试!O25)</f>
        <v/>
      </c>
      <c r="F24" s="190"/>
      <c r="G24" s="211"/>
      <c r="H24" s="212" t="str">
        <f t="shared" si="0"/>
        <v/>
      </c>
      <c r="I24" s="213" t="str">
        <f t="shared" si="1"/>
        <v/>
      </c>
      <c r="J24" s="206"/>
      <c r="K24" s="206"/>
      <c r="L24" s="215"/>
      <c r="M24" s="209">
        <f t="shared" si="2"/>
        <v>0</v>
      </c>
      <c r="N24" s="214" t="str">
        <f t="shared" si="3"/>
        <v/>
      </c>
      <c r="O24" s="213" t="str">
        <f t="shared" si="4"/>
        <v/>
      </c>
      <c r="P24" s="232"/>
      <c r="Q24" s="169"/>
    </row>
    <row r="25" spans="1:17" s="3" customFormat="1">
      <c r="A25" s="191">
        <v>19</v>
      </c>
      <c r="B25" s="192"/>
      <c r="C25" s="193"/>
      <c r="D25" s="171"/>
      <c r="E25" s="189" t="str">
        <f>IF(单体测试!AB26="","",M25+#REF!+#REF!+#REF!+#REF!+#REF!+单体测试!AD26+单体测试!O26)</f>
        <v/>
      </c>
      <c r="F25" s="190"/>
      <c r="G25" s="211"/>
      <c r="H25" s="212" t="str">
        <f t="shared" si="0"/>
        <v/>
      </c>
      <c r="I25" s="213" t="str">
        <f t="shared" si="1"/>
        <v/>
      </c>
      <c r="J25" s="206"/>
      <c r="K25" s="206"/>
      <c r="L25" s="215"/>
      <c r="M25" s="209">
        <f t="shared" si="2"/>
        <v>0</v>
      </c>
      <c r="N25" s="214" t="str">
        <f t="shared" si="3"/>
        <v/>
      </c>
      <c r="O25" s="213" t="str">
        <f t="shared" si="4"/>
        <v/>
      </c>
      <c r="P25" s="232"/>
      <c r="Q25" s="169"/>
    </row>
    <row r="26" spans="1:17" s="3" customFormat="1">
      <c r="A26" s="191">
        <v>20</v>
      </c>
      <c r="B26" s="192"/>
      <c r="C26" s="193"/>
      <c r="D26" s="171"/>
      <c r="E26" s="189" t="str">
        <f>IF(单体测试!AB27="","",M26+#REF!+#REF!+#REF!+#REF!+#REF!+单体测试!AD27+单体测试!O27)</f>
        <v/>
      </c>
      <c r="F26" s="190"/>
      <c r="G26" s="211"/>
      <c r="H26" s="212" t="str">
        <f t="shared" si="0"/>
        <v/>
      </c>
      <c r="I26" s="213" t="str">
        <f t="shared" si="1"/>
        <v/>
      </c>
      <c r="J26" s="206"/>
      <c r="K26" s="206"/>
      <c r="L26" s="215"/>
      <c r="M26" s="209">
        <f t="shared" si="2"/>
        <v>0</v>
      </c>
      <c r="N26" s="214" t="str">
        <f t="shared" si="3"/>
        <v/>
      </c>
      <c r="O26" s="213" t="str">
        <f t="shared" si="4"/>
        <v/>
      </c>
      <c r="P26" s="232"/>
      <c r="Q26" s="169"/>
    </row>
    <row r="27" spans="1:17" s="3" customFormat="1">
      <c r="A27" s="191">
        <v>21</v>
      </c>
      <c r="B27" s="192"/>
      <c r="C27" s="193"/>
      <c r="D27" s="171"/>
      <c r="E27" s="189" t="str">
        <f>IF(单体测试!AB28="","",M27+#REF!+#REF!+#REF!+#REF!+#REF!+单体测试!AD28+单体测试!O28)</f>
        <v/>
      </c>
      <c r="F27" s="190"/>
      <c r="G27" s="211"/>
      <c r="H27" s="212" t="str">
        <f t="shared" si="0"/>
        <v/>
      </c>
      <c r="I27" s="213" t="str">
        <f t="shared" si="1"/>
        <v/>
      </c>
      <c r="J27" s="206"/>
      <c r="K27" s="206"/>
      <c r="L27" s="215"/>
      <c r="M27" s="209">
        <f t="shared" si="2"/>
        <v>0</v>
      </c>
      <c r="N27" s="214" t="str">
        <f t="shared" si="3"/>
        <v/>
      </c>
      <c r="O27" s="213" t="str">
        <f t="shared" si="4"/>
        <v/>
      </c>
      <c r="P27" s="232"/>
      <c r="Q27" s="169"/>
    </row>
    <row r="28" spans="1:17" s="3" customFormat="1">
      <c r="A28" s="191">
        <v>22</v>
      </c>
      <c r="B28" s="192"/>
      <c r="C28" s="193"/>
      <c r="D28" s="171"/>
      <c r="E28" s="189" t="str">
        <f>IF(单体测试!AB29="","",M28+#REF!+#REF!+#REF!+#REF!+#REF!+单体测试!AD29+单体测试!O29)</f>
        <v/>
      </c>
      <c r="F28" s="190"/>
      <c r="G28" s="211"/>
      <c r="H28" s="212" t="str">
        <f t="shared" si="0"/>
        <v/>
      </c>
      <c r="I28" s="213"/>
      <c r="J28" s="206"/>
      <c r="K28" s="206"/>
      <c r="L28" s="215"/>
      <c r="M28" s="209">
        <f t="shared" si="2"/>
        <v>0</v>
      </c>
      <c r="N28" s="214" t="str">
        <f t="shared" si="3"/>
        <v/>
      </c>
      <c r="O28" s="213" t="str">
        <f t="shared" si="4"/>
        <v/>
      </c>
      <c r="P28" s="232"/>
      <c r="Q28" s="169"/>
    </row>
    <row r="29" spans="1:17" s="3" customFormat="1">
      <c r="A29" s="191">
        <v>23</v>
      </c>
      <c r="B29" s="192"/>
      <c r="C29" s="193"/>
      <c r="D29" s="171"/>
      <c r="E29" s="189" t="str">
        <f>IF(单体测试!AB30="","",M29+#REF!+#REF!+#REF!+#REF!+#REF!+单体测试!AD30+单体测试!O30)</f>
        <v/>
      </c>
      <c r="F29" s="190"/>
      <c r="G29" s="206"/>
      <c r="H29" s="212" t="str">
        <f t="shared" si="0"/>
        <v/>
      </c>
      <c r="I29" s="213"/>
      <c r="J29" s="206"/>
      <c r="K29" s="206"/>
      <c r="L29" s="215"/>
      <c r="M29" s="209">
        <f t="shared" si="2"/>
        <v>0</v>
      </c>
      <c r="N29" s="214" t="str">
        <f t="shared" si="3"/>
        <v/>
      </c>
      <c r="O29" s="213" t="str">
        <f t="shared" si="4"/>
        <v/>
      </c>
      <c r="P29" s="232"/>
      <c r="Q29" s="169"/>
    </row>
    <row r="30" spans="1:17" s="3" customFormat="1">
      <c r="A30" s="191">
        <v>24</v>
      </c>
      <c r="B30" s="192"/>
      <c r="C30" s="193"/>
      <c r="D30" s="171"/>
      <c r="E30" s="189" t="str">
        <f>IF(单体测试!AB31="","",M30+#REF!+#REF!+#REF!+#REF!+#REF!+单体测试!AD31+单体测试!O31)</f>
        <v/>
      </c>
      <c r="F30" s="190"/>
      <c r="G30" s="211"/>
      <c r="H30" s="212" t="str">
        <f t="shared" si="0"/>
        <v/>
      </c>
      <c r="I30" s="213"/>
      <c r="J30" s="206"/>
      <c r="K30" s="206"/>
      <c r="L30" s="215"/>
      <c r="M30" s="209">
        <f t="shared" si="2"/>
        <v>0</v>
      </c>
      <c r="N30" s="214" t="str">
        <f t="shared" si="3"/>
        <v/>
      </c>
      <c r="O30" s="213" t="str">
        <f t="shared" si="4"/>
        <v/>
      </c>
      <c r="P30" s="232"/>
      <c r="Q30" s="169"/>
    </row>
    <row r="31" spans="1:17" s="3" customFormat="1">
      <c r="A31" s="191">
        <v>25</v>
      </c>
      <c r="B31" s="192"/>
      <c r="C31" s="193"/>
      <c r="D31" s="171"/>
      <c r="E31" s="189" t="str">
        <f>IF(单体测试!AB32="","",M31+#REF!+#REF!+#REF!+#REF!+#REF!+单体测试!AD32+单体测试!O32)</f>
        <v/>
      </c>
      <c r="F31" s="190"/>
      <c r="G31" s="211"/>
      <c r="H31" s="212" t="str">
        <f t="shared" si="0"/>
        <v/>
      </c>
      <c r="I31" s="213"/>
      <c r="J31" s="206"/>
      <c r="K31" s="206"/>
      <c r="L31" s="215"/>
      <c r="M31" s="209">
        <f t="shared" si="2"/>
        <v>0</v>
      </c>
      <c r="N31" s="214" t="str">
        <f t="shared" si="3"/>
        <v/>
      </c>
      <c r="O31" s="213" t="str">
        <f t="shared" si="4"/>
        <v/>
      </c>
      <c r="P31" s="232"/>
      <c r="Q31" s="169"/>
    </row>
    <row r="32" spans="1:17" s="3" customFormat="1">
      <c r="A32" s="191">
        <v>26</v>
      </c>
      <c r="B32" s="192"/>
      <c r="C32" s="193"/>
      <c r="D32" s="171"/>
      <c r="E32" s="189" t="str">
        <f>IF(单体测试!AB33="","",M32+#REF!+#REF!+#REF!+#REF!+#REF!+单体测试!AD33+单体测试!O33)</f>
        <v/>
      </c>
      <c r="F32" s="190"/>
      <c r="G32" s="211"/>
      <c r="H32" s="212" t="str">
        <f t="shared" si="0"/>
        <v/>
      </c>
      <c r="I32" s="213"/>
      <c r="J32" s="206"/>
      <c r="K32" s="206"/>
      <c r="L32" s="215"/>
      <c r="M32" s="209">
        <f t="shared" si="2"/>
        <v>0</v>
      </c>
      <c r="N32" s="214" t="str">
        <f t="shared" si="3"/>
        <v/>
      </c>
      <c r="O32" s="213" t="str">
        <f t="shared" si="4"/>
        <v/>
      </c>
      <c r="P32" s="232"/>
      <c r="Q32" s="169"/>
    </row>
    <row r="33" spans="1:17" s="3" customFormat="1">
      <c r="A33" s="191">
        <v>27</v>
      </c>
      <c r="B33" s="192"/>
      <c r="C33" s="193"/>
      <c r="D33" s="171"/>
      <c r="E33" s="189" t="str">
        <f>IF(单体测试!AB34="","",M33+#REF!+#REF!+#REF!+#REF!+#REF!+单体测试!AD34+单体测试!O34)</f>
        <v/>
      </c>
      <c r="F33" s="190"/>
      <c r="G33" s="211"/>
      <c r="H33" s="212" t="str">
        <f t="shared" si="0"/>
        <v/>
      </c>
      <c r="I33" s="213"/>
      <c r="J33" s="206"/>
      <c r="K33" s="206"/>
      <c r="L33" s="215"/>
      <c r="M33" s="209">
        <f t="shared" si="2"/>
        <v>0</v>
      </c>
      <c r="N33" s="214" t="str">
        <f t="shared" si="3"/>
        <v/>
      </c>
      <c r="O33" s="213" t="str">
        <f t="shared" si="4"/>
        <v/>
      </c>
      <c r="P33" s="232"/>
      <c r="Q33" s="169"/>
    </row>
    <row r="34" spans="1:17" s="3" customFormat="1">
      <c r="A34" s="191">
        <v>28</v>
      </c>
      <c r="B34" s="192"/>
      <c r="C34" s="193"/>
      <c r="D34" s="171"/>
      <c r="E34" s="189" t="str">
        <f>IF(单体测试!AB35="","",M34+#REF!+#REF!+#REF!+#REF!+#REF!+单体测试!AD35+单体测试!O35)</f>
        <v/>
      </c>
      <c r="F34" s="190"/>
      <c r="G34" s="211"/>
      <c r="H34" s="212" t="str">
        <f t="shared" si="0"/>
        <v/>
      </c>
      <c r="I34" s="213"/>
      <c r="J34" s="206"/>
      <c r="K34" s="206"/>
      <c r="L34" s="215"/>
      <c r="M34" s="209">
        <f t="shared" si="2"/>
        <v>0</v>
      </c>
      <c r="N34" s="212" t="str">
        <f t="shared" si="3"/>
        <v/>
      </c>
      <c r="O34" s="213" t="str">
        <f t="shared" si="4"/>
        <v/>
      </c>
      <c r="P34" s="232"/>
      <c r="Q34" s="169"/>
    </row>
    <row r="35" spans="1:17" s="3" customFormat="1">
      <c r="A35" s="191">
        <v>29</v>
      </c>
      <c r="B35" s="192"/>
      <c r="C35" s="193"/>
      <c r="D35" s="171"/>
      <c r="E35" s="189" t="str">
        <f>IF(单体测试!AB36="","",M35+#REF!+#REF!+#REF!+#REF!+#REF!+单体测试!AD36+单体测试!O36)</f>
        <v/>
      </c>
      <c r="F35" s="190"/>
      <c r="G35" s="211"/>
      <c r="H35" s="212" t="str">
        <f t="shared" si="0"/>
        <v/>
      </c>
      <c r="I35" s="213"/>
      <c r="J35" s="206"/>
      <c r="K35" s="206"/>
      <c r="L35" s="215"/>
      <c r="M35" s="209">
        <f t="shared" si="2"/>
        <v>0</v>
      </c>
      <c r="N35" s="212" t="str">
        <f t="shared" si="3"/>
        <v/>
      </c>
      <c r="O35" s="213" t="str">
        <f t="shared" si="4"/>
        <v/>
      </c>
      <c r="P35" s="232"/>
      <c r="Q35" s="169"/>
    </row>
    <row r="36" spans="1:17" s="3" customFormat="1">
      <c r="A36" s="191">
        <v>30</v>
      </c>
      <c r="B36" s="192"/>
      <c r="C36" s="193"/>
      <c r="D36" s="171"/>
      <c r="E36" s="189" t="str">
        <f>IF(单体测试!AB37="","",M36+#REF!+#REF!+#REF!+#REF!+#REF!+单体测试!AD37+单体测试!O37)</f>
        <v/>
      </c>
      <c r="F36" s="190"/>
      <c r="G36" s="211"/>
      <c r="H36" s="212" t="str">
        <f t="shared" si="0"/>
        <v/>
      </c>
      <c r="I36" s="213"/>
      <c r="J36" s="206"/>
      <c r="K36" s="206"/>
      <c r="L36" s="215"/>
      <c r="M36" s="209">
        <f t="shared" si="2"/>
        <v>0</v>
      </c>
      <c r="N36" s="212" t="str">
        <f t="shared" si="3"/>
        <v/>
      </c>
      <c r="O36" s="213" t="str">
        <f t="shared" si="4"/>
        <v/>
      </c>
      <c r="P36" s="232"/>
      <c r="Q36" s="169"/>
    </row>
    <row r="37" spans="1:17" s="3" customFormat="1">
      <c r="A37" s="191">
        <v>31</v>
      </c>
      <c r="B37" s="192"/>
      <c r="C37" s="193"/>
      <c r="D37" s="171"/>
      <c r="E37" s="189" t="str">
        <f>IF(单体测试!AB38="","",M37+#REF!+#REF!+#REF!+#REF!+#REF!+单体测试!AD38+单体测试!O38)</f>
        <v/>
      </c>
      <c r="F37" s="190"/>
      <c r="G37" s="211"/>
      <c r="H37" s="212" t="str">
        <f t="shared" si="0"/>
        <v/>
      </c>
      <c r="I37" s="213"/>
      <c r="J37" s="206"/>
      <c r="K37" s="206"/>
      <c r="L37" s="215"/>
      <c r="M37" s="209">
        <f t="shared" si="2"/>
        <v>0</v>
      </c>
      <c r="N37" s="212" t="str">
        <f t="shared" si="3"/>
        <v/>
      </c>
      <c r="O37" s="213" t="str">
        <f t="shared" si="4"/>
        <v/>
      </c>
      <c r="P37" s="232"/>
      <c r="Q37" s="169"/>
    </row>
    <row r="38" spans="1:17" s="3" customFormat="1">
      <c r="A38" s="191">
        <v>32</v>
      </c>
      <c r="B38" s="192"/>
      <c r="C38" s="193"/>
      <c r="D38" s="171"/>
      <c r="E38" s="189" t="str">
        <f>IF(单体测试!AB39="","",M38+#REF!+#REF!+#REF!+#REF!+#REF!+单体测试!AD39+单体测试!O39)</f>
        <v/>
      </c>
      <c r="F38" s="190"/>
      <c r="G38" s="211"/>
      <c r="H38" s="212" t="str">
        <f t="shared" si="0"/>
        <v/>
      </c>
      <c r="I38" s="213"/>
      <c r="J38" s="206"/>
      <c r="K38" s="206"/>
      <c r="L38" s="215"/>
      <c r="M38" s="209">
        <f t="shared" si="2"/>
        <v>0</v>
      </c>
      <c r="N38" s="212" t="str">
        <f t="shared" si="3"/>
        <v/>
      </c>
      <c r="O38" s="213" t="str">
        <f t="shared" si="4"/>
        <v/>
      </c>
      <c r="P38" s="232"/>
      <c r="Q38" s="169"/>
    </row>
    <row r="39" spans="1:17" s="3" customFormat="1">
      <c r="A39" s="191">
        <v>33</v>
      </c>
      <c r="B39" s="192"/>
      <c r="C39" s="193"/>
      <c r="D39" s="171"/>
      <c r="E39" s="189" t="str">
        <f>IF(单体测试!AB40="","",M39+#REF!+#REF!+#REF!+#REF!+#REF!+单体测试!AD40+单体测试!O40)</f>
        <v/>
      </c>
      <c r="F39" s="190"/>
      <c r="G39" s="211"/>
      <c r="H39" s="212" t="str">
        <f t="shared" si="0"/>
        <v/>
      </c>
      <c r="I39" s="213"/>
      <c r="J39" s="206"/>
      <c r="K39" s="206"/>
      <c r="L39" s="215"/>
      <c r="M39" s="209">
        <f t="shared" si="2"/>
        <v>0</v>
      </c>
      <c r="N39" s="212" t="str">
        <f t="shared" si="3"/>
        <v/>
      </c>
      <c r="O39" s="213" t="str">
        <f t="shared" si="4"/>
        <v/>
      </c>
      <c r="P39" s="232"/>
      <c r="Q39" s="169"/>
    </row>
    <row r="40" spans="1:17" s="3" customFormat="1">
      <c r="A40" s="191">
        <v>34</v>
      </c>
      <c r="B40" s="192"/>
      <c r="C40" s="193"/>
      <c r="D40" s="171"/>
      <c r="E40" s="189" t="str">
        <f>IF(单体测试!AB41="","",M40+#REF!+#REF!+#REF!+#REF!+#REF!+单体测试!AD41+单体测试!O41)</f>
        <v/>
      </c>
      <c r="F40" s="190"/>
      <c r="G40" s="211"/>
      <c r="H40" s="212" t="str">
        <f t="shared" si="0"/>
        <v/>
      </c>
      <c r="I40" s="213"/>
      <c r="J40" s="206"/>
      <c r="K40" s="206"/>
      <c r="L40" s="215"/>
      <c r="M40" s="209">
        <f t="shared" si="2"/>
        <v>0</v>
      </c>
      <c r="N40" s="212" t="str">
        <f t="shared" si="3"/>
        <v/>
      </c>
      <c r="O40" s="213" t="str">
        <f t="shared" si="4"/>
        <v/>
      </c>
      <c r="P40" s="232"/>
      <c r="Q40" s="169"/>
    </row>
    <row r="41" spans="1:17" s="3" customFormat="1">
      <c r="A41" s="191">
        <v>35</v>
      </c>
      <c r="B41" s="192"/>
      <c r="C41" s="193"/>
      <c r="D41" s="171"/>
      <c r="E41" s="189" t="str">
        <f>IF(单体测试!AB42="","",M41+#REF!+#REF!+#REF!+#REF!+#REF!+单体测试!AD42+单体测试!O42)</f>
        <v/>
      </c>
      <c r="F41" s="190"/>
      <c r="G41" s="211"/>
      <c r="H41" s="212" t="str">
        <f t="shared" si="0"/>
        <v/>
      </c>
      <c r="I41" s="213" t="str">
        <f>IF(F41="","",IF(F41&lt;=$B$2,IF(G41="",1),0))</f>
        <v/>
      </c>
      <c r="J41" s="206"/>
      <c r="K41" s="206"/>
      <c r="L41" s="215"/>
      <c r="M41" s="209">
        <f t="shared" si="2"/>
        <v>0</v>
      </c>
      <c r="N41" s="212" t="str">
        <f t="shared" si="3"/>
        <v/>
      </c>
      <c r="O41" s="213" t="str">
        <f t="shared" si="4"/>
        <v/>
      </c>
      <c r="P41" s="232"/>
      <c r="Q41" s="169"/>
    </row>
    <row r="42" spans="1:17" s="3" customFormat="1">
      <c r="A42" s="191">
        <v>36</v>
      </c>
      <c r="B42" s="192"/>
      <c r="C42" s="193"/>
      <c r="D42" s="171"/>
      <c r="E42" s="189" t="str">
        <f>IF(单体测试!AB43="","",M42+#REF!+#REF!+#REF!+#REF!+#REF!+单体测试!AD43+单体测试!O43)</f>
        <v/>
      </c>
      <c r="F42" s="190"/>
      <c r="G42" s="211"/>
      <c r="H42" s="212" t="str">
        <f t="shared" si="0"/>
        <v/>
      </c>
      <c r="I42" s="213" t="str">
        <f>IF(F42="","",IF(F42&lt;=$B$2,IF(G42="",1),0))</f>
        <v/>
      </c>
      <c r="J42" s="206"/>
      <c r="K42" s="206"/>
      <c r="L42" s="215"/>
      <c r="M42" s="209">
        <f t="shared" si="2"/>
        <v>0</v>
      </c>
      <c r="N42" s="212" t="str">
        <f t="shared" si="3"/>
        <v/>
      </c>
      <c r="O42" s="213" t="str">
        <f t="shared" si="4"/>
        <v/>
      </c>
      <c r="P42" s="232"/>
      <c r="Q42" s="169"/>
    </row>
    <row r="43" spans="1:17" s="3" customFormat="1">
      <c r="A43" s="191">
        <v>37</v>
      </c>
      <c r="B43" s="192"/>
      <c r="C43" s="193"/>
      <c r="D43" s="171"/>
      <c r="E43" s="189" t="str">
        <f>IF(单体测试!AB44="","",M43+#REF!+#REF!+#REF!+#REF!+#REF!+单体测试!AD44+单体测试!O44)</f>
        <v/>
      </c>
      <c r="F43" s="190"/>
      <c r="G43" s="211"/>
      <c r="H43" s="212" t="str">
        <f t="shared" si="0"/>
        <v/>
      </c>
      <c r="I43" s="213"/>
      <c r="J43" s="206"/>
      <c r="K43" s="206"/>
      <c r="L43" s="215"/>
      <c r="M43" s="209">
        <f t="shared" si="2"/>
        <v>0</v>
      </c>
      <c r="N43" s="212" t="str">
        <f t="shared" si="3"/>
        <v/>
      </c>
      <c r="O43" s="213" t="str">
        <f t="shared" si="4"/>
        <v/>
      </c>
      <c r="P43" s="232"/>
      <c r="Q43" s="169"/>
    </row>
    <row r="44" spans="1:17" s="3" customFormat="1">
      <c r="A44" s="191">
        <v>38</v>
      </c>
      <c r="B44" s="192"/>
      <c r="C44" s="193"/>
      <c r="D44" s="171"/>
      <c r="E44" s="189" t="str">
        <f>IF(单体测试!AB45="","",M44+#REF!+#REF!+#REF!+#REF!+#REF!+单体测试!AD45+单体测试!O45)</f>
        <v/>
      </c>
      <c r="F44" s="190"/>
      <c r="G44" s="211"/>
      <c r="H44" s="212" t="str">
        <f t="shared" si="0"/>
        <v/>
      </c>
      <c r="I44" s="213"/>
      <c r="J44" s="206"/>
      <c r="K44" s="206"/>
      <c r="L44" s="215"/>
      <c r="M44" s="209">
        <f t="shared" si="2"/>
        <v>0</v>
      </c>
      <c r="N44" s="212" t="str">
        <f t="shared" si="3"/>
        <v/>
      </c>
      <c r="O44" s="213" t="str">
        <f t="shared" si="4"/>
        <v/>
      </c>
      <c r="P44" s="232"/>
      <c r="Q44" s="169"/>
    </row>
    <row r="45" spans="1:17" s="3" customFormat="1">
      <c r="A45" s="191">
        <v>39</v>
      </c>
      <c r="B45" s="192"/>
      <c r="C45" s="193"/>
      <c r="D45" s="171"/>
      <c r="E45" s="189" t="str">
        <f>IF(单体测试!AB46="","",M45+#REF!+#REF!+#REF!+#REF!+#REF!+单体测试!AD46+单体测试!O46)</f>
        <v/>
      </c>
      <c r="F45" s="190"/>
      <c r="G45" s="211"/>
      <c r="H45" s="212" t="str">
        <f t="shared" si="0"/>
        <v/>
      </c>
      <c r="I45" s="213" t="str">
        <f>IF(F45="","",IF(F45&lt;=$B$2,IF(G45="",1),0))</f>
        <v/>
      </c>
      <c r="J45" s="206"/>
      <c r="K45" s="206"/>
      <c r="L45" s="215"/>
      <c r="M45" s="209">
        <f t="shared" si="2"/>
        <v>0</v>
      </c>
      <c r="N45" s="212" t="str">
        <f t="shared" si="3"/>
        <v/>
      </c>
      <c r="O45" s="213" t="str">
        <f t="shared" si="4"/>
        <v/>
      </c>
      <c r="P45" s="232"/>
      <c r="Q45" s="169"/>
    </row>
    <row r="46" spans="1:17" s="3" customFormat="1">
      <c r="A46" s="191">
        <v>40</v>
      </c>
      <c r="B46" s="192"/>
      <c r="C46" s="193"/>
      <c r="D46" s="171"/>
      <c r="E46" s="189" t="str">
        <f>IF(单体测试!AB47="","",M46+#REF!+#REF!+#REF!+#REF!+#REF!+单体测试!AD47+单体测试!O47)</f>
        <v/>
      </c>
      <c r="F46" s="190"/>
      <c r="G46" s="211"/>
      <c r="H46" s="212" t="str">
        <f t="shared" si="0"/>
        <v/>
      </c>
      <c r="I46" s="213" t="str">
        <f>IF(F46="","",IF(F46&lt;=$B$2,IF(G46="",1),0))</f>
        <v/>
      </c>
      <c r="J46" s="206"/>
      <c r="K46" s="206"/>
      <c r="L46" s="215"/>
      <c r="M46" s="209">
        <f t="shared" si="2"/>
        <v>0</v>
      </c>
      <c r="N46" s="212" t="str">
        <f t="shared" si="3"/>
        <v/>
      </c>
      <c r="O46" s="213" t="str">
        <f t="shared" si="4"/>
        <v/>
      </c>
      <c r="P46" s="232"/>
      <c r="Q46" s="169"/>
    </row>
    <row r="47" spans="1:17" s="3" customFormat="1">
      <c r="A47" s="191">
        <v>41</v>
      </c>
      <c r="B47" s="192"/>
      <c r="C47" s="193"/>
      <c r="D47" s="171"/>
      <c r="E47" s="189" t="str">
        <f>IF(单体测试!AB48="","",M47+#REF!+#REF!+#REF!+#REF!+#REF!+单体测试!AD48+单体测试!O48)</f>
        <v/>
      </c>
      <c r="F47" s="190"/>
      <c r="G47" s="211"/>
      <c r="H47" s="212" t="str">
        <f t="shared" si="0"/>
        <v/>
      </c>
      <c r="I47" s="213" t="str">
        <f>IF(F47="","",IF(F47&lt;=$B$2,IF(G47="",1),0))</f>
        <v/>
      </c>
      <c r="J47" s="206"/>
      <c r="K47" s="206"/>
      <c r="L47" s="215"/>
      <c r="M47" s="209">
        <f t="shared" si="2"/>
        <v>0</v>
      </c>
      <c r="N47" s="212" t="str">
        <f t="shared" si="3"/>
        <v/>
      </c>
      <c r="O47" s="213" t="str">
        <f t="shared" si="4"/>
        <v/>
      </c>
      <c r="P47" s="232"/>
      <c r="Q47" s="169"/>
    </row>
    <row r="48" spans="1:17" s="3" customFormat="1">
      <c r="A48" s="196"/>
      <c r="B48" s="197" t="s">
        <v>18</v>
      </c>
      <c r="C48" s="143"/>
      <c r="D48" s="98"/>
      <c r="E48" s="199">
        <f>SUM(E7:E47)</f>
        <v>0</v>
      </c>
      <c r="F48" s="200"/>
      <c r="G48" s="216"/>
      <c r="H48" s="217" t="str">
        <f t="shared" si="0"/>
        <v/>
      </c>
      <c r="I48" s="218"/>
      <c r="J48" s="219"/>
      <c r="K48" s="219"/>
      <c r="L48" s="220">
        <f>SUM(L7:L47)</f>
        <v>0</v>
      </c>
      <c r="M48" s="221">
        <f>SUM(M7:M47)</f>
        <v>0</v>
      </c>
      <c r="N48" s="217"/>
      <c r="O48" s="236"/>
      <c r="P48" s="241"/>
      <c r="Q48" s="169"/>
    </row>
    <row r="51" spans="1:4" ht="18" customHeight="1">
      <c r="A51" s="307" t="s">
        <v>19</v>
      </c>
      <c r="B51" s="101" t="s">
        <v>20</v>
      </c>
      <c r="C51" s="102" t="s">
        <v>21</v>
      </c>
      <c r="D51" s="103">
        <f>1-COUNTIF(H7:H47,"")/A47</f>
        <v>0</v>
      </c>
    </row>
    <row r="52" spans="1:4" ht="18" customHeight="1">
      <c r="A52" s="308"/>
      <c r="B52" s="150" t="s">
        <v>22</v>
      </c>
      <c r="C52" s="105" t="s">
        <v>23</v>
      </c>
      <c r="D52" s="106">
        <f>COUNTIF($H$7:$H$47,"◎")</f>
        <v>0</v>
      </c>
    </row>
    <row r="53" spans="1:4" ht="18" customHeight="1">
      <c r="A53" s="308"/>
      <c r="B53" s="173" t="str">
        <f>IF(M48=0,"",#REF!*160/((L48+#REF!+#REF!)*1.1))</f>
        <v/>
      </c>
      <c r="C53" s="105" t="s">
        <v>24</v>
      </c>
      <c r="D53" s="106">
        <f>COUNTIF($H$7:$H$47,"○")</f>
        <v>0</v>
      </c>
    </row>
    <row r="54" spans="1:4" ht="18" customHeight="1">
      <c r="A54" s="308"/>
      <c r="B54" s="174"/>
      <c r="C54" s="105" t="s">
        <v>25</v>
      </c>
      <c r="D54" s="106">
        <f>COUNTIF(I7:I47,1)</f>
        <v>0</v>
      </c>
    </row>
    <row r="55" spans="1:4" ht="18" customHeight="1">
      <c r="A55" s="308"/>
      <c r="B55" s="174"/>
      <c r="C55" s="105" t="s">
        <v>26</v>
      </c>
      <c r="D55" s="106">
        <f>COUNTIF($H$7:$H$47,"△")</f>
        <v>0</v>
      </c>
    </row>
    <row r="56" spans="1:4" ht="18" customHeight="1">
      <c r="A56" s="308"/>
      <c r="B56" s="174"/>
      <c r="C56" s="107" t="s">
        <v>27</v>
      </c>
      <c r="D56" s="153">
        <f>1-COUNTIF(N7:N47,"")/A47</f>
        <v>0</v>
      </c>
    </row>
    <row r="57" spans="1:4" ht="18" customHeight="1">
      <c r="A57" s="308"/>
      <c r="B57" s="104"/>
      <c r="C57" s="105" t="s">
        <v>28</v>
      </c>
      <c r="D57" s="106">
        <f>COUNTIF($N$7:$N$48,"◎")</f>
        <v>0</v>
      </c>
    </row>
    <row r="58" spans="1:4" ht="18" customHeight="1">
      <c r="A58" s="308"/>
      <c r="B58" s="104"/>
      <c r="C58" s="105" t="s">
        <v>29</v>
      </c>
      <c r="D58" s="106">
        <f>COUNTIF($N$7:$N$48,"○")</f>
        <v>0</v>
      </c>
    </row>
    <row r="59" spans="1:4" ht="18" customHeight="1">
      <c r="A59" s="308"/>
      <c r="B59" s="152"/>
      <c r="C59" s="105" t="s">
        <v>30</v>
      </c>
      <c r="D59" s="106">
        <f>COUNTIF(O7:O47,1)</f>
        <v>0</v>
      </c>
    </row>
    <row r="60" spans="1:4" ht="18" customHeight="1">
      <c r="A60" s="308"/>
      <c r="B60" s="152"/>
      <c r="C60" s="105" t="s">
        <v>31</v>
      </c>
      <c r="D60" s="106">
        <f>COUNTIF($N$7:$N$48,"△")</f>
        <v>0</v>
      </c>
    </row>
    <row r="61" spans="1:4" ht="18" customHeight="1">
      <c r="A61" s="309"/>
      <c r="B61" s="155"/>
      <c r="C61" s="156" t="s">
        <v>32</v>
      </c>
      <c r="D61" s="183">
        <f>L48</f>
        <v>0</v>
      </c>
    </row>
  </sheetData>
  <mergeCells count="18">
    <mergeCell ref="O5:O6"/>
    <mergeCell ref="P4:P6"/>
    <mergeCell ref="F4:O4"/>
    <mergeCell ref="A4:A6"/>
    <mergeCell ref="A51:A61"/>
    <mergeCell ref="B4:B6"/>
    <mergeCell ref="C4:C6"/>
    <mergeCell ref="D4:D6"/>
    <mergeCell ref="E4:E6"/>
    <mergeCell ref="F5:F6"/>
    <mergeCell ref="G5:G6"/>
    <mergeCell ref="H5:H6"/>
    <mergeCell ref="I5:I6"/>
    <mergeCell ref="J5:J6"/>
    <mergeCell ref="K5:K6"/>
    <mergeCell ref="L5:L6"/>
    <mergeCell ref="M5:M6"/>
    <mergeCell ref="N5:N6"/>
  </mergeCells>
  <phoneticPr fontId="31" type="noConversion"/>
  <conditionalFormatting sqref="C7:C47">
    <cfRule type="expression" dxfId="202" priority="4" stopIfTrue="1">
      <formula>IF(#REF!="△",1,IF(#REF!=1,1,IF(#REF!="△",1,IF(#REF!=1,1,0))))</formula>
    </cfRule>
    <cfRule type="expression" dxfId="201" priority="5" stopIfTrue="1">
      <formula>IF(H7="△",1,IF(I7=1,1,IF(N7="△",1,IF(O7=1,1,0))))</formula>
    </cfRule>
  </conditionalFormatting>
  <conditionalFormatting sqref="C48">
    <cfRule type="expression" dxfId="200" priority="1" stopIfTrue="1">
      <formula>IF(#REF!="△",1,IF(#REF!=1,1,IF(#REF!="△",1,IF(#REF!=1,1,0))))</formula>
    </cfRule>
    <cfRule type="expression" dxfId="199" priority="2" stopIfTrue="1">
      <formula>IF(#REF!="△",1,IF(#REF!=1,1,IF(#REF!="△",1,IF(#REF!=1,1,0))))</formula>
    </cfRule>
    <cfRule type="expression" dxfId="198" priority="3" stopIfTrue="1">
      <formula>IF(H48="△",1,IF(#REF!=1,1,IF(N48="△",1,IF(#REF!=1,1,0))))</formula>
    </cfRule>
  </conditionalFormatting>
  <pageMargins left="0.20902777777777801" right="0.235416666666667" top="0.74791666666666701" bottom="0.196527777777778" header="0.31388888888888899" footer="0.31388888888888899"/>
  <pageSetup paperSize="9" scale="90" orientation="landscape" r:id="rId1"/>
  <headerFooter alignWithMargins="0">
    <oddHeader>&amp;L&amp;"-,加粗"&amp;9青岛萨纳斯科技有限公司&amp;C&amp;G&amp;R&amp;"-,加粗"&amp;9进度跟踪票</oddHeader>
  </headerFooter>
  <rowBreaks count="1" manualBreakCount="1">
    <brk id="48" max="16383" man="1"/>
  </rowBreaks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2"/>
  </sheetPr>
  <dimension ref="A1:U74"/>
  <sheetViews>
    <sheetView showGridLines="0" view="pageBreakPreview" zoomScale="120" zoomScaleNormal="100" workbookViewId="0">
      <pane xSplit="5" ySplit="7" topLeftCell="F8" activePane="bottomRight" state="frozen"/>
      <selection pane="topRight"/>
      <selection pane="bottomLeft"/>
      <selection pane="bottomRight" activeCell="F8" sqref="F8"/>
    </sheetView>
  </sheetViews>
  <sheetFormatPr defaultColWidth="9" defaultRowHeight="9.6"/>
  <cols>
    <col min="1" max="1" width="3.88671875" style="2" customWidth="1"/>
    <col min="2" max="2" width="11.33203125" style="2" customWidth="1"/>
    <col min="3" max="3" width="26.88671875" style="2" customWidth="1"/>
    <col min="4" max="4" width="4.44140625" style="2" customWidth="1"/>
    <col min="5" max="5" width="8" style="3" customWidth="1"/>
    <col min="6" max="7" width="8.109375" style="2" customWidth="1"/>
    <col min="8" max="8" width="5" style="2" customWidth="1"/>
    <col min="9" max="9" width="4.21875" style="2" hidden="1" customWidth="1"/>
    <col min="10" max="11" width="8.109375" style="2" customWidth="1"/>
    <col min="12" max="12" width="5.33203125" style="2" customWidth="1"/>
    <col min="13" max="13" width="5.44140625" style="2" hidden="1" customWidth="1"/>
    <col min="14" max="14" width="4.109375" style="2" customWidth="1"/>
    <col min="15" max="15" width="4.21875" style="2" customWidth="1"/>
    <col min="16" max="16" width="8.21875" style="2" customWidth="1"/>
    <col min="17" max="17" width="7.109375" style="2" customWidth="1"/>
    <col min="18" max="18" width="4.6640625" style="2" customWidth="1"/>
    <col min="19" max="19" width="5.33203125" style="2" hidden="1" customWidth="1"/>
    <col min="20" max="20" width="4.21875" style="2" hidden="1" customWidth="1"/>
    <col min="21" max="21" width="18.44140625" style="2" customWidth="1"/>
    <col min="22" max="16384" width="9" style="2"/>
  </cols>
  <sheetData>
    <row r="1" spans="1:21" ht="1.5" customHeight="1"/>
    <row r="2" spans="1:21" ht="24.75" customHeight="1">
      <c r="A2" s="71" t="s">
        <v>0</v>
      </c>
      <c r="B2" s="72"/>
      <c r="E2" s="73"/>
    </row>
    <row r="3" spans="1:21" ht="12.75" customHeight="1">
      <c r="A3" s="74"/>
      <c r="B3" s="75"/>
      <c r="E3" s="73"/>
    </row>
    <row r="4" spans="1:21" s="1" customFormat="1" ht="12" customHeight="1">
      <c r="A4" s="375" t="s">
        <v>1</v>
      </c>
      <c r="B4" s="314" t="s">
        <v>122</v>
      </c>
      <c r="C4" s="314" t="s">
        <v>3</v>
      </c>
      <c r="D4" s="376" t="s">
        <v>112</v>
      </c>
      <c r="E4" s="374" t="s">
        <v>113</v>
      </c>
      <c r="F4" s="374" t="s">
        <v>144</v>
      </c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8" t="s">
        <v>7</v>
      </c>
    </row>
    <row r="5" spans="1:21" s="1" customFormat="1" ht="12" customHeight="1">
      <c r="A5" s="375"/>
      <c r="B5" s="314"/>
      <c r="C5" s="314"/>
      <c r="D5" s="376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8"/>
    </row>
    <row r="6" spans="1:21" s="1" customFormat="1" ht="17.25" customHeight="1">
      <c r="A6" s="375"/>
      <c r="B6" s="314"/>
      <c r="C6" s="314"/>
      <c r="D6" s="376"/>
      <c r="E6" s="374" t="s">
        <v>144</v>
      </c>
      <c r="F6" s="377" t="s">
        <v>8</v>
      </c>
      <c r="G6" s="377" t="s">
        <v>9</v>
      </c>
      <c r="H6" s="331" t="s">
        <v>10</v>
      </c>
      <c r="I6" s="331" t="s">
        <v>11</v>
      </c>
      <c r="J6" s="377" t="s">
        <v>12</v>
      </c>
      <c r="K6" s="377" t="s">
        <v>13</v>
      </c>
      <c r="L6" s="322" t="s">
        <v>14</v>
      </c>
      <c r="M6" s="332" t="s">
        <v>15</v>
      </c>
      <c r="N6" s="374" t="s">
        <v>115</v>
      </c>
      <c r="O6" s="374"/>
      <c r="P6" s="377" t="s">
        <v>116</v>
      </c>
      <c r="Q6" s="374" t="s">
        <v>117</v>
      </c>
      <c r="R6" s="331" t="s">
        <v>16</v>
      </c>
      <c r="S6" s="332" t="s">
        <v>118</v>
      </c>
      <c r="T6" s="332" t="s">
        <v>118</v>
      </c>
      <c r="U6" s="378"/>
    </row>
    <row r="7" spans="1:21" s="1" customFormat="1" ht="18.75" customHeight="1">
      <c r="A7" s="375"/>
      <c r="B7" s="375"/>
      <c r="C7" s="375"/>
      <c r="D7" s="376"/>
      <c r="E7" s="374"/>
      <c r="F7" s="377"/>
      <c r="G7" s="377"/>
      <c r="H7" s="331"/>
      <c r="I7" s="331"/>
      <c r="J7" s="377"/>
      <c r="K7" s="377"/>
      <c r="L7" s="322"/>
      <c r="M7" s="332"/>
      <c r="N7" s="116" t="s">
        <v>119</v>
      </c>
      <c r="O7" s="76" t="s">
        <v>120</v>
      </c>
      <c r="P7" s="377"/>
      <c r="Q7" s="374"/>
      <c r="R7" s="331"/>
      <c r="S7" s="332"/>
      <c r="T7" s="332"/>
      <c r="U7" s="378"/>
    </row>
    <row r="8" spans="1:21">
      <c r="A8" s="78">
        <v>1</v>
      </c>
      <c r="B8" s="90" t="s">
        <v>262</v>
      </c>
      <c r="C8" s="79" t="s">
        <v>263</v>
      </c>
      <c r="D8" s="134">
        <v>0.23</v>
      </c>
      <c r="E8" s="81"/>
      <c r="F8" s="82"/>
      <c r="G8" s="82"/>
      <c r="H8" s="83" t="str">
        <f t="shared" ref="H8:H46" si="0">IF(G8="","",IF(G8=F8,"○",IF(G8&gt;F8,"△","◎")))</f>
        <v/>
      </c>
      <c r="I8" s="117" t="str">
        <f t="shared" ref="I8:I46" si="1">IF(F8="","",IF(F8&lt;=$B$2,IF(G8="",1),0))</f>
        <v/>
      </c>
      <c r="J8" s="82"/>
      <c r="K8" s="84"/>
      <c r="L8" s="118"/>
      <c r="M8" s="119">
        <f t="shared" ref="M8:M46" si="2">IF(K8="",0,L8)</f>
        <v>0</v>
      </c>
      <c r="N8" s="120">
        <f t="shared" ref="N8:N46" si="3">IF(D8="","",D8*15)</f>
        <v>3.45</v>
      </c>
      <c r="O8" s="99"/>
      <c r="P8" s="126"/>
      <c r="Q8" s="126"/>
      <c r="R8" s="85" t="str">
        <f t="shared" ref="R8:R46" si="4">IF(P8="","",IF(P8=J8,"○",IF(P8&gt;J8,"△","◎")))</f>
        <v/>
      </c>
      <c r="S8" s="120" t="str">
        <f t="shared" ref="S8:S46" si="5">IF(J8="","",IF($B$2&gt;=J8,IF(P8="",1,0),0))</f>
        <v/>
      </c>
      <c r="T8" s="120" t="e">
        <f>IF(#REF!="","",IF($B$2&gt;=#REF!,IF(#REF!="",1,0),0))</f>
        <v>#REF!</v>
      </c>
      <c r="U8" s="126"/>
    </row>
    <row r="9" spans="1:21" ht="19.2">
      <c r="A9" s="78">
        <v>2</v>
      </c>
      <c r="B9" s="135" t="s">
        <v>264</v>
      </c>
      <c r="C9" s="136" t="s">
        <v>265</v>
      </c>
      <c r="D9" s="134">
        <v>0.72</v>
      </c>
      <c r="E9" s="81"/>
      <c r="F9" s="82"/>
      <c r="G9" s="84"/>
      <c r="H9" s="85" t="str">
        <f t="shared" si="0"/>
        <v/>
      </c>
      <c r="I9" s="122" t="str">
        <f t="shared" si="1"/>
        <v/>
      </c>
      <c r="J9" s="82"/>
      <c r="K9" s="84"/>
      <c r="L9" s="118"/>
      <c r="M9" s="119">
        <f t="shared" si="2"/>
        <v>0</v>
      </c>
      <c r="N9" s="120">
        <f t="shared" si="3"/>
        <v>10.799999999999999</v>
      </c>
      <c r="O9" s="99"/>
      <c r="P9" s="126"/>
      <c r="Q9" s="126"/>
      <c r="R9" s="85" t="str">
        <f t="shared" si="4"/>
        <v/>
      </c>
      <c r="S9" s="120" t="str">
        <f t="shared" si="5"/>
        <v/>
      </c>
      <c r="T9" s="120" t="e">
        <f>IF(#REF!="","",IF($B$2&gt;=#REF!,IF(#REF!="",1,0),0))</f>
        <v>#REF!</v>
      </c>
      <c r="U9" s="126"/>
    </row>
    <row r="10" spans="1:21" ht="19.2">
      <c r="A10" s="78">
        <v>3</v>
      </c>
      <c r="B10" s="135" t="s">
        <v>266</v>
      </c>
      <c r="C10" s="136" t="s">
        <v>267</v>
      </c>
      <c r="D10" s="134">
        <v>0.65</v>
      </c>
      <c r="E10" s="81"/>
      <c r="F10" s="82"/>
      <c r="G10" s="84"/>
      <c r="H10" s="85" t="str">
        <f t="shared" si="0"/>
        <v/>
      </c>
      <c r="I10" s="122" t="str">
        <f t="shared" si="1"/>
        <v/>
      </c>
      <c r="J10" s="82"/>
      <c r="K10" s="84"/>
      <c r="L10" s="118"/>
      <c r="M10" s="119">
        <f t="shared" si="2"/>
        <v>0</v>
      </c>
      <c r="N10" s="120">
        <f t="shared" si="3"/>
        <v>9.75</v>
      </c>
      <c r="O10" s="99"/>
      <c r="P10" s="126"/>
      <c r="Q10" s="126"/>
      <c r="R10" s="85" t="str">
        <f t="shared" si="4"/>
        <v/>
      </c>
      <c r="S10" s="120" t="str">
        <f t="shared" si="5"/>
        <v/>
      </c>
      <c r="T10" s="120" t="e">
        <f>IF(#REF!="","",IF($B$2&gt;=#REF!,IF(#REF!="",1,0),0))</f>
        <v>#REF!</v>
      </c>
      <c r="U10" s="126"/>
    </row>
    <row r="11" spans="1:21" ht="10.199999999999999">
      <c r="A11" s="78">
        <v>4</v>
      </c>
      <c r="B11" s="135" t="s">
        <v>268</v>
      </c>
      <c r="C11" s="136" t="s">
        <v>269</v>
      </c>
      <c r="D11" s="137">
        <v>0.8</v>
      </c>
      <c r="E11" s="81"/>
      <c r="F11" s="82"/>
      <c r="G11" s="84"/>
      <c r="H11" s="85" t="str">
        <f t="shared" si="0"/>
        <v/>
      </c>
      <c r="I11" s="122" t="str">
        <f t="shared" si="1"/>
        <v/>
      </c>
      <c r="J11" s="82"/>
      <c r="K11" s="84"/>
      <c r="L11" s="118"/>
      <c r="M11" s="119">
        <f t="shared" si="2"/>
        <v>0</v>
      </c>
      <c r="N11" s="120">
        <f t="shared" si="3"/>
        <v>12</v>
      </c>
      <c r="O11" s="99"/>
      <c r="P11" s="84"/>
      <c r="Q11" s="126"/>
      <c r="R11" s="85" t="str">
        <f t="shared" si="4"/>
        <v/>
      </c>
      <c r="S11" s="120" t="str">
        <f t="shared" si="5"/>
        <v/>
      </c>
      <c r="T11" s="120" t="e">
        <f>IF(#REF!="","",IF($B$2&gt;=#REF!,IF(#REF!="",1,0),0))</f>
        <v>#REF!</v>
      </c>
      <c r="U11" s="126"/>
    </row>
    <row r="12" spans="1:21" ht="10.199999999999999">
      <c r="A12" s="78">
        <v>5</v>
      </c>
      <c r="B12" s="135" t="s">
        <v>270</v>
      </c>
      <c r="C12" s="136" t="s">
        <v>271</v>
      </c>
      <c r="D12" s="137">
        <v>0.6</v>
      </c>
      <c r="E12" s="81"/>
      <c r="F12" s="82"/>
      <c r="G12" s="82"/>
      <c r="H12" s="85" t="str">
        <f t="shared" si="0"/>
        <v/>
      </c>
      <c r="I12" s="122" t="str">
        <f t="shared" si="1"/>
        <v/>
      </c>
      <c r="J12" s="82"/>
      <c r="K12" s="84"/>
      <c r="L12" s="118"/>
      <c r="M12" s="119">
        <f t="shared" si="2"/>
        <v>0</v>
      </c>
      <c r="N12" s="120">
        <f t="shared" si="3"/>
        <v>9</v>
      </c>
      <c r="O12" s="99"/>
      <c r="P12" s="84"/>
      <c r="Q12" s="126"/>
      <c r="R12" s="85" t="str">
        <f t="shared" si="4"/>
        <v/>
      </c>
      <c r="S12" s="120" t="str">
        <f t="shared" si="5"/>
        <v/>
      </c>
      <c r="T12" s="120" t="e">
        <f>IF(#REF!="","",IF($B$2&gt;=#REF!,IF(#REF!="",1,0),0))</f>
        <v>#REF!</v>
      </c>
      <c r="U12" s="126"/>
    </row>
    <row r="13" spans="1:21" ht="19.2">
      <c r="A13" s="78">
        <v>6</v>
      </c>
      <c r="B13" s="138" t="s">
        <v>272</v>
      </c>
      <c r="C13" s="86" t="s">
        <v>273</v>
      </c>
      <c r="D13" s="137">
        <v>1.224</v>
      </c>
      <c r="E13" s="81"/>
      <c r="F13" s="82"/>
      <c r="G13" s="84"/>
      <c r="H13" s="85" t="str">
        <f t="shared" si="0"/>
        <v/>
      </c>
      <c r="I13" s="122" t="str">
        <f t="shared" si="1"/>
        <v/>
      </c>
      <c r="J13" s="82"/>
      <c r="K13" s="84"/>
      <c r="L13" s="118"/>
      <c r="M13" s="119">
        <f t="shared" si="2"/>
        <v>0</v>
      </c>
      <c r="N13" s="120">
        <f t="shared" si="3"/>
        <v>18.36</v>
      </c>
      <c r="O13" s="99"/>
      <c r="P13" s="84"/>
      <c r="Q13" s="126"/>
      <c r="R13" s="85" t="str">
        <f t="shared" si="4"/>
        <v/>
      </c>
      <c r="S13" s="120" t="str">
        <f t="shared" si="5"/>
        <v/>
      </c>
      <c r="T13" s="120" t="e">
        <f>IF(#REF!="","",IF($B$2&gt;=#REF!,IF(#REF!="",1,0),0))</f>
        <v>#REF!</v>
      </c>
      <c r="U13" s="126"/>
    </row>
    <row r="14" spans="1:21" ht="19.2">
      <c r="A14" s="78">
        <v>7</v>
      </c>
      <c r="B14" s="138" t="s">
        <v>274</v>
      </c>
      <c r="C14" s="86" t="s">
        <v>275</v>
      </c>
      <c r="D14" s="137">
        <v>2.2000000000000002</v>
      </c>
      <c r="E14" s="81"/>
      <c r="F14" s="82"/>
      <c r="G14" s="82"/>
      <c r="H14" s="85" t="str">
        <f t="shared" si="0"/>
        <v/>
      </c>
      <c r="I14" s="122" t="str">
        <f t="shared" si="1"/>
        <v/>
      </c>
      <c r="J14" s="82"/>
      <c r="K14" s="84"/>
      <c r="L14" s="118"/>
      <c r="M14" s="119">
        <f t="shared" si="2"/>
        <v>0</v>
      </c>
      <c r="N14" s="120">
        <f t="shared" si="3"/>
        <v>33</v>
      </c>
      <c r="O14" s="99"/>
      <c r="P14" s="84"/>
      <c r="Q14" s="126"/>
      <c r="R14" s="85" t="str">
        <f t="shared" si="4"/>
        <v/>
      </c>
      <c r="S14" s="120" t="str">
        <f t="shared" si="5"/>
        <v/>
      </c>
      <c r="T14" s="120" t="e">
        <f>IF(#REF!="","",IF($B$2&gt;=#REF!,IF(#REF!="",1,0),0))</f>
        <v>#REF!</v>
      </c>
      <c r="U14" s="126"/>
    </row>
    <row r="15" spans="1:21" ht="10.199999999999999">
      <c r="A15" s="78">
        <v>8</v>
      </c>
      <c r="B15" s="138" t="s">
        <v>276</v>
      </c>
      <c r="C15" s="86" t="s">
        <v>277</v>
      </c>
      <c r="D15" s="137">
        <v>1.5</v>
      </c>
      <c r="E15" s="81"/>
      <c r="F15" s="82"/>
      <c r="G15" s="84"/>
      <c r="H15" s="85" t="str">
        <f t="shared" si="0"/>
        <v/>
      </c>
      <c r="I15" s="122" t="str">
        <f t="shared" si="1"/>
        <v/>
      </c>
      <c r="J15" s="82"/>
      <c r="K15" s="84"/>
      <c r="L15" s="118"/>
      <c r="M15" s="119">
        <f t="shared" si="2"/>
        <v>0</v>
      </c>
      <c r="N15" s="120">
        <f t="shared" si="3"/>
        <v>22.5</v>
      </c>
      <c r="O15" s="99"/>
      <c r="P15" s="84"/>
      <c r="Q15" s="126"/>
      <c r="R15" s="85" t="str">
        <f t="shared" si="4"/>
        <v/>
      </c>
      <c r="S15" s="120" t="str">
        <f t="shared" si="5"/>
        <v/>
      </c>
      <c r="T15" s="120" t="e">
        <f>IF(#REF!="","",IF($B$2&gt;=#REF!,IF(#REF!="",1,0),0))</f>
        <v>#REF!</v>
      </c>
      <c r="U15" s="142"/>
    </row>
    <row r="16" spans="1:21" ht="10.199999999999999">
      <c r="A16" s="78">
        <v>9</v>
      </c>
      <c r="B16" s="138" t="s">
        <v>278</v>
      </c>
      <c r="C16" s="86" t="s">
        <v>279</v>
      </c>
      <c r="D16" s="137">
        <v>0.45</v>
      </c>
      <c r="E16" s="81"/>
      <c r="F16" s="82"/>
      <c r="G16" s="82"/>
      <c r="H16" s="85" t="str">
        <f t="shared" si="0"/>
        <v/>
      </c>
      <c r="I16" s="122" t="str">
        <f t="shared" si="1"/>
        <v/>
      </c>
      <c r="J16" s="82"/>
      <c r="K16" s="84"/>
      <c r="L16" s="118"/>
      <c r="M16" s="119">
        <f t="shared" si="2"/>
        <v>0</v>
      </c>
      <c r="N16" s="120">
        <f t="shared" si="3"/>
        <v>6.75</v>
      </c>
      <c r="O16" s="99"/>
      <c r="P16" s="84"/>
      <c r="Q16" s="126"/>
      <c r="R16" s="85" t="str">
        <f t="shared" si="4"/>
        <v/>
      </c>
      <c r="S16" s="120" t="str">
        <f t="shared" si="5"/>
        <v/>
      </c>
      <c r="T16" s="120" t="e">
        <f>IF(#REF!="","",IF($B$2&gt;=#REF!,IF(#REF!="",1,0),0))</f>
        <v>#REF!</v>
      </c>
      <c r="U16" s="126"/>
    </row>
    <row r="17" spans="1:21" ht="10.199999999999999">
      <c r="A17" s="78">
        <v>10</v>
      </c>
      <c r="B17" s="87" t="s">
        <v>280</v>
      </c>
      <c r="C17" s="88" t="s">
        <v>281</v>
      </c>
      <c r="D17" s="137">
        <v>0.66100000000000003</v>
      </c>
      <c r="E17" s="81"/>
      <c r="F17" s="82"/>
      <c r="G17" s="82"/>
      <c r="H17" s="85" t="str">
        <f t="shared" si="0"/>
        <v/>
      </c>
      <c r="I17" s="122" t="str">
        <f t="shared" si="1"/>
        <v/>
      </c>
      <c r="J17" s="82"/>
      <c r="K17" s="84"/>
      <c r="L17" s="118"/>
      <c r="M17" s="119">
        <f t="shared" si="2"/>
        <v>0</v>
      </c>
      <c r="N17" s="120">
        <f t="shared" si="3"/>
        <v>9.9150000000000009</v>
      </c>
      <c r="O17" s="99"/>
      <c r="P17" s="84"/>
      <c r="Q17" s="126"/>
      <c r="R17" s="85" t="str">
        <f t="shared" si="4"/>
        <v/>
      </c>
      <c r="S17" s="120" t="str">
        <f t="shared" si="5"/>
        <v/>
      </c>
      <c r="T17" s="120" t="e">
        <f>IF(#REF!="","",IF($B$2&gt;=#REF!,IF(#REF!="",1,0),0))</f>
        <v>#REF!</v>
      </c>
      <c r="U17" s="126"/>
    </row>
    <row r="18" spans="1:21" ht="10.199999999999999">
      <c r="A18" s="78">
        <v>11</v>
      </c>
      <c r="B18" s="87" t="s">
        <v>282</v>
      </c>
      <c r="C18" s="88" t="s">
        <v>283</v>
      </c>
      <c r="D18" s="137">
        <v>0.76800000000000002</v>
      </c>
      <c r="E18" s="81"/>
      <c r="F18" s="82"/>
      <c r="G18" s="82"/>
      <c r="H18" s="85" t="str">
        <f t="shared" si="0"/>
        <v/>
      </c>
      <c r="I18" s="122" t="str">
        <f t="shared" si="1"/>
        <v/>
      </c>
      <c r="J18" s="82"/>
      <c r="K18" s="84"/>
      <c r="L18" s="118"/>
      <c r="M18" s="119">
        <f t="shared" si="2"/>
        <v>0</v>
      </c>
      <c r="N18" s="120">
        <f t="shared" si="3"/>
        <v>11.52</v>
      </c>
      <c r="O18" s="99"/>
      <c r="P18" s="84"/>
      <c r="Q18" s="126"/>
      <c r="R18" s="85" t="str">
        <f t="shared" si="4"/>
        <v/>
      </c>
      <c r="S18" s="120" t="str">
        <f t="shared" si="5"/>
        <v/>
      </c>
      <c r="T18" s="120" t="e">
        <f>IF(#REF!="","",IF($B$2&gt;=#REF!,IF(#REF!="",1,0),0))</f>
        <v>#REF!</v>
      </c>
      <c r="U18" s="126"/>
    </row>
    <row r="19" spans="1:21" ht="10.199999999999999">
      <c r="A19" s="89">
        <v>12</v>
      </c>
      <c r="B19" s="87" t="s">
        <v>284</v>
      </c>
      <c r="C19" s="88" t="s">
        <v>285</v>
      </c>
      <c r="D19" s="137">
        <v>1.1919999999999999</v>
      </c>
      <c r="E19" s="81"/>
      <c r="F19" s="82"/>
      <c r="G19" s="82"/>
      <c r="H19" s="85" t="str">
        <f t="shared" si="0"/>
        <v/>
      </c>
      <c r="I19" s="123" t="str">
        <f t="shared" si="1"/>
        <v/>
      </c>
      <c r="J19" s="82"/>
      <c r="K19" s="84"/>
      <c r="L19" s="118"/>
      <c r="M19" s="119">
        <f t="shared" si="2"/>
        <v>0</v>
      </c>
      <c r="N19" s="120">
        <f t="shared" si="3"/>
        <v>17.88</v>
      </c>
      <c r="O19" s="99"/>
      <c r="P19" s="84"/>
      <c r="Q19" s="126"/>
      <c r="R19" s="85" t="str">
        <f t="shared" si="4"/>
        <v/>
      </c>
      <c r="S19" s="120" t="str">
        <f t="shared" si="5"/>
        <v/>
      </c>
      <c r="T19" s="120" t="e">
        <f>IF(#REF!="","",IF($B$2&gt;=#REF!,IF(#REF!="",1,0),0))</f>
        <v>#REF!</v>
      </c>
      <c r="U19" s="126"/>
    </row>
    <row r="20" spans="1:21" ht="10.199999999999999">
      <c r="A20" s="89">
        <v>13</v>
      </c>
      <c r="B20" s="87" t="s">
        <v>286</v>
      </c>
      <c r="C20" s="88" t="s">
        <v>287</v>
      </c>
      <c r="D20" s="137">
        <v>1.3180000000000001</v>
      </c>
      <c r="E20" s="81"/>
      <c r="F20" s="82"/>
      <c r="G20" s="82"/>
      <c r="H20" s="85" t="str">
        <f t="shared" si="0"/>
        <v/>
      </c>
      <c r="I20" s="123" t="str">
        <f t="shared" si="1"/>
        <v/>
      </c>
      <c r="J20" s="82"/>
      <c r="K20" s="84"/>
      <c r="L20" s="118"/>
      <c r="M20" s="119">
        <f t="shared" si="2"/>
        <v>0</v>
      </c>
      <c r="N20" s="120">
        <f t="shared" si="3"/>
        <v>19.77</v>
      </c>
      <c r="O20" s="99"/>
      <c r="P20" s="84"/>
      <c r="Q20" s="126"/>
      <c r="R20" s="85" t="str">
        <f t="shared" si="4"/>
        <v/>
      </c>
      <c r="S20" s="120" t="str">
        <f t="shared" si="5"/>
        <v/>
      </c>
      <c r="T20" s="120" t="e">
        <f>IF(#REF!="","",IF($B$2&gt;=#REF!,IF(#REF!="",1,0),0))</f>
        <v>#REF!</v>
      </c>
      <c r="U20" s="126"/>
    </row>
    <row r="21" spans="1:21" ht="10.199999999999999">
      <c r="A21" s="89">
        <v>14</v>
      </c>
      <c r="B21" s="90" t="s">
        <v>288</v>
      </c>
      <c r="C21" s="79" t="s">
        <v>289</v>
      </c>
      <c r="D21" s="137">
        <v>2.1320000000000001</v>
      </c>
      <c r="E21" s="81"/>
      <c r="F21" s="82"/>
      <c r="G21" s="84"/>
      <c r="H21" s="85" t="str">
        <f t="shared" si="0"/>
        <v/>
      </c>
      <c r="I21" s="123" t="str">
        <f t="shared" si="1"/>
        <v/>
      </c>
      <c r="J21" s="82"/>
      <c r="K21" s="84"/>
      <c r="L21" s="118"/>
      <c r="M21" s="119">
        <f t="shared" si="2"/>
        <v>0</v>
      </c>
      <c r="N21" s="120">
        <f t="shared" si="3"/>
        <v>31.98</v>
      </c>
      <c r="O21" s="99"/>
      <c r="P21" s="84"/>
      <c r="Q21" s="126"/>
      <c r="R21" s="85" t="str">
        <f t="shared" si="4"/>
        <v/>
      </c>
      <c r="S21" s="120" t="str">
        <f t="shared" si="5"/>
        <v/>
      </c>
      <c r="T21" s="120" t="e">
        <f>IF(#REF!="","",IF($B$2&gt;=#REF!,IF(#REF!="",1,0),0))</f>
        <v>#REF!</v>
      </c>
      <c r="U21" s="126"/>
    </row>
    <row r="22" spans="1:21" ht="10.199999999999999">
      <c r="A22" s="89">
        <v>15</v>
      </c>
      <c r="B22" s="91" t="s">
        <v>290</v>
      </c>
      <c r="C22" s="92" t="s">
        <v>291</v>
      </c>
      <c r="D22" s="137">
        <v>2.512</v>
      </c>
      <c r="E22" s="81"/>
      <c r="F22" s="84"/>
      <c r="G22" s="84"/>
      <c r="H22" s="85" t="str">
        <f t="shared" si="0"/>
        <v/>
      </c>
      <c r="I22" s="123" t="str">
        <f t="shared" si="1"/>
        <v/>
      </c>
      <c r="J22" s="84"/>
      <c r="K22" s="84"/>
      <c r="L22" s="118"/>
      <c r="M22" s="119">
        <f t="shared" si="2"/>
        <v>0</v>
      </c>
      <c r="N22" s="120">
        <f t="shared" si="3"/>
        <v>37.68</v>
      </c>
      <c r="O22" s="99"/>
      <c r="P22" s="84"/>
      <c r="Q22" s="126"/>
      <c r="R22" s="85" t="str">
        <f t="shared" si="4"/>
        <v/>
      </c>
      <c r="S22" s="120" t="str">
        <f t="shared" si="5"/>
        <v/>
      </c>
      <c r="T22" s="120" t="e">
        <f>IF(#REF!="","",IF($B$2&gt;=#REF!,IF(#REF!="",1,0),0))</f>
        <v>#REF!</v>
      </c>
      <c r="U22" s="126"/>
    </row>
    <row r="23" spans="1:21" ht="10.199999999999999">
      <c r="A23" s="89">
        <v>16</v>
      </c>
      <c r="B23" s="91" t="s">
        <v>292</v>
      </c>
      <c r="C23" s="92" t="s">
        <v>293</v>
      </c>
      <c r="D23" s="137">
        <v>2</v>
      </c>
      <c r="E23" s="81"/>
      <c r="F23" s="84"/>
      <c r="G23" s="84"/>
      <c r="H23" s="85" t="str">
        <f t="shared" si="0"/>
        <v/>
      </c>
      <c r="I23" s="123" t="str">
        <f t="shared" si="1"/>
        <v/>
      </c>
      <c r="J23" s="84"/>
      <c r="K23" s="84"/>
      <c r="L23" s="118"/>
      <c r="M23" s="119">
        <f t="shared" si="2"/>
        <v>0</v>
      </c>
      <c r="N23" s="120">
        <f t="shared" si="3"/>
        <v>30</v>
      </c>
      <c r="O23" s="99"/>
      <c r="P23" s="84"/>
      <c r="Q23" s="126"/>
      <c r="R23" s="85" t="str">
        <f t="shared" si="4"/>
        <v/>
      </c>
      <c r="S23" s="120" t="str">
        <f t="shared" si="5"/>
        <v/>
      </c>
      <c r="T23" s="120" t="e">
        <f>IF(#REF!="","",IF($B$2&gt;=#REF!,IF(#REF!="",1,0),0))</f>
        <v>#REF!</v>
      </c>
      <c r="U23" s="126"/>
    </row>
    <row r="24" spans="1:21" ht="10.199999999999999">
      <c r="A24" s="89">
        <v>17</v>
      </c>
      <c r="B24" s="91" t="s">
        <v>294</v>
      </c>
      <c r="C24" s="92" t="s">
        <v>295</v>
      </c>
      <c r="D24" s="137">
        <v>0.65</v>
      </c>
      <c r="E24" s="81"/>
      <c r="F24" s="84"/>
      <c r="G24" s="84"/>
      <c r="H24" s="85" t="str">
        <f t="shared" si="0"/>
        <v/>
      </c>
      <c r="I24" s="123" t="str">
        <f t="shared" si="1"/>
        <v/>
      </c>
      <c r="J24" s="84"/>
      <c r="K24" s="84"/>
      <c r="L24" s="118"/>
      <c r="M24" s="119">
        <f t="shared" si="2"/>
        <v>0</v>
      </c>
      <c r="N24" s="120">
        <f t="shared" si="3"/>
        <v>9.75</v>
      </c>
      <c r="O24" s="99"/>
      <c r="P24" s="84"/>
      <c r="Q24" s="126"/>
      <c r="R24" s="85" t="str">
        <f t="shared" si="4"/>
        <v/>
      </c>
      <c r="S24" s="120" t="str">
        <f t="shared" si="5"/>
        <v/>
      </c>
      <c r="T24" s="120" t="e">
        <f>IF(#REF!="","",IF($B$2&gt;=#REF!,IF(#REF!="",1,0),0))</f>
        <v>#REF!</v>
      </c>
      <c r="U24" s="126"/>
    </row>
    <row r="25" spans="1:21" ht="10.199999999999999">
      <c r="A25" s="89">
        <v>18</v>
      </c>
      <c r="B25" s="90" t="s">
        <v>296</v>
      </c>
      <c r="C25" s="79" t="s">
        <v>297</v>
      </c>
      <c r="D25" s="137">
        <v>8.0000000000000002E-3</v>
      </c>
      <c r="E25" s="81"/>
      <c r="F25" s="84"/>
      <c r="G25" s="84"/>
      <c r="H25" s="85" t="str">
        <f t="shared" si="0"/>
        <v/>
      </c>
      <c r="I25" s="123" t="str">
        <f t="shared" si="1"/>
        <v/>
      </c>
      <c r="J25" s="84"/>
      <c r="K25" s="84"/>
      <c r="L25" s="118"/>
      <c r="M25" s="119">
        <f t="shared" si="2"/>
        <v>0</v>
      </c>
      <c r="N25" s="120">
        <f t="shared" si="3"/>
        <v>0.12</v>
      </c>
      <c r="O25" s="99"/>
      <c r="P25" s="84"/>
      <c r="Q25" s="126"/>
      <c r="R25" s="85" t="str">
        <f t="shared" si="4"/>
        <v/>
      </c>
      <c r="S25" s="120" t="str">
        <f t="shared" si="5"/>
        <v/>
      </c>
      <c r="T25" s="120" t="e">
        <f>IF(#REF!="","",IF($B$2&gt;=#REF!,IF(#REF!="",1,0),0))</f>
        <v>#REF!</v>
      </c>
      <c r="U25" s="126"/>
    </row>
    <row r="26" spans="1:21" ht="10.199999999999999">
      <c r="A26" s="89">
        <v>19</v>
      </c>
      <c r="B26" s="90" t="s">
        <v>298</v>
      </c>
      <c r="C26" s="79" t="s">
        <v>299</v>
      </c>
      <c r="D26" s="137">
        <v>8.0000000000000002E-3</v>
      </c>
      <c r="E26" s="81"/>
      <c r="F26" s="84"/>
      <c r="G26" s="84"/>
      <c r="H26" s="85" t="str">
        <f t="shared" si="0"/>
        <v/>
      </c>
      <c r="I26" s="123" t="str">
        <f t="shared" si="1"/>
        <v/>
      </c>
      <c r="J26" s="84"/>
      <c r="K26" s="84"/>
      <c r="L26" s="118"/>
      <c r="M26" s="119">
        <f t="shared" si="2"/>
        <v>0</v>
      </c>
      <c r="N26" s="120">
        <f t="shared" si="3"/>
        <v>0.12</v>
      </c>
      <c r="O26" s="99"/>
      <c r="P26" s="84"/>
      <c r="Q26" s="126"/>
      <c r="R26" s="85" t="str">
        <f t="shared" si="4"/>
        <v/>
      </c>
      <c r="S26" s="120" t="str">
        <f t="shared" si="5"/>
        <v/>
      </c>
      <c r="T26" s="120" t="e">
        <f>IF(#REF!="","",IF($B$2&gt;=#REF!,IF(#REF!="",1,0),0))</f>
        <v>#REF!</v>
      </c>
      <c r="U26" s="126"/>
    </row>
    <row r="27" spans="1:21" ht="10.199999999999999">
      <c r="A27" s="78">
        <v>20</v>
      </c>
      <c r="B27" s="93" t="s">
        <v>300</v>
      </c>
      <c r="C27" s="94" t="s">
        <v>301</v>
      </c>
      <c r="D27" s="137">
        <v>0.79100000000000004</v>
      </c>
      <c r="E27" s="81"/>
      <c r="F27" s="84"/>
      <c r="G27" s="84"/>
      <c r="H27" s="85" t="str">
        <f t="shared" si="0"/>
        <v/>
      </c>
      <c r="I27" s="122" t="str">
        <f t="shared" si="1"/>
        <v/>
      </c>
      <c r="J27" s="84"/>
      <c r="K27" s="84"/>
      <c r="L27" s="118"/>
      <c r="M27" s="119">
        <f t="shared" si="2"/>
        <v>0</v>
      </c>
      <c r="N27" s="120">
        <f t="shared" si="3"/>
        <v>11.865</v>
      </c>
      <c r="O27" s="99"/>
      <c r="P27" s="84"/>
      <c r="Q27" s="126"/>
      <c r="R27" s="85" t="str">
        <f t="shared" si="4"/>
        <v/>
      </c>
      <c r="S27" s="120" t="str">
        <f t="shared" si="5"/>
        <v/>
      </c>
      <c r="T27" s="120" t="e">
        <f>IF(#REF!="","",IF($B$2&gt;=#REF!,IF(#REF!="",1,0),0))</f>
        <v>#REF!</v>
      </c>
      <c r="U27" s="126"/>
    </row>
    <row r="28" spans="1:21" ht="10.199999999999999">
      <c r="A28" s="78">
        <v>21</v>
      </c>
      <c r="B28" s="93" t="s">
        <v>302</v>
      </c>
      <c r="C28" s="94" t="s">
        <v>303</v>
      </c>
      <c r="D28" s="137">
        <v>0.85899999999999999</v>
      </c>
      <c r="E28" s="81"/>
      <c r="F28" s="84"/>
      <c r="G28" s="84"/>
      <c r="H28" s="85" t="str">
        <f t="shared" si="0"/>
        <v/>
      </c>
      <c r="I28" s="122" t="str">
        <f t="shared" si="1"/>
        <v/>
      </c>
      <c r="J28" s="84"/>
      <c r="K28" s="84"/>
      <c r="L28" s="118"/>
      <c r="M28" s="119">
        <f t="shared" si="2"/>
        <v>0</v>
      </c>
      <c r="N28" s="120">
        <f t="shared" si="3"/>
        <v>12.885</v>
      </c>
      <c r="O28" s="99"/>
      <c r="P28" s="84"/>
      <c r="Q28" s="126"/>
      <c r="R28" s="85" t="str">
        <f t="shared" si="4"/>
        <v/>
      </c>
      <c r="S28" s="120" t="str">
        <f t="shared" si="5"/>
        <v/>
      </c>
      <c r="T28" s="120" t="e">
        <f>IF(#REF!="","",IF($B$2&gt;=#REF!,IF(#REF!="",1,0),0))</f>
        <v>#REF!</v>
      </c>
      <c r="U28" s="126"/>
    </row>
    <row r="29" spans="1:21" ht="10.199999999999999">
      <c r="A29" s="78">
        <v>22</v>
      </c>
      <c r="B29" s="93" t="s">
        <v>304</v>
      </c>
      <c r="C29" s="94" t="s">
        <v>305</v>
      </c>
      <c r="D29" s="137">
        <v>0.88400000000000001</v>
      </c>
      <c r="E29" s="81"/>
      <c r="F29" s="84"/>
      <c r="G29" s="84"/>
      <c r="H29" s="85" t="str">
        <f t="shared" si="0"/>
        <v/>
      </c>
      <c r="I29" s="122" t="str">
        <f t="shared" si="1"/>
        <v/>
      </c>
      <c r="J29" s="84"/>
      <c r="K29" s="84"/>
      <c r="L29" s="118"/>
      <c r="M29" s="119">
        <f t="shared" si="2"/>
        <v>0</v>
      </c>
      <c r="N29" s="120">
        <f t="shared" si="3"/>
        <v>13.26</v>
      </c>
      <c r="O29" s="99"/>
      <c r="P29" s="84"/>
      <c r="Q29" s="126"/>
      <c r="R29" s="85" t="str">
        <f t="shared" si="4"/>
        <v/>
      </c>
      <c r="S29" s="120" t="str">
        <f t="shared" si="5"/>
        <v/>
      </c>
      <c r="T29" s="120" t="e">
        <f>IF(#REF!="","",IF($B$2&gt;=#REF!,IF(#REF!="",1,0),0))</f>
        <v>#REF!</v>
      </c>
      <c r="U29" s="126"/>
    </row>
    <row r="30" spans="1:21" ht="10.199999999999999">
      <c r="A30" s="78">
        <v>23</v>
      </c>
      <c r="B30" s="93" t="s">
        <v>306</v>
      </c>
      <c r="C30" s="94" t="s">
        <v>307</v>
      </c>
      <c r="D30" s="137">
        <v>0.39</v>
      </c>
      <c r="E30" s="81"/>
      <c r="F30" s="84"/>
      <c r="G30" s="84"/>
      <c r="H30" s="85" t="str">
        <f t="shared" si="0"/>
        <v/>
      </c>
      <c r="I30" s="122" t="str">
        <f t="shared" si="1"/>
        <v/>
      </c>
      <c r="J30" s="84"/>
      <c r="K30" s="84"/>
      <c r="L30" s="118"/>
      <c r="M30" s="119">
        <f t="shared" si="2"/>
        <v>0</v>
      </c>
      <c r="N30" s="120">
        <f t="shared" si="3"/>
        <v>5.8500000000000005</v>
      </c>
      <c r="O30" s="99"/>
      <c r="P30" s="84"/>
      <c r="Q30" s="126"/>
      <c r="R30" s="85" t="str">
        <f t="shared" si="4"/>
        <v/>
      </c>
      <c r="S30" s="120" t="str">
        <f t="shared" si="5"/>
        <v/>
      </c>
      <c r="T30" s="120" t="e">
        <f>IF(#REF!="","",IF($B$2&gt;=#REF!,IF(#REF!="",1,0),0))</f>
        <v>#REF!</v>
      </c>
      <c r="U30" s="126"/>
    </row>
    <row r="31" spans="1:21" ht="10.199999999999999">
      <c r="A31" s="78">
        <v>24</v>
      </c>
      <c r="B31" s="93" t="s">
        <v>308</v>
      </c>
      <c r="C31" s="94" t="s">
        <v>309</v>
      </c>
      <c r="D31" s="137">
        <v>0.28499999999999998</v>
      </c>
      <c r="E31" s="81"/>
      <c r="F31" s="84"/>
      <c r="G31" s="84"/>
      <c r="H31" s="85" t="str">
        <f t="shared" si="0"/>
        <v/>
      </c>
      <c r="I31" s="122" t="str">
        <f t="shared" si="1"/>
        <v/>
      </c>
      <c r="J31" s="84"/>
      <c r="K31" s="84"/>
      <c r="L31" s="118"/>
      <c r="M31" s="119">
        <f t="shared" si="2"/>
        <v>0</v>
      </c>
      <c r="N31" s="120">
        <f t="shared" si="3"/>
        <v>4.2749999999999995</v>
      </c>
      <c r="O31" s="99"/>
      <c r="P31" s="84"/>
      <c r="Q31" s="126"/>
      <c r="R31" s="85" t="str">
        <f t="shared" si="4"/>
        <v/>
      </c>
      <c r="S31" s="120" t="str">
        <f t="shared" si="5"/>
        <v/>
      </c>
      <c r="T31" s="120" t="e">
        <f>IF(#REF!="","",IF($B$2&gt;=#REF!,IF(#REF!="",1,0),0))</f>
        <v>#REF!</v>
      </c>
      <c r="U31" s="126"/>
    </row>
    <row r="32" spans="1:21" ht="10.199999999999999">
      <c r="A32" s="78">
        <v>25</v>
      </c>
      <c r="B32" s="95"/>
      <c r="C32" s="96"/>
      <c r="D32" s="80">
        <f>代码管理!H34</f>
        <v>3.2</v>
      </c>
      <c r="E32" s="81"/>
      <c r="F32" s="84"/>
      <c r="G32" s="84"/>
      <c r="H32" s="85" t="str">
        <f t="shared" si="0"/>
        <v/>
      </c>
      <c r="I32" s="122" t="str">
        <f t="shared" si="1"/>
        <v/>
      </c>
      <c r="J32" s="84"/>
      <c r="K32" s="84"/>
      <c r="L32" s="118"/>
      <c r="M32" s="119">
        <f t="shared" si="2"/>
        <v>0</v>
      </c>
      <c r="N32" s="120">
        <f t="shared" si="3"/>
        <v>48</v>
      </c>
      <c r="O32" s="99"/>
      <c r="P32" s="84"/>
      <c r="Q32" s="126"/>
      <c r="R32" s="85" t="str">
        <f t="shared" si="4"/>
        <v/>
      </c>
      <c r="S32" s="120" t="str">
        <f t="shared" si="5"/>
        <v/>
      </c>
      <c r="T32" s="120" t="e">
        <f>IF(#REF!="","",IF($B$2&gt;=#REF!,IF(#REF!="",1,0),0))</f>
        <v>#REF!</v>
      </c>
      <c r="U32" s="126"/>
    </row>
    <row r="33" spans="1:21" ht="10.199999999999999">
      <c r="A33" s="78">
        <v>26</v>
      </c>
      <c r="B33" s="80"/>
      <c r="C33" s="96"/>
      <c r="D33" s="80">
        <f>代码管理!H35</f>
        <v>3.2</v>
      </c>
      <c r="E33" s="81"/>
      <c r="F33" s="84"/>
      <c r="G33" s="84"/>
      <c r="H33" s="85" t="str">
        <f t="shared" si="0"/>
        <v/>
      </c>
      <c r="I33" s="122" t="str">
        <f t="shared" si="1"/>
        <v/>
      </c>
      <c r="J33" s="84"/>
      <c r="K33" s="84"/>
      <c r="L33" s="118"/>
      <c r="M33" s="119">
        <f t="shared" si="2"/>
        <v>0</v>
      </c>
      <c r="N33" s="120">
        <f t="shared" si="3"/>
        <v>48</v>
      </c>
      <c r="O33" s="99"/>
      <c r="P33" s="84"/>
      <c r="Q33" s="126"/>
      <c r="R33" s="85" t="str">
        <f t="shared" si="4"/>
        <v/>
      </c>
      <c r="S33" s="120" t="str">
        <f t="shared" si="5"/>
        <v/>
      </c>
      <c r="T33" s="120" t="e">
        <f>IF(#REF!="","",IF($B$2&gt;=#REF!,IF(#REF!="",1,0),0))</f>
        <v>#REF!</v>
      </c>
      <c r="U33" s="126"/>
    </row>
    <row r="34" spans="1:21" ht="10.199999999999999">
      <c r="A34" s="78">
        <v>27</v>
      </c>
      <c r="B34" s="80"/>
      <c r="C34" s="96"/>
      <c r="D34" s="80">
        <f>代码管理!H40</f>
        <v>3.2</v>
      </c>
      <c r="E34" s="81"/>
      <c r="F34" s="84"/>
      <c r="G34" s="84"/>
      <c r="H34" s="85" t="str">
        <f t="shared" si="0"/>
        <v/>
      </c>
      <c r="I34" s="122" t="str">
        <f t="shared" si="1"/>
        <v/>
      </c>
      <c r="J34" s="84"/>
      <c r="K34" s="84"/>
      <c r="L34" s="118"/>
      <c r="M34" s="119">
        <f t="shared" si="2"/>
        <v>0</v>
      </c>
      <c r="N34" s="120">
        <f t="shared" si="3"/>
        <v>48</v>
      </c>
      <c r="O34" s="99"/>
      <c r="P34" s="84"/>
      <c r="Q34" s="126"/>
      <c r="R34" s="85" t="str">
        <f t="shared" si="4"/>
        <v/>
      </c>
      <c r="S34" s="120" t="str">
        <f t="shared" si="5"/>
        <v/>
      </c>
      <c r="T34" s="120" t="e">
        <f>IF(#REF!="","",IF($B$2&gt;=#REF!,IF(#REF!="",1,0),0))</f>
        <v>#REF!</v>
      </c>
      <c r="U34" s="126"/>
    </row>
    <row r="35" spans="1:21" ht="10.199999999999999">
      <c r="A35" s="78">
        <v>28</v>
      </c>
      <c r="B35" s="80"/>
      <c r="C35" s="96"/>
      <c r="D35" s="80">
        <f>代码管理!H41</f>
        <v>3.2</v>
      </c>
      <c r="E35" s="81"/>
      <c r="F35" s="84"/>
      <c r="G35" s="84"/>
      <c r="H35" s="85" t="str">
        <f t="shared" si="0"/>
        <v/>
      </c>
      <c r="I35" s="122" t="str">
        <f t="shared" si="1"/>
        <v/>
      </c>
      <c r="J35" s="84"/>
      <c r="K35" s="84"/>
      <c r="L35" s="118"/>
      <c r="M35" s="119">
        <f t="shared" si="2"/>
        <v>0</v>
      </c>
      <c r="N35" s="120">
        <f t="shared" si="3"/>
        <v>48</v>
      </c>
      <c r="O35" s="99"/>
      <c r="P35" s="84"/>
      <c r="Q35" s="126"/>
      <c r="R35" s="85" t="str">
        <f t="shared" si="4"/>
        <v/>
      </c>
      <c r="S35" s="120" t="str">
        <f t="shared" si="5"/>
        <v/>
      </c>
      <c r="T35" s="120" t="e">
        <f>IF(#REF!="","",IF($B$2&gt;=#REF!,IF(#REF!="",1,0),0))</f>
        <v>#REF!</v>
      </c>
      <c r="U35" s="126"/>
    </row>
    <row r="36" spans="1:21" ht="10.199999999999999">
      <c r="A36" s="78">
        <v>29</v>
      </c>
      <c r="B36" s="80"/>
      <c r="C36" s="96"/>
      <c r="D36" s="80">
        <f>代码管理!H42</f>
        <v>2.1</v>
      </c>
      <c r="E36" s="81"/>
      <c r="F36" s="84"/>
      <c r="G36" s="84"/>
      <c r="H36" s="85" t="str">
        <f t="shared" si="0"/>
        <v/>
      </c>
      <c r="I36" s="122" t="str">
        <f t="shared" si="1"/>
        <v/>
      </c>
      <c r="J36" s="84"/>
      <c r="K36" s="84"/>
      <c r="L36" s="118"/>
      <c r="M36" s="119">
        <f t="shared" si="2"/>
        <v>0</v>
      </c>
      <c r="N36" s="120">
        <f t="shared" si="3"/>
        <v>31.5</v>
      </c>
      <c r="O36" s="99"/>
      <c r="P36" s="84"/>
      <c r="Q36" s="126"/>
      <c r="R36" s="85" t="str">
        <f t="shared" si="4"/>
        <v/>
      </c>
      <c r="S36" s="120" t="str">
        <f t="shared" si="5"/>
        <v/>
      </c>
      <c r="T36" s="120" t="e">
        <f>IF(#REF!="","",IF($B$2&gt;=#REF!,IF(#REF!="",1,0),0))</f>
        <v>#REF!</v>
      </c>
      <c r="U36" s="126"/>
    </row>
    <row r="37" spans="1:21" ht="10.199999999999999">
      <c r="A37" s="78">
        <v>30</v>
      </c>
      <c r="B37" s="80"/>
      <c r="C37" s="96"/>
      <c r="D37" s="80" t="str">
        <f>代码管理!H43</f>
        <v/>
      </c>
      <c r="E37" s="81"/>
      <c r="F37" s="84"/>
      <c r="G37" s="84"/>
      <c r="H37" s="85" t="str">
        <f t="shared" si="0"/>
        <v/>
      </c>
      <c r="I37" s="122" t="str">
        <f t="shared" si="1"/>
        <v/>
      </c>
      <c r="J37" s="84"/>
      <c r="K37" s="84"/>
      <c r="L37" s="118"/>
      <c r="M37" s="119">
        <f t="shared" si="2"/>
        <v>0</v>
      </c>
      <c r="N37" s="120" t="str">
        <f t="shared" si="3"/>
        <v/>
      </c>
      <c r="O37" s="99"/>
      <c r="P37" s="84"/>
      <c r="Q37" s="126"/>
      <c r="R37" s="85" t="str">
        <f t="shared" si="4"/>
        <v/>
      </c>
      <c r="S37" s="120" t="str">
        <f t="shared" si="5"/>
        <v/>
      </c>
      <c r="T37" s="120" t="e">
        <f>IF(#REF!="","",IF($B$2&gt;=#REF!,IF(#REF!="",1,0),0))</f>
        <v>#REF!</v>
      </c>
      <c r="U37" s="126"/>
    </row>
    <row r="38" spans="1:21" ht="10.199999999999999">
      <c r="A38" s="78">
        <v>31</v>
      </c>
      <c r="B38" s="80"/>
      <c r="C38" s="96"/>
      <c r="D38" s="80">
        <f>代码管理!H44</f>
        <v>4.2</v>
      </c>
      <c r="E38" s="81"/>
      <c r="F38" s="84"/>
      <c r="G38" s="84"/>
      <c r="H38" s="85" t="str">
        <f t="shared" si="0"/>
        <v/>
      </c>
      <c r="I38" s="122" t="str">
        <f t="shared" si="1"/>
        <v/>
      </c>
      <c r="J38" s="84"/>
      <c r="K38" s="84"/>
      <c r="L38" s="118"/>
      <c r="M38" s="119">
        <f t="shared" si="2"/>
        <v>0</v>
      </c>
      <c r="N38" s="120">
        <f t="shared" si="3"/>
        <v>63</v>
      </c>
      <c r="O38" s="99"/>
      <c r="P38" s="84"/>
      <c r="Q38" s="126"/>
      <c r="R38" s="85" t="str">
        <f t="shared" si="4"/>
        <v/>
      </c>
      <c r="S38" s="120" t="str">
        <f t="shared" si="5"/>
        <v/>
      </c>
      <c r="T38" s="120" t="e">
        <f>IF(#REF!="","",IF($B$2&gt;=#REF!,IF(#REF!="",1,0),0))</f>
        <v>#REF!</v>
      </c>
      <c r="U38" s="126"/>
    </row>
    <row r="39" spans="1:21">
      <c r="A39" s="78">
        <v>32</v>
      </c>
      <c r="B39" s="80"/>
      <c r="C39" s="96"/>
      <c r="D39" s="80">
        <f>代码管理!H45</f>
        <v>3.2</v>
      </c>
      <c r="E39" s="81"/>
      <c r="F39" s="84"/>
      <c r="G39" s="84"/>
      <c r="H39" s="85" t="str">
        <f t="shared" si="0"/>
        <v/>
      </c>
      <c r="I39" s="84" t="str">
        <f t="shared" si="1"/>
        <v/>
      </c>
      <c r="J39" s="84"/>
      <c r="K39" s="84"/>
      <c r="L39" s="118"/>
      <c r="M39" s="119">
        <f t="shared" si="2"/>
        <v>0</v>
      </c>
      <c r="N39" s="120">
        <f t="shared" si="3"/>
        <v>48</v>
      </c>
      <c r="O39" s="99"/>
      <c r="P39" s="84"/>
      <c r="Q39" s="126"/>
      <c r="R39" s="85" t="str">
        <f t="shared" si="4"/>
        <v/>
      </c>
      <c r="S39" s="120" t="str">
        <f t="shared" si="5"/>
        <v/>
      </c>
      <c r="T39" s="120" t="e">
        <f>IF(#REF!="","",IF($B$2&gt;=#REF!,IF(#REF!="",1,0),0))</f>
        <v>#REF!</v>
      </c>
      <c r="U39" s="126"/>
    </row>
    <row r="40" spans="1:21">
      <c r="A40" s="78">
        <v>33</v>
      </c>
      <c r="B40" s="80"/>
      <c r="C40" s="96"/>
      <c r="D40" s="80">
        <f>代码管理!H46</f>
        <v>3.2</v>
      </c>
      <c r="E40" s="81"/>
      <c r="F40" s="84"/>
      <c r="G40" s="84"/>
      <c r="H40" s="85" t="str">
        <f t="shared" si="0"/>
        <v/>
      </c>
      <c r="I40" s="84" t="str">
        <f t="shared" si="1"/>
        <v/>
      </c>
      <c r="J40" s="84"/>
      <c r="K40" s="84"/>
      <c r="L40" s="118"/>
      <c r="M40" s="119">
        <f t="shared" si="2"/>
        <v>0</v>
      </c>
      <c r="N40" s="120">
        <f t="shared" si="3"/>
        <v>48</v>
      </c>
      <c r="O40" s="99"/>
      <c r="P40" s="84"/>
      <c r="Q40" s="126"/>
      <c r="R40" s="85" t="str">
        <f t="shared" si="4"/>
        <v/>
      </c>
      <c r="S40" s="120" t="str">
        <f t="shared" si="5"/>
        <v/>
      </c>
      <c r="T40" s="120" t="e">
        <f>IF(#REF!="","",IF($B$2&gt;=#REF!,IF(#REF!="",1,0),0))</f>
        <v>#REF!</v>
      </c>
      <c r="U40" s="126"/>
    </row>
    <row r="41" spans="1:21">
      <c r="A41" s="78">
        <v>34</v>
      </c>
      <c r="B41" s="80"/>
      <c r="C41" s="96"/>
      <c r="D41" s="80">
        <f>代码管理!H47</f>
        <v>2.1</v>
      </c>
      <c r="E41" s="81"/>
      <c r="F41" s="84"/>
      <c r="G41" s="84"/>
      <c r="H41" s="85" t="str">
        <f t="shared" si="0"/>
        <v/>
      </c>
      <c r="I41" s="84" t="str">
        <f t="shared" si="1"/>
        <v/>
      </c>
      <c r="J41" s="84"/>
      <c r="K41" s="84"/>
      <c r="L41" s="118"/>
      <c r="M41" s="119">
        <f t="shared" si="2"/>
        <v>0</v>
      </c>
      <c r="N41" s="120">
        <f t="shared" si="3"/>
        <v>31.5</v>
      </c>
      <c r="O41" s="99"/>
      <c r="P41" s="84"/>
      <c r="Q41" s="126"/>
      <c r="R41" s="85" t="str">
        <f t="shared" si="4"/>
        <v/>
      </c>
      <c r="S41" s="120" t="str">
        <f t="shared" si="5"/>
        <v/>
      </c>
      <c r="T41" s="120" t="e">
        <f>IF(#REF!="","",IF($B$2&gt;=#REF!,IF(#REF!="",1,0),0))</f>
        <v>#REF!</v>
      </c>
      <c r="U41" s="126"/>
    </row>
    <row r="42" spans="1:21">
      <c r="A42" s="78">
        <v>35</v>
      </c>
      <c r="B42" s="80"/>
      <c r="C42" s="96"/>
      <c r="D42" s="80" t="str">
        <f>代码管理!H48</f>
        <v/>
      </c>
      <c r="E42" s="81"/>
      <c r="F42" s="84"/>
      <c r="G42" s="84"/>
      <c r="H42" s="85" t="str">
        <f t="shared" si="0"/>
        <v/>
      </c>
      <c r="I42" s="84" t="str">
        <f t="shared" si="1"/>
        <v/>
      </c>
      <c r="J42" s="84"/>
      <c r="K42" s="84"/>
      <c r="L42" s="118"/>
      <c r="M42" s="119">
        <f t="shared" si="2"/>
        <v>0</v>
      </c>
      <c r="N42" s="120" t="str">
        <f t="shared" si="3"/>
        <v/>
      </c>
      <c r="O42" s="99"/>
      <c r="P42" s="84"/>
      <c r="Q42" s="126"/>
      <c r="R42" s="85" t="str">
        <f t="shared" si="4"/>
        <v/>
      </c>
      <c r="S42" s="120" t="str">
        <f t="shared" si="5"/>
        <v/>
      </c>
      <c r="T42" s="120" t="e">
        <f>IF(#REF!="","",IF($B$2&gt;=#REF!,IF(#REF!="",1,0),0))</f>
        <v>#REF!</v>
      </c>
      <c r="U42" s="126"/>
    </row>
    <row r="43" spans="1:21" ht="10.199999999999999">
      <c r="A43" s="78">
        <v>36</v>
      </c>
      <c r="B43" s="80"/>
      <c r="C43" s="96"/>
      <c r="D43" s="80">
        <f>代码管理!H49</f>
        <v>6.3</v>
      </c>
      <c r="E43" s="81"/>
      <c r="F43" s="84"/>
      <c r="G43" s="84"/>
      <c r="H43" s="85" t="str">
        <f t="shared" si="0"/>
        <v/>
      </c>
      <c r="I43" s="122" t="str">
        <f t="shared" si="1"/>
        <v/>
      </c>
      <c r="J43" s="84"/>
      <c r="K43" s="84"/>
      <c r="L43" s="118"/>
      <c r="M43" s="119">
        <f t="shared" si="2"/>
        <v>0</v>
      </c>
      <c r="N43" s="120">
        <f t="shared" si="3"/>
        <v>94.5</v>
      </c>
      <c r="O43" s="99"/>
      <c r="P43" s="84"/>
      <c r="Q43" s="126"/>
      <c r="R43" s="85" t="str">
        <f t="shared" si="4"/>
        <v/>
      </c>
      <c r="S43" s="120" t="str">
        <f t="shared" si="5"/>
        <v/>
      </c>
      <c r="T43" s="120" t="e">
        <f>IF(#REF!="","",IF($B$2&gt;=#REF!,IF(#REF!="",1,0),0))</f>
        <v>#REF!</v>
      </c>
      <c r="U43" s="126"/>
    </row>
    <row r="44" spans="1:21" ht="10.199999999999999">
      <c r="A44" s="78">
        <v>37</v>
      </c>
      <c r="B44" s="80"/>
      <c r="C44" s="96"/>
      <c r="D44" s="80">
        <f>代码管理!H50</f>
        <v>6.2</v>
      </c>
      <c r="E44" s="81"/>
      <c r="F44" s="84"/>
      <c r="G44" s="84"/>
      <c r="H44" s="85" t="str">
        <f t="shared" si="0"/>
        <v/>
      </c>
      <c r="I44" s="122" t="str">
        <f t="shared" si="1"/>
        <v/>
      </c>
      <c r="J44" s="84"/>
      <c r="K44" s="84"/>
      <c r="L44" s="118"/>
      <c r="M44" s="119">
        <f t="shared" si="2"/>
        <v>0</v>
      </c>
      <c r="N44" s="120">
        <f t="shared" si="3"/>
        <v>93</v>
      </c>
      <c r="O44" s="99"/>
      <c r="P44" s="84"/>
      <c r="Q44" s="126"/>
      <c r="R44" s="85" t="str">
        <f t="shared" si="4"/>
        <v/>
      </c>
      <c r="S44" s="120" t="str">
        <f t="shared" si="5"/>
        <v/>
      </c>
      <c r="T44" s="120" t="e">
        <f>IF(#REF!="","",IF($B$2&gt;=#REF!,IF(#REF!="",1,0),0))</f>
        <v>#REF!</v>
      </c>
      <c r="U44" s="126"/>
    </row>
    <row r="45" spans="1:21" ht="10.199999999999999">
      <c r="A45" s="78">
        <v>38</v>
      </c>
      <c r="B45" s="80"/>
      <c r="C45" s="96"/>
      <c r="D45" s="80">
        <f>代码管理!H52</f>
        <v>8.4</v>
      </c>
      <c r="E45" s="81"/>
      <c r="F45" s="84"/>
      <c r="G45" s="84"/>
      <c r="H45" s="85" t="str">
        <f t="shared" si="0"/>
        <v/>
      </c>
      <c r="I45" s="122" t="str">
        <f t="shared" si="1"/>
        <v/>
      </c>
      <c r="J45" s="84"/>
      <c r="K45" s="84"/>
      <c r="L45" s="118"/>
      <c r="M45" s="119">
        <f t="shared" si="2"/>
        <v>0</v>
      </c>
      <c r="N45" s="120">
        <f t="shared" si="3"/>
        <v>126</v>
      </c>
      <c r="O45" s="99"/>
      <c r="P45" s="84"/>
      <c r="Q45" s="126"/>
      <c r="R45" s="85" t="str">
        <f t="shared" si="4"/>
        <v/>
      </c>
      <c r="S45" s="120" t="str">
        <f t="shared" si="5"/>
        <v/>
      </c>
      <c r="T45" s="120" t="e">
        <f>IF(#REF!="","",IF($B$2&gt;=#REF!,IF(#REF!="",1,0),0))</f>
        <v>#REF!</v>
      </c>
      <c r="U45" s="126"/>
    </row>
    <row r="46" spans="1:21">
      <c r="A46" s="78">
        <v>39</v>
      </c>
      <c r="B46" s="80"/>
      <c r="C46" s="96"/>
      <c r="D46" s="80" t="e">
        <f>代码管理!#REF!</f>
        <v>#REF!</v>
      </c>
      <c r="E46" s="81"/>
      <c r="F46" s="84"/>
      <c r="G46" s="84"/>
      <c r="H46" s="85" t="str">
        <f t="shared" si="0"/>
        <v/>
      </c>
      <c r="I46" s="84" t="str">
        <f t="shared" si="1"/>
        <v/>
      </c>
      <c r="J46" s="84"/>
      <c r="K46" s="84"/>
      <c r="L46" s="84"/>
      <c r="M46" s="119">
        <f t="shared" si="2"/>
        <v>0</v>
      </c>
      <c r="N46" s="120" t="e">
        <f t="shared" si="3"/>
        <v>#REF!</v>
      </c>
      <c r="O46" s="99"/>
      <c r="P46" s="84"/>
      <c r="Q46" s="126"/>
      <c r="R46" s="85" t="str">
        <f t="shared" si="4"/>
        <v/>
      </c>
      <c r="S46" s="120" t="str">
        <f t="shared" si="5"/>
        <v/>
      </c>
      <c r="T46" s="120" t="e">
        <f>IF(#REF!="","",IF($B$2&gt;=#REF!,IF(#REF!="",1,0),0))</f>
        <v>#REF!</v>
      </c>
      <c r="U46" s="126"/>
    </row>
    <row r="47" spans="1:21">
      <c r="A47" s="78"/>
      <c r="B47" s="97" t="s">
        <v>18</v>
      </c>
      <c r="C47" s="78"/>
      <c r="D47" s="78"/>
      <c r="E47" s="98"/>
      <c r="F47" s="99"/>
      <c r="G47" s="99"/>
      <c r="H47" s="100"/>
      <c r="I47" s="124"/>
      <c r="J47" s="99"/>
      <c r="K47" s="99"/>
      <c r="L47" s="119">
        <f>SUM(L8:L46)</f>
        <v>0</v>
      </c>
      <c r="M47" s="119">
        <f>SUM(M8:M46)</f>
        <v>0</v>
      </c>
      <c r="N47" s="120" t="e">
        <f>SUM(N8:N46)</f>
        <v>#REF!</v>
      </c>
      <c r="O47" s="125">
        <f>SUM(O8:O46)</f>
        <v>0</v>
      </c>
      <c r="P47" s="126"/>
      <c r="Q47" s="131">
        <f>SUM(Q8:Q46)</f>
        <v>0</v>
      </c>
      <c r="R47" s="85"/>
      <c r="S47" s="85"/>
      <c r="T47" s="132"/>
      <c r="U47" s="126"/>
    </row>
    <row r="50" spans="1:4" ht="18" customHeight="1">
      <c r="A50" s="307" t="s">
        <v>19</v>
      </c>
      <c r="B50" s="101" t="s">
        <v>310</v>
      </c>
      <c r="C50" s="102" t="s">
        <v>21</v>
      </c>
      <c r="D50" s="103">
        <f>1-COUNTIF(H8:H46,"")/A46</f>
        <v>0</v>
      </c>
    </row>
    <row r="51" spans="1:4" ht="18" customHeight="1">
      <c r="A51" s="308"/>
      <c r="B51" s="104"/>
      <c r="C51" s="105" t="s">
        <v>25</v>
      </c>
      <c r="D51" s="106">
        <f>COUNTIF(I8:I46,1)</f>
        <v>0</v>
      </c>
    </row>
    <row r="52" spans="1:4" ht="18" customHeight="1">
      <c r="A52" s="308"/>
      <c r="B52" s="104"/>
      <c r="C52" s="107" t="s">
        <v>27</v>
      </c>
      <c r="D52" s="108">
        <f>1-COUNTIF(R8:R46,"")/A46</f>
        <v>0</v>
      </c>
    </row>
    <row r="53" spans="1:4" ht="18" customHeight="1">
      <c r="A53" s="308"/>
      <c r="B53" s="104"/>
      <c r="C53" s="105" t="s">
        <v>28</v>
      </c>
      <c r="D53" s="106">
        <f>COUNTIF($R$8:$R$47,"◎")</f>
        <v>0</v>
      </c>
    </row>
    <row r="54" spans="1:4" ht="18" customHeight="1">
      <c r="A54" s="308"/>
      <c r="B54" s="104"/>
      <c r="C54" s="105" t="s">
        <v>29</v>
      </c>
      <c r="D54" s="106">
        <f>COUNTIF($R$8:$R$47,"○")</f>
        <v>0</v>
      </c>
    </row>
    <row r="55" spans="1:4" ht="18" customHeight="1">
      <c r="A55" s="308"/>
      <c r="B55" s="104"/>
      <c r="C55" s="105" t="s">
        <v>30</v>
      </c>
      <c r="D55" s="106">
        <f>COUNTIF(S8:S46,1)</f>
        <v>0</v>
      </c>
    </row>
    <row r="56" spans="1:4" ht="18" customHeight="1">
      <c r="A56" s="308"/>
      <c r="B56" s="104"/>
      <c r="C56" s="105" t="s">
        <v>31</v>
      </c>
      <c r="D56" s="106">
        <f>COUNTIF($R$8:$R$47,"△")</f>
        <v>0</v>
      </c>
    </row>
    <row r="57" spans="1:4" ht="18" customHeight="1">
      <c r="A57" s="309"/>
      <c r="B57" s="139"/>
      <c r="C57" s="140" t="s">
        <v>32</v>
      </c>
      <c r="D57" s="141">
        <f>L47</f>
        <v>0</v>
      </c>
    </row>
    <row r="58" spans="1:4" ht="18" customHeight="1">
      <c r="B58" s="112"/>
    </row>
    <row r="59" spans="1:4" ht="18" customHeight="1">
      <c r="B59" s="112"/>
    </row>
    <row r="60" spans="1:4" ht="18" customHeight="1">
      <c r="B60" s="112"/>
    </row>
    <row r="61" spans="1:4" ht="18" customHeight="1">
      <c r="B61" s="112"/>
    </row>
    <row r="62" spans="1:4" ht="18" customHeight="1"/>
    <row r="63" spans="1:4" ht="18" customHeight="1">
      <c r="A63" s="113"/>
      <c r="B63" s="112"/>
      <c r="C63" s="114"/>
      <c r="D63" s="114"/>
    </row>
    <row r="64" spans="1:4" ht="18" customHeight="1">
      <c r="B64" s="112"/>
    </row>
    <row r="65" spans="1:4" ht="18" customHeight="1">
      <c r="B65" s="112"/>
    </row>
    <row r="66" spans="1:4" ht="18" customHeight="1">
      <c r="B66" s="112"/>
    </row>
    <row r="67" spans="1:4" ht="18" customHeight="1">
      <c r="B67" s="112"/>
    </row>
    <row r="68" spans="1:4" ht="18" customHeight="1">
      <c r="B68" s="112"/>
      <c r="C68" s="114"/>
      <c r="D68" s="114"/>
    </row>
    <row r="69" spans="1:4" ht="18" customHeight="1">
      <c r="B69" s="112"/>
    </row>
    <row r="70" spans="1:4" ht="18" customHeight="1">
      <c r="B70" s="112"/>
    </row>
    <row r="71" spans="1:4" ht="18" customHeight="1">
      <c r="B71" s="112"/>
    </row>
    <row r="72" spans="1:4" ht="18" customHeight="1">
      <c r="B72" s="112"/>
    </row>
    <row r="73" spans="1:4">
      <c r="A73" s="133"/>
      <c r="B73" s="112"/>
      <c r="C73" s="114"/>
      <c r="D73" s="114"/>
    </row>
    <row r="74" spans="1:4">
      <c r="B74" s="112"/>
      <c r="C74" s="114"/>
      <c r="D74" s="114"/>
    </row>
  </sheetData>
  <mergeCells count="24">
    <mergeCell ref="U4:U7"/>
    <mergeCell ref="F4:S5"/>
    <mergeCell ref="P6:P7"/>
    <mergeCell ref="Q6:Q7"/>
    <mergeCell ref="R6:R7"/>
    <mergeCell ref="S6:S7"/>
    <mergeCell ref="T4:T5"/>
    <mergeCell ref="T6:T7"/>
    <mergeCell ref="N6:O6"/>
    <mergeCell ref="A4:A7"/>
    <mergeCell ref="A50:A57"/>
    <mergeCell ref="B4:B7"/>
    <mergeCell ref="C4:C7"/>
    <mergeCell ref="D4:D7"/>
    <mergeCell ref="E4:E5"/>
    <mergeCell ref="E6:E7"/>
    <mergeCell ref="F6:F7"/>
    <mergeCell ref="G6:G7"/>
    <mergeCell ref="H6:H7"/>
    <mergeCell ref="I6:I7"/>
    <mergeCell ref="J6:J7"/>
    <mergeCell ref="K6:K7"/>
    <mergeCell ref="L6:L7"/>
    <mergeCell ref="M6:M7"/>
  </mergeCells>
  <phoneticPr fontId="31" type="noConversion"/>
  <conditionalFormatting sqref="A19:A26">
    <cfRule type="expression" dxfId="83" priority="11" stopIfTrue="1">
      <formula>IF(#REF!="△",1,IF(#REF!=1,1,IF(#REF!="△",1,IF(#REF!=1,1,0))))</formula>
    </cfRule>
    <cfRule type="expression" dxfId="82" priority="12" stopIfTrue="1">
      <formula>IF(F19="△",1,IF(G19=1,1,IF(K19="△",1,IF(L19=1,1,0))))</formula>
    </cfRule>
  </conditionalFormatting>
  <conditionalFormatting sqref="C8:C12 C17:C22 C24:C26">
    <cfRule type="expression" dxfId="81" priority="3" stopIfTrue="1">
      <formula>IF(#REF!="△",1,IF(#REF!=1,1,IF(#REF!="△",1,IF(#REF!=1,1,0))))</formula>
    </cfRule>
    <cfRule type="expression" dxfId="80" priority="4" stopIfTrue="1">
      <formula>IF(L8="△",1,IF(M8=1,1,IF(R8="△",1,IF(S8=1,1,0))))</formula>
    </cfRule>
    <cfRule type="expression" dxfId="79" priority="16" stopIfTrue="1">
      <formula>IF(L8="△",1,IF(M8=1,1,IF(R8="△",1,IF(S8=1,1,0))))</formula>
    </cfRule>
  </conditionalFormatting>
  <conditionalFormatting sqref="C8:C26">
    <cfRule type="expression" dxfId="78" priority="5" stopIfTrue="1">
      <formula>IF(#REF!="△",1,IF(#REF!=1,1,IF(#REF!="△",1,IF(#REF!=1,1,0))))</formula>
    </cfRule>
  </conditionalFormatting>
  <conditionalFormatting sqref="C13:C16 C23">
    <cfRule type="expression" dxfId="77" priority="6" stopIfTrue="1">
      <formula>IF(I13="△",1,IF(J13=1,1,IF(O13="△",1,IF(P13=1,1,0))))</formula>
    </cfRule>
    <cfRule type="expression" dxfId="76" priority="35" stopIfTrue="1">
      <formula>IF(#REF!="△",1,IF(#REF!=1,1,IF(#REF!="△",1,IF(#REF!=1,1,0))))</formula>
    </cfRule>
    <cfRule type="expression" dxfId="75" priority="36" stopIfTrue="1">
      <formula>IF(I13="△",1,IF(J13=1,1,IF(O13="△",1,IF(P13=1,1,0))))</formula>
    </cfRule>
  </conditionalFormatting>
  <conditionalFormatting sqref="C27:C31">
    <cfRule type="expression" dxfId="74" priority="1" stopIfTrue="1">
      <formula>IF(#REF!="△",1,IF(#REF!=1,1,IF(#REF!="△",1,IF(T27=1,1,0))))</formula>
    </cfRule>
    <cfRule type="expression" dxfId="73" priority="2" stopIfTrue="1">
      <formula>IF(H27="△",1,IF(I27=1,1,IF(R27="△",1,IF(S27=1,1,0))))</formula>
    </cfRule>
  </conditionalFormatting>
  <conditionalFormatting sqref="C27:C46">
    <cfRule type="expression" dxfId="72" priority="9" stopIfTrue="1">
      <formula>IF(#REF!="△",1,IF(#REF!=1,1,IF(#REF!="△",1,IF(T27=1,1,0))))</formula>
    </cfRule>
    <cfRule type="expression" dxfId="71" priority="10" stopIfTrue="1">
      <formula>IF(H27="△",1,IF(I27=1,1,IF(R27="△",1,IF(S27=1,1,0))))</formula>
    </cfRule>
  </conditionalFormatting>
  <conditionalFormatting sqref="C47:D47">
    <cfRule type="expression" dxfId="70" priority="17" stopIfTrue="1">
      <formula>IF(#REF!="△",1,IF(#REF!=1,1,IF(#REF!="△",1,IF(#REF!=1,1,0))))</formula>
    </cfRule>
    <cfRule type="expression" dxfId="69" priority="18" stopIfTrue="1">
      <formula>IF(#REF!="△",1,IF(#REF!=1,1,IF(#REF!="△",1,IF(#REF!=1,1,0))))</formula>
    </cfRule>
    <cfRule type="expression" dxfId="68" priority="19" stopIfTrue="1">
      <formula>IF(#REF!="△",1,IF(#REF!=1,1,IF(#REF!="△",1,IF(#REF!=1,1,0))))</formula>
    </cfRule>
  </conditionalFormatting>
  <conditionalFormatting sqref="D27:D46">
    <cfRule type="expression" dxfId="67" priority="20" stopIfTrue="1">
      <formula>IF(#REF!="△",1,IF(#REF!=1,1,IF(#REF!="△",1,IF(#REF!=1,1,0))))</formula>
    </cfRule>
    <cfRule type="expression" dxfId="66" priority="21" stopIfTrue="1">
      <formula>IF(#REF!="△",1,IF(#REF!=1,1,IF(#REF!="△",1,IF(#REF!=1,1,0))))</formula>
    </cfRule>
    <cfRule type="expression" dxfId="65" priority="22" stopIfTrue="1">
      <formula>IF(#REF!="△",1,IF(#REF!=1,1,IF(#REF!="△",1,IF(#REF!=1,1,0))))</formula>
    </cfRule>
  </conditionalFormatting>
  <pageMargins left="0.43263888888888902" right="0.235416666666667" top="0.74791666666666701" bottom="0.196527777777778" header="0.31388888888888899" footer="0.31388888888888899"/>
  <pageSetup paperSize="9" scale="95" orientation="landscape" r:id="rId1"/>
  <headerFooter alignWithMargins="0">
    <oddHeader>&amp;L&amp;"-,加粗"&amp;9青岛萨纳斯科技有限公司&amp;C&amp;G&amp;R&amp;"-,加粗"&amp;9进度跟踪票</oddHeader>
  </headerFooter>
  <rowBreaks count="1" manualBreakCount="1">
    <brk id="47" max="30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2"/>
  </sheetPr>
  <dimension ref="A1:U74"/>
  <sheetViews>
    <sheetView showGridLines="0" view="pageBreakPreview" zoomScale="120" zoomScaleNormal="100" workbookViewId="0">
      <pane xSplit="5" ySplit="7" topLeftCell="F8" activePane="bottomRight" state="frozen"/>
      <selection pane="topRight"/>
      <selection pane="bottomLeft"/>
      <selection pane="bottomRight" activeCell="F8" sqref="F8"/>
    </sheetView>
  </sheetViews>
  <sheetFormatPr defaultColWidth="9" defaultRowHeight="9.6"/>
  <cols>
    <col min="1" max="1" width="3.88671875" style="2" customWidth="1"/>
    <col min="2" max="2" width="11.33203125" style="2" customWidth="1"/>
    <col min="3" max="3" width="28.44140625" style="2" customWidth="1"/>
    <col min="4" max="4" width="6" style="2" customWidth="1"/>
    <col min="5" max="5" width="8" style="3" customWidth="1"/>
    <col min="6" max="7" width="8.109375" style="2" customWidth="1"/>
    <col min="8" max="8" width="5" style="2" customWidth="1"/>
    <col min="9" max="9" width="4.21875" style="2" hidden="1" customWidth="1"/>
    <col min="10" max="11" width="8.109375" style="2" customWidth="1"/>
    <col min="12" max="12" width="5.33203125" style="2" customWidth="1"/>
    <col min="13" max="13" width="5.44140625" style="2" hidden="1" customWidth="1"/>
    <col min="14" max="14" width="4.109375" style="2" customWidth="1"/>
    <col min="15" max="15" width="4.21875" style="2" customWidth="1"/>
    <col min="16" max="16" width="8.21875" style="2" customWidth="1"/>
    <col min="17" max="17" width="7.109375" style="2" customWidth="1"/>
    <col min="18" max="18" width="4.6640625" style="2" customWidth="1"/>
    <col min="19" max="19" width="5.33203125" style="2" hidden="1" customWidth="1"/>
    <col min="20" max="20" width="4.21875" style="2" hidden="1" customWidth="1"/>
    <col min="21" max="21" width="18.44140625" style="2" customWidth="1"/>
    <col min="22" max="16384" width="9" style="2"/>
  </cols>
  <sheetData>
    <row r="1" spans="1:21" ht="1.5" customHeight="1"/>
    <row r="2" spans="1:21" ht="24.75" customHeight="1">
      <c r="A2" s="71" t="s">
        <v>0</v>
      </c>
      <c r="B2" s="72"/>
      <c r="E2" s="73"/>
    </row>
    <row r="3" spans="1:21" ht="12.75" customHeight="1">
      <c r="A3" s="74"/>
      <c r="B3" s="75"/>
      <c r="E3" s="73"/>
    </row>
    <row r="4" spans="1:21" s="1" customFormat="1" ht="12" customHeight="1">
      <c r="A4" s="375" t="s">
        <v>1</v>
      </c>
      <c r="B4" s="314" t="s">
        <v>122</v>
      </c>
      <c r="C4" s="314" t="s">
        <v>3</v>
      </c>
      <c r="D4" s="376" t="s">
        <v>112</v>
      </c>
      <c r="E4" s="374" t="s">
        <v>113</v>
      </c>
      <c r="F4" s="374" t="s">
        <v>311</v>
      </c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8" t="s">
        <v>7</v>
      </c>
    </row>
    <row r="5" spans="1:21" s="1" customFormat="1" ht="12" customHeight="1">
      <c r="A5" s="375"/>
      <c r="B5" s="314"/>
      <c r="C5" s="314"/>
      <c r="D5" s="376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8"/>
    </row>
    <row r="6" spans="1:21" s="1" customFormat="1" ht="17.25" customHeight="1">
      <c r="A6" s="375"/>
      <c r="B6" s="314"/>
      <c r="C6" s="314"/>
      <c r="D6" s="376"/>
      <c r="E6" s="374" t="s">
        <v>311</v>
      </c>
      <c r="F6" s="377" t="s">
        <v>8</v>
      </c>
      <c r="G6" s="377" t="s">
        <v>9</v>
      </c>
      <c r="H6" s="331" t="s">
        <v>10</v>
      </c>
      <c r="I6" s="331" t="s">
        <v>11</v>
      </c>
      <c r="J6" s="377" t="s">
        <v>12</v>
      </c>
      <c r="K6" s="377" t="s">
        <v>13</v>
      </c>
      <c r="L6" s="322" t="s">
        <v>14</v>
      </c>
      <c r="M6" s="332" t="s">
        <v>15</v>
      </c>
      <c r="N6" s="374" t="s">
        <v>115</v>
      </c>
      <c r="O6" s="374"/>
      <c r="P6" s="377" t="s">
        <v>116</v>
      </c>
      <c r="Q6" s="374" t="s">
        <v>117</v>
      </c>
      <c r="R6" s="331" t="s">
        <v>16</v>
      </c>
      <c r="S6" s="332" t="s">
        <v>118</v>
      </c>
      <c r="T6" s="332" t="s">
        <v>118</v>
      </c>
      <c r="U6" s="378"/>
    </row>
    <row r="7" spans="1:21" s="1" customFormat="1" ht="18.75" customHeight="1">
      <c r="A7" s="375"/>
      <c r="B7" s="375"/>
      <c r="C7" s="375"/>
      <c r="D7" s="376"/>
      <c r="E7" s="374"/>
      <c r="F7" s="377"/>
      <c r="G7" s="377"/>
      <c r="H7" s="331"/>
      <c r="I7" s="331"/>
      <c r="J7" s="377"/>
      <c r="K7" s="377"/>
      <c r="L7" s="322"/>
      <c r="M7" s="332"/>
      <c r="N7" s="116" t="s">
        <v>119</v>
      </c>
      <c r="O7" s="76" t="s">
        <v>120</v>
      </c>
      <c r="P7" s="377"/>
      <c r="Q7" s="374"/>
      <c r="R7" s="331"/>
      <c r="S7" s="332"/>
      <c r="T7" s="332"/>
      <c r="U7" s="378"/>
    </row>
    <row r="8" spans="1:21">
      <c r="A8" s="78">
        <v>1</v>
      </c>
      <c r="B8" s="79" t="s">
        <v>240</v>
      </c>
      <c r="C8" s="79" t="s">
        <v>241</v>
      </c>
      <c r="D8" s="80" t="str">
        <f>詳細設計書作成!F7</f>
        <v/>
      </c>
      <c r="E8" s="81"/>
      <c r="F8" s="82"/>
      <c r="G8" s="82"/>
      <c r="H8" s="83" t="str">
        <f t="shared" ref="H8:H27" si="0">IF(G8="","",IF(G8=F8,"○",IF(G8&gt;F8,"△","◎")))</f>
        <v/>
      </c>
      <c r="I8" s="117" t="str">
        <f t="shared" ref="I8:I27" si="1">IF(F8="","",IF(F8&lt;=$B$2,IF(G8="",1),0))</f>
        <v/>
      </c>
      <c r="J8" s="82"/>
      <c r="K8" s="84"/>
      <c r="L8" s="118"/>
      <c r="M8" s="119">
        <f t="shared" ref="M8:M27" si="2">IF(K8="",0,L8)</f>
        <v>0</v>
      </c>
      <c r="N8" s="120"/>
      <c r="O8" s="99"/>
      <c r="P8" s="121"/>
      <c r="Q8" s="126"/>
      <c r="R8" s="85" t="str">
        <f t="shared" ref="R8:R27" si="3">IF(P8="","",IF(P8=J8,"○",IF(P8&gt;J8,"△","◎")))</f>
        <v/>
      </c>
      <c r="S8" s="120" t="str">
        <f t="shared" ref="S8:S27" si="4">IF(J8="","",IF($B$2&gt;=J8,IF(P8="",1,0),0))</f>
        <v/>
      </c>
      <c r="T8" s="120" t="e">
        <f>IF(#REF!="","",IF($B$2&gt;=#REF!,IF(#REF!="",1,0),0))</f>
        <v>#REF!</v>
      </c>
      <c r="U8" s="126"/>
    </row>
    <row r="9" spans="1:21" ht="10.199999999999999">
      <c r="A9" s="78">
        <v>2</v>
      </c>
      <c r="B9" s="79" t="s">
        <v>242</v>
      </c>
      <c r="C9" s="79" t="s">
        <v>243</v>
      </c>
      <c r="D9" s="80" t="str">
        <f>詳細設計書作成!F8</f>
        <v/>
      </c>
      <c r="E9" s="81"/>
      <c r="F9" s="82"/>
      <c r="G9" s="84"/>
      <c r="H9" s="85" t="str">
        <f t="shared" si="0"/>
        <v/>
      </c>
      <c r="I9" s="122" t="str">
        <f t="shared" si="1"/>
        <v/>
      </c>
      <c r="J9" s="82"/>
      <c r="K9" s="84"/>
      <c r="L9" s="118"/>
      <c r="M9" s="119">
        <f t="shared" si="2"/>
        <v>0</v>
      </c>
      <c r="N9" s="120"/>
      <c r="O9" s="99"/>
      <c r="P9" s="121"/>
      <c r="Q9" s="126"/>
      <c r="R9" s="85" t="str">
        <f t="shared" si="3"/>
        <v/>
      </c>
      <c r="S9" s="120" t="str">
        <f t="shared" si="4"/>
        <v/>
      </c>
      <c r="T9" s="120" t="e">
        <f>IF(#REF!="","",IF($B$2&gt;=#REF!,IF(#REF!="",1,0),0))</f>
        <v>#REF!</v>
      </c>
      <c r="U9" s="128"/>
    </row>
    <row r="10" spans="1:21" ht="12" customHeight="1">
      <c r="A10" s="78">
        <v>3</v>
      </c>
      <c r="B10" s="79" t="s">
        <v>244</v>
      </c>
      <c r="C10" s="79" t="s">
        <v>245</v>
      </c>
      <c r="D10" s="80" t="str">
        <f>詳細設計書作成!F9</f>
        <v/>
      </c>
      <c r="E10" s="81"/>
      <c r="F10" s="82"/>
      <c r="G10" s="84"/>
      <c r="H10" s="85" t="str">
        <f t="shared" si="0"/>
        <v/>
      </c>
      <c r="I10" s="122" t="str">
        <f t="shared" si="1"/>
        <v/>
      </c>
      <c r="J10" s="82"/>
      <c r="K10" s="84"/>
      <c r="L10" s="118"/>
      <c r="M10" s="119">
        <f t="shared" si="2"/>
        <v>0</v>
      </c>
      <c r="N10" s="120"/>
      <c r="O10" s="99"/>
      <c r="P10" s="121"/>
      <c r="Q10" s="126"/>
      <c r="R10" s="85" t="str">
        <f t="shared" si="3"/>
        <v/>
      </c>
      <c r="S10" s="120" t="str">
        <f t="shared" si="4"/>
        <v/>
      </c>
      <c r="T10" s="120" t="e">
        <f>IF(#REF!="","",IF($B$2&gt;=#REF!,IF(#REF!="",1,0),0))</f>
        <v>#REF!</v>
      </c>
      <c r="U10" s="126"/>
    </row>
    <row r="11" spans="1:21" ht="10.199999999999999">
      <c r="A11" s="78">
        <v>4</v>
      </c>
      <c r="B11" s="79" t="s">
        <v>246</v>
      </c>
      <c r="C11" s="79" t="s">
        <v>247</v>
      </c>
      <c r="D11" s="80" t="str">
        <f>詳細設計書作成!F10</f>
        <v/>
      </c>
      <c r="E11" s="81"/>
      <c r="F11" s="82"/>
      <c r="G11" s="84"/>
      <c r="H11" s="85" t="str">
        <f t="shared" si="0"/>
        <v/>
      </c>
      <c r="I11" s="122" t="str">
        <f t="shared" si="1"/>
        <v/>
      </c>
      <c r="J11" s="82"/>
      <c r="K11" s="84"/>
      <c r="L11" s="118"/>
      <c r="M11" s="119">
        <f t="shared" si="2"/>
        <v>0</v>
      </c>
      <c r="N11" s="120"/>
      <c r="O11" s="99"/>
      <c r="P11" s="121"/>
      <c r="Q11" s="126"/>
      <c r="R11" s="85" t="str">
        <f t="shared" si="3"/>
        <v/>
      </c>
      <c r="S11" s="120" t="str">
        <f t="shared" si="4"/>
        <v/>
      </c>
      <c r="T11" s="120" t="e">
        <f>IF(#REF!="","",IF($B$2&gt;=#REF!,IF(#REF!="",1,0),0))</f>
        <v>#REF!</v>
      </c>
      <c r="U11" s="126"/>
    </row>
    <row r="12" spans="1:21" ht="10.199999999999999">
      <c r="A12" s="78">
        <v>5</v>
      </c>
      <c r="B12" s="79" t="s">
        <v>248</v>
      </c>
      <c r="C12" s="79" t="s">
        <v>249</v>
      </c>
      <c r="D12" s="80" t="str">
        <f>詳細設計書作成!F11</f>
        <v/>
      </c>
      <c r="E12" s="81"/>
      <c r="F12" s="82"/>
      <c r="G12" s="84"/>
      <c r="H12" s="85" t="str">
        <f t="shared" si="0"/>
        <v/>
      </c>
      <c r="I12" s="122" t="str">
        <f t="shared" si="1"/>
        <v/>
      </c>
      <c r="J12" s="82"/>
      <c r="K12" s="84"/>
      <c r="L12" s="118"/>
      <c r="M12" s="119">
        <f t="shared" si="2"/>
        <v>0</v>
      </c>
      <c r="N12" s="120"/>
      <c r="O12" s="99"/>
      <c r="P12" s="121"/>
      <c r="Q12" s="126"/>
      <c r="R12" s="85" t="str">
        <f t="shared" si="3"/>
        <v/>
      </c>
      <c r="S12" s="120" t="str">
        <f t="shared" si="4"/>
        <v/>
      </c>
      <c r="T12" s="120" t="e">
        <f>IF(#REF!="","",IF($B$2&gt;=#REF!,IF(#REF!="",1,0),0))</f>
        <v>#REF!</v>
      </c>
      <c r="U12" s="126"/>
    </row>
    <row r="13" spans="1:21" ht="10.199999999999999">
      <c r="A13" s="78">
        <v>6</v>
      </c>
      <c r="B13" s="79" t="s">
        <v>250</v>
      </c>
      <c r="C13" s="79" t="s">
        <v>251</v>
      </c>
      <c r="D13" s="80" t="str">
        <f>詳細設計書作成!F12</f>
        <v/>
      </c>
      <c r="E13" s="81"/>
      <c r="F13" s="82"/>
      <c r="G13" s="84"/>
      <c r="H13" s="85" t="str">
        <f t="shared" si="0"/>
        <v/>
      </c>
      <c r="I13" s="122" t="str">
        <f t="shared" si="1"/>
        <v/>
      </c>
      <c r="J13" s="82"/>
      <c r="K13" s="84"/>
      <c r="L13" s="118"/>
      <c r="M13" s="119">
        <f t="shared" si="2"/>
        <v>0</v>
      </c>
      <c r="N13" s="120"/>
      <c r="O13" s="99"/>
      <c r="P13" s="84"/>
      <c r="Q13" s="126"/>
      <c r="R13" s="85" t="str">
        <f t="shared" si="3"/>
        <v/>
      </c>
      <c r="S13" s="120" t="str">
        <f t="shared" si="4"/>
        <v/>
      </c>
      <c r="T13" s="120" t="e">
        <f>IF(#REF!="","",IF($B$2&gt;=#REF!,IF(#REF!="",1,0),0))</f>
        <v>#REF!</v>
      </c>
      <c r="U13" s="129"/>
    </row>
    <row r="14" spans="1:21" ht="10.5" customHeight="1">
      <c r="A14" s="78">
        <v>7</v>
      </c>
      <c r="B14" s="86" t="s">
        <v>252</v>
      </c>
      <c r="C14" s="86" t="s">
        <v>253</v>
      </c>
      <c r="D14" s="80" t="str">
        <f>詳細設計書作成!F13</f>
        <v/>
      </c>
      <c r="E14" s="81"/>
      <c r="F14" s="82"/>
      <c r="G14" s="84"/>
      <c r="H14" s="85" t="str">
        <f t="shared" si="0"/>
        <v/>
      </c>
      <c r="I14" s="122" t="str">
        <f t="shared" si="1"/>
        <v/>
      </c>
      <c r="J14" s="82"/>
      <c r="K14" s="84"/>
      <c r="L14" s="118"/>
      <c r="M14" s="119">
        <f t="shared" si="2"/>
        <v>0</v>
      </c>
      <c r="N14" s="120"/>
      <c r="O14" s="99"/>
      <c r="P14" s="84"/>
      <c r="Q14" s="126"/>
      <c r="R14" s="85" t="str">
        <f t="shared" si="3"/>
        <v/>
      </c>
      <c r="S14" s="120" t="str">
        <f t="shared" si="4"/>
        <v/>
      </c>
      <c r="T14" s="120" t="e">
        <f>IF(#REF!="","",IF($B$2&gt;=#REF!,IF(#REF!="",1,0),0))</f>
        <v>#REF!</v>
      </c>
      <c r="U14" s="130"/>
    </row>
    <row r="15" spans="1:21" ht="10.199999999999999">
      <c r="A15" s="78">
        <v>8</v>
      </c>
      <c r="B15" s="86" t="s">
        <v>254</v>
      </c>
      <c r="C15" s="86" t="s">
        <v>255</v>
      </c>
      <c r="D15" s="80" t="str">
        <f>詳細設計書作成!F14</f>
        <v/>
      </c>
      <c r="E15" s="81"/>
      <c r="F15" s="82"/>
      <c r="G15" s="84"/>
      <c r="H15" s="85" t="str">
        <f t="shared" si="0"/>
        <v/>
      </c>
      <c r="I15" s="122" t="str">
        <f t="shared" si="1"/>
        <v/>
      </c>
      <c r="J15" s="82"/>
      <c r="K15" s="84"/>
      <c r="L15" s="118"/>
      <c r="M15" s="119">
        <f t="shared" si="2"/>
        <v>0</v>
      </c>
      <c r="N15" s="120"/>
      <c r="O15" s="99"/>
      <c r="P15" s="84"/>
      <c r="Q15" s="126"/>
      <c r="R15" s="85" t="str">
        <f t="shared" si="3"/>
        <v/>
      </c>
      <c r="S15" s="120" t="str">
        <f t="shared" si="4"/>
        <v/>
      </c>
      <c r="T15" s="120" t="e">
        <f>IF(#REF!="","",IF($B$2&gt;=#REF!,IF(#REF!="",1,0),0))</f>
        <v>#REF!</v>
      </c>
      <c r="U15" s="130"/>
    </row>
    <row r="16" spans="1:21" ht="10.199999999999999">
      <c r="A16" s="78">
        <v>9</v>
      </c>
      <c r="B16" s="86" t="s">
        <v>256</v>
      </c>
      <c r="C16" s="86" t="s">
        <v>257</v>
      </c>
      <c r="D16" s="80" t="str">
        <f>詳細設計書作成!F15</f>
        <v/>
      </c>
      <c r="E16" s="81"/>
      <c r="F16" s="82"/>
      <c r="G16" s="84"/>
      <c r="H16" s="85" t="str">
        <f t="shared" si="0"/>
        <v/>
      </c>
      <c r="I16" s="122" t="str">
        <f t="shared" si="1"/>
        <v/>
      </c>
      <c r="J16" s="82"/>
      <c r="K16" s="84"/>
      <c r="L16" s="118"/>
      <c r="M16" s="119">
        <f t="shared" si="2"/>
        <v>0</v>
      </c>
      <c r="N16" s="120"/>
      <c r="O16" s="99"/>
      <c r="P16" s="84"/>
      <c r="Q16" s="126"/>
      <c r="R16" s="85" t="str">
        <f t="shared" si="3"/>
        <v/>
      </c>
      <c r="S16" s="120" t="str">
        <f t="shared" si="4"/>
        <v/>
      </c>
      <c r="T16" s="120" t="e">
        <f>IF(#REF!="","",IF($B$2&gt;=#REF!,IF(#REF!="",1,0),0))</f>
        <v>#REF!</v>
      </c>
      <c r="U16" s="126"/>
    </row>
    <row r="17" spans="1:21" ht="10.199999999999999">
      <c r="A17" s="78">
        <v>10</v>
      </c>
      <c r="B17" s="86" t="s">
        <v>258</v>
      </c>
      <c r="C17" s="86" t="s">
        <v>259</v>
      </c>
      <c r="D17" s="80" t="str">
        <f>詳細設計書作成!F16</f>
        <v/>
      </c>
      <c r="E17" s="81"/>
      <c r="F17" s="82"/>
      <c r="G17" s="84"/>
      <c r="H17" s="85" t="str">
        <f t="shared" si="0"/>
        <v/>
      </c>
      <c r="I17" s="122" t="str">
        <f t="shared" si="1"/>
        <v/>
      </c>
      <c r="J17" s="82"/>
      <c r="K17" s="84"/>
      <c r="L17" s="118"/>
      <c r="M17" s="119">
        <f t="shared" si="2"/>
        <v>0</v>
      </c>
      <c r="N17" s="120"/>
      <c r="O17" s="99"/>
      <c r="P17" s="84"/>
      <c r="Q17" s="126"/>
      <c r="R17" s="85" t="str">
        <f t="shared" si="3"/>
        <v/>
      </c>
      <c r="S17" s="120" t="str">
        <f t="shared" si="4"/>
        <v/>
      </c>
      <c r="T17" s="120" t="e">
        <f>IF(#REF!="","",IF($B$2&gt;=#REF!,IF(#REF!="",1,0),0))</f>
        <v>#REF!</v>
      </c>
      <c r="U17" s="126"/>
    </row>
    <row r="18" spans="1:21" ht="10.199999999999999">
      <c r="A18" s="78">
        <v>11</v>
      </c>
      <c r="B18" s="87"/>
      <c r="C18" s="88"/>
      <c r="D18" s="80" t="str">
        <f>詳細設計書作成!F17</f>
        <v/>
      </c>
      <c r="E18" s="81"/>
      <c r="F18" s="82"/>
      <c r="G18" s="84"/>
      <c r="H18" s="85" t="str">
        <f t="shared" si="0"/>
        <v/>
      </c>
      <c r="I18" s="122" t="str">
        <f t="shared" si="1"/>
        <v/>
      </c>
      <c r="J18" s="82"/>
      <c r="K18" s="84"/>
      <c r="L18" s="118"/>
      <c r="M18" s="119">
        <f t="shared" si="2"/>
        <v>0</v>
      </c>
      <c r="N18" s="120"/>
      <c r="O18" s="99"/>
      <c r="P18" s="84"/>
      <c r="Q18" s="126"/>
      <c r="R18" s="85" t="str">
        <f t="shared" si="3"/>
        <v/>
      </c>
      <c r="S18" s="120" t="str">
        <f t="shared" si="4"/>
        <v/>
      </c>
      <c r="T18" s="120" t="e">
        <f>IF(#REF!="","",IF($B$2&gt;=#REF!,IF(#REF!="",1,0),0))</f>
        <v>#REF!</v>
      </c>
      <c r="U18" s="126"/>
    </row>
    <row r="19" spans="1:21" ht="10.199999999999999">
      <c r="A19" s="89">
        <v>12</v>
      </c>
      <c r="B19" s="87"/>
      <c r="C19" s="88"/>
      <c r="D19" s="80" t="str">
        <f>詳細設計書作成!F18</f>
        <v/>
      </c>
      <c r="E19" s="81"/>
      <c r="F19" s="82"/>
      <c r="G19" s="84"/>
      <c r="H19" s="85" t="str">
        <f t="shared" si="0"/>
        <v/>
      </c>
      <c r="I19" s="123" t="str">
        <f t="shared" si="1"/>
        <v/>
      </c>
      <c r="J19" s="82"/>
      <c r="K19" s="84"/>
      <c r="L19" s="118"/>
      <c r="M19" s="119">
        <f t="shared" si="2"/>
        <v>0</v>
      </c>
      <c r="N19" s="120"/>
      <c r="O19" s="99"/>
      <c r="P19" s="84"/>
      <c r="Q19" s="126"/>
      <c r="R19" s="85" t="str">
        <f t="shared" si="3"/>
        <v/>
      </c>
      <c r="S19" s="120" t="str">
        <f t="shared" si="4"/>
        <v/>
      </c>
      <c r="T19" s="120" t="e">
        <f>IF(#REF!="","",IF($B$2&gt;=#REF!,IF(#REF!="",1,0),0))</f>
        <v>#REF!</v>
      </c>
      <c r="U19" s="126"/>
    </row>
    <row r="20" spans="1:21" ht="10.199999999999999">
      <c r="A20" s="89">
        <v>13</v>
      </c>
      <c r="B20" s="87"/>
      <c r="C20" s="88"/>
      <c r="D20" s="80" t="str">
        <f>詳細設計書作成!F19</f>
        <v/>
      </c>
      <c r="E20" s="81"/>
      <c r="F20" s="82"/>
      <c r="G20" s="84"/>
      <c r="H20" s="85" t="str">
        <f t="shared" si="0"/>
        <v/>
      </c>
      <c r="I20" s="123" t="str">
        <f t="shared" si="1"/>
        <v/>
      </c>
      <c r="J20" s="82"/>
      <c r="K20" s="84"/>
      <c r="L20" s="118"/>
      <c r="M20" s="119">
        <f t="shared" si="2"/>
        <v>0</v>
      </c>
      <c r="N20" s="120"/>
      <c r="O20" s="99"/>
      <c r="P20" s="84"/>
      <c r="Q20" s="126"/>
      <c r="R20" s="85" t="str">
        <f t="shared" si="3"/>
        <v/>
      </c>
      <c r="S20" s="120" t="str">
        <f t="shared" si="4"/>
        <v/>
      </c>
      <c r="T20" s="120" t="e">
        <f>IF(#REF!="","",IF($B$2&gt;=#REF!,IF(#REF!="",1,0),0))</f>
        <v>#REF!</v>
      </c>
      <c r="U20" s="126"/>
    </row>
    <row r="21" spans="1:21" ht="10.199999999999999">
      <c r="A21" s="89">
        <v>14</v>
      </c>
      <c r="B21" s="90"/>
      <c r="C21" s="79"/>
      <c r="D21" s="80" t="str">
        <f>詳細設計書作成!F20</f>
        <v/>
      </c>
      <c r="E21" s="81"/>
      <c r="F21" s="82"/>
      <c r="G21" s="84"/>
      <c r="H21" s="85" t="str">
        <f t="shared" si="0"/>
        <v/>
      </c>
      <c r="I21" s="123" t="str">
        <f t="shared" si="1"/>
        <v/>
      </c>
      <c r="J21" s="82"/>
      <c r="K21" s="84"/>
      <c r="L21" s="118"/>
      <c r="M21" s="119">
        <f t="shared" si="2"/>
        <v>0</v>
      </c>
      <c r="N21" s="120"/>
      <c r="O21" s="99"/>
      <c r="P21" s="84"/>
      <c r="Q21" s="126"/>
      <c r="R21" s="85" t="str">
        <f t="shared" si="3"/>
        <v/>
      </c>
      <c r="S21" s="120" t="str">
        <f t="shared" si="4"/>
        <v/>
      </c>
      <c r="T21" s="120" t="e">
        <f>IF(#REF!="","",IF($B$2&gt;=#REF!,IF(#REF!="",1,0),0))</f>
        <v>#REF!</v>
      </c>
      <c r="U21" s="126"/>
    </row>
    <row r="22" spans="1:21" ht="10.199999999999999">
      <c r="A22" s="89">
        <v>15</v>
      </c>
      <c r="B22" s="91"/>
      <c r="C22" s="92"/>
      <c r="D22" s="80" t="str">
        <f>詳細設計書作成!F21</f>
        <v/>
      </c>
      <c r="E22" s="81"/>
      <c r="F22" s="84"/>
      <c r="G22" s="84"/>
      <c r="H22" s="85" t="str">
        <f t="shared" si="0"/>
        <v/>
      </c>
      <c r="I22" s="123" t="str">
        <f t="shared" si="1"/>
        <v/>
      </c>
      <c r="J22" s="84"/>
      <c r="K22" s="84"/>
      <c r="L22" s="118"/>
      <c r="M22" s="119">
        <f t="shared" si="2"/>
        <v>0</v>
      </c>
      <c r="N22" s="120"/>
      <c r="O22" s="99"/>
      <c r="P22" s="84"/>
      <c r="Q22" s="126"/>
      <c r="R22" s="85" t="str">
        <f t="shared" si="3"/>
        <v/>
      </c>
      <c r="S22" s="120" t="str">
        <f t="shared" si="4"/>
        <v/>
      </c>
      <c r="T22" s="120" t="e">
        <f>IF(#REF!="","",IF($B$2&gt;=#REF!,IF(#REF!="",1,0),0))</f>
        <v>#REF!</v>
      </c>
      <c r="U22" s="126"/>
    </row>
    <row r="23" spans="1:21" ht="10.199999999999999">
      <c r="A23" s="89">
        <v>16</v>
      </c>
      <c r="B23" s="91"/>
      <c r="C23" s="92"/>
      <c r="D23" s="80" t="str">
        <f>詳細設計書作成!F22</f>
        <v/>
      </c>
      <c r="E23" s="81"/>
      <c r="F23" s="84"/>
      <c r="G23" s="84"/>
      <c r="H23" s="85" t="str">
        <f t="shared" si="0"/>
        <v/>
      </c>
      <c r="I23" s="123" t="str">
        <f t="shared" si="1"/>
        <v/>
      </c>
      <c r="J23" s="84"/>
      <c r="K23" s="84"/>
      <c r="L23" s="118"/>
      <c r="M23" s="119">
        <f t="shared" si="2"/>
        <v>0</v>
      </c>
      <c r="N23" s="120"/>
      <c r="O23" s="99"/>
      <c r="P23" s="84"/>
      <c r="Q23" s="126"/>
      <c r="R23" s="85" t="str">
        <f t="shared" si="3"/>
        <v/>
      </c>
      <c r="S23" s="120" t="str">
        <f t="shared" si="4"/>
        <v/>
      </c>
      <c r="T23" s="120" t="e">
        <f>IF(#REF!="","",IF($B$2&gt;=#REF!,IF(#REF!="",1,0),0))</f>
        <v>#REF!</v>
      </c>
      <c r="U23" s="126"/>
    </row>
    <row r="24" spans="1:21" ht="10.199999999999999">
      <c r="A24" s="89">
        <v>17</v>
      </c>
      <c r="B24" s="91"/>
      <c r="C24" s="92"/>
      <c r="D24" s="80" t="str">
        <f>詳細設計書作成!F23</f>
        <v/>
      </c>
      <c r="E24" s="81"/>
      <c r="F24" s="84"/>
      <c r="G24" s="84"/>
      <c r="H24" s="85" t="str">
        <f t="shared" si="0"/>
        <v/>
      </c>
      <c r="I24" s="123" t="str">
        <f t="shared" si="1"/>
        <v/>
      </c>
      <c r="J24" s="84"/>
      <c r="K24" s="84"/>
      <c r="L24" s="118"/>
      <c r="M24" s="119">
        <f t="shared" si="2"/>
        <v>0</v>
      </c>
      <c r="N24" s="120"/>
      <c r="O24" s="99"/>
      <c r="P24" s="84"/>
      <c r="Q24" s="126"/>
      <c r="R24" s="85" t="str">
        <f t="shared" si="3"/>
        <v/>
      </c>
      <c r="S24" s="120" t="str">
        <f t="shared" si="4"/>
        <v/>
      </c>
      <c r="T24" s="120" t="e">
        <f>IF(#REF!="","",IF($B$2&gt;=#REF!,IF(#REF!="",1,0),0))</f>
        <v>#REF!</v>
      </c>
      <c r="U24" s="126"/>
    </row>
    <row r="25" spans="1:21" ht="10.199999999999999">
      <c r="A25" s="89">
        <v>18</v>
      </c>
      <c r="B25" s="90"/>
      <c r="C25" s="79"/>
      <c r="D25" s="80" t="str">
        <f>詳細設計書作成!F24</f>
        <v/>
      </c>
      <c r="E25" s="81"/>
      <c r="F25" s="84"/>
      <c r="G25" s="84"/>
      <c r="H25" s="85" t="str">
        <f t="shared" si="0"/>
        <v/>
      </c>
      <c r="I25" s="123" t="str">
        <f t="shared" si="1"/>
        <v/>
      </c>
      <c r="J25" s="84"/>
      <c r="K25" s="84"/>
      <c r="L25" s="118"/>
      <c r="M25" s="119">
        <f t="shared" si="2"/>
        <v>0</v>
      </c>
      <c r="N25" s="120"/>
      <c r="O25" s="99"/>
      <c r="P25" s="84"/>
      <c r="Q25" s="126"/>
      <c r="R25" s="85" t="str">
        <f t="shared" si="3"/>
        <v/>
      </c>
      <c r="S25" s="120" t="str">
        <f t="shared" si="4"/>
        <v/>
      </c>
      <c r="T25" s="120" t="e">
        <f>IF(#REF!="","",IF($B$2&gt;=#REF!,IF(#REF!="",1,0),0))</f>
        <v>#REF!</v>
      </c>
      <c r="U25" s="126"/>
    </row>
    <row r="26" spans="1:21" ht="10.199999999999999">
      <c r="A26" s="89">
        <v>19</v>
      </c>
      <c r="B26" s="90"/>
      <c r="C26" s="79"/>
      <c r="D26" s="80" t="str">
        <f>詳細設計書作成!F25</f>
        <v/>
      </c>
      <c r="E26" s="81"/>
      <c r="F26" s="84"/>
      <c r="G26" s="84"/>
      <c r="H26" s="85" t="str">
        <f t="shared" si="0"/>
        <v/>
      </c>
      <c r="I26" s="123" t="str">
        <f t="shared" si="1"/>
        <v/>
      </c>
      <c r="J26" s="84"/>
      <c r="K26" s="84"/>
      <c r="L26" s="118"/>
      <c r="M26" s="119">
        <f t="shared" si="2"/>
        <v>0</v>
      </c>
      <c r="N26" s="120"/>
      <c r="O26" s="99"/>
      <c r="P26" s="84"/>
      <c r="Q26" s="126"/>
      <c r="R26" s="85" t="str">
        <f t="shared" si="3"/>
        <v/>
      </c>
      <c r="S26" s="120" t="str">
        <f t="shared" si="4"/>
        <v/>
      </c>
      <c r="T26" s="120" t="e">
        <f>IF(#REF!="","",IF($B$2&gt;=#REF!,IF(#REF!="",1,0),0))</f>
        <v>#REF!</v>
      </c>
      <c r="U26" s="126"/>
    </row>
    <row r="27" spans="1:21" ht="10.199999999999999">
      <c r="A27" s="78">
        <v>20</v>
      </c>
      <c r="B27" s="93"/>
      <c r="C27" s="94"/>
      <c r="D27" s="80" t="str">
        <f>詳細設計書作成!F26</f>
        <v/>
      </c>
      <c r="E27" s="81"/>
      <c r="F27" s="84"/>
      <c r="G27" s="84"/>
      <c r="H27" s="85" t="str">
        <f t="shared" si="0"/>
        <v/>
      </c>
      <c r="I27" s="122" t="str">
        <f t="shared" si="1"/>
        <v/>
      </c>
      <c r="J27" s="84"/>
      <c r="K27" s="84"/>
      <c r="L27" s="118"/>
      <c r="M27" s="119">
        <f t="shared" si="2"/>
        <v>0</v>
      </c>
      <c r="N27" s="120"/>
      <c r="O27" s="99"/>
      <c r="P27" s="84"/>
      <c r="Q27" s="126"/>
      <c r="R27" s="85" t="str">
        <f t="shared" si="3"/>
        <v/>
      </c>
      <c r="S27" s="120" t="str">
        <f t="shared" si="4"/>
        <v/>
      </c>
      <c r="T27" s="120" t="e">
        <f>IF(#REF!="","",IF($B$2&gt;=#REF!,IF(#REF!="",1,0),0))</f>
        <v>#REF!</v>
      </c>
      <c r="U27" s="126"/>
    </row>
    <row r="28" spans="1:21" ht="10.199999999999999">
      <c r="A28" s="89">
        <v>21</v>
      </c>
      <c r="B28" s="93"/>
      <c r="C28" s="94"/>
      <c r="D28" s="80"/>
      <c r="E28" s="81"/>
      <c r="F28" s="84"/>
      <c r="G28" s="84"/>
      <c r="H28" s="85"/>
      <c r="I28" s="122"/>
      <c r="J28" s="84"/>
      <c r="K28" s="84"/>
      <c r="L28" s="118"/>
      <c r="M28" s="119"/>
      <c r="N28" s="120"/>
      <c r="O28" s="99"/>
      <c r="P28" s="84"/>
      <c r="Q28" s="126"/>
      <c r="R28" s="85"/>
      <c r="S28" s="120"/>
      <c r="T28" s="120"/>
      <c r="U28" s="126"/>
    </row>
    <row r="29" spans="1:21" ht="10.199999999999999">
      <c r="A29" s="78">
        <v>22</v>
      </c>
      <c r="B29" s="93"/>
      <c r="C29" s="94"/>
      <c r="D29" s="80"/>
      <c r="E29" s="81"/>
      <c r="F29" s="84"/>
      <c r="G29" s="84"/>
      <c r="H29" s="85"/>
      <c r="I29" s="122"/>
      <c r="J29" s="84"/>
      <c r="K29" s="84"/>
      <c r="L29" s="118"/>
      <c r="M29" s="119"/>
      <c r="N29" s="120"/>
      <c r="O29" s="99"/>
      <c r="P29" s="84"/>
      <c r="Q29" s="126"/>
      <c r="R29" s="85"/>
      <c r="S29" s="120"/>
      <c r="T29" s="120"/>
      <c r="U29" s="126"/>
    </row>
    <row r="30" spans="1:21" ht="10.199999999999999">
      <c r="A30" s="89">
        <v>23</v>
      </c>
      <c r="B30" s="93"/>
      <c r="C30" s="94"/>
      <c r="D30" s="80"/>
      <c r="E30" s="81"/>
      <c r="F30" s="84"/>
      <c r="G30" s="84"/>
      <c r="H30" s="85"/>
      <c r="I30" s="122"/>
      <c r="J30" s="84"/>
      <c r="K30" s="84"/>
      <c r="L30" s="118"/>
      <c r="M30" s="119"/>
      <c r="N30" s="120"/>
      <c r="O30" s="99"/>
      <c r="P30" s="84"/>
      <c r="Q30" s="126"/>
      <c r="R30" s="85"/>
      <c r="S30" s="120"/>
      <c r="T30" s="120"/>
      <c r="U30" s="126"/>
    </row>
    <row r="31" spans="1:21" ht="10.199999999999999">
      <c r="A31" s="78">
        <v>24</v>
      </c>
      <c r="B31" s="93"/>
      <c r="C31" s="94"/>
      <c r="D31" s="80"/>
      <c r="E31" s="81"/>
      <c r="F31" s="84"/>
      <c r="G31" s="84"/>
      <c r="H31" s="85"/>
      <c r="I31" s="122"/>
      <c r="J31" s="84"/>
      <c r="K31" s="84"/>
      <c r="L31" s="118"/>
      <c r="M31" s="119"/>
      <c r="N31" s="120"/>
      <c r="O31" s="99"/>
      <c r="P31" s="84"/>
      <c r="Q31" s="126"/>
      <c r="R31" s="85"/>
      <c r="S31" s="120"/>
      <c r="T31" s="120"/>
      <c r="U31" s="126"/>
    </row>
    <row r="32" spans="1:21" ht="10.199999999999999">
      <c r="A32" s="89">
        <v>25</v>
      </c>
      <c r="B32" s="95"/>
      <c r="C32" s="96"/>
      <c r="D32" s="80"/>
      <c r="E32" s="81"/>
      <c r="F32" s="84"/>
      <c r="G32" s="84"/>
      <c r="H32" s="85"/>
      <c r="I32" s="122"/>
      <c r="J32" s="84"/>
      <c r="K32" s="84"/>
      <c r="L32" s="118"/>
      <c r="M32" s="119"/>
      <c r="N32" s="120"/>
      <c r="O32" s="99"/>
      <c r="P32" s="84"/>
      <c r="Q32" s="126"/>
      <c r="R32" s="85"/>
      <c r="S32" s="120"/>
      <c r="T32" s="120"/>
      <c r="U32" s="126"/>
    </row>
    <row r="33" spans="1:21" ht="10.199999999999999">
      <c r="A33" s="78">
        <v>26</v>
      </c>
      <c r="B33" s="95"/>
      <c r="C33" s="96"/>
      <c r="D33" s="80"/>
      <c r="E33" s="81"/>
      <c r="F33" s="84"/>
      <c r="G33" s="84"/>
      <c r="H33" s="85"/>
      <c r="I33" s="122"/>
      <c r="J33" s="84"/>
      <c r="K33" s="84"/>
      <c r="L33" s="118"/>
      <c r="M33" s="119"/>
      <c r="N33" s="120"/>
      <c r="O33" s="99"/>
      <c r="P33" s="84"/>
      <c r="Q33" s="126"/>
      <c r="R33" s="85"/>
      <c r="S33" s="120"/>
      <c r="T33" s="120"/>
      <c r="U33" s="126"/>
    </row>
    <row r="34" spans="1:21" ht="10.199999999999999">
      <c r="A34" s="89">
        <v>27</v>
      </c>
      <c r="B34" s="95"/>
      <c r="C34" s="96"/>
      <c r="D34" s="80"/>
      <c r="E34" s="81"/>
      <c r="F34" s="84"/>
      <c r="G34" s="84"/>
      <c r="H34" s="85"/>
      <c r="I34" s="122"/>
      <c r="J34" s="84"/>
      <c r="K34" s="84"/>
      <c r="L34" s="118"/>
      <c r="M34" s="119"/>
      <c r="N34" s="120"/>
      <c r="O34" s="99"/>
      <c r="P34" s="84"/>
      <c r="Q34" s="126"/>
      <c r="R34" s="85"/>
      <c r="S34" s="120"/>
      <c r="T34" s="120"/>
      <c r="U34" s="126"/>
    </row>
    <row r="35" spans="1:21" ht="10.199999999999999">
      <c r="A35" s="78">
        <v>28</v>
      </c>
      <c r="B35" s="95"/>
      <c r="C35" s="96"/>
      <c r="D35" s="80"/>
      <c r="E35" s="81"/>
      <c r="F35" s="84"/>
      <c r="G35" s="84"/>
      <c r="H35" s="85"/>
      <c r="I35" s="122"/>
      <c r="J35" s="84"/>
      <c r="K35" s="84"/>
      <c r="L35" s="118"/>
      <c r="M35" s="119"/>
      <c r="N35" s="120"/>
      <c r="O35" s="99"/>
      <c r="P35" s="84"/>
      <c r="Q35" s="126"/>
      <c r="R35" s="85"/>
      <c r="S35" s="120"/>
      <c r="T35" s="120"/>
      <c r="U35" s="126"/>
    </row>
    <row r="36" spans="1:21" ht="10.199999999999999">
      <c r="A36" s="89">
        <v>29</v>
      </c>
      <c r="B36" s="95"/>
      <c r="C36" s="96"/>
      <c r="D36" s="80"/>
      <c r="E36" s="81"/>
      <c r="F36" s="84"/>
      <c r="G36" s="84"/>
      <c r="H36" s="85"/>
      <c r="I36" s="122"/>
      <c r="J36" s="84"/>
      <c r="K36" s="84"/>
      <c r="L36" s="118"/>
      <c r="M36" s="119"/>
      <c r="N36" s="120"/>
      <c r="O36" s="99"/>
      <c r="P36" s="84"/>
      <c r="Q36" s="126"/>
      <c r="R36" s="85"/>
      <c r="S36" s="120"/>
      <c r="T36" s="120"/>
      <c r="U36" s="126"/>
    </row>
    <row r="37" spans="1:21" ht="10.199999999999999">
      <c r="A37" s="78">
        <v>30</v>
      </c>
      <c r="B37" s="95"/>
      <c r="C37" s="96"/>
      <c r="D37" s="80"/>
      <c r="E37" s="81"/>
      <c r="F37" s="84"/>
      <c r="G37" s="84"/>
      <c r="H37" s="85"/>
      <c r="I37" s="122"/>
      <c r="J37" s="84"/>
      <c r="K37" s="84"/>
      <c r="L37" s="118"/>
      <c r="M37" s="119"/>
      <c r="N37" s="120"/>
      <c r="O37" s="99"/>
      <c r="P37" s="84"/>
      <c r="Q37" s="126"/>
      <c r="R37" s="85"/>
      <c r="S37" s="120"/>
      <c r="T37" s="120"/>
      <c r="U37" s="126"/>
    </row>
    <row r="38" spans="1:21" ht="10.199999999999999">
      <c r="A38" s="89">
        <v>31</v>
      </c>
      <c r="B38" s="95"/>
      <c r="C38" s="96"/>
      <c r="D38" s="80"/>
      <c r="E38" s="81"/>
      <c r="F38" s="84"/>
      <c r="G38" s="84"/>
      <c r="H38" s="85"/>
      <c r="I38" s="122"/>
      <c r="J38" s="84"/>
      <c r="K38" s="84"/>
      <c r="L38" s="118"/>
      <c r="M38" s="119"/>
      <c r="N38" s="120"/>
      <c r="O38" s="99"/>
      <c r="P38" s="84"/>
      <c r="Q38" s="126"/>
      <c r="R38" s="85"/>
      <c r="S38" s="120"/>
      <c r="T38" s="120"/>
      <c r="U38" s="126"/>
    </row>
    <row r="39" spans="1:21" ht="10.199999999999999">
      <c r="A39" s="78">
        <v>32</v>
      </c>
      <c r="B39" s="95"/>
      <c r="C39" s="96"/>
      <c r="D39" s="80"/>
      <c r="E39" s="81"/>
      <c r="F39" s="84"/>
      <c r="G39" s="84"/>
      <c r="H39" s="85"/>
      <c r="I39" s="122"/>
      <c r="J39" s="84"/>
      <c r="K39" s="84"/>
      <c r="L39" s="118"/>
      <c r="M39" s="119"/>
      <c r="N39" s="120"/>
      <c r="O39" s="99"/>
      <c r="P39" s="84"/>
      <c r="Q39" s="126"/>
      <c r="R39" s="85"/>
      <c r="S39" s="120"/>
      <c r="T39" s="120"/>
      <c r="U39" s="126"/>
    </row>
    <row r="40" spans="1:21" ht="10.199999999999999">
      <c r="A40" s="89">
        <v>33</v>
      </c>
      <c r="B40" s="95"/>
      <c r="C40" s="96"/>
      <c r="D40" s="80"/>
      <c r="E40" s="81"/>
      <c r="F40" s="84"/>
      <c r="G40" s="84"/>
      <c r="H40" s="85"/>
      <c r="I40" s="122"/>
      <c r="J40" s="84"/>
      <c r="K40" s="84"/>
      <c r="L40" s="118"/>
      <c r="M40" s="119"/>
      <c r="N40" s="120"/>
      <c r="O40" s="99"/>
      <c r="P40" s="84"/>
      <c r="Q40" s="126"/>
      <c r="R40" s="85"/>
      <c r="S40" s="120"/>
      <c r="T40" s="120"/>
      <c r="U40" s="126"/>
    </row>
    <row r="41" spans="1:21" ht="10.199999999999999">
      <c r="A41" s="78">
        <v>34</v>
      </c>
      <c r="B41" s="95"/>
      <c r="C41" s="96"/>
      <c r="D41" s="80"/>
      <c r="E41" s="81"/>
      <c r="F41" s="84"/>
      <c r="G41" s="84"/>
      <c r="H41" s="85"/>
      <c r="I41" s="122"/>
      <c r="J41" s="84"/>
      <c r="K41" s="84"/>
      <c r="L41" s="118"/>
      <c r="M41" s="119"/>
      <c r="N41" s="120"/>
      <c r="O41" s="99"/>
      <c r="P41" s="84"/>
      <c r="Q41" s="126"/>
      <c r="R41" s="85"/>
      <c r="S41" s="120"/>
      <c r="T41" s="120"/>
      <c r="U41" s="126"/>
    </row>
    <row r="42" spans="1:21" ht="10.199999999999999">
      <c r="A42" s="89">
        <v>35</v>
      </c>
      <c r="B42" s="95"/>
      <c r="C42" s="96"/>
      <c r="D42" s="80"/>
      <c r="E42" s="81"/>
      <c r="F42" s="84"/>
      <c r="G42" s="84"/>
      <c r="H42" s="85"/>
      <c r="I42" s="122"/>
      <c r="J42" s="84"/>
      <c r="K42" s="84"/>
      <c r="L42" s="118"/>
      <c r="M42" s="119"/>
      <c r="N42" s="120"/>
      <c r="O42" s="99"/>
      <c r="P42" s="84"/>
      <c r="Q42" s="126"/>
      <c r="R42" s="85"/>
      <c r="S42" s="120"/>
      <c r="T42" s="120"/>
      <c r="U42" s="126"/>
    </row>
    <row r="43" spans="1:21" ht="10.199999999999999">
      <c r="A43" s="78">
        <v>36</v>
      </c>
      <c r="B43" s="95"/>
      <c r="C43" s="96"/>
      <c r="D43" s="80"/>
      <c r="E43" s="81"/>
      <c r="F43" s="84"/>
      <c r="G43" s="84"/>
      <c r="H43" s="85"/>
      <c r="I43" s="122"/>
      <c r="J43" s="84"/>
      <c r="K43" s="84"/>
      <c r="L43" s="118"/>
      <c r="M43" s="119"/>
      <c r="N43" s="120"/>
      <c r="O43" s="99"/>
      <c r="P43" s="84"/>
      <c r="Q43" s="126"/>
      <c r="R43" s="85"/>
      <c r="S43" s="120"/>
      <c r="T43" s="120"/>
      <c r="U43" s="126"/>
    </row>
    <row r="44" spans="1:21" ht="10.199999999999999">
      <c r="A44" s="89">
        <v>37</v>
      </c>
      <c r="B44" s="95"/>
      <c r="C44" s="96"/>
      <c r="D44" s="80"/>
      <c r="E44" s="81"/>
      <c r="F44" s="84"/>
      <c r="G44" s="84"/>
      <c r="H44" s="85"/>
      <c r="I44" s="122"/>
      <c r="J44" s="84"/>
      <c r="K44" s="84"/>
      <c r="L44" s="118"/>
      <c r="M44" s="119"/>
      <c r="N44" s="120"/>
      <c r="O44" s="99"/>
      <c r="P44" s="84"/>
      <c r="Q44" s="126"/>
      <c r="R44" s="85"/>
      <c r="S44" s="120"/>
      <c r="T44" s="120"/>
      <c r="U44" s="126"/>
    </row>
    <row r="45" spans="1:21" ht="10.199999999999999">
      <c r="A45" s="78">
        <v>38</v>
      </c>
      <c r="B45" s="95"/>
      <c r="C45" s="96"/>
      <c r="D45" s="80"/>
      <c r="E45" s="81"/>
      <c r="F45" s="84"/>
      <c r="G45" s="84"/>
      <c r="H45" s="85"/>
      <c r="I45" s="122"/>
      <c r="J45" s="84"/>
      <c r="K45" s="84"/>
      <c r="L45" s="118"/>
      <c r="M45" s="119"/>
      <c r="N45" s="120"/>
      <c r="O45" s="99"/>
      <c r="P45" s="84"/>
      <c r="Q45" s="126"/>
      <c r="R45" s="85"/>
      <c r="S45" s="120"/>
      <c r="T45" s="120"/>
      <c r="U45" s="126"/>
    </row>
    <row r="46" spans="1:21" ht="10.199999999999999">
      <c r="A46" s="89">
        <v>39</v>
      </c>
      <c r="B46" s="95"/>
      <c r="C46" s="96"/>
      <c r="D46" s="80"/>
      <c r="E46" s="81"/>
      <c r="F46" s="84"/>
      <c r="G46" s="84"/>
      <c r="H46" s="85"/>
      <c r="I46" s="122"/>
      <c r="J46" s="84"/>
      <c r="K46" s="84"/>
      <c r="L46" s="118"/>
      <c r="M46" s="119"/>
      <c r="N46" s="120"/>
      <c r="O46" s="99"/>
      <c r="P46" s="84"/>
      <c r="Q46" s="126"/>
      <c r="R46" s="85"/>
      <c r="S46" s="120"/>
      <c r="T46" s="120"/>
      <c r="U46" s="126"/>
    </row>
    <row r="47" spans="1:21">
      <c r="A47" s="78"/>
      <c r="B47" s="97" t="s">
        <v>18</v>
      </c>
      <c r="C47" s="78"/>
      <c r="D47" s="78"/>
      <c r="E47" s="98"/>
      <c r="F47" s="99"/>
      <c r="G47" s="99"/>
      <c r="H47" s="100"/>
      <c r="I47" s="124"/>
      <c r="J47" s="99"/>
      <c r="K47" s="99"/>
      <c r="L47" s="119">
        <f>SUM(L8:L27)</f>
        <v>0</v>
      </c>
      <c r="M47" s="119">
        <f>SUM(M8:M27)</f>
        <v>0</v>
      </c>
      <c r="N47" s="120">
        <f>SUM(N8:N27)</f>
        <v>0</v>
      </c>
      <c r="O47" s="125">
        <f>SUM(O8:O27)</f>
        <v>0</v>
      </c>
      <c r="P47" s="126"/>
      <c r="Q47" s="131">
        <f>SUM(Q8:Q27)</f>
        <v>0</v>
      </c>
      <c r="R47" s="85"/>
      <c r="S47" s="85"/>
      <c r="T47" s="132"/>
      <c r="U47" s="126"/>
    </row>
    <row r="50" spans="1:4" ht="18" customHeight="1">
      <c r="A50" s="396" t="s">
        <v>19</v>
      </c>
      <c r="B50" s="101" t="s">
        <v>312</v>
      </c>
      <c r="C50" s="102" t="s">
        <v>21</v>
      </c>
      <c r="D50" s="103">
        <f>1-COUNTIF(H8:H27,"")/$A$27</f>
        <v>0</v>
      </c>
    </row>
    <row r="51" spans="1:4" ht="18" customHeight="1">
      <c r="A51" s="396"/>
      <c r="B51" s="104"/>
      <c r="C51" s="105" t="s">
        <v>25</v>
      </c>
      <c r="D51" s="106">
        <f>COUNTIF(I8:I27,1)</f>
        <v>0</v>
      </c>
    </row>
    <row r="52" spans="1:4" ht="18" customHeight="1">
      <c r="A52" s="396"/>
      <c r="B52" s="104"/>
      <c r="C52" s="107" t="s">
        <v>27</v>
      </c>
      <c r="D52" s="108">
        <f>1-COUNTIF(R8:R27,"")/$A$27</f>
        <v>0</v>
      </c>
    </row>
    <row r="53" spans="1:4" ht="18" customHeight="1">
      <c r="A53" s="396"/>
      <c r="B53" s="104"/>
      <c r="C53" s="105" t="s">
        <v>28</v>
      </c>
      <c r="D53" s="106">
        <f>COUNTIF($R$8:$R$47,"◎")</f>
        <v>0</v>
      </c>
    </row>
    <row r="54" spans="1:4" ht="18" customHeight="1">
      <c r="A54" s="396"/>
      <c r="B54" s="104"/>
      <c r="C54" s="105" t="s">
        <v>29</v>
      </c>
      <c r="D54" s="106">
        <f>COUNTIF($R$8:$R$47,"○")</f>
        <v>0</v>
      </c>
    </row>
    <row r="55" spans="1:4" ht="18" customHeight="1">
      <c r="A55" s="396"/>
      <c r="B55" s="104"/>
      <c r="C55" s="105" t="s">
        <v>30</v>
      </c>
      <c r="D55" s="106">
        <f>COUNTIF(S8:S27,1)</f>
        <v>0</v>
      </c>
    </row>
    <row r="56" spans="1:4" ht="18" customHeight="1">
      <c r="A56" s="396"/>
      <c r="B56" s="104"/>
      <c r="C56" s="105" t="s">
        <v>31</v>
      </c>
      <c r="D56" s="106">
        <f>COUNTIF($R$8:$R$47,"△")</f>
        <v>0</v>
      </c>
    </row>
    <row r="57" spans="1:4" ht="18" customHeight="1">
      <c r="A57" s="396"/>
      <c r="B57" s="109"/>
      <c r="C57" s="110" t="s">
        <v>32</v>
      </c>
      <c r="D57" s="111">
        <f>L47+Q47</f>
        <v>0</v>
      </c>
    </row>
    <row r="58" spans="1:4" ht="18" customHeight="1">
      <c r="B58" s="112"/>
    </row>
    <row r="59" spans="1:4" ht="18" customHeight="1">
      <c r="B59" s="112"/>
    </row>
    <row r="60" spans="1:4" ht="18" customHeight="1">
      <c r="B60" s="112"/>
    </row>
    <row r="61" spans="1:4" ht="18" customHeight="1">
      <c r="B61" s="112"/>
    </row>
    <row r="62" spans="1:4" ht="18" customHeight="1"/>
    <row r="63" spans="1:4" ht="18" customHeight="1">
      <c r="A63" s="113"/>
      <c r="B63" s="112"/>
      <c r="C63" s="114"/>
      <c r="D63" s="114"/>
    </row>
    <row r="64" spans="1:4" ht="18" customHeight="1">
      <c r="B64" s="112"/>
    </row>
    <row r="65" spans="1:4" ht="18" customHeight="1">
      <c r="B65" s="112"/>
    </row>
    <row r="66" spans="1:4" ht="18" customHeight="1">
      <c r="B66" s="112"/>
    </row>
    <row r="67" spans="1:4" ht="18" customHeight="1">
      <c r="B67" s="112"/>
    </row>
    <row r="68" spans="1:4" ht="18" customHeight="1">
      <c r="B68" s="112"/>
      <c r="C68" s="114"/>
      <c r="D68" s="114"/>
    </row>
    <row r="69" spans="1:4" ht="18" customHeight="1">
      <c r="B69" s="112"/>
    </row>
    <row r="70" spans="1:4" ht="18" customHeight="1">
      <c r="B70" s="112"/>
    </row>
    <row r="71" spans="1:4" ht="18" customHeight="1">
      <c r="B71" s="112"/>
    </row>
    <row r="72" spans="1:4" ht="18" customHeight="1">
      <c r="B72" s="112"/>
    </row>
    <row r="73" spans="1:4">
      <c r="A73" s="133"/>
      <c r="B73" s="112"/>
      <c r="C73" s="114"/>
      <c r="D73" s="114"/>
    </row>
    <row r="74" spans="1:4">
      <c r="B74" s="112"/>
      <c r="C74" s="114"/>
      <c r="D74" s="114"/>
    </row>
  </sheetData>
  <mergeCells count="24">
    <mergeCell ref="U4:U7"/>
    <mergeCell ref="F4:S5"/>
    <mergeCell ref="P6:P7"/>
    <mergeCell ref="Q6:Q7"/>
    <mergeCell ref="R6:R7"/>
    <mergeCell ref="S6:S7"/>
    <mergeCell ref="T4:T5"/>
    <mergeCell ref="T6:T7"/>
    <mergeCell ref="N6:O6"/>
    <mergeCell ref="A4:A7"/>
    <mergeCell ref="A50:A57"/>
    <mergeCell ref="B4:B7"/>
    <mergeCell ref="C4:C7"/>
    <mergeCell ref="D4:D7"/>
    <mergeCell ref="E4:E5"/>
    <mergeCell ref="E6:E7"/>
    <mergeCell ref="F6:F7"/>
    <mergeCell ref="G6:G7"/>
    <mergeCell ref="H6:H7"/>
    <mergeCell ref="I6:I7"/>
    <mergeCell ref="J6:J7"/>
    <mergeCell ref="K6:K7"/>
    <mergeCell ref="L6:L7"/>
    <mergeCell ref="M6:M7"/>
  </mergeCells>
  <phoneticPr fontId="31" type="noConversion"/>
  <conditionalFormatting sqref="A19:A26 A28 A30 A32 A34 A36 A38 A40 A42 A44 A46">
    <cfRule type="expression" dxfId="64" priority="25" stopIfTrue="1">
      <formula>IF(#REF!="△",1,IF(#REF!=1,1,IF(#REF!="△",1,IF(#REF!=1,1,0))))</formula>
    </cfRule>
    <cfRule type="expression" dxfId="63" priority="26" stopIfTrue="1">
      <formula>IF(F19="△",1,IF(G19=1,1,IF(K19="△",1,IF(L19=1,1,0))))</formula>
    </cfRule>
  </conditionalFormatting>
  <conditionalFormatting sqref="B14:B17">
    <cfRule type="expression" dxfId="62" priority="9" stopIfTrue="1">
      <formula>IF(#REF!="△",1,IF(#REF!=1,1,IF(#REF!="△",1,IF(#REF!=1,1,0))))</formula>
    </cfRule>
    <cfRule type="expression" dxfId="61" priority="10" stopIfTrue="1">
      <formula>IF(H13="△",1,IF(I13=1,1,IF(N13="△",1,IF(O13=1,1,0))))</formula>
    </cfRule>
  </conditionalFormatting>
  <conditionalFormatting sqref="B8:C14">
    <cfRule type="expression" dxfId="60" priority="15" stopIfTrue="1">
      <formula>IF(#REF!="△",1,IF(#REF!=1,1,IF(#REF!="△",1,IF(#REF!=1,1,0))))</formula>
    </cfRule>
    <cfRule type="expression" dxfId="59" priority="16" stopIfTrue="1">
      <formula>IF(K8="△",1,IF(L8=1,1,IF(Q8="△",1,IF(R8=1,1,0))))</formula>
    </cfRule>
  </conditionalFormatting>
  <conditionalFormatting sqref="B15:C15">
    <cfRule type="expression" dxfId="58" priority="5" stopIfTrue="1">
      <formula>IF(#REF!="△",1,IF(#REF!=1,1,IF(#REF!="△",1,IF(#REF!=1,1,0))))</formula>
    </cfRule>
    <cfRule type="expression" dxfId="57" priority="6" stopIfTrue="1">
      <formula>IF(K15="△",1,IF(L15=1,1,IF(Q15="△",1,IF(R15=1,1,0))))</formula>
    </cfRule>
  </conditionalFormatting>
  <conditionalFormatting sqref="C8:C12 C17">
    <cfRule type="expression" dxfId="56" priority="19" stopIfTrue="1">
      <formula>IF(#REF!="△",1,IF(#REF!=1,1,IF(#REF!="△",1,IF(#REF!=1,1,0))))</formula>
    </cfRule>
    <cfRule type="expression" dxfId="55" priority="20" stopIfTrue="1">
      <formula>IF(L8="△",1,IF(M8=1,1,IF(R8="△",1,IF(S8=1,1,0))))</formula>
    </cfRule>
  </conditionalFormatting>
  <conditionalFormatting sqref="C8:C12 C17:C22 C24:C26">
    <cfRule type="expression" dxfId="54" priority="48" stopIfTrue="1">
      <formula>IF(L8="△",1,IF(M8=1,1,IF(R8="△",1,IF(S8=1,1,0))))</formula>
    </cfRule>
  </conditionalFormatting>
  <conditionalFormatting sqref="C8:C26">
    <cfRule type="expression" dxfId="53" priority="45" stopIfTrue="1">
      <formula>IF(#REF!="△",1,IF(#REF!=1,1,IF(#REF!="△",1,IF(#REF!=1,1,0))))</formula>
    </cfRule>
  </conditionalFormatting>
  <conditionalFormatting sqref="C13:C14">
    <cfRule type="expression" dxfId="52" priority="18" stopIfTrue="1">
      <formula>IF(I13="△",1,IF(J13=1,1,IF(O13="△",1,IF(P13=1,1,0))))</formula>
    </cfRule>
    <cfRule type="expression" dxfId="51" priority="17" stopIfTrue="1">
      <formula>IF(#REF!="△",1,IF(#REF!=1,1,IF(#REF!="△",1,IF(#REF!=1,1,0))))</formula>
    </cfRule>
  </conditionalFormatting>
  <conditionalFormatting sqref="C13:C16 C23">
    <cfRule type="expression" dxfId="50" priority="46" stopIfTrue="1">
      <formula>IF(I13="△",1,IF(J13=1,1,IF(O13="△",1,IF(P13=1,1,0))))</formula>
    </cfRule>
  </conditionalFormatting>
  <conditionalFormatting sqref="C13:C16">
    <cfRule type="expression" dxfId="49" priority="21" stopIfTrue="1">
      <formula>IF(#REF!="△",1,IF(#REF!=1,1,IF(#REF!="△",1,IF(#REF!=1,1,0))))</formula>
    </cfRule>
    <cfRule type="expression" dxfId="48" priority="22" stopIfTrue="1">
      <formula>IF(I13="△",1,IF(J13=1,1,IF(O13="△",1,IF(P13=1,1,0))))</formula>
    </cfRule>
  </conditionalFormatting>
  <conditionalFormatting sqref="C14">
    <cfRule type="expression" dxfId="47" priority="2" stopIfTrue="1">
      <formula>IF(I12="△",1,IF(J12=1,1,IF(O12="△",1,IF(P12=1,1,0))))</formula>
    </cfRule>
    <cfRule type="expression" dxfId="46" priority="1" stopIfTrue="1">
      <formula>IF(#REF!="△",1,IF(#REF!=1,1,IF(#REF!="△",1,IF(#REF!=1,1,0))))</formula>
    </cfRule>
  </conditionalFormatting>
  <conditionalFormatting sqref="C15">
    <cfRule type="expression" dxfId="45" priority="8" stopIfTrue="1">
      <formula>IF(I15="△",1,IF(J15=1,1,IF(O15="△",1,IF(P15=1,1,0))))</formula>
    </cfRule>
  </conditionalFormatting>
  <conditionalFormatting sqref="C15:C16">
    <cfRule type="expression" dxfId="44" priority="7" stopIfTrue="1">
      <formula>IF(#REF!="△",1,IF(#REF!=1,1,IF(#REF!="△",1,IF(#REF!=1,1,0))))</formula>
    </cfRule>
  </conditionalFormatting>
  <conditionalFormatting sqref="C15:C17">
    <cfRule type="expression" dxfId="43" priority="13" stopIfTrue="1">
      <formula>IF(#REF!="△",1,IF(#REF!=1,1,IF(#REF!="△",1,IF(#REF!=1,1,0))))</formula>
    </cfRule>
    <cfRule type="expression" dxfId="42" priority="14" stopIfTrue="1">
      <formula>IF(I13="△",1,IF(J13=1,1,IF(O13="△",1,IF(P13=1,1,0))))</formula>
    </cfRule>
  </conditionalFormatting>
  <conditionalFormatting sqref="C16">
    <cfRule type="expression" dxfId="41" priority="12" stopIfTrue="1">
      <formula>IF(I14="△",1,IF(J14=1,1,IF(O14="△",1,IF(P14=1,1,0))))</formula>
    </cfRule>
  </conditionalFormatting>
  <conditionalFormatting sqref="C17">
    <cfRule type="expression" dxfId="40" priority="3" stopIfTrue="1">
      <formula>IF(#REF!="△",1,IF(#REF!=1,1,IF(#REF!="△",1,IF(#REF!=1,1,0))))</formula>
    </cfRule>
    <cfRule type="expression" dxfId="39" priority="4" stopIfTrue="1">
      <formula>IF(I14="△",1,IF(J14=1,1,IF(O14="△",1,IF(P14=1,1,0))))</formula>
    </cfRule>
  </conditionalFormatting>
  <conditionalFormatting sqref="C27:C46">
    <cfRule type="expression" dxfId="38" priority="30" stopIfTrue="1">
      <formula>IF(#REF!="△",1,IF(#REF!=1,1,IF(#REF!="△",1,IF(T27=1,1,0))))</formula>
    </cfRule>
    <cfRule type="expression" dxfId="37" priority="31" stopIfTrue="1">
      <formula>IF(H27="△",1,IF(I27=1,1,IF(R27="△",1,IF(S27=1,1,0))))</formula>
    </cfRule>
  </conditionalFormatting>
  <conditionalFormatting sqref="C47:D47">
    <cfRule type="expression" dxfId="36" priority="27" stopIfTrue="1">
      <formula>IF(#REF!="△",1,IF(#REF!=1,1,IF(#REF!="△",1,IF(#REF!=1,1,0))))</formula>
    </cfRule>
    <cfRule type="expression" dxfId="35" priority="28" stopIfTrue="1">
      <formula>IF(#REF!="△",1,IF(#REF!=1,1,IF(#REF!="△",1,IF(#REF!=1,1,0))))</formula>
    </cfRule>
    <cfRule type="expression" dxfId="34" priority="29" stopIfTrue="1">
      <formula>IF(#REF!="△",1,IF(#REF!=1,1,IF(#REF!="△",1,IF(#REF!=1,1,0))))</formula>
    </cfRule>
  </conditionalFormatting>
  <conditionalFormatting sqref="D8:D46">
    <cfRule type="expression" dxfId="33" priority="32" stopIfTrue="1">
      <formula>IF(#REF!="△",1,IF(#REF!=1,1,IF(#REF!="△",1,IF(#REF!=1,1,0))))</formula>
    </cfRule>
    <cfRule type="expression" dxfId="32" priority="33" stopIfTrue="1">
      <formula>IF(#REF!="△",1,IF(#REF!=1,1,IF(#REF!="△",1,IF(#REF!=1,1,0))))</formula>
    </cfRule>
    <cfRule type="expression" dxfId="31" priority="34" stopIfTrue="1">
      <formula>IF(#REF!="△",1,IF(#REF!=1,1,IF(#REF!="△",1,IF(#REF!=1,1,0))))</formula>
    </cfRule>
  </conditionalFormatting>
  <pageMargins left="0.43263888888888902" right="0.235416666666667" top="0.74791666666666701" bottom="0.196527777777778" header="0.31388888888888899" footer="0.31388888888888899"/>
  <pageSetup paperSize="9" scale="95" orientation="landscape" r:id="rId1"/>
  <headerFooter alignWithMargins="0">
    <oddHeader>&amp;L&amp;"-,加粗"&amp;9青岛萨纳斯科技有限公司&amp;C&amp;G&amp;R&amp;"-,加粗"&amp;9进度跟踪票</oddHeader>
  </headerFooter>
  <rowBreaks count="1" manualBreakCount="1">
    <brk id="47" max="30" man="1"/>
  </rowBreaks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2"/>
  </sheetPr>
  <dimension ref="A1:AK73"/>
  <sheetViews>
    <sheetView showGridLines="0" view="pageBreakPreview" zoomScale="120" zoomScaleNormal="100" workbookViewId="0">
      <pane xSplit="7" ySplit="6" topLeftCell="P7" activePane="bottomRight" state="frozen"/>
      <selection pane="topRight"/>
      <selection pane="bottomLeft"/>
      <selection pane="bottomRight" activeCell="C16" sqref="C16"/>
    </sheetView>
  </sheetViews>
  <sheetFormatPr defaultColWidth="9" defaultRowHeight="9.6"/>
  <cols>
    <col min="1" max="1" width="3.88671875" style="2" customWidth="1"/>
    <col min="2" max="2" width="11.33203125" style="2" customWidth="1"/>
    <col min="3" max="3" width="26.88671875" style="2" customWidth="1"/>
    <col min="4" max="4" width="6" style="2" customWidth="1"/>
    <col min="5" max="5" width="7.109375" style="2" hidden="1" customWidth="1"/>
    <col min="6" max="7" width="5.6640625" style="3" customWidth="1"/>
    <col min="8" max="9" width="8.109375" style="3" customWidth="1"/>
    <col min="10" max="10" width="3.77734375" style="2" customWidth="1"/>
    <col min="11" max="11" width="3.88671875" style="2" hidden="1" customWidth="1"/>
    <col min="12" max="13" width="8.109375" style="2" customWidth="1"/>
    <col min="14" max="14" width="5.33203125" style="2" customWidth="1"/>
    <col min="15" max="15" width="6.77734375" style="2" hidden="1" customWidth="1"/>
    <col min="16" max="16" width="5.109375" style="3" customWidth="1"/>
    <col min="17" max="17" width="3.6640625" style="3" hidden="1" customWidth="1"/>
    <col min="18" max="18" width="3.6640625" style="3" customWidth="1"/>
    <col min="19" max="19" width="4" style="4" customWidth="1"/>
    <col min="20" max="20" width="4.6640625" style="4" customWidth="1"/>
    <col min="21" max="22" width="4" style="4" customWidth="1"/>
    <col min="23" max="23" width="9" style="4"/>
    <col min="24" max="24" width="8.109375" style="4" customWidth="1"/>
    <col min="25" max="25" width="3.6640625" style="2" customWidth="1"/>
    <col min="26" max="26" width="3.44140625" style="2" hidden="1" customWidth="1"/>
    <col min="27" max="28" width="8.109375" style="4" customWidth="1"/>
    <col min="29" max="29" width="4.88671875" style="4" customWidth="1"/>
    <col min="30" max="30" width="7" style="4" hidden="1" customWidth="1"/>
    <col min="31" max="31" width="3.77734375" style="4" customWidth="1"/>
    <col min="32" max="32" width="4.21875" style="4" hidden="1" customWidth="1"/>
    <col min="33" max="34" width="3.6640625" style="2" customWidth="1"/>
    <col min="35" max="35" width="18.44140625" style="2" customWidth="1"/>
    <col min="36" max="36" width="14.21875" style="2" customWidth="1"/>
    <col min="37" max="37" width="7" style="2" customWidth="1"/>
    <col min="38" max="16384" width="9" style="2"/>
  </cols>
  <sheetData>
    <row r="1" spans="1:36" ht="1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24.75" customHeight="1">
      <c r="A2" s="6" t="s">
        <v>137</v>
      </c>
      <c r="B2" s="7">
        <v>40480</v>
      </c>
      <c r="C2" s="5"/>
      <c r="D2" s="5"/>
      <c r="E2" s="5"/>
      <c r="F2" s="5"/>
      <c r="G2" s="5"/>
      <c r="H2" s="8"/>
      <c r="I2" s="8"/>
      <c r="J2" s="5"/>
      <c r="K2" s="5"/>
      <c r="L2" s="5"/>
      <c r="M2" s="5"/>
      <c r="N2" s="5"/>
      <c r="O2" s="5"/>
      <c r="P2" s="8"/>
      <c r="Q2" s="8"/>
      <c r="R2" s="8"/>
      <c r="S2" s="8"/>
      <c r="T2" s="8"/>
      <c r="U2" s="8"/>
      <c r="V2" s="8"/>
      <c r="W2" s="8"/>
      <c r="X2" s="8"/>
      <c r="Y2" s="5"/>
      <c r="Z2" s="5"/>
      <c r="AA2" s="8"/>
      <c r="AB2" s="8"/>
      <c r="AC2" s="8"/>
      <c r="AD2" s="8"/>
      <c r="AE2" s="8"/>
      <c r="AF2" s="8"/>
      <c r="AG2" s="5"/>
      <c r="AH2" s="5"/>
      <c r="AI2" s="5"/>
      <c r="AJ2" s="5"/>
    </row>
    <row r="3" spans="1:36" ht="12.75" customHeight="1">
      <c r="A3" s="9"/>
      <c r="B3" s="10"/>
      <c r="C3" s="5"/>
      <c r="D3" s="5"/>
      <c r="E3" s="5"/>
      <c r="F3" s="5"/>
      <c r="G3" s="5"/>
      <c r="H3" s="8"/>
      <c r="I3" s="8"/>
      <c r="J3" s="5"/>
      <c r="K3" s="5"/>
      <c r="L3" s="5"/>
      <c r="M3" s="5"/>
      <c r="N3" s="5"/>
      <c r="O3" s="5"/>
      <c r="P3" s="8"/>
      <c r="Q3" s="8"/>
      <c r="R3" s="8"/>
      <c r="S3" s="8"/>
      <c r="T3" s="8"/>
      <c r="U3" s="8"/>
      <c r="V3" s="8"/>
      <c r="W3" s="8"/>
      <c r="X3" s="8"/>
      <c r="Y3" s="5"/>
      <c r="Z3" s="5"/>
      <c r="AA3" s="8"/>
      <c r="AB3" s="8"/>
      <c r="AC3" s="8"/>
      <c r="AD3" s="8"/>
      <c r="AE3" s="8"/>
      <c r="AF3" s="8"/>
      <c r="AG3" s="5"/>
      <c r="AH3" s="5"/>
      <c r="AI3" s="5"/>
      <c r="AJ3" s="5"/>
    </row>
    <row r="4" spans="1:36" s="1" customFormat="1" ht="12" customHeight="1">
      <c r="A4" s="401" t="s">
        <v>1</v>
      </c>
      <c r="B4" s="405" t="s">
        <v>313</v>
      </c>
      <c r="C4" s="405" t="s">
        <v>314</v>
      </c>
      <c r="D4" s="407" t="s">
        <v>36</v>
      </c>
      <c r="E4" s="407" t="s">
        <v>315</v>
      </c>
      <c r="F4" s="408" t="s">
        <v>4</v>
      </c>
      <c r="G4" s="408"/>
      <c r="H4" s="397" t="s">
        <v>316</v>
      </c>
      <c r="I4" s="397"/>
      <c r="J4" s="397"/>
      <c r="K4" s="397"/>
      <c r="L4" s="397"/>
      <c r="M4" s="397"/>
      <c r="N4" s="397"/>
      <c r="O4" s="397"/>
      <c r="P4" s="397"/>
      <c r="Q4" s="397"/>
      <c r="R4" s="397"/>
      <c r="S4" s="397"/>
      <c r="T4" s="397"/>
      <c r="U4" s="397"/>
      <c r="V4" s="397"/>
      <c r="W4" s="398" t="s">
        <v>317</v>
      </c>
      <c r="X4" s="398"/>
      <c r="Y4" s="398"/>
      <c r="Z4" s="398"/>
      <c r="AA4" s="398"/>
      <c r="AB4" s="398"/>
      <c r="AC4" s="398"/>
      <c r="AD4" s="398"/>
      <c r="AE4" s="398"/>
      <c r="AF4" s="398"/>
      <c r="AG4" s="398"/>
      <c r="AH4" s="398"/>
      <c r="AI4" s="398" t="s">
        <v>7</v>
      </c>
      <c r="AJ4" s="52"/>
    </row>
    <row r="5" spans="1:36" s="1" customFormat="1" ht="22.5" customHeight="1">
      <c r="A5" s="401"/>
      <c r="B5" s="406"/>
      <c r="C5" s="406"/>
      <c r="D5" s="407"/>
      <c r="E5" s="407"/>
      <c r="F5" s="408"/>
      <c r="G5" s="408"/>
      <c r="H5" s="408" t="s">
        <v>318</v>
      </c>
      <c r="I5" s="408" t="s">
        <v>40</v>
      </c>
      <c r="J5" s="409" t="s">
        <v>41</v>
      </c>
      <c r="K5" s="409" t="s">
        <v>11</v>
      </c>
      <c r="L5" s="408" t="s">
        <v>42</v>
      </c>
      <c r="M5" s="408" t="s">
        <v>43</v>
      </c>
      <c r="N5" s="410" t="s">
        <v>44</v>
      </c>
      <c r="O5" s="411" t="s">
        <v>15</v>
      </c>
      <c r="P5" s="409" t="s">
        <v>45</v>
      </c>
      <c r="Q5" s="409" t="s">
        <v>17</v>
      </c>
      <c r="R5" s="399" t="s">
        <v>319</v>
      </c>
      <c r="S5" s="399"/>
      <c r="T5" s="400" t="s">
        <v>320</v>
      </c>
      <c r="U5" s="400"/>
      <c r="V5" s="400"/>
      <c r="W5" s="408" t="s">
        <v>39</v>
      </c>
      <c r="X5" s="408" t="s">
        <v>321</v>
      </c>
      <c r="Y5" s="409" t="s">
        <v>10</v>
      </c>
      <c r="Z5" s="409" t="s">
        <v>11</v>
      </c>
      <c r="AA5" s="408" t="s">
        <v>12</v>
      </c>
      <c r="AB5" s="408" t="s">
        <v>13</v>
      </c>
      <c r="AC5" s="410" t="s">
        <v>14</v>
      </c>
      <c r="AD5" s="411" t="s">
        <v>15</v>
      </c>
      <c r="AE5" s="409" t="s">
        <v>16</v>
      </c>
      <c r="AF5" s="409" t="s">
        <v>17</v>
      </c>
      <c r="AG5" s="408" t="s">
        <v>322</v>
      </c>
      <c r="AH5" s="408" t="s">
        <v>323</v>
      </c>
      <c r="AI5" s="398"/>
      <c r="AJ5" s="52"/>
    </row>
    <row r="6" spans="1:36" s="1" customFormat="1" ht="24" customHeight="1">
      <c r="A6" s="401"/>
      <c r="B6" s="406"/>
      <c r="C6" s="406"/>
      <c r="D6" s="407"/>
      <c r="E6" s="407"/>
      <c r="F6" s="11" t="s">
        <v>324</v>
      </c>
      <c r="G6" s="11" t="s">
        <v>325</v>
      </c>
      <c r="H6" s="408"/>
      <c r="I6" s="408"/>
      <c r="J6" s="409"/>
      <c r="K6" s="409"/>
      <c r="L6" s="408"/>
      <c r="M6" s="408"/>
      <c r="N6" s="410"/>
      <c r="O6" s="411"/>
      <c r="P6" s="409"/>
      <c r="Q6" s="409"/>
      <c r="R6" s="40" t="s">
        <v>326</v>
      </c>
      <c r="S6" s="40" t="s">
        <v>327</v>
      </c>
      <c r="T6" s="42" t="s">
        <v>328</v>
      </c>
      <c r="U6" s="41" t="s">
        <v>329</v>
      </c>
      <c r="V6" s="41" t="s">
        <v>330</v>
      </c>
      <c r="W6" s="408"/>
      <c r="X6" s="408"/>
      <c r="Y6" s="409"/>
      <c r="Z6" s="409"/>
      <c r="AA6" s="408"/>
      <c r="AB6" s="408"/>
      <c r="AC6" s="410"/>
      <c r="AD6" s="411"/>
      <c r="AE6" s="409"/>
      <c r="AF6" s="409"/>
      <c r="AG6" s="408"/>
      <c r="AH6" s="408"/>
      <c r="AI6" s="398"/>
      <c r="AJ6" s="52"/>
    </row>
    <row r="7" spans="1:36" ht="10.199999999999999">
      <c r="A7" s="12">
        <v>1</v>
      </c>
      <c r="B7" s="13" t="s">
        <v>331</v>
      </c>
      <c r="C7" s="14" t="s">
        <v>332</v>
      </c>
      <c r="D7" s="15"/>
      <c r="E7" s="15">
        <v>20.672999999999998</v>
      </c>
      <c r="F7" s="16"/>
      <c r="G7" s="16"/>
      <c r="H7" s="17"/>
      <c r="I7" s="17"/>
      <c r="J7" s="32"/>
      <c r="K7" s="33"/>
      <c r="L7" s="17"/>
      <c r="M7" s="17"/>
      <c r="N7" s="34"/>
      <c r="O7" s="35"/>
      <c r="P7" s="32"/>
      <c r="Q7" s="43"/>
      <c r="R7" s="44"/>
      <c r="S7" s="44"/>
      <c r="T7" s="45"/>
      <c r="U7" s="44"/>
      <c r="V7" s="44"/>
      <c r="W7" s="17"/>
      <c r="X7" s="17"/>
      <c r="Y7" s="32"/>
      <c r="Z7" s="33"/>
      <c r="AA7" s="17"/>
      <c r="AB7" s="17"/>
      <c r="AC7" s="34"/>
      <c r="AD7" s="35"/>
      <c r="AE7" s="32"/>
      <c r="AF7" s="43"/>
      <c r="AG7" s="53"/>
      <c r="AH7" s="53"/>
      <c r="AI7" s="53"/>
      <c r="AJ7" s="54"/>
    </row>
    <row r="8" spans="1:36" ht="10.199999999999999">
      <c r="A8" s="12">
        <v>2</v>
      </c>
      <c r="B8" s="13" t="s">
        <v>333</v>
      </c>
      <c r="C8" s="18" t="s">
        <v>334</v>
      </c>
      <c r="D8" s="15"/>
      <c r="E8" s="15" t="s">
        <v>261</v>
      </c>
      <c r="F8" s="16"/>
      <c r="G8" s="16"/>
      <c r="H8" s="17"/>
      <c r="I8" s="17"/>
      <c r="J8" s="32" t="s">
        <v>261</v>
      </c>
      <c r="K8" s="33" t="s">
        <v>261</v>
      </c>
      <c r="L8" s="17"/>
      <c r="M8" s="17"/>
      <c r="N8" s="34"/>
      <c r="O8" s="35" t="s">
        <v>261</v>
      </c>
      <c r="P8" s="32" t="s">
        <v>261</v>
      </c>
      <c r="Q8" s="43" t="s">
        <v>261</v>
      </c>
      <c r="R8" s="44"/>
      <c r="S8" s="44"/>
      <c r="T8" s="45" t="s">
        <v>261</v>
      </c>
      <c r="U8" s="44"/>
      <c r="V8" s="44"/>
      <c r="W8" s="17"/>
      <c r="X8" s="46"/>
      <c r="Y8" s="32" t="s">
        <v>261</v>
      </c>
      <c r="Z8" s="33" t="s">
        <v>261</v>
      </c>
      <c r="AA8" s="17"/>
      <c r="AB8" s="46"/>
      <c r="AC8" s="34"/>
      <c r="AD8" s="35" t="s">
        <v>261</v>
      </c>
      <c r="AE8" s="32" t="s">
        <v>261</v>
      </c>
      <c r="AF8" s="43" t="s">
        <v>261</v>
      </c>
      <c r="AG8" s="53"/>
      <c r="AH8" s="53"/>
      <c r="AI8" s="53"/>
      <c r="AJ8" s="54"/>
    </row>
    <row r="9" spans="1:36" ht="10.199999999999999">
      <c r="A9" s="12">
        <v>3</v>
      </c>
      <c r="B9" s="13" t="s">
        <v>335</v>
      </c>
      <c r="C9" s="18" t="s">
        <v>336</v>
      </c>
      <c r="D9" s="15"/>
      <c r="E9" s="15" t="s">
        <v>261</v>
      </c>
      <c r="F9" s="16"/>
      <c r="G9" s="16"/>
      <c r="H9" s="17"/>
      <c r="I9" s="17"/>
      <c r="J9" s="32" t="s">
        <v>261</v>
      </c>
      <c r="K9" s="33" t="s">
        <v>261</v>
      </c>
      <c r="L9" s="17"/>
      <c r="M9" s="17"/>
      <c r="N9" s="34"/>
      <c r="O9" s="35" t="s">
        <v>261</v>
      </c>
      <c r="P9" s="32" t="s">
        <v>261</v>
      </c>
      <c r="Q9" s="43" t="s">
        <v>261</v>
      </c>
      <c r="R9" s="44"/>
      <c r="S9" s="44"/>
      <c r="T9" s="45" t="s">
        <v>261</v>
      </c>
      <c r="U9" s="44"/>
      <c r="V9" s="44"/>
      <c r="W9" s="17"/>
      <c r="X9" s="46"/>
      <c r="Y9" s="32" t="s">
        <v>261</v>
      </c>
      <c r="Z9" s="33" t="s">
        <v>261</v>
      </c>
      <c r="AA9" s="17"/>
      <c r="AB9" s="46"/>
      <c r="AC9" s="34"/>
      <c r="AD9" s="35" t="s">
        <v>261</v>
      </c>
      <c r="AE9" s="32" t="s">
        <v>261</v>
      </c>
      <c r="AF9" s="43" t="s">
        <v>261</v>
      </c>
      <c r="AG9" s="53"/>
      <c r="AH9" s="53"/>
      <c r="AI9" s="53"/>
      <c r="AJ9" s="54"/>
    </row>
    <row r="10" spans="1:36" ht="10.199999999999999">
      <c r="A10" s="12">
        <v>4</v>
      </c>
      <c r="B10" s="14"/>
      <c r="C10" s="18"/>
      <c r="D10" s="15"/>
      <c r="E10" s="15" t="s">
        <v>261</v>
      </c>
      <c r="F10" s="16"/>
      <c r="G10" s="16"/>
      <c r="H10" s="17"/>
      <c r="I10" s="17"/>
      <c r="J10" s="32" t="s">
        <v>261</v>
      </c>
      <c r="K10" s="33" t="s">
        <v>261</v>
      </c>
      <c r="L10" s="17"/>
      <c r="M10" s="17"/>
      <c r="N10" s="34"/>
      <c r="O10" s="35" t="s">
        <v>261</v>
      </c>
      <c r="P10" s="32" t="s">
        <v>261</v>
      </c>
      <c r="Q10" s="43" t="s">
        <v>261</v>
      </c>
      <c r="R10" s="44"/>
      <c r="S10" s="44"/>
      <c r="T10" s="45" t="s">
        <v>261</v>
      </c>
      <c r="U10" s="44"/>
      <c r="V10" s="44"/>
      <c r="W10" s="17"/>
      <c r="X10" s="46"/>
      <c r="Y10" s="32" t="s">
        <v>261</v>
      </c>
      <c r="Z10" s="33" t="s">
        <v>261</v>
      </c>
      <c r="AA10" s="17"/>
      <c r="AB10" s="46"/>
      <c r="AC10" s="34"/>
      <c r="AD10" s="35" t="s">
        <v>261</v>
      </c>
      <c r="AE10" s="32" t="s">
        <v>261</v>
      </c>
      <c r="AF10" s="43" t="s">
        <v>261</v>
      </c>
      <c r="AG10" s="53"/>
      <c r="AH10" s="53"/>
      <c r="AI10" s="53"/>
      <c r="AJ10" s="54"/>
    </row>
    <row r="11" spans="1:36" ht="10.199999999999999">
      <c r="A11" s="12">
        <v>5</v>
      </c>
      <c r="B11" s="14"/>
      <c r="C11" s="18"/>
      <c r="D11" s="15"/>
      <c r="E11" s="15" t="s">
        <v>261</v>
      </c>
      <c r="F11" s="16"/>
      <c r="G11" s="16"/>
      <c r="H11" s="17"/>
      <c r="I11" s="17"/>
      <c r="J11" s="32" t="s">
        <v>261</v>
      </c>
      <c r="K11" s="33" t="s">
        <v>261</v>
      </c>
      <c r="L11" s="17"/>
      <c r="M11" s="17"/>
      <c r="N11" s="34"/>
      <c r="O11" s="35" t="s">
        <v>261</v>
      </c>
      <c r="P11" s="32" t="s">
        <v>261</v>
      </c>
      <c r="Q11" s="43" t="s">
        <v>261</v>
      </c>
      <c r="R11" s="44"/>
      <c r="S11" s="44"/>
      <c r="T11" s="45" t="s">
        <v>261</v>
      </c>
      <c r="U11" s="44"/>
      <c r="V11" s="44"/>
      <c r="W11" s="17"/>
      <c r="X11" s="46"/>
      <c r="Y11" s="32" t="s">
        <v>261</v>
      </c>
      <c r="Z11" s="33" t="s">
        <v>261</v>
      </c>
      <c r="AA11" s="17"/>
      <c r="AB11" s="46"/>
      <c r="AC11" s="34"/>
      <c r="AD11" s="35" t="s">
        <v>261</v>
      </c>
      <c r="AE11" s="32" t="s">
        <v>261</v>
      </c>
      <c r="AF11" s="43" t="s">
        <v>261</v>
      </c>
      <c r="AG11" s="53"/>
      <c r="AH11" s="53"/>
      <c r="AI11" s="53"/>
      <c r="AJ11" s="54"/>
    </row>
    <row r="12" spans="1:36" ht="10.199999999999999">
      <c r="A12" s="12">
        <v>6</v>
      </c>
      <c r="B12" s="13"/>
      <c r="C12" s="18"/>
      <c r="D12" s="15"/>
      <c r="E12" s="15" t="s">
        <v>261</v>
      </c>
      <c r="F12" s="16"/>
      <c r="G12" s="16"/>
      <c r="H12" s="17"/>
      <c r="I12" s="17"/>
      <c r="J12" s="32" t="s">
        <v>261</v>
      </c>
      <c r="K12" s="33" t="s">
        <v>261</v>
      </c>
      <c r="L12" s="17"/>
      <c r="M12" s="17"/>
      <c r="N12" s="34"/>
      <c r="O12" s="35" t="s">
        <v>261</v>
      </c>
      <c r="P12" s="32" t="s">
        <v>261</v>
      </c>
      <c r="Q12" s="43" t="s">
        <v>261</v>
      </c>
      <c r="R12" s="44"/>
      <c r="S12" s="44"/>
      <c r="T12" s="45" t="s">
        <v>261</v>
      </c>
      <c r="U12" s="44"/>
      <c r="V12" s="44"/>
      <c r="W12" s="17"/>
      <c r="X12" s="46"/>
      <c r="Y12" s="32" t="s">
        <v>261</v>
      </c>
      <c r="Z12" s="33" t="s">
        <v>261</v>
      </c>
      <c r="AA12" s="17"/>
      <c r="AB12" s="46"/>
      <c r="AC12" s="34"/>
      <c r="AD12" s="35" t="s">
        <v>261</v>
      </c>
      <c r="AE12" s="32" t="s">
        <v>261</v>
      </c>
      <c r="AF12" s="43" t="s">
        <v>261</v>
      </c>
      <c r="AG12" s="53"/>
      <c r="AH12" s="53"/>
      <c r="AI12" s="53"/>
      <c r="AJ12" s="54"/>
    </row>
    <row r="13" spans="1:36" ht="10.199999999999999">
      <c r="A13" s="12">
        <v>7</v>
      </c>
      <c r="B13" s="14"/>
      <c r="C13" s="18"/>
      <c r="D13" s="15"/>
      <c r="E13" s="15" t="s">
        <v>261</v>
      </c>
      <c r="F13" s="16"/>
      <c r="G13" s="16"/>
      <c r="H13" s="17"/>
      <c r="I13" s="17"/>
      <c r="J13" s="32" t="s">
        <v>261</v>
      </c>
      <c r="K13" s="33" t="s">
        <v>261</v>
      </c>
      <c r="L13" s="17"/>
      <c r="M13" s="17"/>
      <c r="N13" s="34"/>
      <c r="O13" s="35" t="s">
        <v>261</v>
      </c>
      <c r="P13" s="32" t="s">
        <v>261</v>
      </c>
      <c r="Q13" s="43" t="s">
        <v>261</v>
      </c>
      <c r="R13" s="44"/>
      <c r="S13" s="44"/>
      <c r="T13" s="45" t="s">
        <v>261</v>
      </c>
      <c r="U13" s="44"/>
      <c r="V13" s="44"/>
      <c r="W13" s="17"/>
      <c r="X13" s="46"/>
      <c r="Y13" s="32" t="s">
        <v>261</v>
      </c>
      <c r="Z13" s="33" t="s">
        <v>261</v>
      </c>
      <c r="AA13" s="17"/>
      <c r="AB13" s="46"/>
      <c r="AC13" s="34"/>
      <c r="AD13" s="35" t="s">
        <v>261</v>
      </c>
      <c r="AE13" s="32" t="s">
        <v>261</v>
      </c>
      <c r="AF13" s="43" t="s">
        <v>261</v>
      </c>
      <c r="AG13" s="53"/>
      <c r="AH13" s="53"/>
      <c r="AI13" s="53"/>
      <c r="AJ13" s="54"/>
    </row>
    <row r="14" spans="1:36" ht="10.199999999999999">
      <c r="A14" s="12">
        <v>8</v>
      </c>
      <c r="B14" s="14"/>
      <c r="C14" s="18"/>
      <c r="D14" s="15"/>
      <c r="E14" s="15" t="s">
        <v>261</v>
      </c>
      <c r="F14" s="16"/>
      <c r="G14" s="16"/>
      <c r="H14" s="17"/>
      <c r="I14" s="17"/>
      <c r="J14" s="32" t="s">
        <v>261</v>
      </c>
      <c r="K14" s="33" t="s">
        <v>261</v>
      </c>
      <c r="L14" s="17"/>
      <c r="M14" s="17"/>
      <c r="N14" s="34"/>
      <c r="O14" s="35" t="s">
        <v>261</v>
      </c>
      <c r="P14" s="32" t="s">
        <v>261</v>
      </c>
      <c r="Q14" s="43" t="s">
        <v>261</v>
      </c>
      <c r="R14" s="44"/>
      <c r="S14" s="44"/>
      <c r="T14" s="45" t="s">
        <v>261</v>
      </c>
      <c r="U14" s="44"/>
      <c r="V14" s="44"/>
      <c r="W14" s="17"/>
      <c r="X14" s="46"/>
      <c r="Y14" s="32" t="s">
        <v>261</v>
      </c>
      <c r="Z14" s="33" t="s">
        <v>261</v>
      </c>
      <c r="AA14" s="17"/>
      <c r="AB14" s="46"/>
      <c r="AC14" s="34"/>
      <c r="AD14" s="35" t="s">
        <v>261</v>
      </c>
      <c r="AE14" s="32" t="s">
        <v>261</v>
      </c>
      <c r="AF14" s="43" t="s">
        <v>261</v>
      </c>
      <c r="AG14" s="53"/>
      <c r="AH14" s="53"/>
      <c r="AI14" s="53"/>
      <c r="AJ14" s="54"/>
    </row>
    <row r="15" spans="1:36" ht="10.199999999999999">
      <c r="A15" s="12">
        <v>9</v>
      </c>
      <c r="B15" s="14"/>
      <c r="C15" s="18"/>
      <c r="D15" s="15"/>
      <c r="E15" s="15" t="s">
        <v>261</v>
      </c>
      <c r="F15" s="16"/>
      <c r="G15" s="16"/>
      <c r="H15" s="17"/>
      <c r="I15" s="17"/>
      <c r="J15" s="32" t="s">
        <v>261</v>
      </c>
      <c r="K15" s="33" t="s">
        <v>261</v>
      </c>
      <c r="L15" s="17"/>
      <c r="M15" s="17"/>
      <c r="N15" s="34"/>
      <c r="O15" s="35" t="s">
        <v>261</v>
      </c>
      <c r="P15" s="32" t="s">
        <v>261</v>
      </c>
      <c r="Q15" s="43" t="s">
        <v>261</v>
      </c>
      <c r="R15" s="44"/>
      <c r="S15" s="44"/>
      <c r="T15" s="45" t="s">
        <v>261</v>
      </c>
      <c r="U15" s="44"/>
      <c r="V15" s="44"/>
      <c r="W15" s="17"/>
      <c r="X15" s="46"/>
      <c r="Y15" s="32" t="s">
        <v>261</v>
      </c>
      <c r="Z15" s="33" t="s">
        <v>261</v>
      </c>
      <c r="AA15" s="17"/>
      <c r="AB15" s="46"/>
      <c r="AC15" s="34"/>
      <c r="AD15" s="35" t="s">
        <v>261</v>
      </c>
      <c r="AE15" s="32" t="s">
        <v>261</v>
      </c>
      <c r="AF15" s="43" t="s">
        <v>261</v>
      </c>
      <c r="AG15" s="53"/>
      <c r="AH15" s="53"/>
      <c r="AI15" s="53"/>
      <c r="AJ15" s="54"/>
    </row>
    <row r="16" spans="1:36" ht="10.199999999999999">
      <c r="A16" s="12">
        <v>10</v>
      </c>
      <c r="B16" s="14"/>
      <c r="C16" s="18"/>
      <c r="D16" s="15"/>
      <c r="E16" s="15" t="s">
        <v>261</v>
      </c>
      <c r="F16" s="16"/>
      <c r="G16" s="16"/>
      <c r="H16" s="17"/>
      <c r="I16" s="17"/>
      <c r="J16" s="32" t="s">
        <v>261</v>
      </c>
      <c r="K16" s="33" t="s">
        <v>261</v>
      </c>
      <c r="L16" s="17"/>
      <c r="M16" s="17"/>
      <c r="N16" s="34"/>
      <c r="O16" s="35" t="s">
        <v>261</v>
      </c>
      <c r="P16" s="32" t="s">
        <v>261</v>
      </c>
      <c r="Q16" s="43" t="s">
        <v>261</v>
      </c>
      <c r="R16" s="44"/>
      <c r="S16" s="44"/>
      <c r="T16" s="45" t="s">
        <v>261</v>
      </c>
      <c r="U16" s="44"/>
      <c r="V16" s="44"/>
      <c r="W16" s="17"/>
      <c r="X16" s="46"/>
      <c r="Y16" s="32" t="s">
        <v>261</v>
      </c>
      <c r="Z16" s="33" t="s">
        <v>261</v>
      </c>
      <c r="AA16" s="17"/>
      <c r="AB16" s="46"/>
      <c r="AC16" s="34"/>
      <c r="AD16" s="35" t="s">
        <v>261</v>
      </c>
      <c r="AE16" s="32" t="s">
        <v>261</v>
      </c>
      <c r="AF16" s="43" t="s">
        <v>261</v>
      </c>
      <c r="AG16" s="53"/>
      <c r="AH16" s="53"/>
      <c r="AI16" s="53"/>
      <c r="AJ16" s="54"/>
    </row>
    <row r="17" spans="1:36" ht="10.199999999999999">
      <c r="A17" s="12">
        <v>11</v>
      </c>
      <c r="B17" s="14"/>
      <c r="C17" s="18"/>
      <c r="D17" s="15"/>
      <c r="E17" s="15" t="s">
        <v>261</v>
      </c>
      <c r="F17" s="16"/>
      <c r="G17" s="16"/>
      <c r="H17" s="17"/>
      <c r="I17" s="17"/>
      <c r="J17" s="32" t="s">
        <v>261</v>
      </c>
      <c r="K17" s="33" t="s">
        <v>261</v>
      </c>
      <c r="L17" s="17"/>
      <c r="M17" s="17"/>
      <c r="N17" s="34"/>
      <c r="O17" s="35" t="s">
        <v>261</v>
      </c>
      <c r="P17" s="32" t="s">
        <v>261</v>
      </c>
      <c r="Q17" s="43" t="s">
        <v>261</v>
      </c>
      <c r="R17" s="44"/>
      <c r="S17" s="44"/>
      <c r="T17" s="45" t="s">
        <v>261</v>
      </c>
      <c r="U17" s="44"/>
      <c r="V17" s="44"/>
      <c r="W17" s="17"/>
      <c r="X17" s="46"/>
      <c r="Y17" s="32" t="s">
        <v>261</v>
      </c>
      <c r="Z17" s="33" t="s">
        <v>261</v>
      </c>
      <c r="AA17" s="17"/>
      <c r="AB17" s="46"/>
      <c r="AC17" s="34"/>
      <c r="AD17" s="35" t="s">
        <v>261</v>
      </c>
      <c r="AE17" s="32" t="s">
        <v>261</v>
      </c>
      <c r="AF17" s="43" t="s">
        <v>261</v>
      </c>
      <c r="AG17" s="53"/>
      <c r="AH17" s="53"/>
      <c r="AI17" s="53"/>
      <c r="AJ17" s="54"/>
    </row>
    <row r="18" spans="1:36" ht="10.199999999999999">
      <c r="A18" s="12">
        <v>12</v>
      </c>
      <c r="B18" s="13"/>
      <c r="C18" s="18"/>
      <c r="D18" s="15"/>
      <c r="E18" s="15" t="s">
        <v>261</v>
      </c>
      <c r="F18" s="16"/>
      <c r="G18" s="16"/>
      <c r="H18" s="17"/>
      <c r="I18" s="17"/>
      <c r="J18" s="32" t="s">
        <v>261</v>
      </c>
      <c r="K18" s="33" t="s">
        <v>261</v>
      </c>
      <c r="L18" s="17"/>
      <c r="M18" s="17"/>
      <c r="N18" s="34"/>
      <c r="O18" s="35" t="s">
        <v>261</v>
      </c>
      <c r="P18" s="32" t="s">
        <v>261</v>
      </c>
      <c r="Q18" s="43" t="s">
        <v>261</v>
      </c>
      <c r="R18" s="44"/>
      <c r="S18" s="44"/>
      <c r="T18" s="45" t="s">
        <v>261</v>
      </c>
      <c r="U18" s="44"/>
      <c r="V18" s="44"/>
      <c r="W18" s="17"/>
      <c r="X18" s="46"/>
      <c r="Y18" s="32" t="s">
        <v>261</v>
      </c>
      <c r="Z18" s="33" t="s">
        <v>261</v>
      </c>
      <c r="AA18" s="17"/>
      <c r="AB18" s="50"/>
      <c r="AC18" s="34"/>
      <c r="AD18" s="35" t="s">
        <v>261</v>
      </c>
      <c r="AE18" s="32" t="s">
        <v>261</v>
      </c>
      <c r="AF18" s="43" t="s">
        <v>261</v>
      </c>
      <c r="AG18" s="53"/>
      <c r="AH18" s="53"/>
      <c r="AI18" s="53"/>
      <c r="AJ18" s="54"/>
    </row>
    <row r="19" spans="1:36" ht="10.199999999999999">
      <c r="A19" s="12">
        <v>13</v>
      </c>
      <c r="B19" s="14"/>
      <c r="C19" s="18"/>
      <c r="D19" s="15"/>
      <c r="E19" s="15" t="s">
        <v>261</v>
      </c>
      <c r="F19" s="16"/>
      <c r="G19" s="16"/>
      <c r="H19" s="17"/>
      <c r="I19" s="17"/>
      <c r="J19" s="32" t="s">
        <v>261</v>
      </c>
      <c r="K19" s="33" t="s">
        <v>261</v>
      </c>
      <c r="L19" s="17"/>
      <c r="M19" s="17"/>
      <c r="N19" s="34"/>
      <c r="O19" s="35" t="s">
        <v>261</v>
      </c>
      <c r="P19" s="32" t="s">
        <v>261</v>
      </c>
      <c r="Q19" s="43" t="s">
        <v>261</v>
      </c>
      <c r="R19" s="44"/>
      <c r="S19" s="44"/>
      <c r="T19" s="45" t="s">
        <v>261</v>
      </c>
      <c r="U19" s="44"/>
      <c r="V19" s="44"/>
      <c r="W19" s="17"/>
      <c r="X19" s="46"/>
      <c r="Y19" s="32" t="s">
        <v>261</v>
      </c>
      <c r="Z19" s="33" t="s">
        <v>261</v>
      </c>
      <c r="AA19" s="17"/>
      <c r="AB19" s="50"/>
      <c r="AC19" s="34"/>
      <c r="AD19" s="35" t="s">
        <v>261</v>
      </c>
      <c r="AE19" s="32" t="s">
        <v>261</v>
      </c>
      <c r="AF19" s="43" t="s">
        <v>261</v>
      </c>
      <c r="AG19" s="53"/>
      <c r="AH19" s="53"/>
      <c r="AI19" s="53"/>
      <c r="AJ19" s="54"/>
    </row>
    <row r="20" spans="1:36" ht="10.199999999999999">
      <c r="A20" s="12">
        <v>14</v>
      </c>
      <c r="B20" s="14"/>
      <c r="C20" s="18"/>
      <c r="D20" s="15"/>
      <c r="E20" s="15" t="s">
        <v>261</v>
      </c>
      <c r="F20" s="16"/>
      <c r="G20" s="16"/>
      <c r="H20" s="17"/>
      <c r="I20" s="17"/>
      <c r="J20" s="32" t="s">
        <v>261</v>
      </c>
      <c r="K20" s="33" t="s">
        <v>261</v>
      </c>
      <c r="L20" s="17"/>
      <c r="M20" s="17"/>
      <c r="N20" s="34"/>
      <c r="O20" s="35" t="s">
        <v>261</v>
      </c>
      <c r="P20" s="32" t="s">
        <v>261</v>
      </c>
      <c r="Q20" s="43" t="s">
        <v>261</v>
      </c>
      <c r="R20" s="44"/>
      <c r="S20" s="44"/>
      <c r="T20" s="45" t="s">
        <v>261</v>
      </c>
      <c r="U20" s="44"/>
      <c r="V20" s="44"/>
      <c r="W20" s="17"/>
      <c r="X20" s="46"/>
      <c r="Y20" s="32" t="s">
        <v>261</v>
      </c>
      <c r="Z20" s="33" t="s">
        <v>261</v>
      </c>
      <c r="AA20" s="17"/>
      <c r="AB20" s="50"/>
      <c r="AC20" s="34"/>
      <c r="AD20" s="35" t="s">
        <v>261</v>
      </c>
      <c r="AE20" s="32" t="s">
        <v>261</v>
      </c>
      <c r="AF20" s="43" t="s">
        <v>261</v>
      </c>
      <c r="AG20" s="53"/>
      <c r="AH20" s="53"/>
      <c r="AI20" s="53"/>
      <c r="AJ20" s="54"/>
    </row>
    <row r="21" spans="1:36" ht="10.199999999999999">
      <c r="A21" s="12">
        <v>15</v>
      </c>
      <c r="B21" s="14"/>
      <c r="C21" s="18"/>
      <c r="D21" s="15"/>
      <c r="E21" s="15" t="s">
        <v>261</v>
      </c>
      <c r="F21" s="16"/>
      <c r="G21" s="16"/>
      <c r="H21" s="17"/>
      <c r="I21" s="17"/>
      <c r="J21" s="32" t="s">
        <v>261</v>
      </c>
      <c r="K21" s="33" t="s">
        <v>261</v>
      </c>
      <c r="L21" s="17"/>
      <c r="M21" s="17"/>
      <c r="N21" s="34"/>
      <c r="O21" s="35" t="s">
        <v>261</v>
      </c>
      <c r="P21" s="32" t="s">
        <v>261</v>
      </c>
      <c r="Q21" s="43" t="s">
        <v>261</v>
      </c>
      <c r="R21" s="44"/>
      <c r="S21" s="44"/>
      <c r="T21" s="45" t="s">
        <v>261</v>
      </c>
      <c r="U21" s="44"/>
      <c r="V21" s="44"/>
      <c r="W21" s="17"/>
      <c r="X21" s="46"/>
      <c r="Y21" s="32" t="s">
        <v>261</v>
      </c>
      <c r="Z21" s="33" t="s">
        <v>261</v>
      </c>
      <c r="AA21" s="17"/>
      <c r="AB21" s="50"/>
      <c r="AC21" s="34"/>
      <c r="AD21" s="35" t="s">
        <v>261</v>
      </c>
      <c r="AE21" s="32" t="s">
        <v>261</v>
      </c>
      <c r="AF21" s="43" t="s">
        <v>261</v>
      </c>
      <c r="AG21" s="53"/>
      <c r="AH21" s="53"/>
      <c r="AI21" s="53"/>
      <c r="AJ21" s="54"/>
    </row>
    <row r="22" spans="1:36" ht="10.199999999999999">
      <c r="A22" s="12">
        <v>16</v>
      </c>
      <c r="B22" s="14"/>
      <c r="C22" s="18"/>
      <c r="D22" s="15"/>
      <c r="E22" s="15" t="s">
        <v>261</v>
      </c>
      <c r="F22" s="16"/>
      <c r="G22" s="16"/>
      <c r="H22" s="17"/>
      <c r="I22" s="17"/>
      <c r="J22" s="32" t="s">
        <v>261</v>
      </c>
      <c r="K22" s="33" t="s">
        <v>261</v>
      </c>
      <c r="L22" s="17"/>
      <c r="M22" s="17"/>
      <c r="N22" s="34"/>
      <c r="O22" s="35" t="s">
        <v>261</v>
      </c>
      <c r="P22" s="32" t="s">
        <v>261</v>
      </c>
      <c r="Q22" s="43" t="s">
        <v>261</v>
      </c>
      <c r="R22" s="44"/>
      <c r="S22" s="44"/>
      <c r="T22" s="45" t="s">
        <v>261</v>
      </c>
      <c r="U22" s="44"/>
      <c r="V22" s="44"/>
      <c r="W22" s="17"/>
      <c r="X22" s="46"/>
      <c r="Y22" s="32" t="s">
        <v>261</v>
      </c>
      <c r="Z22" s="33" t="s">
        <v>261</v>
      </c>
      <c r="AA22" s="17"/>
      <c r="AB22" s="50"/>
      <c r="AC22" s="34"/>
      <c r="AD22" s="35" t="s">
        <v>261</v>
      </c>
      <c r="AE22" s="32" t="s">
        <v>261</v>
      </c>
      <c r="AF22" s="43" t="s">
        <v>261</v>
      </c>
      <c r="AG22" s="53"/>
      <c r="AH22" s="53"/>
      <c r="AI22" s="53"/>
      <c r="AJ22" s="54"/>
    </row>
    <row r="23" spans="1:36" ht="10.199999999999999">
      <c r="A23" s="12">
        <v>17</v>
      </c>
      <c r="B23" s="14"/>
      <c r="C23" s="18"/>
      <c r="D23" s="15"/>
      <c r="E23" s="15" t="s">
        <v>261</v>
      </c>
      <c r="F23" s="16"/>
      <c r="G23" s="16"/>
      <c r="H23" s="17"/>
      <c r="I23" s="17"/>
      <c r="J23" s="32" t="s">
        <v>261</v>
      </c>
      <c r="K23" s="33" t="s">
        <v>261</v>
      </c>
      <c r="L23" s="17"/>
      <c r="M23" s="17"/>
      <c r="N23" s="34"/>
      <c r="O23" s="35" t="s">
        <v>261</v>
      </c>
      <c r="P23" s="32" t="s">
        <v>261</v>
      </c>
      <c r="Q23" s="43" t="s">
        <v>261</v>
      </c>
      <c r="R23" s="44"/>
      <c r="S23" s="44"/>
      <c r="T23" s="45" t="s">
        <v>261</v>
      </c>
      <c r="U23" s="44"/>
      <c r="V23" s="44"/>
      <c r="W23" s="17"/>
      <c r="X23" s="46"/>
      <c r="Y23" s="32" t="s">
        <v>261</v>
      </c>
      <c r="Z23" s="33" t="s">
        <v>261</v>
      </c>
      <c r="AA23" s="17"/>
      <c r="AB23" s="50"/>
      <c r="AC23" s="34"/>
      <c r="AD23" s="35" t="s">
        <v>261</v>
      </c>
      <c r="AE23" s="32" t="s">
        <v>261</v>
      </c>
      <c r="AF23" s="43" t="s">
        <v>261</v>
      </c>
      <c r="AG23" s="53"/>
      <c r="AH23" s="53"/>
      <c r="AI23" s="53"/>
      <c r="AJ23" s="54"/>
    </row>
    <row r="24" spans="1:36" ht="10.199999999999999">
      <c r="A24" s="12">
        <v>18</v>
      </c>
      <c r="B24" s="14"/>
      <c r="C24" s="18"/>
      <c r="D24" s="15"/>
      <c r="E24" s="15" t="s">
        <v>261</v>
      </c>
      <c r="F24" s="16"/>
      <c r="G24" s="16"/>
      <c r="H24" s="17"/>
      <c r="I24" s="17"/>
      <c r="J24" s="32" t="s">
        <v>261</v>
      </c>
      <c r="K24" s="33" t="s">
        <v>261</v>
      </c>
      <c r="L24" s="17"/>
      <c r="M24" s="17"/>
      <c r="N24" s="34"/>
      <c r="O24" s="35" t="s">
        <v>261</v>
      </c>
      <c r="P24" s="32" t="s">
        <v>261</v>
      </c>
      <c r="Q24" s="43" t="s">
        <v>261</v>
      </c>
      <c r="R24" s="44"/>
      <c r="S24" s="44"/>
      <c r="T24" s="45" t="s">
        <v>261</v>
      </c>
      <c r="U24" s="44"/>
      <c r="V24" s="44"/>
      <c r="W24" s="17"/>
      <c r="X24" s="46"/>
      <c r="Y24" s="32" t="s">
        <v>261</v>
      </c>
      <c r="Z24" s="33" t="s">
        <v>261</v>
      </c>
      <c r="AA24" s="17"/>
      <c r="AB24" s="50"/>
      <c r="AC24" s="34"/>
      <c r="AD24" s="35" t="s">
        <v>261</v>
      </c>
      <c r="AE24" s="32" t="s">
        <v>261</v>
      </c>
      <c r="AF24" s="43" t="s">
        <v>261</v>
      </c>
      <c r="AG24" s="53"/>
      <c r="AH24" s="53"/>
      <c r="AI24" s="53"/>
      <c r="AJ24" s="54"/>
    </row>
    <row r="25" spans="1:36" ht="10.199999999999999">
      <c r="A25" s="12">
        <v>19</v>
      </c>
      <c r="B25" s="14"/>
      <c r="C25" s="18"/>
      <c r="D25" s="15"/>
      <c r="E25" s="15" t="s">
        <v>261</v>
      </c>
      <c r="F25" s="16"/>
      <c r="G25" s="16"/>
      <c r="H25" s="17"/>
      <c r="I25" s="17"/>
      <c r="J25" s="32" t="s">
        <v>261</v>
      </c>
      <c r="K25" s="33" t="s">
        <v>261</v>
      </c>
      <c r="L25" s="17"/>
      <c r="M25" s="17"/>
      <c r="N25" s="34"/>
      <c r="O25" s="35" t="s">
        <v>261</v>
      </c>
      <c r="P25" s="32" t="s">
        <v>261</v>
      </c>
      <c r="Q25" s="43" t="s">
        <v>261</v>
      </c>
      <c r="R25" s="44"/>
      <c r="S25" s="44"/>
      <c r="T25" s="45" t="s">
        <v>261</v>
      </c>
      <c r="U25" s="44"/>
      <c r="V25" s="44"/>
      <c r="W25" s="17"/>
      <c r="X25" s="46"/>
      <c r="Y25" s="32" t="s">
        <v>261</v>
      </c>
      <c r="Z25" s="33" t="s">
        <v>261</v>
      </c>
      <c r="AA25" s="17"/>
      <c r="AB25" s="50"/>
      <c r="AC25" s="34"/>
      <c r="AD25" s="35" t="s">
        <v>261</v>
      </c>
      <c r="AE25" s="32" t="s">
        <v>261</v>
      </c>
      <c r="AF25" s="43" t="s">
        <v>261</v>
      </c>
      <c r="AG25" s="53"/>
      <c r="AH25" s="53"/>
      <c r="AI25" s="53"/>
      <c r="AJ25" s="54"/>
    </row>
    <row r="26" spans="1:36" ht="10.199999999999999">
      <c r="A26" s="12">
        <v>20</v>
      </c>
      <c r="B26" s="13"/>
      <c r="C26" s="18"/>
      <c r="D26" s="15"/>
      <c r="E26" s="15" t="s">
        <v>261</v>
      </c>
      <c r="F26" s="16"/>
      <c r="G26" s="16"/>
      <c r="H26" s="17"/>
      <c r="I26" s="17"/>
      <c r="J26" s="32" t="s">
        <v>261</v>
      </c>
      <c r="K26" s="33" t="s">
        <v>261</v>
      </c>
      <c r="L26" s="17"/>
      <c r="M26" s="17"/>
      <c r="N26" s="34"/>
      <c r="O26" s="35" t="s">
        <v>261</v>
      </c>
      <c r="P26" s="32" t="s">
        <v>261</v>
      </c>
      <c r="Q26" s="43" t="s">
        <v>261</v>
      </c>
      <c r="R26" s="44"/>
      <c r="S26" s="44"/>
      <c r="T26" s="45" t="s">
        <v>261</v>
      </c>
      <c r="U26" s="44"/>
      <c r="V26" s="44"/>
      <c r="W26" s="47"/>
      <c r="X26" s="46"/>
      <c r="Y26" s="32" t="s">
        <v>261</v>
      </c>
      <c r="Z26" s="33" t="s">
        <v>261</v>
      </c>
      <c r="AA26" s="17"/>
      <c r="AB26" s="46"/>
      <c r="AC26" s="34"/>
      <c r="AD26" s="35" t="s">
        <v>261</v>
      </c>
      <c r="AE26" s="32" t="s">
        <v>261</v>
      </c>
      <c r="AF26" s="43" t="s">
        <v>261</v>
      </c>
      <c r="AG26" s="53"/>
      <c r="AH26" s="53"/>
      <c r="AI26" s="53"/>
      <c r="AJ26" s="54"/>
    </row>
    <row r="27" spans="1:36" ht="10.199999999999999">
      <c r="A27" s="12">
        <v>21</v>
      </c>
      <c r="B27" s="14"/>
      <c r="C27" s="18"/>
      <c r="D27" s="15"/>
      <c r="E27" s="15"/>
      <c r="F27" s="16"/>
      <c r="G27" s="16"/>
      <c r="H27" s="17"/>
      <c r="I27" s="17"/>
      <c r="J27" s="32" t="s">
        <v>261</v>
      </c>
      <c r="K27" s="33" t="s">
        <v>261</v>
      </c>
      <c r="L27" s="17"/>
      <c r="M27" s="17"/>
      <c r="N27" s="34"/>
      <c r="O27" s="35" t="s">
        <v>261</v>
      </c>
      <c r="P27" s="32" t="s">
        <v>261</v>
      </c>
      <c r="Q27" s="43" t="s">
        <v>261</v>
      </c>
      <c r="R27" s="44"/>
      <c r="S27" s="44"/>
      <c r="T27" s="45" t="s">
        <v>261</v>
      </c>
      <c r="U27" s="44"/>
      <c r="V27" s="44"/>
      <c r="W27" s="17"/>
      <c r="X27" s="17"/>
      <c r="Y27" s="32" t="s">
        <v>261</v>
      </c>
      <c r="Z27" s="33" t="s">
        <v>261</v>
      </c>
      <c r="AA27" s="17"/>
      <c r="AB27" s="17"/>
      <c r="AC27" s="34"/>
      <c r="AD27" s="35" t="s">
        <v>261</v>
      </c>
      <c r="AE27" s="32" t="s">
        <v>261</v>
      </c>
      <c r="AF27" s="43" t="s">
        <v>261</v>
      </c>
      <c r="AG27" s="55"/>
      <c r="AH27" s="53"/>
      <c r="AI27" s="53"/>
      <c r="AJ27" s="54"/>
    </row>
    <row r="28" spans="1:36" ht="10.199999999999999">
      <c r="A28" s="12">
        <v>22</v>
      </c>
      <c r="B28" s="14"/>
      <c r="C28" s="18"/>
      <c r="D28" s="15" t="s">
        <v>261</v>
      </c>
      <c r="E28" s="15" t="s">
        <v>261</v>
      </c>
      <c r="F28" s="16"/>
      <c r="G28" s="16"/>
      <c r="H28" s="17"/>
      <c r="I28" s="17"/>
      <c r="J28" s="32" t="s">
        <v>261</v>
      </c>
      <c r="K28" s="33" t="s">
        <v>261</v>
      </c>
      <c r="L28" s="17"/>
      <c r="M28" s="36"/>
      <c r="N28" s="34"/>
      <c r="O28" s="35" t="s">
        <v>261</v>
      </c>
      <c r="P28" s="32" t="s">
        <v>261</v>
      </c>
      <c r="Q28" s="43" t="s">
        <v>261</v>
      </c>
      <c r="R28" s="44"/>
      <c r="S28" s="44"/>
      <c r="T28" s="45" t="s">
        <v>261</v>
      </c>
      <c r="U28" s="44"/>
      <c r="V28" s="44"/>
      <c r="W28" s="47"/>
      <c r="X28" s="46"/>
      <c r="Y28" s="32" t="s">
        <v>261</v>
      </c>
      <c r="Z28" s="33" t="s">
        <v>261</v>
      </c>
      <c r="AA28" s="17"/>
      <c r="AB28" s="46"/>
      <c r="AC28" s="34"/>
      <c r="AD28" s="35" t="s">
        <v>261</v>
      </c>
      <c r="AE28" s="32" t="s">
        <v>261</v>
      </c>
      <c r="AF28" s="43" t="s">
        <v>261</v>
      </c>
      <c r="AG28" s="55"/>
      <c r="AH28" s="53"/>
      <c r="AI28" s="53"/>
      <c r="AJ28" s="54"/>
    </row>
    <row r="29" spans="1:36" ht="10.199999999999999">
      <c r="A29" s="12">
        <v>23</v>
      </c>
      <c r="B29" s="13"/>
      <c r="C29" s="18"/>
      <c r="D29" s="15" t="s">
        <v>261</v>
      </c>
      <c r="E29" s="15" t="s">
        <v>261</v>
      </c>
      <c r="F29" s="16"/>
      <c r="G29" s="16"/>
      <c r="H29" s="17"/>
      <c r="I29" s="17"/>
      <c r="J29" s="32" t="s">
        <v>261</v>
      </c>
      <c r="K29" s="33" t="s">
        <v>261</v>
      </c>
      <c r="L29" s="17"/>
      <c r="M29" s="36"/>
      <c r="N29" s="34"/>
      <c r="O29" s="35" t="s">
        <v>261</v>
      </c>
      <c r="P29" s="32" t="s">
        <v>261</v>
      </c>
      <c r="Q29" s="43" t="s">
        <v>261</v>
      </c>
      <c r="R29" s="44"/>
      <c r="S29" s="44"/>
      <c r="T29" s="45" t="s">
        <v>261</v>
      </c>
      <c r="U29" s="44"/>
      <c r="V29" s="44"/>
      <c r="W29" s="47"/>
      <c r="X29" s="46"/>
      <c r="Y29" s="32" t="s">
        <v>261</v>
      </c>
      <c r="Z29" s="33" t="s">
        <v>261</v>
      </c>
      <c r="AA29" s="17"/>
      <c r="AB29" s="46"/>
      <c r="AC29" s="34"/>
      <c r="AD29" s="35" t="s">
        <v>261</v>
      </c>
      <c r="AE29" s="32" t="s">
        <v>261</v>
      </c>
      <c r="AF29" s="43" t="s">
        <v>261</v>
      </c>
      <c r="AG29" s="55"/>
      <c r="AH29" s="53"/>
      <c r="AI29" s="53"/>
      <c r="AJ29" s="54"/>
    </row>
    <row r="30" spans="1:36" ht="10.199999999999999">
      <c r="A30" s="12">
        <v>24</v>
      </c>
      <c r="B30" s="13"/>
      <c r="C30" s="18"/>
      <c r="D30" s="15" t="s">
        <v>261</v>
      </c>
      <c r="E30" s="15"/>
      <c r="F30" s="16"/>
      <c r="G30" s="16"/>
      <c r="H30" s="17"/>
      <c r="I30" s="17"/>
      <c r="J30" s="32" t="s">
        <v>261</v>
      </c>
      <c r="K30" s="33" t="s">
        <v>261</v>
      </c>
      <c r="L30" s="17"/>
      <c r="M30" s="17"/>
      <c r="N30" s="34"/>
      <c r="O30" s="35" t="s">
        <v>261</v>
      </c>
      <c r="P30" s="32" t="s">
        <v>261</v>
      </c>
      <c r="Q30" s="43" t="s">
        <v>261</v>
      </c>
      <c r="R30" s="44"/>
      <c r="S30" s="44"/>
      <c r="T30" s="45" t="s">
        <v>261</v>
      </c>
      <c r="U30" s="44"/>
      <c r="V30" s="44"/>
      <c r="W30" s="17"/>
      <c r="X30" s="17"/>
      <c r="Y30" s="32" t="s">
        <v>261</v>
      </c>
      <c r="Z30" s="33" t="s">
        <v>261</v>
      </c>
      <c r="AA30" s="17"/>
      <c r="AB30" s="17"/>
      <c r="AC30" s="34"/>
      <c r="AD30" s="35" t="s">
        <v>261</v>
      </c>
      <c r="AE30" s="32" t="s">
        <v>261</v>
      </c>
      <c r="AF30" s="43" t="s">
        <v>261</v>
      </c>
      <c r="AG30" s="55"/>
      <c r="AH30" s="53"/>
      <c r="AI30" s="53"/>
      <c r="AJ30" s="54"/>
    </row>
    <row r="31" spans="1:36" ht="10.199999999999999">
      <c r="A31" s="12">
        <v>25</v>
      </c>
      <c r="B31" s="13"/>
      <c r="C31" s="18"/>
      <c r="D31" s="15" t="s">
        <v>261</v>
      </c>
      <c r="E31" s="15" t="s">
        <v>261</v>
      </c>
      <c r="F31" s="16"/>
      <c r="G31" s="16"/>
      <c r="H31" s="17"/>
      <c r="I31" s="17"/>
      <c r="J31" s="32" t="s">
        <v>261</v>
      </c>
      <c r="K31" s="33" t="s">
        <v>261</v>
      </c>
      <c r="L31" s="17"/>
      <c r="M31" s="36"/>
      <c r="N31" s="34"/>
      <c r="O31" s="35" t="s">
        <v>261</v>
      </c>
      <c r="P31" s="32" t="s">
        <v>261</v>
      </c>
      <c r="Q31" s="43" t="s">
        <v>261</v>
      </c>
      <c r="R31" s="44"/>
      <c r="S31" s="44"/>
      <c r="T31" s="45" t="s">
        <v>261</v>
      </c>
      <c r="U31" s="44"/>
      <c r="V31" s="44"/>
      <c r="W31" s="17"/>
      <c r="X31" s="46"/>
      <c r="Y31" s="32" t="s">
        <v>261</v>
      </c>
      <c r="Z31" s="33" t="s">
        <v>261</v>
      </c>
      <c r="AA31" s="17"/>
      <c r="AB31" s="46"/>
      <c r="AC31" s="34"/>
      <c r="AD31" s="35" t="s">
        <v>261</v>
      </c>
      <c r="AE31" s="32" t="s">
        <v>261</v>
      </c>
      <c r="AF31" s="43" t="s">
        <v>261</v>
      </c>
      <c r="AG31" s="55"/>
      <c r="AH31" s="53"/>
      <c r="AI31" s="53"/>
      <c r="AJ31" s="54"/>
    </row>
    <row r="32" spans="1:36" ht="10.199999999999999">
      <c r="A32" s="12">
        <v>26</v>
      </c>
      <c r="B32" s="19"/>
      <c r="C32" s="18"/>
      <c r="D32" s="15" t="s">
        <v>261</v>
      </c>
      <c r="E32" s="15" t="s">
        <v>261</v>
      </c>
      <c r="F32" s="16"/>
      <c r="G32" s="16"/>
      <c r="H32" s="17"/>
      <c r="I32" s="17"/>
      <c r="J32" s="32" t="s">
        <v>261</v>
      </c>
      <c r="K32" s="33" t="s">
        <v>261</v>
      </c>
      <c r="L32" s="17"/>
      <c r="M32" s="36"/>
      <c r="N32" s="34"/>
      <c r="O32" s="35" t="s">
        <v>261</v>
      </c>
      <c r="P32" s="32" t="s">
        <v>261</v>
      </c>
      <c r="Q32" s="43" t="s">
        <v>261</v>
      </c>
      <c r="R32" s="44"/>
      <c r="S32" s="44"/>
      <c r="T32" s="45" t="s">
        <v>261</v>
      </c>
      <c r="U32" s="44"/>
      <c r="V32" s="44"/>
      <c r="W32" s="17"/>
      <c r="X32" s="46"/>
      <c r="Y32" s="32" t="s">
        <v>261</v>
      </c>
      <c r="Z32" s="33" t="s">
        <v>261</v>
      </c>
      <c r="AA32" s="17"/>
      <c r="AB32" s="46"/>
      <c r="AC32" s="34"/>
      <c r="AD32" s="35" t="s">
        <v>261</v>
      </c>
      <c r="AE32" s="32" t="s">
        <v>261</v>
      </c>
      <c r="AF32" s="43" t="s">
        <v>261</v>
      </c>
      <c r="AG32" s="55"/>
      <c r="AH32" s="53"/>
      <c r="AI32" s="53"/>
      <c r="AJ32" s="54"/>
    </row>
    <row r="33" spans="1:36" ht="10.199999999999999">
      <c r="A33" s="12">
        <v>27</v>
      </c>
      <c r="B33" s="19"/>
      <c r="C33" s="18"/>
      <c r="D33" s="15" t="s">
        <v>261</v>
      </c>
      <c r="E33" s="15" t="s">
        <v>261</v>
      </c>
      <c r="F33" s="16"/>
      <c r="G33" s="16"/>
      <c r="H33" s="17"/>
      <c r="I33" s="17"/>
      <c r="J33" s="32" t="s">
        <v>261</v>
      </c>
      <c r="K33" s="33" t="s">
        <v>261</v>
      </c>
      <c r="L33" s="17"/>
      <c r="M33" s="36"/>
      <c r="N33" s="34"/>
      <c r="O33" s="35" t="s">
        <v>261</v>
      </c>
      <c r="P33" s="32" t="s">
        <v>261</v>
      </c>
      <c r="Q33" s="43" t="s">
        <v>261</v>
      </c>
      <c r="R33" s="44"/>
      <c r="S33" s="44"/>
      <c r="T33" s="45" t="s">
        <v>261</v>
      </c>
      <c r="U33" s="44"/>
      <c r="V33" s="44"/>
      <c r="W33" s="17"/>
      <c r="X33" s="46"/>
      <c r="Y33" s="32" t="s">
        <v>261</v>
      </c>
      <c r="Z33" s="33" t="s">
        <v>261</v>
      </c>
      <c r="AA33" s="17"/>
      <c r="AB33" s="46"/>
      <c r="AC33" s="34"/>
      <c r="AD33" s="35" t="s">
        <v>261</v>
      </c>
      <c r="AE33" s="32" t="s">
        <v>261</v>
      </c>
      <c r="AF33" s="43" t="s">
        <v>261</v>
      </c>
      <c r="AG33" s="55"/>
      <c r="AH33" s="53"/>
      <c r="AI33" s="53"/>
      <c r="AJ33" s="54"/>
    </row>
    <row r="34" spans="1:36" ht="10.199999999999999">
      <c r="A34" s="12">
        <v>28</v>
      </c>
      <c r="B34" s="19"/>
      <c r="C34" s="18"/>
      <c r="D34" s="15" t="s">
        <v>261</v>
      </c>
      <c r="E34" s="15" t="s">
        <v>261</v>
      </c>
      <c r="F34" s="16"/>
      <c r="G34" s="16"/>
      <c r="H34" s="17"/>
      <c r="I34" s="17"/>
      <c r="J34" s="32" t="s">
        <v>261</v>
      </c>
      <c r="K34" s="33" t="s">
        <v>261</v>
      </c>
      <c r="L34" s="17"/>
      <c r="M34" s="36"/>
      <c r="N34" s="34"/>
      <c r="O34" s="35" t="s">
        <v>261</v>
      </c>
      <c r="P34" s="32" t="s">
        <v>261</v>
      </c>
      <c r="Q34" s="43" t="s">
        <v>261</v>
      </c>
      <c r="R34" s="44"/>
      <c r="S34" s="44"/>
      <c r="T34" s="45" t="s">
        <v>261</v>
      </c>
      <c r="U34" s="44"/>
      <c r="V34" s="44"/>
      <c r="W34" s="17"/>
      <c r="X34" s="46"/>
      <c r="Y34" s="32" t="s">
        <v>261</v>
      </c>
      <c r="Z34" s="33" t="s">
        <v>261</v>
      </c>
      <c r="AA34" s="17"/>
      <c r="AB34" s="46"/>
      <c r="AC34" s="34"/>
      <c r="AD34" s="35" t="s">
        <v>261</v>
      </c>
      <c r="AE34" s="32" t="s">
        <v>261</v>
      </c>
      <c r="AF34" s="43" t="s">
        <v>261</v>
      </c>
      <c r="AG34" s="55"/>
      <c r="AH34" s="53"/>
      <c r="AI34" s="53"/>
      <c r="AJ34" s="54"/>
    </row>
    <row r="35" spans="1:36" ht="10.199999999999999">
      <c r="A35" s="12">
        <v>29</v>
      </c>
      <c r="B35" s="19"/>
      <c r="C35" s="18"/>
      <c r="D35" s="15" t="s">
        <v>261</v>
      </c>
      <c r="E35" s="15" t="s">
        <v>261</v>
      </c>
      <c r="F35" s="16"/>
      <c r="G35" s="16"/>
      <c r="H35" s="17"/>
      <c r="I35" s="17"/>
      <c r="J35" s="32" t="s">
        <v>261</v>
      </c>
      <c r="K35" s="33" t="s">
        <v>261</v>
      </c>
      <c r="L35" s="17"/>
      <c r="M35" s="36"/>
      <c r="N35" s="34"/>
      <c r="O35" s="35" t="s">
        <v>261</v>
      </c>
      <c r="P35" s="32" t="s">
        <v>261</v>
      </c>
      <c r="Q35" s="43" t="s">
        <v>261</v>
      </c>
      <c r="R35" s="44"/>
      <c r="S35" s="44"/>
      <c r="T35" s="45" t="s">
        <v>261</v>
      </c>
      <c r="U35" s="44"/>
      <c r="V35" s="44"/>
      <c r="W35" s="17"/>
      <c r="X35" s="46"/>
      <c r="Y35" s="32" t="s">
        <v>261</v>
      </c>
      <c r="Z35" s="33" t="s">
        <v>261</v>
      </c>
      <c r="AA35" s="17"/>
      <c r="AB35" s="46"/>
      <c r="AC35" s="34"/>
      <c r="AD35" s="35" t="s">
        <v>261</v>
      </c>
      <c r="AE35" s="32" t="s">
        <v>261</v>
      </c>
      <c r="AF35" s="43" t="s">
        <v>261</v>
      </c>
      <c r="AG35" s="55"/>
      <c r="AH35" s="53"/>
      <c r="AI35" s="53"/>
      <c r="AJ35" s="54"/>
    </row>
    <row r="36" spans="1:36" ht="10.199999999999999">
      <c r="A36" s="12">
        <v>30</v>
      </c>
      <c r="B36" s="19"/>
      <c r="C36" s="18"/>
      <c r="D36" s="15" t="s">
        <v>261</v>
      </c>
      <c r="E36" s="15" t="s">
        <v>261</v>
      </c>
      <c r="F36" s="16"/>
      <c r="G36" s="16"/>
      <c r="H36" s="17"/>
      <c r="I36" s="17"/>
      <c r="J36" s="32" t="s">
        <v>261</v>
      </c>
      <c r="K36" s="33" t="s">
        <v>261</v>
      </c>
      <c r="L36" s="17"/>
      <c r="M36" s="36"/>
      <c r="N36" s="34"/>
      <c r="O36" s="35" t="s">
        <v>261</v>
      </c>
      <c r="P36" s="32" t="s">
        <v>261</v>
      </c>
      <c r="Q36" s="43" t="s">
        <v>261</v>
      </c>
      <c r="R36" s="44"/>
      <c r="S36" s="44"/>
      <c r="T36" s="45" t="s">
        <v>261</v>
      </c>
      <c r="U36" s="44"/>
      <c r="V36" s="44"/>
      <c r="W36" s="17"/>
      <c r="X36" s="46"/>
      <c r="Y36" s="32" t="s">
        <v>261</v>
      </c>
      <c r="Z36" s="33" t="s">
        <v>261</v>
      </c>
      <c r="AA36" s="17"/>
      <c r="AB36" s="46"/>
      <c r="AC36" s="34"/>
      <c r="AD36" s="35" t="s">
        <v>261</v>
      </c>
      <c r="AE36" s="32" t="s">
        <v>261</v>
      </c>
      <c r="AF36" s="43" t="s">
        <v>261</v>
      </c>
      <c r="AG36" s="55"/>
      <c r="AH36" s="53"/>
      <c r="AI36" s="53"/>
      <c r="AJ36" s="54"/>
    </row>
    <row r="37" spans="1:36" ht="10.199999999999999">
      <c r="A37" s="12">
        <v>31</v>
      </c>
      <c r="B37" s="19"/>
      <c r="C37" s="18"/>
      <c r="D37" s="15" t="s">
        <v>261</v>
      </c>
      <c r="E37" s="15" t="s">
        <v>261</v>
      </c>
      <c r="F37" s="16"/>
      <c r="G37" s="16"/>
      <c r="H37" s="17"/>
      <c r="I37" s="17"/>
      <c r="J37" s="32" t="s">
        <v>261</v>
      </c>
      <c r="K37" s="33" t="s">
        <v>261</v>
      </c>
      <c r="L37" s="17"/>
      <c r="M37" s="36"/>
      <c r="N37" s="34"/>
      <c r="O37" s="35" t="s">
        <v>261</v>
      </c>
      <c r="P37" s="32" t="s">
        <v>261</v>
      </c>
      <c r="Q37" s="43" t="s">
        <v>261</v>
      </c>
      <c r="R37" s="44"/>
      <c r="S37" s="44"/>
      <c r="T37" s="45" t="s">
        <v>261</v>
      </c>
      <c r="U37" s="44"/>
      <c r="V37" s="44"/>
      <c r="W37" s="17"/>
      <c r="X37" s="46"/>
      <c r="Y37" s="32" t="s">
        <v>261</v>
      </c>
      <c r="Z37" s="33" t="s">
        <v>261</v>
      </c>
      <c r="AA37" s="17"/>
      <c r="AB37" s="46"/>
      <c r="AC37" s="34"/>
      <c r="AD37" s="35" t="s">
        <v>261</v>
      </c>
      <c r="AE37" s="32" t="s">
        <v>261</v>
      </c>
      <c r="AF37" s="43" t="s">
        <v>261</v>
      </c>
      <c r="AG37" s="55"/>
      <c r="AH37" s="53"/>
      <c r="AI37" s="53"/>
      <c r="AJ37" s="54"/>
    </row>
    <row r="38" spans="1:36" ht="10.199999999999999">
      <c r="A38" s="12">
        <v>32</v>
      </c>
      <c r="B38" s="19"/>
      <c r="C38" s="18"/>
      <c r="D38" s="15" t="s">
        <v>261</v>
      </c>
      <c r="E38" s="15" t="s">
        <v>261</v>
      </c>
      <c r="F38" s="16"/>
      <c r="G38" s="16"/>
      <c r="H38" s="17"/>
      <c r="I38" s="17"/>
      <c r="J38" s="32" t="s">
        <v>261</v>
      </c>
      <c r="K38" s="33" t="s">
        <v>261</v>
      </c>
      <c r="L38" s="17"/>
      <c r="M38" s="36"/>
      <c r="N38" s="34"/>
      <c r="O38" s="35" t="s">
        <v>261</v>
      </c>
      <c r="P38" s="32" t="s">
        <v>261</v>
      </c>
      <c r="Q38" s="43" t="s">
        <v>261</v>
      </c>
      <c r="R38" s="44"/>
      <c r="S38" s="44"/>
      <c r="T38" s="45" t="s">
        <v>261</v>
      </c>
      <c r="U38" s="44"/>
      <c r="V38" s="44"/>
      <c r="W38" s="17"/>
      <c r="X38" s="46"/>
      <c r="Y38" s="32" t="s">
        <v>261</v>
      </c>
      <c r="Z38" s="33" t="s">
        <v>261</v>
      </c>
      <c r="AA38" s="17"/>
      <c r="AB38" s="46"/>
      <c r="AC38" s="34"/>
      <c r="AD38" s="35" t="s">
        <v>261</v>
      </c>
      <c r="AE38" s="32" t="s">
        <v>261</v>
      </c>
      <c r="AF38" s="43" t="s">
        <v>261</v>
      </c>
      <c r="AG38" s="55"/>
      <c r="AH38" s="53"/>
      <c r="AI38" s="53"/>
      <c r="AJ38" s="54"/>
    </row>
    <row r="39" spans="1:36" ht="10.199999999999999">
      <c r="A39" s="12">
        <v>33</v>
      </c>
      <c r="B39" s="19"/>
      <c r="C39" s="18"/>
      <c r="D39" s="15" t="s">
        <v>261</v>
      </c>
      <c r="E39" s="15" t="s">
        <v>261</v>
      </c>
      <c r="F39" s="16"/>
      <c r="G39" s="16"/>
      <c r="H39" s="17"/>
      <c r="I39" s="17"/>
      <c r="J39" s="32" t="s">
        <v>261</v>
      </c>
      <c r="K39" s="33" t="s">
        <v>261</v>
      </c>
      <c r="L39" s="17"/>
      <c r="M39" s="36"/>
      <c r="N39" s="34"/>
      <c r="O39" s="35" t="s">
        <v>261</v>
      </c>
      <c r="P39" s="32" t="s">
        <v>261</v>
      </c>
      <c r="Q39" s="43" t="s">
        <v>261</v>
      </c>
      <c r="R39" s="44"/>
      <c r="S39" s="44"/>
      <c r="T39" s="45" t="s">
        <v>261</v>
      </c>
      <c r="U39" s="44"/>
      <c r="V39" s="44"/>
      <c r="W39" s="17"/>
      <c r="X39" s="46"/>
      <c r="Y39" s="32" t="s">
        <v>261</v>
      </c>
      <c r="Z39" s="33" t="s">
        <v>261</v>
      </c>
      <c r="AA39" s="17"/>
      <c r="AB39" s="46"/>
      <c r="AC39" s="34"/>
      <c r="AD39" s="35" t="s">
        <v>261</v>
      </c>
      <c r="AE39" s="32" t="s">
        <v>261</v>
      </c>
      <c r="AF39" s="43" t="s">
        <v>261</v>
      </c>
      <c r="AG39" s="55"/>
      <c r="AH39" s="53"/>
      <c r="AI39" s="53"/>
      <c r="AJ39" s="54"/>
    </row>
    <row r="40" spans="1:36" ht="10.199999999999999">
      <c r="A40" s="12">
        <v>34</v>
      </c>
      <c r="B40" s="19"/>
      <c r="C40" s="18"/>
      <c r="D40" s="15" t="s">
        <v>261</v>
      </c>
      <c r="E40" s="15" t="s">
        <v>261</v>
      </c>
      <c r="F40" s="16"/>
      <c r="G40" s="16"/>
      <c r="H40" s="17"/>
      <c r="I40" s="17"/>
      <c r="J40" s="32" t="s">
        <v>261</v>
      </c>
      <c r="K40" s="33" t="s">
        <v>261</v>
      </c>
      <c r="L40" s="17"/>
      <c r="M40" s="36"/>
      <c r="N40" s="34"/>
      <c r="O40" s="35" t="s">
        <v>261</v>
      </c>
      <c r="P40" s="32" t="s">
        <v>261</v>
      </c>
      <c r="Q40" s="43" t="s">
        <v>261</v>
      </c>
      <c r="R40" s="44"/>
      <c r="S40" s="44"/>
      <c r="T40" s="45" t="s">
        <v>261</v>
      </c>
      <c r="U40" s="44"/>
      <c r="V40" s="44"/>
      <c r="W40" s="17"/>
      <c r="X40" s="46"/>
      <c r="Y40" s="32" t="s">
        <v>261</v>
      </c>
      <c r="Z40" s="33" t="s">
        <v>261</v>
      </c>
      <c r="AA40" s="17"/>
      <c r="AB40" s="46"/>
      <c r="AC40" s="34"/>
      <c r="AD40" s="35" t="s">
        <v>261</v>
      </c>
      <c r="AE40" s="32" t="s">
        <v>261</v>
      </c>
      <c r="AF40" s="43" t="s">
        <v>261</v>
      </c>
      <c r="AG40" s="55"/>
      <c r="AH40" s="53"/>
      <c r="AI40" s="53"/>
      <c r="AJ40" s="54"/>
    </row>
    <row r="41" spans="1:36" ht="10.199999999999999">
      <c r="A41" s="12">
        <v>35</v>
      </c>
      <c r="B41" s="19"/>
      <c r="C41" s="18"/>
      <c r="D41" s="15" t="s">
        <v>261</v>
      </c>
      <c r="E41" s="15" t="s">
        <v>261</v>
      </c>
      <c r="F41" s="16"/>
      <c r="G41" s="16"/>
      <c r="H41" s="17"/>
      <c r="I41" s="17"/>
      <c r="J41" s="32" t="s">
        <v>261</v>
      </c>
      <c r="K41" s="33" t="s">
        <v>261</v>
      </c>
      <c r="L41" s="17"/>
      <c r="M41" s="36"/>
      <c r="N41" s="34"/>
      <c r="O41" s="35" t="s">
        <v>261</v>
      </c>
      <c r="P41" s="32" t="s">
        <v>261</v>
      </c>
      <c r="Q41" s="43" t="s">
        <v>261</v>
      </c>
      <c r="R41" s="44"/>
      <c r="S41" s="44"/>
      <c r="T41" s="45" t="s">
        <v>261</v>
      </c>
      <c r="U41" s="44"/>
      <c r="V41" s="44"/>
      <c r="W41" s="17"/>
      <c r="X41" s="46"/>
      <c r="Y41" s="32" t="s">
        <v>261</v>
      </c>
      <c r="Z41" s="33" t="s">
        <v>261</v>
      </c>
      <c r="AA41" s="17"/>
      <c r="AB41" s="46"/>
      <c r="AC41" s="34"/>
      <c r="AD41" s="35" t="s">
        <v>261</v>
      </c>
      <c r="AE41" s="32" t="s">
        <v>261</v>
      </c>
      <c r="AF41" s="43" t="s">
        <v>261</v>
      </c>
      <c r="AG41" s="55"/>
      <c r="AH41" s="53"/>
      <c r="AI41" s="53"/>
      <c r="AJ41" s="54"/>
    </row>
    <row r="42" spans="1:36" ht="10.199999999999999">
      <c r="A42" s="12">
        <v>36</v>
      </c>
      <c r="B42" s="19"/>
      <c r="C42" s="18"/>
      <c r="D42" s="15" t="s">
        <v>261</v>
      </c>
      <c r="E42" s="15"/>
      <c r="F42" s="16"/>
      <c r="G42" s="16"/>
      <c r="H42" s="17"/>
      <c r="I42" s="17"/>
      <c r="J42" s="32" t="s">
        <v>261</v>
      </c>
      <c r="K42" s="33" t="s">
        <v>261</v>
      </c>
      <c r="L42" s="17"/>
      <c r="M42" s="17"/>
      <c r="N42" s="34"/>
      <c r="O42" s="35" t="s">
        <v>261</v>
      </c>
      <c r="P42" s="32" t="s">
        <v>261</v>
      </c>
      <c r="Q42" s="43" t="s">
        <v>261</v>
      </c>
      <c r="R42" s="44"/>
      <c r="S42" s="44"/>
      <c r="T42" s="45" t="s">
        <v>261</v>
      </c>
      <c r="U42" s="44"/>
      <c r="V42" s="44"/>
      <c r="W42" s="17"/>
      <c r="X42" s="17"/>
      <c r="Y42" s="32" t="s">
        <v>261</v>
      </c>
      <c r="Z42" s="33" t="s">
        <v>261</v>
      </c>
      <c r="AA42" s="17"/>
      <c r="AB42" s="17"/>
      <c r="AC42" s="34"/>
      <c r="AD42" s="35" t="s">
        <v>261</v>
      </c>
      <c r="AE42" s="32" t="s">
        <v>261</v>
      </c>
      <c r="AF42" s="43" t="s">
        <v>261</v>
      </c>
      <c r="AG42" s="55"/>
      <c r="AH42" s="53"/>
      <c r="AI42" s="53"/>
      <c r="AJ42" s="54"/>
    </row>
    <row r="43" spans="1:36" ht="10.199999999999999">
      <c r="A43" s="12">
        <v>37</v>
      </c>
      <c r="B43" s="19"/>
      <c r="C43" s="18"/>
      <c r="D43" s="15" t="s">
        <v>261</v>
      </c>
      <c r="E43" s="15" t="s">
        <v>261</v>
      </c>
      <c r="F43" s="16"/>
      <c r="G43" s="16"/>
      <c r="H43" s="17"/>
      <c r="I43" s="17"/>
      <c r="J43" s="32" t="s">
        <v>261</v>
      </c>
      <c r="K43" s="33" t="s">
        <v>261</v>
      </c>
      <c r="L43" s="17"/>
      <c r="M43" s="36"/>
      <c r="N43" s="34"/>
      <c r="O43" s="35" t="s">
        <v>261</v>
      </c>
      <c r="P43" s="32" t="s">
        <v>261</v>
      </c>
      <c r="Q43" s="43" t="s">
        <v>261</v>
      </c>
      <c r="R43" s="44"/>
      <c r="S43" s="44"/>
      <c r="T43" s="45" t="s">
        <v>261</v>
      </c>
      <c r="U43" s="44"/>
      <c r="V43" s="44"/>
      <c r="W43" s="17"/>
      <c r="X43" s="46"/>
      <c r="Y43" s="32" t="s">
        <v>261</v>
      </c>
      <c r="Z43" s="33" t="s">
        <v>261</v>
      </c>
      <c r="AA43" s="17"/>
      <c r="AB43" s="46"/>
      <c r="AC43" s="34"/>
      <c r="AD43" s="35" t="s">
        <v>261</v>
      </c>
      <c r="AE43" s="32" t="s">
        <v>261</v>
      </c>
      <c r="AF43" s="43" t="s">
        <v>261</v>
      </c>
      <c r="AG43" s="53"/>
      <c r="AH43" s="53"/>
      <c r="AI43" s="53"/>
      <c r="AJ43" s="54"/>
    </row>
    <row r="44" spans="1:36" ht="10.199999999999999">
      <c r="A44" s="12">
        <v>38</v>
      </c>
      <c r="B44" s="19"/>
      <c r="C44" s="18"/>
      <c r="D44" s="15" t="s">
        <v>261</v>
      </c>
      <c r="E44" s="15" t="s">
        <v>261</v>
      </c>
      <c r="F44" s="16"/>
      <c r="G44" s="16"/>
      <c r="H44" s="17"/>
      <c r="I44" s="17"/>
      <c r="J44" s="32" t="s">
        <v>261</v>
      </c>
      <c r="K44" s="33" t="s">
        <v>261</v>
      </c>
      <c r="L44" s="17"/>
      <c r="M44" s="36"/>
      <c r="N44" s="34"/>
      <c r="O44" s="35" t="s">
        <v>261</v>
      </c>
      <c r="P44" s="32" t="s">
        <v>261</v>
      </c>
      <c r="Q44" s="43" t="s">
        <v>261</v>
      </c>
      <c r="R44" s="44"/>
      <c r="S44" s="44"/>
      <c r="T44" s="45" t="s">
        <v>261</v>
      </c>
      <c r="U44" s="44"/>
      <c r="V44" s="44"/>
      <c r="W44" s="17"/>
      <c r="X44" s="46"/>
      <c r="Y44" s="32" t="s">
        <v>261</v>
      </c>
      <c r="Z44" s="33" t="s">
        <v>261</v>
      </c>
      <c r="AA44" s="17"/>
      <c r="AB44" s="46"/>
      <c r="AC44" s="34"/>
      <c r="AD44" s="35" t="s">
        <v>261</v>
      </c>
      <c r="AE44" s="32" t="s">
        <v>261</v>
      </c>
      <c r="AF44" s="43" t="s">
        <v>261</v>
      </c>
      <c r="AG44" s="53"/>
      <c r="AH44" s="53"/>
      <c r="AI44" s="53"/>
      <c r="AJ44" s="54"/>
    </row>
    <row r="45" spans="1:36" ht="10.199999999999999">
      <c r="A45" s="12">
        <v>39</v>
      </c>
      <c r="B45" s="19"/>
      <c r="C45" s="18"/>
      <c r="D45" s="15" t="s">
        <v>261</v>
      </c>
      <c r="E45" s="15" t="s">
        <v>261</v>
      </c>
      <c r="F45" s="16"/>
      <c r="G45" s="16"/>
      <c r="H45" s="17"/>
      <c r="I45" s="17"/>
      <c r="J45" s="32" t="s">
        <v>261</v>
      </c>
      <c r="K45" s="33" t="s">
        <v>261</v>
      </c>
      <c r="L45" s="17"/>
      <c r="M45" s="36"/>
      <c r="N45" s="34"/>
      <c r="O45" s="35" t="s">
        <v>261</v>
      </c>
      <c r="P45" s="32" t="s">
        <v>261</v>
      </c>
      <c r="Q45" s="43" t="s">
        <v>261</v>
      </c>
      <c r="R45" s="44"/>
      <c r="S45" s="44"/>
      <c r="T45" s="45" t="s">
        <v>261</v>
      </c>
      <c r="U45" s="44"/>
      <c r="V45" s="44"/>
      <c r="W45" s="17"/>
      <c r="X45" s="46"/>
      <c r="Y45" s="32" t="s">
        <v>261</v>
      </c>
      <c r="Z45" s="33" t="s">
        <v>261</v>
      </c>
      <c r="AA45" s="17"/>
      <c r="AB45" s="46"/>
      <c r="AC45" s="34"/>
      <c r="AD45" s="35" t="s">
        <v>261</v>
      </c>
      <c r="AE45" s="32" t="s">
        <v>261</v>
      </c>
      <c r="AF45" s="43" t="s">
        <v>261</v>
      </c>
      <c r="AG45" s="53"/>
      <c r="AH45" s="53"/>
      <c r="AI45" s="53"/>
      <c r="AJ45" s="54"/>
    </row>
    <row r="46" spans="1:36" ht="10.199999999999999">
      <c r="A46" s="12">
        <v>40</v>
      </c>
      <c r="B46" s="19"/>
      <c r="C46" s="18"/>
      <c r="D46" s="15" t="s">
        <v>261</v>
      </c>
      <c r="E46" s="15" t="s">
        <v>261</v>
      </c>
      <c r="F46" s="16"/>
      <c r="G46" s="16"/>
      <c r="H46" s="17"/>
      <c r="I46" s="17"/>
      <c r="J46" s="32" t="s">
        <v>261</v>
      </c>
      <c r="K46" s="33" t="s">
        <v>261</v>
      </c>
      <c r="L46" s="17"/>
      <c r="M46" s="36"/>
      <c r="N46" s="34"/>
      <c r="O46" s="35" t="s">
        <v>261</v>
      </c>
      <c r="P46" s="32" t="s">
        <v>261</v>
      </c>
      <c r="Q46" s="43" t="s">
        <v>261</v>
      </c>
      <c r="R46" s="44"/>
      <c r="S46" s="44"/>
      <c r="T46" s="45" t="s">
        <v>261</v>
      </c>
      <c r="U46" s="44"/>
      <c r="V46" s="44"/>
      <c r="W46" s="17"/>
      <c r="X46" s="46"/>
      <c r="Y46" s="32" t="s">
        <v>261</v>
      </c>
      <c r="Z46" s="33" t="s">
        <v>261</v>
      </c>
      <c r="AA46" s="17"/>
      <c r="AB46" s="46"/>
      <c r="AC46" s="34"/>
      <c r="AD46" s="35" t="s">
        <v>261</v>
      </c>
      <c r="AE46" s="32" t="s">
        <v>261</v>
      </c>
      <c r="AF46" s="43" t="s">
        <v>261</v>
      </c>
      <c r="AG46" s="53"/>
      <c r="AH46" s="53"/>
      <c r="AI46" s="53"/>
      <c r="AJ46" s="54"/>
    </row>
    <row r="47" spans="1:36" ht="10.199999999999999">
      <c r="A47" s="12">
        <v>41</v>
      </c>
      <c r="B47" s="19"/>
      <c r="C47" s="18"/>
      <c r="D47" s="15" t="s">
        <v>261</v>
      </c>
      <c r="E47" s="15" t="s">
        <v>261</v>
      </c>
      <c r="F47" s="16"/>
      <c r="G47" s="16"/>
      <c r="H47" s="17"/>
      <c r="I47" s="17"/>
      <c r="J47" s="32" t="s">
        <v>261</v>
      </c>
      <c r="K47" s="33" t="s">
        <v>261</v>
      </c>
      <c r="L47" s="17"/>
      <c r="M47" s="36"/>
      <c r="N47" s="34"/>
      <c r="O47" s="35" t="s">
        <v>261</v>
      </c>
      <c r="P47" s="32" t="s">
        <v>261</v>
      </c>
      <c r="Q47" s="43" t="s">
        <v>261</v>
      </c>
      <c r="R47" s="44"/>
      <c r="S47" s="44"/>
      <c r="T47" s="45" t="s">
        <v>261</v>
      </c>
      <c r="U47" s="44"/>
      <c r="V47" s="44"/>
      <c r="W47" s="17"/>
      <c r="X47" s="46"/>
      <c r="Y47" s="32" t="s">
        <v>261</v>
      </c>
      <c r="Z47" s="33" t="s">
        <v>261</v>
      </c>
      <c r="AA47" s="17"/>
      <c r="AB47" s="46"/>
      <c r="AC47" s="34"/>
      <c r="AD47" s="35" t="s">
        <v>261</v>
      </c>
      <c r="AE47" s="32" t="s">
        <v>261</v>
      </c>
      <c r="AF47" s="43" t="s">
        <v>261</v>
      </c>
      <c r="AG47" s="53"/>
      <c r="AH47" s="53"/>
      <c r="AI47" s="53"/>
      <c r="AJ47" s="54"/>
    </row>
    <row r="48" spans="1:36" ht="10.199999999999999">
      <c r="A48" s="12">
        <v>42</v>
      </c>
      <c r="B48" s="19"/>
      <c r="C48" s="18"/>
      <c r="D48" s="15" t="s">
        <v>261</v>
      </c>
      <c r="E48" s="15" t="s">
        <v>261</v>
      </c>
      <c r="F48" s="16"/>
      <c r="G48" s="16"/>
      <c r="H48" s="17"/>
      <c r="I48" s="17"/>
      <c r="J48" s="32" t="s">
        <v>261</v>
      </c>
      <c r="K48" s="33" t="s">
        <v>261</v>
      </c>
      <c r="L48" s="17"/>
      <c r="M48" s="36"/>
      <c r="N48" s="34"/>
      <c r="O48" s="35" t="s">
        <v>261</v>
      </c>
      <c r="P48" s="32" t="s">
        <v>261</v>
      </c>
      <c r="Q48" s="43" t="s">
        <v>261</v>
      </c>
      <c r="R48" s="44"/>
      <c r="S48" s="44"/>
      <c r="T48" s="45" t="s">
        <v>261</v>
      </c>
      <c r="U48" s="44"/>
      <c r="V48" s="44"/>
      <c r="W48" s="17"/>
      <c r="X48" s="46"/>
      <c r="Y48" s="32" t="s">
        <v>261</v>
      </c>
      <c r="Z48" s="33" t="s">
        <v>261</v>
      </c>
      <c r="AA48" s="17"/>
      <c r="AB48" s="46"/>
      <c r="AC48" s="34"/>
      <c r="AD48" s="35" t="s">
        <v>261</v>
      </c>
      <c r="AE48" s="32" t="s">
        <v>261</v>
      </c>
      <c r="AF48" s="43" t="s">
        <v>261</v>
      </c>
      <c r="AG48" s="53"/>
      <c r="AH48" s="53"/>
      <c r="AI48" s="53"/>
      <c r="AJ48" s="54"/>
    </row>
    <row r="49" spans="1:37" ht="14.4">
      <c r="A49" s="12">
        <v>43</v>
      </c>
      <c r="B49" s="19"/>
      <c r="C49" s="18"/>
      <c r="D49" s="15" t="s">
        <v>261</v>
      </c>
      <c r="E49" s="15" t="s">
        <v>261</v>
      </c>
      <c r="F49" s="16"/>
      <c r="G49" s="16"/>
      <c r="H49" s="17"/>
      <c r="I49" s="17"/>
      <c r="J49" s="32" t="s">
        <v>261</v>
      </c>
      <c r="K49" s="33" t="s">
        <v>261</v>
      </c>
      <c r="L49" s="17"/>
      <c r="M49" s="36"/>
      <c r="N49" s="34"/>
      <c r="O49" s="35" t="s">
        <v>261</v>
      </c>
      <c r="P49" s="32" t="s">
        <v>261</v>
      </c>
      <c r="Q49" s="43" t="s">
        <v>261</v>
      </c>
      <c r="R49" s="44"/>
      <c r="S49" s="44"/>
      <c r="T49" s="45" t="s">
        <v>261</v>
      </c>
      <c r="U49" s="44"/>
      <c r="V49" s="44"/>
      <c r="W49" s="17"/>
      <c r="X49" s="46"/>
      <c r="Y49" s="32" t="s">
        <v>261</v>
      </c>
      <c r="Z49" s="33" t="s">
        <v>261</v>
      </c>
      <c r="AA49" s="17"/>
      <c r="AB49" s="46"/>
      <c r="AC49" s="34"/>
      <c r="AD49" s="35" t="s">
        <v>261</v>
      </c>
      <c r="AE49" s="32" t="s">
        <v>261</v>
      </c>
      <c r="AF49" s="43" t="s">
        <v>261</v>
      </c>
      <c r="AG49" s="53"/>
      <c r="AH49" s="53"/>
      <c r="AI49" s="53"/>
      <c r="AJ49" s="54"/>
      <c r="AK49" s="5"/>
    </row>
    <row r="50" spans="1:37" ht="14.4">
      <c r="A50" s="12">
        <v>44</v>
      </c>
      <c r="B50" s="19"/>
      <c r="C50" s="18"/>
      <c r="D50" s="15" t="s">
        <v>261</v>
      </c>
      <c r="E50" s="15" t="s">
        <v>261</v>
      </c>
      <c r="F50" s="16"/>
      <c r="G50" s="16"/>
      <c r="H50" s="17"/>
      <c r="I50" s="17"/>
      <c r="J50" s="32" t="s">
        <v>261</v>
      </c>
      <c r="K50" s="33" t="s">
        <v>261</v>
      </c>
      <c r="L50" s="17"/>
      <c r="M50" s="36"/>
      <c r="N50" s="34"/>
      <c r="O50" s="35" t="s">
        <v>261</v>
      </c>
      <c r="P50" s="32" t="s">
        <v>261</v>
      </c>
      <c r="Q50" s="43" t="s">
        <v>261</v>
      </c>
      <c r="R50" s="44"/>
      <c r="S50" s="44"/>
      <c r="T50" s="45" t="s">
        <v>261</v>
      </c>
      <c r="U50" s="44"/>
      <c r="V50" s="44"/>
      <c r="W50" s="17"/>
      <c r="X50" s="46"/>
      <c r="Y50" s="32" t="s">
        <v>261</v>
      </c>
      <c r="Z50" s="33" t="s">
        <v>261</v>
      </c>
      <c r="AA50" s="17"/>
      <c r="AB50" s="46"/>
      <c r="AC50" s="34"/>
      <c r="AD50" s="35" t="s">
        <v>261</v>
      </c>
      <c r="AE50" s="32" t="s">
        <v>261</v>
      </c>
      <c r="AF50" s="43" t="s">
        <v>261</v>
      </c>
      <c r="AG50" s="53"/>
      <c r="AH50" s="53"/>
      <c r="AI50" s="53"/>
      <c r="AJ50" s="54"/>
      <c r="AK50" s="5"/>
    </row>
    <row r="51" spans="1:37" ht="14.4">
      <c r="A51" s="12">
        <v>45</v>
      </c>
      <c r="B51" s="19"/>
      <c r="C51" s="18"/>
      <c r="D51" s="15" t="s">
        <v>261</v>
      </c>
      <c r="E51" s="15" t="s">
        <v>261</v>
      </c>
      <c r="F51" s="16"/>
      <c r="G51" s="16"/>
      <c r="H51" s="17"/>
      <c r="I51" s="17"/>
      <c r="J51" s="32" t="s">
        <v>261</v>
      </c>
      <c r="K51" s="33" t="s">
        <v>261</v>
      </c>
      <c r="L51" s="17"/>
      <c r="M51" s="36"/>
      <c r="N51" s="34"/>
      <c r="O51" s="35" t="s">
        <v>261</v>
      </c>
      <c r="P51" s="32" t="s">
        <v>261</v>
      </c>
      <c r="Q51" s="43" t="s">
        <v>261</v>
      </c>
      <c r="R51" s="44"/>
      <c r="S51" s="44"/>
      <c r="T51" s="45" t="s">
        <v>261</v>
      </c>
      <c r="U51" s="44"/>
      <c r="V51" s="44"/>
      <c r="W51" s="17"/>
      <c r="X51" s="46"/>
      <c r="Y51" s="32" t="s">
        <v>261</v>
      </c>
      <c r="Z51" s="33" t="s">
        <v>261</v>
      </c>
      <c r="AA51" s="17"/>
      <c r="AB51" s="46"/>
      <c r="AC51" s="34"/>
      <c r="AD51" s="35" t="s">
        <v>261</v>
      </c>
      <c r="AE51" s="32" t="s">
        <v>261</v>
      </c>
      <c r="AF51" s="43" t="s">
        <v>261</v>
      </c>
      <c r="AG51" s="53"/>
      <c r="AH51" s="53"/>
      <c r="AI51" s="53"/>
      <c r="AJ51" s="54"/>
      <c r="AK51" s="5"/>
    </row>
    <row r="52" spans="1:37" ht="14.4">
      <c r="A52" s="12">
        <v>46</v>
      </c>
      <c r="B52" s="19"/>
      <c r="C52" s="18"/>
      <c r="D52" s="15" t="s">
        <v>261</v>
      </c>
      <c r="E52" s="15" t="s">
        <v>261</v>
      </c>
      <c r="F52" s="16"/>
      <c r="G52" s="16"/>
      <c r="H52" s="17"/>
      <c r="I52" s="17"/>
      <c r="J52" s="32" t="s">
        <v>261</v>
      </c>
      <c r="K52" s="33" t="s">
        <v>261</v>
      </c>
      <c r="L52" s="17"/>
      <c r="M52" s="36"/>
      <c r="N52" s="34"/>
      <c r="O52" s="35" t="s">
        <v>261</v>
      </c>
      <c r="P52" s="32" t="s">
        <v>261</v>
      </c>
      <c r="Q52" s="43" t="s">
        <v>261</v>
      </c>
      <c r="R52" s="44"/>
      <c r="S52" s="44"/>
      <c r="T52" s="45" t="s">
        <v>261</v>
      </c>
      <c r="U52" s="44"/>
      <c r="V52" s="44"/>
      <c r="W52" s="17"/>
      <c r="X52" s="46"/>
      <c r="Y52" s="32" t="s">
        <v>261</v>
      </c>
      <c r="Z52" s="33" t="s">
        <v>261</v>
      </c>
      <c r="AA52" s="17"/>
      <c r="AB52" s="46"/>
      <c r="AC52" s="34"/>
      <c r="AD52" s="35" t="s">
        <v>261</v>
      </c>
      <c r="AE52" s="32" t="s">
        <v>261</v>
      </c>
      <c r="AF52" s="43" t="s">
        <v>261</v>
      </c>
      <c r="AG52" s="53"/>
      <c r="AH52" s="53"/>
      <c r="AI52" s="53"/>
      <c r="AJ52" s="54"/>
      <c r="AK52" s="5"/>
    </row>
    <row r="53" spans="1:37" ht="14.4">
      <c r="A53" s="12">
        <v>47</v>
      </c>
      <c r="B53" s="19"/>
      <c r="C53" s="18"/>
      <c r="D53" s="15" t="s">
        <v>261</v>
      </c>
      <c r="E53" s="15" t="s">
        <v>261</v>
      </c>
      <c r="F53" s="16"/>
      <c r="G53" s="16"/>
      <c r="H53" s="17"/>
      <c r="I53" s="17"/>
      <c r="J53" s="32" t="s">
        <v>261</v>
      </c>
      <c r="K53" s="33" t="s">
        <v>261</v>
      </c>
      <c r="L53" s="17"/>
      <c r="M53" s="36"/>
      <c r="N53" s="34"/>
      <c r="O53" s="35" t="s">
        <v>261</v>
      </c>
      <c r="P53" s="32" t="s">
        <v>261</v>
      </c>
      <c r="Q53" s="43" t="s">
        <v>261</v>
      </c>
      <c r="R53" s="44"/>
      <c r="S53" s="44"/>
      <c r="T53" s="45" t="s">
        <v>261</v>
      </c>
      <c r="U53" s="44"/>
      <c r="V53" s="44"/>
      <c r="W53" s="17"/>
      <c r="X53" s="46"/>
      <c r="Y53" s="32" t="s">
        <v>261</v>
      </c>
      <c r="Z53" s="33" t="s">
        <v>261</v>
      </c>
      <c r="AA53" s="17"/>
      <c r="AB53" s="46"/>
      <c r="AC53" s="34"/>
      <c r="AD53" s="35" t="s">
        <v>261</v>
      </c>
      <c r="AE53" s="32" t="s">
        <v>261</v>
      </c>
      <c r="AF53" s="43" t="s">
        <v>261</v>
      </c>
      <c r="AG53" s="53"/>
      <c r="AH53" s="53"/>
      <c r="AI53" s="53"/>
      <c r="AJ53" s="54"/>
      <c r="AK53" s="5"/>
    </row>
    <row r="54" spans="1:37" ht="14.4">
      <c r="A54" s="12"/>
      <c r="B54" s="20" t="s">
        <v>18</v>
      </c>
      <c r="C54" s="12"/>
      <c r="D54" s="15">
        <v>20.672999999999998</v>
      </c>
      <c r="E54" s="15">
        <v>20.672999999999998</v>
      </c>
      <c r="F54" s="21"/>
      <c r="G54" s="21"/>
      <c r="H54" s="22"/>
      <c r="I54" s="22"/>
      <c r="J54" s="37"/>
      <c r="K54" s="38"/>
      <c r="L54" s="36"/>
      <c r="M54" s="36"/>
      <c r="N54" s="35">
        <v>16</v>
      </c>
      <c r="O54" s="35">
        <v>16</v>
      </c>
      <c r="P54" s="39"/>
      <c r="Q54" s="39"/>
      <c r="R54" s="45">
        <v>0</v>
      </c>
      <c r="S54" s="48">
        <v>56</v>
      </c>
      <c r="T54" s="48">
        <v>10.336499999999999</v>
      </c>
      <c r="U54" s="48">
        <v>9</v>
      </c>
      <c r="V54" s="48">
        <v>2</v>
      </c>
      <c r="W54" s="49"/>
      <c r="X54" s="49"/>
      <c r="Y54" s="37"/>
      <c r="Z54" s="38"/>
      <c r="AA54" s="49"/>
      <c r="AB54" s="49"/>
      <c r="AC54" s="51">
        <v>22</v>
      </c>
      <c r="AD54" s="51">
        <v>22</v>
      </c>
      <c r="AE54" s="48"/>
      <c r="AF54" s="48"/>
      <c r="AG54" s="56">
        <v>9</v>
      </c>
      <c r="AH54" s="56">
        <v>3</v>
      </c>
      <c r="AI54" s="53"/>
      <c r="AJ54" s="54"/>
      <c r="AK54" s="5"/>
    </row>
    <row r="55" spans="1:37" ht="14.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ht="18" customHeight="1">
      <c r="A56" s="402" t="s">
        <v>19</v>
      </c>
      <c r="B56" s="23" t="s">
        <v>337</v>
      </c>
      <c r="C56" s="24" t="s">
        <v>21</v>
      </c>
      <c r="D56" s="25">
        <v>2.1276595744680899E-2</v>
      </c>
      <c r="E56" s="26"/>
      <c r="F56" s="5"/>
      <c r="G56" s="2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8"/>
    </row>
    <row r="57" spans="1:37" ht="18" customHeight="1">
      <c r="A57" s="403"/>
      <c r="B57" s="27"/>
      <c r="C57" s="28" t="s">
        <v>23</v>
      </c>
      <c r="D57" s="29">
        <v>0</v>
      </c>
      <c r="E57" s="8"/>
      <c r="F57" s="5"/>
      <c r="G57" s="8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8"/>
    </row>
    <row r="58" spans="1:37" ht="18" customHeight="1">
      <c r="A58" s="403"/>
      <c r="B58" s="27"/>
      <c r="C58" s="28" t="s">
        <v>24</v>
      </c>
      <c r="D58" s="29">
        <v>1</v>
      </c>
      <c r="E58" s="8"/>
      <c r="F58" s="5"/>
      <c r="G58" s="8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8"/>
    </row>
    <row r="59" spans="1:37" ht="18" customHeight="1">
      <c r="A59" s="403"/>
      <c r="B59" s="27"/>
      <c r="C59" s="28" t="s">
        <v>25</v>
      </c>
      <c r="D59" s="29">
        <v>0</v>
      </c>
      <c r="E59" s="8"/>
      <c r="F59" s="5"/>
      <c r="G59" s="8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8"/>
    </row>
    <row r="60" spans="1:37" ht="18" customHeight="1">
      <c r="A60" s="403"/>
      <c r="B60" s="27"/>
      <c r="C60" s="28" t="s">
        <v>26</v>
      </c>
      <c r="D60" s="29">
        <v>0</v>
      </c>
      <c r="E60" s="8"/>
      <c r="F60" s="5"/>
      <c r="G60" s="8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8"/>
    </row>
    <row r="61" spans="1:37" ht="18" customHeight="1">
      <c r="A61" s="403"/>
      <c r="B61" s="27"/>
      <c r="C61" s="30" t="s">
        <v>27</v>
      </c>
      <c r="D61" s="31">
        <v>2.1276595744680899E-2</v>
      </c>
      <c r="E61" s="26"/>
      <c r="F61" s="5"/>
      <c r="G61" s="2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8"/>
    </row>
    <row r="62" spans="1:37" ht="18" customHeight="1">
      <c r="A62" s="403"/>
      <c r="B62" s="27"/>
      <c r="C62" s="28" t="s">
        <v>28</v>
      </c>
      <c r="D62" s="29">
        <v>0</v>
      </c>
      <c r="E62" s="8"/>
      <c r="F62" s="5"/>
      <c r="G62" s="8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8"/>
    </row>
    <row r="63" spans="1:37" ht="18" customHeight="1">
      <c r="A63" s="403"/>
      <c r="B63" s="27"/>
      <c r="C63" s="28" t="s">
        <v>29</v>
      </c>
      <c r="D63" s="29">
        <v>1</v>
      </c>
      <c r="E63" s="8"/>
      <c r="F63" s="5"/>
      <c r="G63" s="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8"/>
    </row>
    <row r="64" spans="1:37" ht="18" customHeight="1">
      <c r="A64" s="403"/>
      <c r="B64" s="27"/>
      <c r="C64" s="28" t="s">
        <v>30</v>
      </c>
      <c r="D64" s="29">
        <v>0</v>
      </c>
      <c r="E64" s="8"/>
      <c r="F64" s="5"/>
      <c r="G64" s="8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spans="1:7" ht="18" customHeight="1">
      <c r="A65" s="403"/>
      <c r="B65" s="27"/>
      <c r="C65" s="28" t="s">
        <v>31</v>
      </c>
      <c r="D65" s="57">
        <v>0</v>
      </c>
      <c r="E65" s="8"/>
      <c r="F65" s="5"/>
      <c r="G65" s="8"/>
    </row>
    <row r="66" spans="1:7" ht="18" customHeight="1">
      <c r="A66" s="403"/>
      <c r="B66" s="58"/>
      <c r="C66" s="59" t="s">
        <v>32</v>
      </c>
      <c r="D66" s="60">
        <v>16</v>
      </c>
      <c r="E66" s="61"/>
      <c r="F66" s="5"/>
      <c r="G66" s="8"/>
    </row>
    <row r="67" spans="1:7" ht="14.25" customHeight="1">
      <c r="A67" s="403"/>
      <c r="B67" s="62" t="s">
        <v>338</v>
      </c>
      <c r="C67" s="63" t="s">
        <v>21</v>
      </c>
      <c r="D67" s="31">
        <v>2.1276595744680899E-2</v>
      </c>
      <c r="E67" s="26"/>
      <c r="F67" s="5"/>
      <c r="G67" s="26"/>
    </row>
    <row r="68" spans="1:7" ht="14.25" customHeight="1">
      <c r="A68" s="403"/>
      <c r="B68" s="27"/>
      <c r="C68" s="30" t="s">
        <v>27</v>
      </c>
      <c r="D68" s="64">
        <v>2.1276595744680899E-2</v>
      </c>
      <c r="E68" s="26"/>
      <c r="F68" s="5"/>
      <c r="G68" s="26"/>
    </row>
    <row r="69" spans="1:7" ht="14.25" customHeight="1">
      <c r="A69" s="403"/>
      <c r="B69" s="27"/>
      <c r="C69" s="28" t="s">
        <v>30</v>
      </c>
      <c r="D69" s="29">
        <v>0</v>
      </c>
      <c r="E69" s="8"/>
      <c r="F69" s="5"/>
      <c r="G69" s="26"/>
    </row>
    <row r="70" spans="1:7" ht="14.25" customHeight="1">
      <c r="A70" s="403"/>
      <c r="B70" s="27"/>
      <c r="C70" s="28" t="s">
        <v>31</v>
      </c>
      <c r="D70" s="57">
        <v>0</v>
      </c>
      <c r="E70" s="8"/>
      <c r="F70" s="5"/>
      <c r="G70" s="26"/>
    </row>
    <row r="71" spans="1:7" ht="15" customHeight="1">
      <c r="A71" s="403"/>
      <c r="B71" s="65"/>
      <c r="C71" s="66" t="s">
        <v>339</v>
      </c>
      <c r="D71" s="67">
        <v>22</v>
      </c>
      <c r="E71" s="61"/>
      <c r="F71" s="5"/>
      <c r="G71" s="5"/>
    </row>
    <row r="72" spans="1:7" ht="28.8">
      <c r="A72" s="403"/>
      <c r="B72" s="68" t="s">
        <v>340</v>
      </c>
      <c r="C72" s="69"/>
      <c r="D72" s="69"/>
      <c r="E72" s="5"/>
      <c r="F72" s="5"/>
      <c r="G72" s="5"/>
    </row>
    <row r="73" spans="1:7" ht="19.5" customHeight="1">
      <c r="A73" s="404"/>
      <c r="B73" s="70">
        <v>79.131100478468895</v>
      </c>
      <c r="C73" s="69"/>
      <c r="D73" s="69"/>
      <c r="E73" s="5"/>
      <c r="F73" s="5"/>
      <c r="G73" s="5"/>
    </row>
  </sheetData>
  <mergeCells count="34">
    <mergeCell ref="AH5:AH6"/>
    <mergeCell ref="AI4:AI6"/>
    <mergeCell ref="F4:G5"/>
    <mergeCell ref="AC5:AC6"/>
    <mergeCell ref="AD5:AD6"/>
    <mergeCell ref="AE5:AE6"/>
    <mergeCell ref="AF5:AF6"/>
    <mergeCell ref="AG5:AG6"/>
    <mergeCell ref="X5:X6"/>
    <mergeCell ref="Y5:Y6"/>
    <mergeCell ref="Z5:Z6"/>
    <mergeCell ref="AA5:AA6"/>
    <mergeCell ref="AB5:AB6"/>
    <mergeCell ref="A56:A73"/>
    <mergeCell ref="B4:B6"/>
    <mergeCell ref="C4:C6"/>
    <mergeCell ref="D4:D6"/>
    <mergeCell ref="E4:E6"/>
    <mergeCell ref="H4:V4"/>
    <mergeCell ref="W4:AH4"/>
    <mergeCell ref="R5:S5"/>
    <mergeCell ref="T5:V5"/>
    <mergeCell ref="A4:A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W5:W6"/>
  </mergeCells>
  <phoneticPr fontId="31" type="noConversion"/>
  <conditionalFormatting sqref="B13:B16">
    <cfRule type="expression" dxfId="30" priority="9" stopIfTrue="1">
      <formula>IF(#REF!="△",1,IF(#REF!=1,1,IF(#REF!="△",1,IF(#REF!=1,1,0))))</formula>
    </cfRule>
    <cfRule type="expression" dxfId="29" priority="10" stopIfTrue="1">
      <formula>IF(H12="△",1,IF(I12=1,1,IF(N12="△",1,IF(O12=1,1,0))))</formula>
    </cfRule>
  </conditionalFormatting>
  <conditionalFormatting sqref="B7:C13">
    <cfRule type="expression" dxfId="28" priority="15" stopIfTrue="1">
      <formula>IF(#REF!="△",1,IF(#REF!=1,1,IF(#REF!="△",1,IF(#REF!=1,1,0))))</formula>
    </cfRule>
    <cfRule type="expression" dxfId="27" priority="16" stopIfTrue="1">
      <formula>IF(K7="△",1,IF(L7=1,1,IF(Q7="△",1,IF(R7=1,1,0))))</formula>
    </cfRule>
  </conditionalFormatting>
  <conditionalFormatting sqref="B14:C14">
    <cfRule type="expression" dxfId="26" priority="5" stopIfTrue="1">
      <formula>IF(#REF!="△",1,IF(#REF!=1,1,IF(#REF!="△",1,IF(#REF!=1,1,0))))</formula>
    </cfRule>
    <cfRule type="expression" dxfId="25" priority="6" stopIfTrue="1">
      <formula>IF(K14="△",1,IF(L14=1,1,IF(Q14="△",1,IF(R14=1,1,0))))</formula>
    </cfRule>
  </conditionalFormatting>
  <conditionalFormatting sqref="C7:C11 C16">
    <cfRule type="expression" dxfId="24" priority="19" stopIfTrue="1">
      <formula>IF(#REF!="△",1,IF(#REF!=1,1,IF(#REF!="△",1,IF(#REF!=1,1,0))))</formula>
    </cfRule>
    <cfRule type="expression" dxfId="23" priority="20" stopIfTrue="1">
      <formula>IF(L7="△",1,IF(M7=1,1,IF(R7="△",1,IF(S7=1,1,0))))</formula>
    </cfRule>
  </conditionalFormatting>
  <conditionalFormatting sqref="C7:C11 C16:C21 C23:C25">
    <cfRule type="expression" dxfId="22" priority="36" stopIfTrue="1">
      <formula>IF(L7="△",1,IF(M7=1,1,IF(R7="△",1,IF(S7=1,1,0))))</formula>
    </cfRule>
  </conditionalFormatting>
  <conditionalFormatting sqref="C7:C25">
    <cfRule type="expression" dxfId="21" priority="33" stopIfTrue="1">
      <formula>IF(#REF!="△",1,IF(#REF!=1,1,IF(#REF!="△",1,IF(#REF!=1,1,0))))</formula>
    </cfRule>
  </conditionalFormatting>
  <conditionalFormatting sqref="C12:C13">
    <cfRule type="expression" dxfId="20" priority="17" stopIfTrue="1">
      <formula>IF(#REF!="△",1,IF(#REF!=1,1,IF(#REF!="△",1,IF(#REF!=1,1,0))))</formula>
    </cfRule>
    <cfRule type="expression" dxfId="19" priority="18" stopIfTrue="1">
      <formula>IF(I12="△",1,IF(J12=1,1,IF(O12="△",1,IF(P12=1,1,0))))</formula>
    </cfRule>
  </conditionalFormatting>
  <conditionalFormatting sqref="C12:C15 C22">
    <cfRule type="expression" dxfId="18" priority="34" stopIfTrue="1">
      <formula>IF(I12="△",1,IF(J12=1,1,IF(O12="△",1,IF(P12=1,1,0))))</formula>
    </cfRule>
  </conditionalFormatting>
  <conditionalFormatting sqref="C12:C15">
    <cfRule type="expression" dxfId="17" priority="21" stopIfTrue="1">
      <formula>IF(#REF!="△",1,IF(#REF!=1,1,IF(#REF!="△",1,IF(#REF!=1,1,0))))</formula>
    </cfRule>
    <cfRule type="expression" dxfId="16" priority="22" stopIfTrue="1">
      <formula>IF(I12="△",1,IF(J12=1,1,IF(O12="△",1,IF(P12=1,1,0))))</formula>
    </cfRule>
  </conditionalFormatting>
  <conditionalFormatting sqref="C13">
    <cfRule type="expression" dxfId="15" priority="1" stopIfTrue="1">
      <formula>IF(#REF!="△",1,IF(#REF!=1,1,IF(#REF!="△",1,IF(#REF!=1,1,0))))</formula>
    </cfRule>
    <cfRule type="expression" dxfId="14" priority="2" stopIfTrue="1">
      <formula>IF(I11="△",1,IF(J11=1,1,IF(O11="△",1,IF(P11=1,1,0))))</formula>
    </cfRule>
  </conditionalFormatting>
  <conditionalFormatting sqref="C14">
    <cfRule type="expression" dxfId="13" priority="8" stopIfTrue="1">
      <formula>IF(I14="△",1,IF(J14=1,1,IF(O14="△",1,IF(P14=1,1,0))))</formula>
    </cfRule>
  </conditionalFormatting>
  <conditionalFormatting sqref="C14:C15">
    <cfRule type="expression" dxfId="12" priority="7" stopIfTrue="1">
      <formula>IF(#REF!="△",1,IF(#REF!=1,1,IF(#REF!="△",1,IF(#REF!=1,1,0))))</formula>
    </cfRule>
  </conditionalFormatting>
  <conditionalFormatting sqref="C14:C16">
    <cfRule type="expression" dxfId="11" priority="13" stopIfTrue="1">
      <formula>IF(#REF!="△",1,IF(#REF!=1,1,IF(#REF!="△",1,IF(#REF!=1,1,0))))</formula>
    </cfRule>
    <cfRule type="expression" dxfId="10" priority="14" stopIfTrue="1">
      <formula>IF(I12="△",1,IF(J12=1,1,IF(O12="△",1,IF(P12=1,1,0))))</formula>
    </cfRule>
  </conditionalFormatting>
  <conditionalFormatting sqref="C15">
    <cfRule type="expression" dxfId="9" priority="12" stopIfTrue="1">
      <formula>IF(I13="△",1,IF(J13=1,1,IF(O13="△",1,IF(P13=1,1,0))))</formula>
    </cfRule>
  </conditionalFormatting>
  <conditionalFormatting sqref="C16">
    <cfRule type="expression" dxfId="8" priority="3" stopIfTrue="1">
      <formula>IF(#REF!="△",1,IF(#REF!=1,1,IF(#REF!="△",1,IF(#REF!=1,1,0))))</formula>
    </cfRule>
    <cfRule type="expression" dxfId="7" priority="4" stopIfTrue="1">
      <formula>IF(I13="△",1,IF(J13=1,1,IF(O13="△",1,IF(P13=1,1,0))))</formula>
    </cfRule>
  </conditionalFormatting>
  <conditionalFormatting sqref="C26:C30">
    <cfRule type="expression" dxfId="6" priority="37" stopIfTrue="1">
      <formula>IF(#REF!="△",1,IF(#REF!=1,1,IF(#REF!="△",1,IF(T26=1,1,0))))</formula>
    </cfRule>
    <cfRule type="expression" dxfId="5" priority="38" stopIfTrue="1">
      <formula>IF(H26="△",1,IF(I26=1,1,IF(R26="△",1,IF(S26=1,1,0))))</formula>
    </cfRule>
  </conditionalFormatting>
  <conditionalFormatting sqref="C31:C53">
    <cfRule type="expression" dxfId="4" priority="26" stopIfTrue="1">
      <formula>IF(Y31="△",1,IF(Z31=1,1,IF(AE31="△",1,IF(AF31=1,1,0))))</formula>
    </cfRule>
    <cfRule type="expression" dxfId="3" priority="27" stopIfTrue="1">
      <formula>IF(J31="△",1,IF(K31=1,1,IF(P31="△",1,IF(Q31=1,1,0))))</formula>
    </cfRule>
  </conditionalFormatting>
  <conditionalFormatting sqref="C54">
    <cfRule type="expression" dxfId="2" priority="23" stopIfTrue="1">
      <formula>IF(J54="△",1,IF(K54=1,1,IF(P54="△",1,IF(Q54=1,1,0))))</formula>
    </cfRule>
    <cfRule type="expression" dxfId="1" priority="24" stopIfTrue="1">
      <formula>IF(#REF!="△",1,IF(#REF!=1,1,IF(#REF!="△",1,IF(#REF!=1,1,0))))</formula>
    </cfRule>
    <cfRule type="expression" dxfId="0" priority="25" stopIfTrue="1">
      <formula>IF(#REF!="△",1,IF(#REF!=1,1,IF(#REF!="△",1,IF(#REF!=1,1,0))))</formula>
    </cfRule>
  </conditionalFormatting>
  <pageMargins left="0.47916666666666702" right="0.235416666666667" top="0.74791666666666701" bottom="0.196527777777778" header="0.31388888888888899" footer="0.31388888888888899"/>
  <pageSetup paperSize="9" scale="70" fitToHeight="0" orientation="landscape" r:id="rId1"/>
  <headerFooter alignWithMargins="0">
    <oddHeader>&amp;L&amp;"-,加粗"&amp;9青岛萨纳斯科技有限公司&amp;C&amp;G&amp;R&amp;"-,加粗"&amp;9进度跟踪票</oddHeader>
  </headerFooter>
  <rowBreaks count="1" manualBreakCount="1">
    <brk id="54" max="3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9"/>
  <sheetViews>
    <sheetView showGridLines="0" view="pageBreakPreview" zoomScale="120" zoomScaleNormal="100" workbookViewId="0">
      <pane xSplit="7" ySplit="6" topLeftCell="H10" activePane="bottomRight" state="frozen"/>
      <selection pane="topRight"/>
      <selection pane="bottomLeft"/>
      <selection pane="bottomRight" activeCell="R20" sqref="R20"/>
    </sheetView>
  </sheetViews>
  <sheetFormatPr defaultColWidth="9" defaultRowHeight="9.6"/>
  <cols>
    <col min="1" max="1" width="3.88671875" style="2" customWidth="1"/>
    <col min="2" max="2" width="11.33203125" style="2" customWidth="1"/>
    <col min="3" max="3" width="26.88671875" style="2" customWidth="1"/>
    <col min="4" max="4" width="10.21875" style="3" customWidth="1"/>
    <col min="5" max="5" width="10.44140625" style="2" customWidth="1"/>
    <col min="6" max="6" width="11.33203125" style="2" customWidth="1"/>
    <col min="7" max="7" width="3.77734375" style="2" customWidth="1"/>
    <col min="8" max="9" width="10.109375" style="2"/>
    <col min="10" max="10" width="4" style="2" customWidth="1"/>
    <col min="11" max="11" width="5" style="2" hidden="1" customWidth="1"/>
    <col min="12" max="13" width="10.109375" style="2"/>
    <col min="14" max="14" width="5.33203125" style="2" customWidth="1"/>
    <col min="15" max="15" width="3.44140625" style="2" hidden="1" customWidth="1"/>
    <col min="16" max="16" width="3.77734375" style="2" customWidth="1"/>
    <col min="17" max="17" width="3.77734375" style="2" hidden="1" customWidth="1"/>
    <col min="18" max="18" width="6.77734375" style="2" customWidth="1"/>
    <col min="19" max="19" width="5.88671875" style="2" customWidth="1"/>
    <col min="20" max="20" width="7.44140625" style="2" customWidth="1"/>
    <col min="21" max="21" width="5.88671875" style="2" customWidth="1"/>
    <col min="22" max="22" width="21.109375" style="2" customWidth="1"/>
    <col min="23" max="23" width="14.21875" style="2" customWidth="1"/>
    <col min="24" max="24" width="7" style="2" customWidth="1"/>
    <col min="25" max="16384" width="9" style="2"/>
  </cols>
  <sheetData>
    <row r="1" spans="1:23" ht="1.5" customHeight="1"/>
    <row r="2" spans="1:23" ht="24.75" customHeight="1">
      <c r="A2" s="71" t="s">
        <v>0</v>
      </c>
      <c r="B2" s="72">
        <v>45107</v>
      </c>
      <c r="D2" s="73"/>
    </row>
    <row r="3" spans="1:23" ht="12.75" customHeight="1">
      <c r="A3" s="74"/>
      <c r="B3" s="75"/>
      <c r="D3" s="73"/>
    </row>
    <row r="4" spans="1:23" s="1" customFormat="1" ht="12" customHeight="1">
      <c r="A4" s="341" t="s">
        <v>1</v>
      </c>
      <c r="B4" s="345" t="s">
        <v>33</v>
      </c>
      <c r="C4" s="348" t="s">
        <v>34</v>
      </c>
      <c r="D4" s="350" t="s">
        <v>4</v>
      </c>
      <c r="E4" s="353" t="s">
        <v>35</v>
      </c>
      <c r="F4" s="356" t="s">
        <v>36</v>
      </c>
      <c r="G4" s="359" t="s">
        <v>5</v>
      </c>
      <c r="H4" s="336" t="s">
        <v>37</v>
      </c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71" t="s">
        <v>38</v>
      </c>
      <c r="W4" s="168"/>
    </row>
    <row r="5" spans="1:23" s="1" customFormat="1" ht="12" customHeight="1">
      <c r="A5" s="342"/>
      <c r="B5" s="346"/>
      <c r="C5" s="347"/>
      <c r="D5" s="351"/>
      <c r="E5" s="354"/>
      <c r="F5" s="357"/>
      <c r="G5" s="360"/>
      <c r="H5" s="362" t="s">
        <v>39</v>
      </c>
      <c r="I5" s="363" t="s">
        <v>40</v>
      </c>
      <c r="J5" s="364" t="s">
        <v>41</v>
      </c>
      <c r="K5" s="366" t="s">
        <v>11</v>
      </c>
      <c r="L5" s="368" t="s">
        <v>42</v>
      </c>
      <c r="M5" s="363" t="s">
        <v>43</v>
      </c>
      <c r="N5" s="369" t="s">
        <v>44</v>
      </c>
      <c r="O5" s="364" t="s">
        <v>15</v>
      </c>
      <c r="P5" s="370" t="s">
        <v>45</v>
      </c>
      <c r="Q5" s="366" t="s">
        <v>17</v>
      </c>
      <c r="R5" s="338" t="s">
        <v>46</v>
      </c>
      <c r="S5" s="338"/>
      <c r="T5" s="339" t="s">
        <v>47</v>
      </c>
      <c r="U5" s="340"/>
      <c r="V5" s="372"/>
      <c r="W5" s="168"/>
    </row>
    <row r="6" spans="1:23" s="1" customFormat="1" ht="30" customHeight="1">
      <c r="A6" s="343"/>
      <c r="B6" s="347"/>
      <c r="C6" s="349"/>
      <c r="D6" s="352"/>
      <c r="E6" s="355"/>
      <c r="F6" s="358"/>
      <c r="G6" s="361"/>
      <c r="H6" s="362"/>
      <c r="I6" s="363"/>
      <c r="J6" s="365"/>
      <c r="K6" s="367"/>
      <c r="L6" s="368"/>
      <c r="M6" s="363"/>
      <c r="N6" s="352"/>
      <c r="O6" s="365"/>
      <c r="P6" s="370"/>
      <c r="Q6" s="367"/>
      <c r="R6" s="263" t="s">
        <v>48</v>
      </c>
      <c r="S6" s="265" t="s">
        <v>49</v>
      </c>
      <c r="T6" s="264" t="s">
        <v>50</v>
      </c>
      <c r="U6" s="281" t="s">
        <v>49</v>
      </c>
      <c r="V6" s="373"/>
      <c r="W6" s="168"/>
    </row>
    <row r="7" spans="1:23" s="3" customFormat="1">
      <c r="A7" s="242">
        <v>1</v>
      </c>
      <c r="B7" s="243" t="s">
        <v>51</v>
      </c>
      <c r="C7" s="244"/>
      <c r="D7" s="245" t="s">
        <v>52</v>
      </c>
      <c r="E7" s="246">
        <f>SUM(E8:E14)</f>
        <v>57</v>
      </c>
      <c r="F7" s="247">
        <f>SUM(F8:F14)</f>
        <v>80</v>
      </c>
      <c r="G7" s="248" t="str">
        <f>IF(单体测试!AB7="","",O7+#REF!+需求設計書review!M8+需求設計書review!Q8+需求設計書review!#REF!+需求設計書review!#REF!+单体测试!AD7+单体测试!O7)</f>
        <v/>
      </c>
      <c r="H7" s="249">
        <v>45110</v>
      </c>
      <c r="I7" s="266">
        <v>45108</v>
      </c>
      <c r="J7" s="267" t="str">
        <f>IF(I7="","",IF(I7=H7,"○",IF(I7&gt;H7,"△","◎")))</f>
        <v>◎</v>
      </c>
      <c r="K7" s="268">
        <f>IF(H7="","",IF(H7&lt;=$B$2,IF(I7="",1),0))</f>
        <v>0</v>
      </c>
      <c r="L7" s="269">
        <v>45114</v>
      </c>
      <c r="M7" s="269">
        <v>45109</v>
      </c>
      <c r="N7" s="270">
        <v>80</v>
      </c>
      <c r="O7" s="271">
        <f>IF(M7="",0,N7)</f>
        <v>80</v>
      </c>
      <c r="P7" s="272" t="str">
        <f>IF(M7="","",IF(M7=L7,"○",IF(M7&gt;L7,"△","◎")))</f>
        <v>◎</v>
      </c>
      <c r="Q7" s="268">
        <f>IF(L7="","",IF($B$2&gt;=L7,IF(M7="",1),0))</f>
        <v>0</v>
      </c>
      <c r="R7" s="282">
        <v>80</v>
      </c>
      <c r="S7" s="283" t="e">
        <f>IF(R7="","",R7+#REF!*10%)</f>
        <v>#REF!</v>
      </c>
      <c r="T7" s="284"/>
      <c r="U7" s="285" t="str">
        <f>IF(T7="","",T7+#REF!*10%)</f>
        <v/>
      </c>
      <c r="V7" s="286"/>
      <c r="W7" s="169"/>
    </row>
    <row r="8" spans="1:23" s="3" customFormat="1">
      <c r="A8" s="250">
        <v>1.1000000000000001</v>
      </c>
      <c r="B8" s="251"/>
      <c r="C8" s="252" t="s">
        <v>53</v>
      </c>
      <c r="D8" s="245" t="s">
        <v>54</v>
      </c>
      <c r="E8" s="253">
        <v>7</v>
      </c>
      <c r="F8" s="247">
        <v>10</v>
      </c>
      <c r="G8" s="248"/>
      <c r="H8" s="249">
        <v>45110</v>
      </c>
      <c r="I8" s="266">
        <v>45108</v>
      </c>
      <c r="J8" s="267" t="str">
        <f>IF(I8="","",IF(I8=H8,"○",IF(I8&gt;H8,"△","◎")))</f>
        <v>◎</v>
      </c>
      <c r="K8" s="273"/>
      <c r="L8" s="269">
        <v>45114</v>
      </c>
      <c r="M8" s="269">
        <v>45109</v>
      </c>
      <c r="N8" s="270">
        <v>10</v>
      </c>
      <c r="O8" s="271"/>
      <c r="P8" s="272" t="str">
        <f>IF(M8="","",IF(M8=L8,"○",IF(M8&gt;L8,"△","◎")))</f>
        <v>◎</v>
      </c>
      <c r="Q8" s="273"/>
      <c r="R8" s="282">
        <v>10</v>
      </c>
      <c r="S8" s="283" t="e">
        <f>IF(R8="","",R8+#REF!*10%)</f>
        <v>#REF!</v>
      </c>
      <c r="T8" s="284"/>
      <c r="U8" s="285" t="str">
        <f>IF(T8="","",T8+#REF!*10%)</f>
        <v/>
      </c>
      <c r="V8" s="287"/>
      <c r="W8" s="169"/>
    </row>
    <row r="9" spans="1:23" s="3" customFormat="1" ht="19.2">
      <c r="A9" s="250">
        <v>1.2</v>
      </c>
      <c r="B9" s="251"/>
      <c r="C9" s="252" t="s">
        <v>55</v>
      </c>
      <c r="D9" s="245" t="s">
        <v>56</v>
      </c>
      <c r="E9" s="253">
        <v>12</v>
      </c>
      <c r="F9" s="247">
        <v>20</v>
      </c>
      <c r="G9" s="248"/>
      <c r="H9" s="249">
        <v>45110</v>
      </c>
      <c r="I9" s="266">
        <v>45108</v>
      </c>
      <c r="J9" s="267" t="str">
        <f>IF(I9="","",IF(I9=H9,"○",IF(I9&gt;H9,"△","◎")))</f>
        <v>◎</v>
      </c>
      <c r="K9" s="273"/>
      <c r="L9" s="269">
        <v>45114</v>
      </c>
      <c r="M9" s="269">
        <v>45109</v>
      </c>
      <c r="N9" s="270">
        <v>10</v>
      </c>
      <c r="O9" s="271"/>
      <c r="P9" s="272" t="str">
        <f>IF(M9="","",IF(M9=L9,"○",IF(M9&gt;L9,"△","◎")))</f>
        <v>◎</v>
      </c>
      <c r="Q9" s="273"/>
      <c r="R9" s="282">
        <v>10</v>
      </c>
      <c r="S9" s="283" t="e">
        <f>IF(R9="","",R9+#REF!*10%)</f>
        <v>#REF!</v>
      </c>
      <c r="T9" s="284"/>
      <c r="U9" s="285" t="str">
        <f>IF(T9="","",T9+#REF!*10%)</f>
        <v/>
      </c>
      <c r="V9" s="287"/>
      <c r="W9" s="169"/>
    </row>
    <row r="10" spans="1:23" s="3" customFormat="1">
      <c r="A10" s="250">
        <v>1.3</v>
      </c>
      <c r="B10" s="251"/>
      <c r="C10" s="252" t="s">
        <v>57</v>
      </c>
      <c r="D10" s="245" t="s">
        <v>58</v>
      </c>
      <c r="E10" s="253">
        <v>7</v>
      </c>
      <c r="F10" s="247">
        <v>10</v>
      </c>
      <c r="G10" s="248"/>
      <c r="H10" s="249">
        <v>45110</v>
      </c>
      <c r="I10" s="266">
        <v>45108</v>
      </c>
      <c r="J10" s="267" t="str">
        <f>IF(I10="","",IF(I10=H10,"○",IF(I10&gt;H10,"△","◎")))</f>
        <v>◎</v>
      </c>
      <c r="K10" s="273"/>
      <c r="L10" s="269">
        <v>45114</v>
      </c>
      <c r="M10" s="269">
        <v>45109</v>
      </c>
      <c r="N10" s="270">
        <v>10</v>
      </c>
      <c r="O10" s="271"/>
      <c r="P10" s="272" t="str">
        <f>IF(M10="","",IF(M10=L10,"○",IF(M10&gt;L10,"△","◎")))</f>
        <v>◎</v>
      </c>
      <c r="Q10" s="273"/>
      <c r="R10" s="282">
        <v>10</v>
      </c>
      <c r="S10" s="283" t="e">
        <f>IF(R10="","",R10+#REF!*10%)</f>
        <v>#REF!</v>
      </c>
      <c r="T10" s="284"/>
      <c r="U10" s="285" t="str">
        <f>IF(T10="","",T10+#REF!*10%)</f>
        <v/>
      </c>
      <c r="V10" s="287"/>
      <c r="W10" s="169"/>
    </row>
    <row r="11" spans="1:23" s="3" customFormat="1">
      <c r="A11" s="250">
        <v>1.4</v>
      </c>
      <c r="B11" s="251"/>
      <c r="C11" s="254" t="s">
        <v>59</v>
      </c>
      <c r="D11" s="245" t="s">
        <v>60</v>
      </c>
      <c r="E11" s="253">
        <v>8</v>
      </c>
      <c r="F11" s="247">
        <v>10</v>
      </c>
      <c r="G11" s="248"/>
      <c r="H11" s="249">
        <v>45110</v>
      </c>
      <c r="I11" s="266">
        <v>45108</v>
      </c>
      <c r="J11" s="267" t="str">
        <f t="shared" ref="J11:J14" si="0">IF(I11="","",IF(I11=H11,"○",IF(I11&gt;H11,"△","◎")))</f>
        <v>◎</v>
      </c>
      <c r="K11" s="273"/>
      <c r="L11" s="269">
        <v>45114</v>
      </c>
      <c r="M11" s="269">
        <v>45109</v>
      </c>
      <c r="N11" s="270">
        <v>10</v>
      </c>
      <c r="O11" s="271"/>
      <c r="P11" s="272"/>
      <c r="Q11" s="273"/>
      <c r="R11" s="282">
        <v>2</v>
      </c>
      <c r="S11" s="283" t="e">
        <f>IF(R11="","",R11+#REF!*10%)</f>
        <v>#REF!</v>
      </c>
      <c r="T11" s="284">
        <v>2</v>
      </c>
      <c r="U11" s="285"/>
      <c r="V11" s="287"/>
      <c r="W11" s="169"/>
    </row>
    <row r="12" spans="1:23" s="3" customFormat="1">
      <c r="A12" s="250">
        <v>1.5</v>
      </c>
      <c r="B12" s="251"/>
      <c r="C12" s="252" t="s">
        <v>61</v>
      </c>
      <c r="D12" s="245" t="s">
        <v>62</v>
      </c>
      <c r="E12" s="253">
        <v>8</v>
      </c>
      <c r="F12" s="247">
        <v>10</v>
      </c>
      <c r="G12" s="248"/>
      <c r="H12" s="249">
        <v>45110</v>
      </c>
      <c r="I12" s="266">
        <v>45105</v>
      </c>
      <c r="J12" s="267" t="str">
        <f t="shared" si="0"/>
        <v>◎</v>
      </c>
      <c r="K12" s="273"/>
      <c r="L12" s="269">
        <v>45114</v>
      </c>
      <c r="M12" s="269">
        <v>45109</v>
      </c>
      <c r="N12" s="270">
        <v>10</v>
      </c>
      <c r="O12" s="271"/>
      <c r="P12" s="272" t="str">
        <f>IF(M12="","",IF(M12=L12,"○",IF(M12&gt;L12,"△","◎")))</f>
        <v>◎</v>
      </c>
      <c r="Q12" s="273"/>
      <c r="R12" s="282">
        <v>5</v>
      </c>
      <c r="S12" s="283" t="e">
        <f>IF(R12="","",R12+#REF!*10%)</f>
        <v>#REF!</v>
      </c>
      <c r="T12" s="284">
        <v>2</v>
      </c>
      <c r="U12" s="285" t="e">
        <f>IF(T12="","",T12+#REF!*10%)</f>
        <v>#REF!</v>
      </c>
      <c r="V12" s="287"/>
      <c r="W12" s="169"/>
    </row>
    <row r="13" spans="1:23" s="3" customFormat="1">
      <c r="A13" s="250">
        <v>1.6</v>
      </c>
      <c r="B13" s="251"/>
      <c r="C13" s="252" t="s">
        <v>63</v>
      </c>
      <c r="D13" s="245" t="s">
        <v>64</v>
      </c>
      <c r="E13" s="253">
        <v>7</v>
      </c>
      <c r="F13" s="247">
        <v>10</v>
      </c>
      <c r="G13" s="248"/>
      <c r="H13" s="249">
        <v>45110</v>
      </c>
      <c r="I13" s="266">
        <v>45104</v>
      </c>
      <c r="J13" s="267" t="str">
        <f t="shared" si="0"/>
        <v>◎</v>
      </c>
      <c r="K13" s="273"/>
      <c r="L13" s="269">
        <v>45114</v>
      </c>
      <c r="M13" s="269">
        <v>45109</v>
      </c>
      <c r="N13" s="270">
        <v>10</v>
      </c>
      <c r="O13" s="271"/>
      <c r="P13" s="272" t="str">
        <f>IF(M13="","",IF(M13=L13,"○",IF(M13&gt;L13,"△","◎")))</f>
        <v>◎</v>
      </c>
      <c r="Q13" s="273"/>
      <c r="R13" s="282">
        <v>3</v>
      </c>
      <c r="S13" s="283" t="e">
        <f>IF(R13="","",R13+#REF!*10%)</f>
        <v>#REF!</v>
      </c>
      <c r="T13" s="284"/>
      <c r="U13" s="285" t="str">
        <f>IF(T13="","",T13+#REF!*10%)</f>
        <v/>
      </c>
      <c r="V13" s="287"/>
      <c r="W13" s="169"/>
    </row>
    <row r="14" spans="1:23" s="3" customFormat="1">
      <c r="A14" s="250">
        <v>1.7</v>
      </c>
      <c r="B14" s="251"/>
      <c r="C14" s="252" t="s">
        <v>65</v>
      </c>
      <c r="D14" s="245" t="s">
        <v>66</v>
      </c>
      <c r="E14" s="253">
        <v>8</v>
      </c>
      <c r="F14" s="247">
        <v>10</v>
      </c>
      <c r="G14" s="248"/>
      <c r="H14" s="249">
        <v>45110</v>
      </c>
      <c r="I14" s="266">
        <v>45108</v>
      </c>
      <c r="J14" s="267" t="str">
        <f t="shared" si="0"/>
        <v>◎</v>
      </c>
      <c r="K14" s="273"/>
      <c r="L14" s="269">
        <v>45114</v>
      </c>
      <c r="M14" s="269">
        <v>45109</v>
      </c>
      <c r="N14" s="270">
        <v>10</v>
      </c>
      <c r="O14" s="271"/>
      <c r="P14" s="272" t="str">
        <f>IF(M14="","",IF(M14=L14,"○",IF(M14&gt;L14,"△","◎")))</f>
        <v>◎</v>
      </c>
      <c r="Q14" s="273"/>
      <c r="R14" s="282">
        <v>10</v>
      </c>
      <c r="S14" s="283" t="e">
        <f>IF(R14="","",R14+#REF!*10%)</f>
        <v>#REF!</v>
      </c>
      <c r="T14" s="284"/>
      <c r="U14" s="285" t="str">
        <f>IF(T14="","",T14+#REF!*10%)</f>
        <v/>
      </c>
      <c r="V14" s="287"/>
      <c r="W14" s="169"/>
    </row>
    <row r="15" spans="1:23" s="3" customFormat="1">
      <c r="A15" s="250">
        <v>2</v>
      </c>
      <c r="B15" s="251" t="s">
        <v>67</v>
      </c>
      <c r="C15" s="255"/>
      <c r="D15" s="245"/>
      <c r="E15" s="253"/>
      <c r="F15" s="247" t="str">
        <f>IF($P15&lt;&gt;"",R15,"")</f>
        <v/>
      </c>
      <c r="G15" s="248"/>
      <c r="H15" s="249"/>
      <c r="I15" s="274"/>
      <c r="J15" s="267" t="str">
        <f t="shared" ref="J15:J22" si="1">IF(I15="","",IF(I15=H15,"○",IF(I15&gt;H15,"△","◎")))</f>
        <v/>
      </c>
      <c r="K15" s="273"/>
      <c r="L15" s="269"/>
      <c r="M15" s="275"/>
      <c r="N15" s="270"/>
      <c r="O15" s="271"/>
      <c r="P15" s="272" t="str">
        <f t="shared" ref="P15:P25" si="2">IF(M15="","",IF(M15=L15,"○",IF(M15&gt;L15,"△","◎")))</f>
        <v/>
      </c>
      <c r="Q15" s="273"/>
      <c r="R15" s="288"/>
      <c r="S15" s="283" t="str">
        <f>IF(R15="","",R15+#REF!*10%)</f>
        <v/>
      </c>
      <c r="T15" s="289"/>
      <c r="U15" s="285" t="str">
        <f>IF(T15="","",T15+#REF!*10%)</f>
        <v/>
      </c>
      <c r="V15" s="287"/>
      <c r="W15" s="169"/>
    </row>
    <row r="16" spans="1:23" s="3" customFormat="1">
      <c r="A16" s="250">
        <v>2.1</v>
      </c>
      <c r="B16" s="251"/>
      <c r="C16" s="255" t="s">
        <v>68</v>
      </c>
      <c r="D16" s="245" t="s">
        <v>54</v>
      </c>
      <c r="E16" s="253">
        <v>5</v>
      </c>
      <c r="F16" s="247">
        <v>5</v>
      </c>
      <c r="G16" s="248"/>
      <c r="H16" s="249">
        <v>45110</v>
      </c>
      <c r="I16" s="274">
        <v>45108</v>
      </c>
      <c r="J16" s="267" t="str">
        <f t="shared" si="1"/>
        <v>◎</v>
      </c>
      <c r="K16" s="273"/>
      <c r="L16" s="269">
        <v>45114</v>
      </c>
      <c r="M16" s="275">
        <v>45109</v>
      </c>
      <c r="N16" s="270">
        <v>5</v>
      </c>
      <c r="O16" s="271"/>
      <c r="P16" s="272" t="str">
        <f t="shared" si="2"/>
        <v>◎</v>
      </c>
      <c r="Q16" s="273"/>
      <c r="R16" s="288"/>
      <c r="S16" s="283" t="str">
        <f>IF(R16="","",R16+#REF!*10%)</f>
        <v/>
      </c>
      <c r="T16" s="289"/>
      <c r="U16" s="285" t="str">
        <f>IF(T16="","",T16+#REF!*10%)</f>
        <v/>
      </c>
      <c r="V16" s="287"/>
      <c r="W16" s="169"/>
    </row>
    <row r="17" spans="1:23" s="3" customFormat="1">
      <c r="A17" s="250">
        <v>2.2000000000000002</v>
      </c>
      <c r="B17" s="251"/>
      <c r="C17" s="255" t="s">
        <v>69</v>
      </c>
      <c r="D17" s="245" t="s">
        <v>66</v>
      </c>
      <c r="E17" s="253">
        <v>5</v>
      </c>
      <c r="F17" s="247">
        <v>5</v>
      </c>
      <c r="G17" s="248"/>
      <c r="H17" s="249">
        <v>45110</v>
      </c>
      <c r="I17" s="274">
        <v>45108</v>
      </c>
      <c r="J17" s="267" t="str">
        <f t="shared" si="1"/>
        <v>◎</v>
      </c>
      <c r="K17" s="273"/>
      <c r="L17" s="269">
        <v>45114</v>
      </c>
      <c r="M17" s="275">
        <v>45109</v>
      </c>
      <c r="N17" s="270">
        <v>5</v>
      </c>
      <c r="O17" s="271"/>
      <c r="P17" s="272" t="str">
        <f t="shared" si="2"/>
        <v>◎</v>
      </c>
      <c r="Q17" s="273"/>
      <c r="R17" s="288"/>
      <c r="S17" s="283" t="str">
        <f>IF(R17="","",R17+#REF!*10%)</f>
        <v/>
      </c>
      <c r="T17" s="289"/>
      <c r="U17" s="285" t="str">
        <f>IF(T17="","",T17+#REF!*10%)</f>
        <v/>
      </c>
      <c r="V17" s="287"/>
      <c r="W17" s="169"/>
    </row>
    <row r="18" spans="1:23" s="3" customFormat="1">
      <c r="A18" s="250">
        <v>2.2999999999999998</v>
      </c>
      <c r="B18" s="251"/>
      <c r="C18" s="255" t="s">
        <v>70</v>
      </c>
      <c r="D18" s="245" t="s">
        <v>71</v>
      </c>
      <c r="E18" s="253">
        <v>6</v>
      </c>
      <c r="F18" s="247">
        <v>5</v>
      </c>
      <c r="G18" s="248"/>
      <c r="H18" s="249">
        <v>45110</v>
      </c>
      <c r="I18" s="274">
        <v>45108</v>
      </c>
      <c r="J18" s="267" t="str">
        <f t="shared" si="1"/>
        <v>◎</v>
      </c>
      <c r="K18" s="273"/>
      <c r="L18" s="269">
        <v>45114</v>
      </c>
      <c r="M18" s="275">
        <v>45109</v>
      </c>
      <c r="N18" s="270">
        <v>5</v>
      </c>
      <c r="O18" s="271"/>
      <c r="P18" s="272" t="str">
        <f t="shared" si="2"/>
        <v>◎</v>
      </c>
      <c r="Q18" s="273"/>
      <c r="R18" s="288"/>
      <c r="S18" s="283" t="str">
        <f>IF(R18="","",R18+#REF!*10%)</f>
        <v/>
      </c>
      <c r="T18" s="289"/>
      <c r="U18" s="285" t="str">
        <f>IF(T18="","",T18+#REF!*10%)</f>
        <v/>
      </c>
      <c r="V18" s="287"/>
      <c r="W18" s="169"/>
    </row>
    <row r="19" spans="1:23" s="3" customFormat="1">
      <c r="A19" s="250">
        <v>2.4</v>
      </c>
      <c r="B19" s="251"/>
      <c r="C19" s="255" t="s">
        <v>72</v>
      </c>
      <c r="D19" s="245" t="s">
        <v>60</v>
      </c>
      <c r="E19" s="253">
        <v>6</v>
      </c>
      <c r="F19" s="247">
        <v>5</v>
      </c>
      <c r="G19" s="248"/>
      <c r="H19" s="249">
        <v>45110</v>
      </c>
      <c r="I19" s="274">
        <v>45108</v>
      </c>
      <c r="J19" s="267" t="str">
        <f t="shared" si="1"/>
        <v>◎</v>
      </c>
      <c r="K19" s="273"/>
      <c r="L19" s="269">
        <v>45114</v>
      </c>
      <c r="M19" s="275">
        <v>45109</v>
      </c>
      <c r="N19" s="270">
        <v>5</v>
      </c>
      <c r="O19" s="271"/>
      <c r="P19" s="272" t="str">
        <f t="shared" si="2"/>
        <v>◎</v>
      </c>
      <c r="Q19" s="273"/>
      <c r="R19" s="288"/>
      <c r="S19" s="283" t="str">
        <f>IF(R19="","",R19+#REF!*10%)</f>
        <v/>
      </c>
      <c r="T19" s="289"/>
      <c r="U19" s="285" t="str">
        <f>IF(T19="","",T19+#REF!*10%)</f>
        <v/>
      </c>
      <c r="V19" s="287"/>
      <c r="W19" s="169"/>
    </row>
    <row r="20" spans="1:23" s="3" customFormat="1" ht="19.2">
      <c r="A20" s="250">
        <v>2.5</v>
      </c>
      <c r="B20" s="251"/>
      <c r="C20" s="255" t="s">
        <v>73</v>
      </c>
      <c r="D20" s="245" t="s">
        <v>74</v>
      </c>
      <c r="E20" s="253">
        <v>2</v>
      </c>
      <c r="F20" s="247">
        <v>10</v>
      </c>
      <c r="G20" s="248"/>
      <c r="H20" s="249">
        <v>45110</v>
      </c>
      <c r="I20" s="274">
        <v>45108</v>
      </c>
      <c r="J20" s="267" t="str">
        <f t="shared" si="1"/>
        <v>◎</v>
      </c>
      <c r="K20" s="273"/>
      <c r="L20" s="269">
        <v>45114</v>
      </c>
      <c r="M20" s="275">
        <v>45109</v>
      </c>
      <c r="N20" s="270">
        <v>10</v>
      </c>
      <c r="O20" s="271"/>
      <c r="P20" s="272" t="str">
        <f t="shared" si="2"/>
        <v>◎</v>
      </c>
      <c r="Q20" s="273"/>
      <c r="R20" s="288"/>
      <c r="S20" s="283" t="str">
        <f>IF(R20="","",R20+#REF!*10%)</f>
        <v/>
      </c>
      <c r="T20" s="289"/>
      <c r="U20" s="285" t="str">
        <f>IF(T20="","",T20+#REF!*10%)</f>
        <v/>
      </c>
      <c r="V20" s="287"/>
      <c r="W20" s="169"/>
    </row>
    <row r="21" spans="1:23" s="3" customFormat="1">
      <c r="A21" s="250">
        <v>2.6</v>
      </c>
      <c r="B21" s="251"/>
      <c r="C21" s="255" t="s">
        <v>75</v>
      </c>
      <c r="D21" s="245" t="s">
        <v>54</v>
      </c>
      <c r="E21" s="253">
        <v>2</v>
      </c>
      <c r="F21" s="247">
        <v>5</v>
      </c>
      <c r="G21" s="248"/>
      <c r="H21" s="249">
        <v>45110</v>
      </c>
      <c r="I21" s="274">
        <v>45108</v>
      </c>
      <c r="J21" s="267" t="str">
        <f t="shared" si="1"/>
        <v>◎</v>
      </c>
      <c r="K21" s="273"/>
      <c r="L21" s="269">
        <v>45114</v>
      </c>
      <c r="M21" s="275">
        <v>45109</v>
      </c>
      <c r="N21" s="270">
        <v>5</v>
      </c>
      <c r="O21" s="271"/>
      <c r="P21" s="272" t="str">
        <f t="shared" si="2"/>
        <v>◎</v>
      </c>
      <c r="Q21" s="273"/>
      <c r="R21" s="288"/>
      <c r="S21" s="283" t="str">
        <f>IF(R21="","",R21+#REF!*10%)</f>
        <v/>
      </c>
      <c r="T21" s="289"/>
      <c r="U21" s="285" t="str">
        <f>IF(T21="","",T21+#REF!*10%)</f>
        <v/>
      </c>
      <c r="V21" s="287"/>
      <c r="W21" s="169"/>
    </row>
    <row r="22" spans="1:23" s="3" customFormat="1">
      <c r="A22" s="250">
        <v>2.7</v>
      </c>
      <c r="B22" s="251"/>
      <c r="C22" s="255" t="s">
        <v>76</v>
      </c>
      <c r="D22" s="245" t="s">
        <v>77</v>
      </c>
      <c r="E22" s="253">
        <v>2</v>
      </c>
      <c r="F22" s="247">
        <v>5</v>
      </c>
      <c r="G22" s="248"/>
      <c r="H22" s="249">
        <v>45110</v>
      </c>
      <c r="I22" s="274">
        <v>45108</v>
      </c>
      <c r="J22" s="267" t="str">
        <f t="shared" si="1"/>
        <v>◎</v>
      </c>
      <c r="K22" s="273"/>
      <c r="L22" s="269">
        <v>45114</v>
      </c>
      <c r="M22" s="275">
        <v>45109</v>
      </c>
      <c r="N22" s="270">
        <v>5</v>
      </c>
      <c r="O22" s="271"/>
      <c r="P22" s="272" t="str">
        <f t="shared" si="2"/>
        <v>◎</v>
      </c>
      <c r="Q22" s="273"/>
      <c r="R22" s="288"/>
      <c r="S22" s="283"/>
      <c r="T22" s="289"/>
      <c r="U22" s="285"/>
      <c r="V22" s="287"/>
      <c r="W22" s="169"/>
    </row>
    <row r="23" spans="1:23" s="3" customFormat="1">
      <c r="A23" s="256">
        <v>3</v>
      </c>
      <c r="B23" s="257" t="s">
        <v>78</v>
      </c>
      <c r="C23" s="258"/>
      <c r="D23" s="245"/>
      <c r="E23" s="259"/>
      <c r="F23" s="247" t="str">
        <f>IF($P23&lt;&gt;"",R23,"")</f>
        <v/>
      </c>
      <c r="G23" s="248" t="str">
        <f>IF(单体测试!AB8="","",O23+#REF!+需求設計書review!M9+需求設計書review!Q9+需求設計書review!#REF!+需求設計書review!#REF!+单体测试!AD8+单体测试!O8)</f>
        <v/>
      </c>
      <c r="H23" s="249"/>
      <c r="I23" s="276"/>
      <c r="J23" s="277" t="str">
        <f t="shared" ref="J23:J31" si="3">IF(I23="","",IF(I23=H23,"○",IF(I23&gt;H23,"△","◎")))</f>
        <v/>
      </c>
      <c r="K23" s="278" t="str">
        <f>IF(H23="","",IF(H23&lt;=$B$2,IF(I23="",1),0))</f>
        <v/>
      </c>
      <c r="L23" s="269"/>
      <c r="M23" s="276"/>
      <c r="N23" s="270"/>
      <c r="O23" s="271">
        <f>IF(M23="",0,N23)</f>
        <v>0</v>
      </c>
      <c r="P23" s="279" t="str">
        <f t="shared" si="2"/>
        <v/>
      </c>
      <c r="Q23" s="278" t="str">
        <f>IF(L23="","",IF($B$2&gt;=L23,IF(M23="",1),0))</f>
        <v/>
      </c>
      <c r="R23" s="290"/>
      <c r="S23" s="283" t="str">
        <f>IF(R23="","",R23+#REF!*10%)</f>
        <v/>
      </c>
      <c r="T23" s="291"/>
      <c r="U23" s="285" t="str">
        <f>IF(T23="","",T23+#REF!*10%)</f>
        <v/>
      </c>
      <c r="V23" s="292"/>
      <c r="W23" s="169"/>
    </row>
    <row r="24" spans="1:23" s="3" customFormat="1">
      <c r="A24" s="256">
        <v>3.1</v>
      </c>
      <c r="B24" s="257"/>
      <c r="C24" s="258" t="s">
        <v>79</v>
      </c>
      <c r="D24" s="245" t="s">
        <v>52</v>
      </c>
      <c r="E24" s="259">
        <v>30</v>
      </c>
      <c r="F24" s="247">
        <f>IF($P24&lt;&gt;"",R24,"")</f>
        <v>43</v>
      </c>
      <c r="G24" s="248"/>
      <c r="H24" s="249">
        <v>45092</v>
      </c>
      <c r="I24" s="249">
        <v>45092</v>
      </c>
      <c r="J24" s="277" t="str">
        <f t="shared" si="3"/>
        <v>○</v>
      </c>
      <c r="K24" s="278"/>
      <c r="L24" s="269">
        <v>45093</v>
      </c>
      <c r="M24" s="269">
        <v>45093</v>
      </c>
      <c r="N24" s="270">
        <v>43</v>
      </c>
      <c r="O24" s="271"/>
      <c r="P24" s="279" t="str">
        <f t="shared" si="2"/>
        <v>○</v>
      </c>
      <c r="Q24" s="278"/>
      <c r="R24" s="290">
        <v>43</v>
      </c>
      <c r="S24" s="283" t="e">
        <f>IF(R24="","",R24+#REF!*10%)</f>
        <v>#REF!</v>
      </c>
      <c r="T24" s="291"/>
      <c r="U24" s="285" t="str">
        <f>IF(T24="","",T24+#REF!*10%)</f>
        <v/>
      </c>
      <c r="V24" s="292"/>
      <c r="W24" s="169"/>
    </row>
    <row r="25" spans="1:23" s="3" customFormat="1" ht="19.2">
      <c r="A25" s="256">
        <v>3.2</v>
      </c>
      <c r="B25" s="257"/>
      <c r="C25" s="258" t="s">
        <v>80</v>
      </c>
      <c r="D25" s="245" t="s">
        <v>81</v>
      </c>
      <c r="E25" s="259">
        <v>5</v>
      </c>
      <c r="F25" s="247">
        <v>5</v>
      </c>
      <c r="G25" s="248" t="str">
        <f>IF(单体测试!AB9="","",O25+#REF!+需求設計書review!M10+需求設計書review!Q10+需求設計書review!#REF!+需求設計書review!#REF!+单体测试!AD9+单体测试!O9)</f>
        <v/>
      </c>
      <c r="H25" s="249">
        <v>45092</v>
      </c>
      <c r="I25" s="249">
        <v>45092</v>
      </c>
      <c r="J25" s="277" t="str">
        <f t="shared" si="3"/>
        <v>○</v>
      </c>
      <c r="K25" s="278" t="b">
        <f>IF(H25="","",IF(H25&lt;=$B$2,IF(I25="",1),0))</f>
        <v>0</v>
      </c>
      <c r="L25" s="269">
        <v>45093</v>
      </c>
      <c r="M25" s="269">
        <v>45093</v>
      </c>
      <c r="N25" s="270">
        <v>5</v>
      </c>
      <c r="O25" s="271">
        <f>IF(M25="",0,N25)</f>
        <v>5</v>
      </c>
      <c r="P25" s="279" t="str">
        <f t="shared" si="2"/>
        <v>○</v>
      </c>
      <c r="Q25" s="278" t="b">
        <f>IF(L25="","",IF($B$2&gt;=L25,IF(M25="",1),0))</f>
        <v>0</v>
      </c>
      <c r="R25" s="290">
        <v>5</v>
      </c>
      <c r="S25" s="283" t="e">
        <f>IF(R25="","",R25+#REF!*10%)</f>
        <v>#REF!</v>
      </c>
      <c r="T25" s="291"/>
      <c r="U25" s="285" t="str">
        <f>IF(T25="","",T25+#REF!*10%)</f>
        <v/>
      </c>
      <c r="V25" s="292"/>
      <c r="W25" s="169"/>
    </row>
    <row r="26" spans="1:23" s="3" customFormat="1">
      <c r="A26" s="256">
        <v>4</v>
      </c>
      <c r="B26" s="257" t="s">
        <v>82</v>
      </c>
      <c r="C26" s="258"/>
      <c r="D26" s="245"/>
      <c r="E26" s="259"/>
      <c r="F26" s="260" t="str">
        <f t="shared" ref="F26" si="4">IF($P26&lt;&gt;"",R26,"")</f>
        <v/>
      </c>
      <c r="G26" s="248" t="str">
        <f>IF(单体测试!AB11="","",O26+#REF!+需求設計書review!M12+需求設計書review!Q12+需求設計書review!#REF!+需求設計書review!#REF!+单体测试!AD11+单体测试!O11)</f>
        <v/>
      </c>
      <c r="H26" s="249"/>
      <c r="I26" s="276"/>
      <c r="J26" s="277" t="str">
        <f t="shared" si="3"/>
        <v/>
      </c>
      <c r="K26" s="278" t="str">
        <f>IF(H26="","",IF(H26&lt;=$B$2,IF(I26="",1),0))</f>
        <v/>
      </c>
      <c r="L26" s="269"/>
      <c r="M26" s="276"/>
      <c r="N26" s="270"/>
      <c r="O26" s="271">
        <f>IF(M26="",0,N26)</f>
        <v>0</v>
      </c>
      <c r="P26" s="279" t="str">
        <f t="shared" ref="P26:P34" si="5">IF(M26="","",IF(M26=L26,"○",IF(M26&gt;L26,"△","◎")))</f>
        <v/>
      </c>
      <c r="Q26" s="278" t="str">
        <f>IF(L26="","",IF($B$2&gt;=L26,IF(M26="",1),0))</f>
        <v/>
      </c>
      <c r="R26" s="290"/>
      <c r="S26" s="283" t="str">
        <f>IF(R26="","",R26+#REF!*10%)</f>
        <v/>
      </c>
      <c r="T26" s="291"/>
      <c r="U26" s="285" t="str">
        <f>IF(T26="","",T26+#REF!*10%)</f>
        <v/>
      </c>
      <c r="V26" s="292"/>
      <c r="W26" s="169"/>
    </row>
    <row r="27" spans="1:23" s="3" customFormat="1">
      <c r="A27" s="256">
        <v>4.0999999999999996</v>
      </c>
      <c r="B27" s="257"/>
      <c r="C27" s="258" t="s">
        <v>83</v>
      </c>
      <c r="D27" s="245" t="s">
        <v>64</v>
      </c>
      <c r="E27" s="259">
        <v>3</v>
      </c>
      <c r="F27" s="260">
        <v>9</v>
      </c>
      <c r="G27" s="248" t="str">
        <f>IF(单体测试!AB12="","",O27+#REF!+需求設計書review!M13+需求設計書review!Q13+需求設計書review!#REF!+需求設計書review!#REF!+单体测试!AD12+单体测试!O12)</f>
        <v/>
      </c>
      <c r="H27" s="249">
        <v>45102</v>
      </c>
      <c r="I27" s="276">
        <v>45102</v>
      </c>
      <c r="J27" s="277" t="str">
        <f t="shared" si="3"/>
        <v>○</v>
      </c>
      <c r="K27" s="278" t="b">
        <f>IF(H27="","",IF(H27&lt;=$B$2,IF(I27="",1),0))</f>
        <v>0</v>
      </c>
      <c r="L27" s="269">
        <v>45107</v>
      </c>
      <c r="M27" s="276">
        <v>45107</v>
      </c>
      <c r="N27" s="270">
        <v>9</v>
      </c>
      <c r="O27" s="271">
        <f>IF(M27="",0,N27)</f>
        <v>9</v>
      </c>
      <c r="P27" s="279" t="str">
        <f t="shared" si="5"/>
        <v>○</v>
      </c>
      <c r="Q27" s="278" t="b">
        <f>IF(L27="","",IF($B$2&gt;=L27,IF(M27="",1),0))</f>
        <v>0</v>
      </c>
      <c r="R27" s="290">
        <v>7</v>
      </c>
      <c r="S27" s="283" t="e">
        <f>IF(R27="","",R27+#REF!*10%)</f>
        <v>#REF!</v>
      </c>
      <c r="T27" s="291">
        <v>2</v>
      </c>
      <c r="U27" s="285" t="e">
        <f>IF(T27="","",T27+#REF!*10%)</f>
        <v>#REF!</v>
      </c>
      <c r="V27" s="292"/>
      <c r="W27" s="169"/>
    </row>
    <row r="28" spans="1:23" s="3" customFormat="1">
      <c r="A28" s="256">
        <v>4.2</v>
      </c>
      <c r="B28" s="257"/>
      <c r="C28" s="258" t="s">
        <v>84</v>
      </c>
      <c r="D28" s="245" t="s">
        <v>54</v>
      </c>
      <c r="E28" s="259">
        <v>5</v>
      </c>
      <c r="F28" s="247">
        <v>12</v>
      </c>
      <c r="G28" s="248" t="str">
        <f>IF(单体测试!AB15="","",O28+#REF!+需求設計書review!M16+需求設計書review!Q16+需求設計書review!#REF!+需求設計書review!#REF!+单体测试!AD15+单体测试!O15)</f>
        <v/>
      </c>
      <c r="H28" s="249">
        <v>45102</v>
      </c>
      <c r="I28" s="276">
        <v>45102</v>
      </c>
      <c r="J28" s="277" t="str">
        <f t="shared" si="3"/>
        <v>○</v>
      </c>
      <c r="K28" s="278" t="b">
        <f>IF(H28="","",IF(H28&lt;=$B$2,IF(I28="",1),0))</f>
        <v>0</v>
      </c>
      <c r="L28" s="269">
        <v>45107</v>
      </c>
      <c r="M28" s="276">
        <v>45107</v>
      </c>
      <c r="N28" s="270">
        <v>12</v>
      </c>
      <c r="O28" s="271">
        <f>IF(M28="",0,N28)</f>
        <v>12</v>
      </c>
      <c r="P28" s="279" t="str">
        <f t="shared" si="5"/>
        <v>○</v>
      </c>
      <c r="Q28" s="278" t="b">
        <f>IF(L28="","",IF($B$2&gt;=L28,IF(M28="",1),0))</f>
        <v>0</v>
      </c>
      <c r="R28" s="290">
        <v>10</v>
      </c>
      <c r="S28" s="283" t="e">
        <f>IF(R28="","",R28+#REF!*10%)</f>
        <v>#REF!</v>
      </c>
      <c r="T28" s="291">
        <v>2</v>
      </c>
      <c r="U28" s="285" t="e">
        <f>IF(T28="","",T28+#REF!*10%)</f>
        <v>#REF!</v>
      </c>
      <c r="V28" s="292"/>
      <c r="W28" s="169"/>
    </row>
    <row r="29" spans="1:23" s="3" customFormat="1" ht="19.2">
      <c r="A29" s="256">
        <v>4.3</v>
      </c>
      <c r="B29" s="257"/>
      <c r="C29" s="258" t="s">
        <v>85</v>
      </c>
      <c r="D29" s="245" t="s">
        <v>58</v>
      </c>
      <c r="E29" s="259">
        <v>4</v>
      </c>
      <c r="F29" s="247">
        <v>12</v>
      </c>
      <c r="G29" s="248"/>
      <c r="H29" s="249">
        <v>45102</v>
      </c>
      <c r="I29" s="276">
        <v>45102</v>
      </c>
      <c r="J29" s="277" t="str">
        <f t="shared" si="3"/>
        <v>○</v>
      </c>
      <c r="K29" s="278"/>
      <c r="L29" s="269">
        <v>45107</v>
      </c>
      <c r="M29" s="276">
        <v>45107</v>
      </c>
      <c r="N29" s="270">
        <v>12</v>
      </c>
      <c r="O29" s="271"/>
      <c r="P29" s="279" t="str">
        <f t="shared" si="5"/>
        <v>○</v>
      </c>
      <c r="Q29" s="278"/>
      <c r="R29" s="290">
        <v>10</v>
      </c>
      <c r="S29" s="283" t="e">
        <f>IF(R29="","",R29+#REF!*10%)</f>
        <v>#REF!</v>
      </c>
      <c r="T29" s="291">
        <v>2</v>
      </c>
      <c r="U29" s="285" t="e">
        <f>IF(T29="","",T29+#REF!*10%)</f>
        <v>#REF!</v>
      </c>
      <c r="V29" s="292"/>
      <c r="W29" s="169"/>
    </row>
    <row r="30" spans="1:23" s="3" customFormat="1">
      <c r="A30" s="256">
        <v>4.4000000000000004</v>
      </c>
      <c r="B30" s="257"/>
      <c r="C30" s="258" t="s">
        <v>86</v>
      </c>
      <c r="D30" s="245" t="s">
        <v>87</v>
      </c>
      <c r="E30" s="259">
        <v>5</v>
      </c>
      <c r="F30" s="247">
        <v>12</v>
      </c>
      <c r="G30" s="248"/>
      <c r="H30" s="249">
        <v>45102</v>
      </c>
      <c r="I30" s="276">
        <v>45102</v>
      </c>
      <c r="J30" s="277" t="str">
        <f t="shared" si="3"/>
        <v>○</v>
      </c>
      <c r="K30" s="278"/>
      <c r="L30" s="269">
        <v>45107</v>
      </c>
      <c r="M30" s="276">
        <v>45107</v>
      </c>
      <c r="N30" s="270">
        <v>12</v>
      </c>
      <c r="O30" s="271"/>
      <c r="P30" s="279" t="str">
        <f t="shared" si="5"/>
        <v>○</v>
      </c>
      <c r="Q30" s="278"/>
      <c r="R30" s="290">
        <v>10</v>
      </c>
      <c r="S30" s="283" t="e">
        <f>IF(R30="","",R30+#REF!*10%)</f>
        <v>#REF!</v>
      </c>
      <c r="T30" s="291">
        <v>2</v>
      </c>
      <c r="U30" s="285" t="e">
        <f>IF(T30="","",T30+#REF!*10%)</f>
        <v>#REF!</v>
      </c>
      <c r="V30" s="292"/>
      <c r="W30" s="169"/>
    </row>
    <row r="31" spans="1:23" s="3" customFormat="1" ht="19.2">
      <c r="A31" s="256">
        <v>4.5</v>
      </c>
      <c r="B31" s="257"/>
      <c r="C31" s="258" t="s">
        <v>88</v>
      </c>
      <c r="D31" s="245" t="s">
        <v>77</v>
      </c>
      <c r="E31" s="259">
        <v>6</v>
      </c>
      <c r="F31" s="247">
        <v>12</v>
      </c>
      <c r="G31" s="248"/>
      <c r="H31" s="249">
        <v>45103</v>
      </c>
      <c r="I31" s="276">
        <v>45103</v>
      </c>
      <c r="J31" s="277" t="str">
        <f t="shared" si="3"/>
        <v>○</v>
      </c>
      <c r="K31" s="278"/>
      <c r="L31" s="269">
        <v>45107</v>
      </c>
      <c r="M31" s="276">
        <v>45107</v>
      </c>
      <c r="N31" s="270">
        <v>12</v>
      </c>
      <c r="O31" s="271"/>
      <c r="P31" s="279" t="str">
        <f t="shared" si="5"/>
        <v>○</v>
      </c>
      <c r="Q31" s="278"/>
      <c r="R31" s="290">
        <v>10</v>
      </c>
      <c r="S31" s="283" t="e">
        <f>IF(R31="","",R31+#REF!*10%)</f>
        <v>#REF!</v>
      </c>
      <c r="T31" s="291">
        <v>2</v>
      </c>
      <c r="U31" s="285" t="e">
        <f>IF(T31="","",T31+#REF!*10%)</f>
        <v>#REF!</v>
      </c>
      <c r="V31" s="292"/>
      <c r="W31" s="169"/>
    </row>
    <row r="32" spans="1:23" s="3" customFormat="1">
      <c r="A32" s="256">
        <v>4.5999999999999996</v>
      </c>
      <c r="B32" s="257"/>
      <c r="C32" s="258" t="s">
        <v>89</v>
      </c>
      <c r="D32" s="245" t="s">
        <v>60</v>
      </c>
      <c r="E32" s="259">
        <v>4</v>
      </c>
      <c r="F32" s="247">
        <v>12</v>
      </c>
      <c r="G32" s="248"/>
      <c r="H32" s="249">
        <v>45102</v>
      </c>
      <c r="I32" s="276">
        <v>45102</v>
      </c>
      <c r="J32" s="277" t="str">
        <f t="shared" ref="J32:J34" si="6">IF(I32="","",IF(I32=H32,"○",IF(I32&gt;H32,"△","◎")))</f>
        <v>○</v>
      </c>
      <c r="K32" s="278"/>
      <c r="L32" s="269">
        <v>45107</v>
      </c>
      <c r="M32" s="276">
        <v>45106</v>
      </c>
      <c r="N32" s="270">
        <v>10</v>
      </c>
      <c r="O32" s="271"/>
      <c r="P32" s="279" t="str">
        <f t="shared" si="5"/>
        <v>◎</v>
      </c>
      <c r="Q32" s="278"/>
      <c r="R32" s="290">
        <v>8</v>
      </c>
      <c r="S32" s="283" t="e">
        <f>IF(R32="","",R32+#REF!*10%)</f>
        <v>#REF!</v>
      </c>
      <c r="T32" s="291"/>
      <c r="U32" s="285" t="str">
        <f>IF(T32="","",T32+#REF!*10%)</f>
        <v/>
      </c>
      <c r="V32" s="292"/>
      <c r="W32" s="169"/>
    </row>
    <row r="33" spans="1:23" s="3" customFormat="1">
      <c r="A33" s="256">
        <v>4.7</v>
      </c>
      <c r="B33" s="257"/>
      <c r="C33" s="258" t="s">
        <v>90</v>
      </c>
      <c r="D33" s="245" t="s">
        <v>62</v>
      </c>
      <c r="E33" s="259">
        <v>5</v>
      </c>
      <c r="F33" s="260">
        <v>7</v>
      </c>
      <c r="G33" s="248"/>
      <c r="H33" s="249">
        <v>45102</v>
      </c>
      <c r="I33" s="276">
        <v>45102</v>
      </c>
      <c r="J33" s="277" t="str">
        <f t="shared" si="6"/>
        <v>○</v>
      </c>
      <c r="K33" s="278"/>
      <c r="L33" s="269">
        <v>45107</v>
      </c>
      <c r="M33" s="269">
        <v>45105</v>
      </c>
      <c r="N33" s="280">
        <v>7</v>
      </c>
      <c r="O33" s="271"/>
      <c r="P33" s="279" t="str">
        <f t="shared" si="5"/>
        <v>◎</v>
      </c>
      <c r="Q33" s="278"/>
      <c r="R33" s="290">
        <v>7</v>
      </c>
      <c r="S33" s="283" t="e">
        <f>IF(R33="","",R33+#REF!*10%)</f>
        <v>#REF!</v>
      </c>
      <c r="T33" s="291"/>
      <c r="U33" s="285" t="str">
        <f>IF(T33="","",T33+#REF!*10%)</f>
        <v/>
      </c>
      <c r="V33" s="292"/>
      <c r="W33" s="169"/>
    </row>
    <row r="34" spans="1:23" s="3" customFormat="1">
      <c r="A34" s="256">
        <v>4.8</v>
      </c>
      <c r="B34" s="257"/>
      <c r="C34" s="258" t="s">
        <v>91</v>
      </c>
      <c r="D34" s="245" t="s">
        <v>66</v>
      </c>
      <c r="E34" s="259">
        <v>6</v>
      </c>
      <c r="F34" s="260">
        <v>12</v>
      </c>
      <c r="G34" s="248"/>
      <c r="H34" s="249">
        <v>45102</v>
      </c>
      <c r="I34" s="276">
        <v>45102</v>
      </c>
      <c r="J34" s="277" t="str">
        <f t="shared" si="6"/>
        <v>○</v>
      </c>
      <c r="K34" s="278"/>
      <c r="L34" s="269">
        <v>45107</v>
      </c>
      <c r="M34" s="269">
        <v>45107</v>
      </c>
      <c r="N34" s="280">
        <v>12</v>
      </c>
      <c r="O34" s="271"/>
      <c r="P34" s="279" t="str">
        <f t="shared" si="5"/>
        <v>○</v>
      </c>
      <c r="Q34" s="278"/>
      <c r="R34" s="290">
        <v>10</v>
      </c>
      <c r="S34" s="283" t="e">
        <f>IF(R34="","",R34+#REF!*10%)</f>
        <v>#REF!</v>
      </c>
      <c r="T34" s="291">
        <v>2</v>
      </c>
      <c r="U34" s="285" t="e">
        <f>IF(T34="","",T34+#REF!*10%)</f>
        <v>#REF!</v>
      </c>
      <c r="V34" s="292"/>
      <c r="W34" s="169"/>
    </row>
    <row r="35" spans="1:23" s="3" customFormat="1">
      <c r="A35" s="256">
        <v>5</v>
      </c>
      <c r="B35" s="257" t="s">
        <v>92</v>
      </c>
      <c r="C35" s="258"/>
      <c r="D35" s="245"/>
      <c r="E35" s="259"/>
      <c r="F35" s="260"/>
      <c r="G35" s="248"/>
      <c r="H35" s="249"/>
      <c r="I35" s="276"/>
      <c r="J35" s="277" t="str">
        <f t="shared" ref="J35:J40" si="7">IF(I35="","",IF(I35=H35,"○",IF(I35&gt;H35,"△","◎")))</f>
        <v/>
      </c>
      <c r="K35" s="278"/>
      <c r="L35" s="269"/>
      <c r="M35" s="269"/>
      <c r="N35" s="280"/>
      <c r="O35" s="271"/>
      <c r="P35" s="279" t="str">
        <f t="shared" ref="P35:P40" si="8">IF(M35="","",IF(M35=L35,"○",IF(M35&gt;L35,"△","◎")))</f>
        <v/>
      </c>
      <c r="Q35" s="278"/>
      <c r="R35" s="290"/>
      <c r="S35" s="283" t="str">
        <f>IF(R35="","",R35+#REF!*10%)</f>
        <v/>
      </c>
      <c r="T35" s="291"/>
      <c r="U35" s="285" t="str">
        <f>IF(T35="","",T35+#REF!*10%)</f>
        <v/>
      </c>
      <c r="V35" s="292"/>
      <c r="W35" s="169"/>
    </row>
    <row r="36" spans="1:23" s="3" customFormat="1">
      <c r="A36" s="256">
        <v>5.0999999999999996</v>
      </c>
      <c r="B36" s="257"/>
      <c r="C36" s="258" t="s">
        <v>93</v>
      </c>
      <c r="D36" s="245" t="s">
        <v>62</v>
      </c>
      <c r="E36" s="259">
        <v>3</v>
      </c>
      <c r="F36" s="247">
        <v>6</v>
      </c>
      <c r="G36" s="248"/>
      <c r="H36" s="249">
        <v>45096</v>
      </c>
      <c r="I36" s="276">
        <v>45096</v>
      </c>
      <c r="J36" s="277" t="str">
        <f t="shared" si="7"/>
        <v>○</v>
      </c>
      <c r="K36" s="278"/>
      <c r="L36" s="276">
        <v>45098</v>
      </c>
      <c r="M36" s="269">
        <v>45098</v>
      </c>
      <c r="N36" s="280">
        <v>6</v>
      </c>
      <c r="O36" s="271"/>
      <c r="P36" s="279" t="str">
        <f t="shared" si="8"/>
        <v>○</v>
      </c>
      <c r="Q36" s="278"/>
      <c r="R36" s="290">
        <v>6</v>
      </c>
      <c r="S36" s="283" t="e">
        <f>IF(R36="","",R36+#REF!*10%)</f>
        <v>#REF!</v>
      </c>
      <c r="T36" s="291"/>
      <c r="U36" s="285" t="str">
        <f>IF(T36="","",T36+#REF!*10%)</f>
        <v/>
      </c>
      <c r="V36" s="292"/>
      <c r="W36" s="169"/>
    </row>
    <row r="37" spans="1:23" s="3" customFormat="1" ht="19.2">
      <c r="A37" s="256">
        <v>5.2</v>
      </c>
      <c r="B37" s="257"/>
      <c r="C37" s="258" t="s">
        <v>94</v>
      </c>
      <c r="D37" s="245" t="s">
        <v>95</v>
      </c>
      <c r="E37" s="259">
        <v>6</v>
      </c>
      <c r="F37" s="247">
        <v>12</v>
      </c>
      <c r="G37" s="248"/>
      <c r="H37" s="249">
        <v>45096</v>
      </c>
      <c r="I37" s="276">
        <v>45096</v>
      </c>
      <c r="J37" s="277" t="str">
        <f t="shared" si="7"/>
        <v>○</v>
      </c>
      <c r="K37" s="278"/>
      <c r="L37" s="276">
        <v>45098</v>
      </c>
      <c r="M37" s="269">
        <v>45098</v>
      </c>
      <c r="N37" s="280">
        <v>12</v>
      </c>
      <c r="O37" s="271"/>
      <c r="P37" s="279" t="str">
        <f t="shared" si="8"/>
        <v>○</v>
      </c>
      <c r="Q37" s="278"/>
      <c r="R37" s="290">
        <v>12</v>
      </c>
      <c r="S37" s="283" t="e">
        <f>IF(R37="","",R37+#REF!*10%)</f>
        <v>#REF!</v>
      </c>
      <c r="T37" s="291"/>
      <c r="U37" s="285" t="str">
        <f>IF(T37="","",T37+#REF!*10%)</f>
        <v/>
      </c>
      <c r="V37" s="292"/>
      <c r="W37" s="169"/>
    </row>
    <row r="38" spans="1:23" s="3" customFormat="1">
      <c r="A38" s="256">
        <v>5.3</v>
      </c>
      <c r="B38" s="257"/>
      <c r="C38" s="258" t="s">
        <v>96</v>
      </c>
      <c r="D38" s="245" t="s">
        <v>97</v>
      </c>
      <c r="E38" s="259">
        <v>6</v>
      </c>
      <c r="F38" s="247">
        <v>12</v>
      </c>
      <c r="G38" s="248"/>
      <c r="H38" s="249">
        <v>45096</v>
      </c>
      <c r="I38" s="276">
        <v>45096</v>
      </c>
      <c r="J38" s="277" t="str">
        <f t="shared" si="7"/>
        <v>○</v>
      </c>
      <c r="K38" s="278"/>
      <c r="L38" s="276">
        <v>45098</v>
      </c>
      <c r="M38" s="269">
        <v>45098</v>
      </c>
      <c r="N38" s="280">
        <v>12</v>
      </c>
      <c r="O38" s="271"/>
      <c r="P38" s="279" t="str">
        <f t="shared" si="8"/>
        <v>○</v>
      </c>
      <c r="Q38" s="278"/>
      <c r="R38" s="290">
        <v>12</v>
      </c>
      <c r="S38" s="283" t="e">
        <f>IF(R38="","",R38+#REF!*10%)</f>
        <v>#REF!</v>
      </c>
      <c r="T38" s="291"/>
      <c r="U38" s="285" t="str">
        <f>IF(T38="","",T38+#REF!*10%)</f>
        <v/>
      </c>
      <c r="V38" s="292"/>
      <c r="W38" s="169"/>
    </row>
    <row r="39" spans="1:23" s="3" customFormat="1">
      <c r="A39" s="256">
        <v>5.4</v>
      </c>
      <c r="B39" s="257"/>
      <c r="C39" s="258" t="s">
        <v>98</v>
      </c>
      <c r="D39" s="245" t="s">
        <v>87</v>
      </c>
      <c r="E39" s="259">
        <v>3</v>
      </c>
      <c r="F39" s="247">
        <v>6</v>
      </c>
      <c r="G39" s="248"/>
      <c r="H39" s="249">
        <v>45096</v>
      </c>
      <c r="I39" s="276">
        <v>45096</v>
      </c>
      <c r="J39" s="277" t="str">
        <f t="shared" si="7"/>
        <v>○</v>
      </c>
      <c r="K39" s="278"/>
      <c r="L39" s="276">
        <v>45098</v>
      </c>
      <c r="M39" s="269">
        <v>45098</v>
      </c>
      <c r="N39" s="280">
        <v>6</v>
      </c>
      <c r="O39" s="271"/>
      <c r="P39" s="279" t="str">
        <f t="shared" si="8"/>
        <v>○</v>
      </c>
      <c r="Q39" s="278"/>
      <c r="R39" s="290">
        <v>6</v>
      </c>
      <c r="S39" s="283" t="e">
        <f>IF(R39="","",R39+#REF!*10%)</f>
        <v>#REF!</v>
      </c>
      <c r="T39" s="291"/>
      <c r="U39" s="285" t="str">
        <f>IF(T39="","",T39+#REF!*10%)</f>
        <v/>
      </c>
      <c r="V39" s="292"/>
      <c r="W39" s="169"/>
    </row>
    <row r="40" spans="1:23" s="3" customFormat="1">
      <c r="A40" s="256">
        <v>5.5</v>
      </c>
      <c r="B40" s="257"/>
      <c r="C40" s="258" t="s">
        <v>99</v>
      </c>
      <c r="D40" s="245" t="s">
        <v>60</v>
      </c>
      <c r="E40" s="259">
        <v>3</v>
      </c>
      <c r="F40" s="247">
        <v>6</v>
      </c>
      <c r="G40" s="248"/>
      <c r="H40" s="249">
        <v>45096</v>
      </c>
      <c r="I40" s="276">
        <v>45096</v>
      </c>
      <c r="J40" s="277" t="str">
        <f t="shared" si="7"/>
        <v>○</v>
      </c>
      <c r="K40" s="278"/>
      <c r="L40" s="276">
        <v>45098</v>
      </c>
      <c r="M40" s="269">
        <v>45098</v>
      </c>
      <c r="N40" s="280">
        <v>6</v>
      </c>
      <c r="O40" s="271"/>
      <c r="P40" s="279" t="str">
        <f t="shared" si="8"/>
        <v>○</v>
      </c>
      <c r="Q40" s="278"/>
      <c r="R40" s="290">
        <v>6</v>
      </c>
      <c r="S40" s="283" t="e">
        <f>IF(R40="","",R40+#REF!*10%)</f>
        <v>#REF!</v>
      </c>
      <c r="T40" s="291"/>
      <c r="U40" s="285" t="str">
        <f>IF(T40="","",T40+#REF!*10%)</f>
        <v/>
      </c>
      <c r="V40" s="292"/>
      <c r="W40" s="169"/>
    </row>
    <row r="41" spans="1:23" s="3" customFormat="1">
      <c r="A41" s="256"/>
      <c r="B41" s="257"/>
      <c r="C41" s="258"/>
      <c r="D41" s="245"/>
      <c r="E41" s="259"/>
      <c r="F41" s="247"/>
      <c r="G41" s="248"/>
      <c r="H41" s="249"/>
      <c r="I41" s="276"/>
      <c r="J41" s="277"/>
      <c r="K41" s="278"/>
      <c r="L41" s="269"/>
      <c r="M41" s="276"/>
      <c r="N41" s="280"/>
      <c r="O41" s="271"/>
      <c r="P41" s="279"/>
      <c r="Q41" s="278"/>
      <c r="R41" s="290"/>
      <c r="S41" s="293"/>
      <c r="T41" s="291"/>
      <c r="U41" s="294"/>
      <c r="V41" s="292"/>
      <c r="W41" s="169"/>
    </row>
    <row r="42" spans="1:23" s="3" customFormat="1">
      <c r="A42" s="191"/>
      <c r="B42" s="261"/>
      <c r="C42" s="170"/>
      <c r="D42" s="171"/>
      <c r="E42" s="194"/>
      <c r="F42" s="195"/>
      <c r="G42" s="189"/>
      <c r="H42" s="190"/>
      <c r="I42" s="211"/>
      <c r="J42" s="212"/>
      <c r="K42" s="213"/>
      <c r="L42" s="206"/>
      <c r="M42" s="206"/>
      <c r="N42" s="215"/>
      <c r="O42" s="209"/>
      <c r="P42" s="214"/>
      <c r="Q42" s="213"/>
      <c r="R42" s="228"/>
      <c r="S42" s="229"/>
      <c r="T42" s="230"/>
      <c r="U42" s="231"/>
      <c r="V42" s="232"/>
      <c r="W42" s="169"/>
    </row>
    <row r="43" spans="1:23" s="3" customFormat="1">
      <c r="A43" s="191"/>
      <c r="B43" s="261"/>
      <c r="C43" s="170"/>
      <c r="D43" s="171"/>
      <c r="E43" s="194"/>
      <c r="F43" s="195"/>
      <c r="G43" s="189"/>
      <c r="H43" s="190"/>
      <c r="I43" s="211"/>
      <c r="J43" s="212"/>
      <c r="K43" s="213"/>
      <c r="L43" s="206"/>
      <c r="M43" s="206"/>
      <c r="N43" s="215"/>
      <c r="O43" s="209"/>
      <c r="P43" s="214"/>
      <c r="Q43" s="213"/>
      <c r="R43" s="228"/>
      <c r="S43" s="229"/>
      <c r="T43" s="230"/>
      <c r="U43" s="231"/>
      <c r="V43" s="232"/>
      <c r="W43" s="169"/>
    </row>
    <row r="44" spans="1:23" s="3" customFormat="1">
      <c r="A44" s="191"/>
      <c r="B44" s="261"/>
      <c r="C44" s="170"/>
      <c r="D44" s="171"/>
      <c r="E44" s="194"/>
      <c r="F44" s="195"/>
      <c r="G44" s="189"/>
      <c r="H44" s="190"/>
      <c r="I44" s="211"/>
      <c r="J44" s="212"/>
      <c r="K44" s="213"/>
      <c r="L44" s="206"/>
      <c r="M44" s="206"/>
      <c r="N44" s="215"/>
      <c r="O44" s="209"/>
      <c r="P44" s="214"/>
      <c r="Q44" s="213"/>
      <c r="R44" s="228"/>
      <c r="S44" s="229"/>
      <c r="T44" s="230"/>
      <c r="U44" s="231"/>
      <c r="V44" s="232"/>
      <c r="W44" s="169"/>
    </row>
    <row r="45" spans="1:23" s="3" customFormat="1">
      <c r="A45" s="191"/>
      <c r="B45" s="261"/>
      <c r="C45" s="170"/>
      <c r="D45" s="171"/>
      <c r="E45" s="194"/>
      <c r="F45" s="195" t="str">
        <f t="shared" ref="F45:F75" si="9">IF($P45&lt;&gt;"",R45,"")</f>
        <v/>
      </c>
      <c r="G45" s="189" t="str">
        <f>IF(单体测试!AB18="","",O45+#REF!+需求設計書review!M19+需求設計書review!Q19+需求設計書review!#REF!+需求設計書review!#REF!+单体测试!AD18+单体测试!O18)</f>
        <v/>
      </c>
      <c r="H45" s="190"/>
      <c r="I45" s="211"/>
      <c r="J45" s="212" t="str">
        <f t="shared" ref="J45:J76" si="10">IF(I45="","",IF(I45=H45,"○",IF(I45&gt;H45,"△","◎")))</f>
        <v/>
      </c>
      <c r="K45" s="213" t="str">
        <f t="shared" ref="K45:K55" si="11">IF(H45="","",IF(H45&lt;=$B$2,IF(I45="",1),0))</f>
        <v/>
      </c>
      <c r="L45" s="206"/>
      <c r="M45" s="206"/>
      <c r="N45" s="215"/>
      <c r="O45" s="209">
        <f t="shared" ref="O45:O75" si="12">IF(M45="",0,N45)</f>
        <v>0</v>
      </c>
      <c r="P45" s="214" t="str">
        <f t="shared" ref="P45:P75" si="13">IF(M45="","",IF(M45=L45,"○",IF(M45&gt;L45,"△","◎")))</f>
        <v/>
      </c>
      <c r="Q45" s="213" t="str">
        <f t="shared" ref="Q45:Q75" si="14">IF(L45="","",IF($B$2&gt;=L45,IF(M45="",1),0))</f>
        <v/>
      </c>
      <c r="R45" s="228"/>
      <c r="S45" s="229" t="str">
        <f>IF(R45="","",R45+#REF!*10%)</f>
        <v/>
      </c>
      <c r="T45" s="230"/>
      <c r="U45" s="231" t="str">
        <f>IF(T45="","",T45+#REF!*10%)</f>
        <v/>
      </c>
      <c r="V45" s="232"/>
      <c r="W45" s="169"/>
    </row>
    <row r="46" spans="1:23" s="3" customFormat="1" ht="12.75" customHeight="1">
      <c r="A46" s="191"/>
      <c r="B46" s="192"/>
      <c r="C46" s="192"/>
      <c r="D46" s="171"/>
      <c r="E46" s="194"/>
      <c r="F46" s="195" t="str">
        <f t="shared" si="9"/>
        <v/>
      </c>
      <c r="G46" s="189" t="str">
        <f>IF(单体测试!AB19="","",O46+#REF!+需求設計書review!M20+需求設計書review!Q20+需求設計書review!#REF!+需求設計書review!#REF!+单体测试!AD19+单体测试!O19)</f>
        <v/>
      </c>
      <c r="H46" s="190"/>
      <c r="I46" s="211"/>
      <c r="J46" s="212" t="str">
        <f t="shared" si="10"/>
        <v/>
      </c>
      <c r="K46" s="213" t="str">
        <f t="shared" si="11"/>
        <v/>
      </c>
      <c r="L46" s="206"/>
      <c r="M46" s="206"/>
      <c r="N46" s="215"/>
      <c r="O46" s="209">
        <f t="shared" si="12"/>
        <v>0</v>
      </c>
      <c r="P46" s="214" t="str">
        <f t="shared" si="13"/>
        <v/>
      </c>
      <c r="Q46" s="213" t="str">
        <f t="shared" si="14"/>
        <v/>
      </c>
      <c r="R46" s="228"/>
      <c r="S46" s="229" t="str">
        <f>IF(R46="","",R46+#REF!*10%)</f>
        <v/>
      </c>
      <c r="T46" s="230"/>
      <c r="U46" s="231" t="str">
        <f>IF(T46="","",T46+#REF!*10%)</f>
        <v/>
      </c>
      <c r="V46" s="232"/>
      <c r="W46" s="169"/>
    </row>
    <row r="47" spans="1:23" s="3" customFormat="1" ht="12.75" customHeight="1">
      <c r="A47" s="191"/>
      <c r="B47" s="192"/>
      <c r="C47" s="192"/>
      <c r="D47" s="171"/>
      <c r="E47" s="194"/>
      <c r="F47" s="195" t="str">
        <f t="shared" si="9"/>
        <v/>
      </c>
      <c r="G47" s="189" t="str">
        <f>IF(单体测试!AB20="","",O47+#REF!+需求設計書review!M21+需求設計書review!Q21+需求設計書review!#REF!+需求設計書review!#REF!+单体测试!AD20+单体测试!O20)</f>
        <v/>
      </c>
      <c r="H47" s="190"/>
      <c r="I47" s="211"/>
      <c r="J47" s="212" t="str">
        <f t="shared" si="10"/>
        <v/>
      </c>
      <c r="K47" s="213" t="str">
        <f t="shared" si="11"/>
        <v/>
      </c>
      <c r="L47" s="206"/>
      <c r="M47" s="206"/>
      <c r="N47" s="215"/>
      <c r="O47" s="209">
        <f t="shared" si="12"/>
        <v>0</v>
      </c>
      <c r="P47" s="214" t="str">
        <f t="shared" si="13"/>
        <v/>
      </c>
      <c r="Q47" s="213" t="str">
        <f t="shared" si="14"/>
        <v/>
      </c>
      <c r="R47" s="228"/>
      <c r="S47" s="229" t="str">
        <f>IF(R47="","",R47+#REF!*10%)</f>
        <v/>
      </c>
      <c r="T47" s="230"/>
      <c r="U47" s="231" t="str">
        <f>IF(T47="","",T47+#REF!*10%)</f>
        <v/>
      </c>
      <c r="V47" s="232"/>
      <c r="W47" s="169"/>
    </row>
    <row r="48" spans="1:23" s="3" customFormat="1" ht="12" customHeight="1">
      <c r="A48" s="191"/>
      <c r="B48" s="192"/>
      <c r="C48" s="262"/>
      <c r="D48" s="171"/>
      <c r="E48" s="194"/>
      <c r="F48" s="195" t="str">
        <f t="shared" si="9"/>
        <v/>
      </c>
      <c r="G48" s="189" t="str">
        <f>IF(单体测试!AB21="","",O48+#REF!+需求設計書review!M22+需求設計書review!Q22+需求設計書review!#REF!+需求設計書review!#REF!+单体测试!AD21+单体测试!O21)</f>
        <v/>
      </c>
      <c r="H48" s="190"/>
      <c r="I48" s="211"/>
      <c r="J48" s="212" t="str">
        <f t="shared" si="10"/>
        <v/>
      </c>
      <c r="K48" s="213" t="str">
        <f t="shared" si="11"/>
        <v/>
      </c>
      <c r="L48" s="206"/>
      <c r="M48" s="206"/>
      <c r="N48" s="215"/>
      <c r="O48" s="209">
        <f t="shared" si="12"/>
        <v>0</v>
      </c>
      <c r="P48" s="214" t="str">
        <f t="shared" si="13"/>
        <v/>
      </c>
      <c r="Q48" s="213" t="str">
        <f t="shared" si="14"/>
        <v/>
      </c>
      <c r="R48" s="228"/>
      <c r="S48" s="229" t="str">
        <f>IF(R48="","",R48+#REF!*10%)</f>
        <v/>
      </c>
      <c r="T48" s="228"/>
      <c r="U48" s="231" t="str">
        <f>IF(T48="","",T48+#REF!*10%)</f>
        <v/>
      </c>
      <c r="V48" s="232"/>
      <c r="W48" s="169"/>
    </row>
    <row r="49" spans="1:23" s="3" customFormat="1">
      <c r="A49" s="191"/>
      <c r="B49" s="192"/>
      <c r="C49" s="262"/>
      <c r="D49" s="171"/>
      <c r="E49" s="194"/>
      <c r="F49" s="195" t="str">
        <f t="shared" si="9"/>
        <v/>
      </c>
      <c r="G49" s="189" t="str">
        <f>IF(单体测试!AB22="","",O49+#REF!+需求設計書review!M23+需求設計書review!Q23+需求設計書review!#REF!+需求設計書review!#REF!+单体测试!AD22+单体测试!O22)</f>
        <v/>
      </c>
      <c r="H49" s="190"/>
      <c r="I49" s="211"/>
      <c r="J49" s="212" t="str">
        <f t="shared" si="10"/>
        <v/>
      </c>
      <c r="K49" s="213" t="str">
        <f t="shared" si="11"/>
        <v/>
      </c>
      <c r="L49" s="206"/>
      <c r="M49" s="206"/>
      <c r="N49" s="215"/>
      <c r="O49" s="209">
        <f t="shared" si="12"/>
        <v>0</v>
      </c>
      <c r="P49" s="214" t="str">
        <f t="shared" si="13"/>
        <v/>
      </c>
      <c r="Q49" s="213" t="str">
        <f t="shared" si="14"/>
        <v/>
      </c>
      <c r="R49" s="228"/>
      <c r="S49" s="229" t="str">
        <f>IF(R49="","",R49+#REF!*10%)</f>
        <v/>
      </c>
      <c r="T49" s="230"/>
      <c r="U49" s="231" t="str">
        <f>IF(T49="","",T49+#REF!*10%)</f>
        <v/>
      </c>
      <c r="V49" s="232"/>
      <c r="W49" s="169"/>
    </row>
    <row r="50" spans="1:23" s="3" customFormat="1" ht="12" customHeight="1">
      <c r="A50" s="191"/>
      <c r="B50" s="192"/>
      <c r="C50" s="262"/>
      <c r="D50" s="171"/>
      <c r="E50" s="194"/>
      <c r="F50" s="195" t="str">
        <f t="shared" si="9"/>
        <v/>
      </c>
      <c r="G50" s="189" t="str">
        <f>IF(单体测试!AB23="","",O50+#REF!+需求設計書review!M24+需求設計書review!Q24+需求設計書review!#REF!+需求設計書review!#REF!+单体测试!AD23+单体测试!O23)</f>
        <v/>
      </c>
      <c r="H50" s="190"/>
      <c r="I50" s="211"/>
      <c r="J50" s="212" t="str">
        <f t="shared" si="10"/>
        <v/>
      </c>
      <c r="K50" s="213" t="str">
        <f t="shared" si="11"/>
        <v/>
      </c>
      <c r="L50" s="206"/>
      <c r="M50" s="206"/>
      <c r="N50" s="215"/>
      <c r="O50" s="209">
        <f t="shared" si="12"/>
        <v>0</v>
      </c>
      <c r="P50" s="214" t="str">
        <f t="shared" si="13"/>
        <v/>
      </c>
      <c r="Q50" s="213" t="str">
        <f t="shared" si="14"/>
        <v/>
      </c>
      <c r="R50" s="228"/>
      <c r="S50" s="229" t="str">
        <f>IF(R50="","",R50+#REF!*10%)</f>
        <v/>
      </c>
      <c r="T50" s="230"/>
      <c r="U50" s="231" t="str">
        <f>IF(T50="","",T50+#REF!*10%)</f>
        <v/>
      </c>
      <c r="V50" s="232"/>
      <c r="W50" s="169"/>
    </row>
    <row r="51" spans="1:23" s="3" customFormat="1">
      <c r="A51" s="191"/>
      <c r="B51" s="192"/>
      <c r="C51" s="262"/>
      <c r="D51" s="171"/>
      <c r="E51" s="194"/>
      <c r="F51" s="195" t="str">
        <f t="shared" si="9"/>
        <v/>
      </c>
      <c r="G51" s="189" t="str">
        <f>IF(单体测试!AB24="","",O51+#REF!+需求設計書review!M25+需求設計書review!Q25+需求設計書review!#REF!+需求設計書review!#REF!+单体测试!AD24+单体测试!O24)</f>
        <v/>
      </c>
      <c r="H51" s="190"/>
      <c r="I51" s="211"/>
      <c r="J51" s="212" t="str">
        <f t="shared" si="10"/>
        <v/>
      </c>
      <c r="K51" s="213" t="str">
        <f t="shared" si="11"/>
        <v/>
      </c>
      <c r="L51" s="206"/>
      <c r="M51" s="206"/>
      <c r="N51" s="215"/>
      <c r="O51" s="209">
        <f t="shared" si="12"/>
        <v>0</v>
      </c>
      <c r="P51" s="214" t="str">
        <f t="shared" si="13"/>
        <v/>
      </c>
      <c r="Q51" s="213" t="str">
        <f t="shared" si="14"/>
        <v/>
      </c>
      <c r="R51" s="228"/>
      <c r="S51" s="229" t="str">
        <f>IF(R51="","",R51+#REF!*10%)</f>
        <v/>
      </c>
      <c r="T51" s="230"/>
      <c r="U51" s="231" t="str">
        <f>IF(T51="","",T51+#REF!*10%)</f>
        <v/>
      </c>
      <c r="V51" s="232"/>
      <c r="W51" s="169"/>
    </row>
    <row r="52" spans="1:23" s="3" customFormat="1">
      <c r="A52" s="191"/>
      <c r="B52" s="192"/>
      <c r="C52" s="262"/>
      <c r="D52" s="171"/>
      <c r="E52" s="194"/>
      <c r="F52" s="195" t="str">
        <f t="shared" si="9"/>
        <v/>
      </c>
      <c r="G52" s="189" t="str">
        <f>IF(单体测试!AB25="","",O52+#REF!+需求設計書review!M26+需求設計書review!Q26+需求設計書review!#REF!+需求設計書review!#REF!+单体测试!AD25+单体测试!O25)</f>
        <v/>
      </c>
      <c r="H52" s="190"/>
      <c r="I52" s="211"/>
      <c r="J52" s="212" t="str">
        <f t="shared" si="10"/>
        <v/>
      </c>
      <c r="K52" s="213" t="str">
        <f t="shared" si="11"/>
        <v/>
      </c>
      <c r="L52" s="206"/>
      <c r="M52" s="206"/>
      <c r="N52" s="215"/>
      <c r="O52" s="209">
        <f t="shared" si="12"/>
        <v>0</v>
      </c>
      <c r="P52" s="214" t="str">
        <f t="shared" si="13"/>
        <v/>
      </c>
      <c r="Q52" s="213" t="str">
        <f t="shared" si="14"/>
        <v/>
      </c>
      <c r="R52" s="228"/>
      <c r="S52" s="229" t="str">
        <f>IF(R52="","",R52+#REF!*10%)</f>
        <v/>
      </c>
      <c r="T52" s="230"/>
      <c r="U52" s="231" t="str">
        <f>IF(T52="","",T52+#REF!*10%)</f>
        <v/>
      </c>
      <c r="V52" s="232"/>
      <c r="W52" s="169"/>
    </row>
    <row r="53" spans="1:23" s="3" customFormat="1">
      <c r="A53" s="191"/>
      <c r="B53" s="261"/>
      <c r="C53" s="170"/>
      <c r="D53" s="171"/>
      <c r="E53" s="194"/>
      <c r="F53" s="195" t="str">
        <f t="shared" si="9"/>
        <v/>
      </c>
      <c r="G53" s="189" t="str">
        <f>IF(单体测试!AB26="","",O53+#REF!+需求設計書review!M27+需求設計書review!Q27+需求設計書review!#REF!+需求設計書review!#REF!+单体测试!AD26+单体测试!O26)</f>
        <v/>
      </c>
      <c r="H53" s="190"/>
      <c r="I53" s="211"/>
      <c r="J53" s="212" t="str">
        <f t="shared" si="10"/>
        <v/>
      </c>
      <c r="K53" s="213" t="str">
        <f t="shared" si="11"/>
        <v/>
      </c>
      <c r="L53" s="206"/>
      <c r="M53" s="206"/>
      <c r="N53" s="215"/>
      <c r="O53" s="209">
        <f t="shared" si="12"/>
        <v>0</v>
      </c>
      <c r="P53" s="214" t="str">
        <f t="shared" si="13"/>
        <v/>
      </c>
      <c r="Q53" s="213" t="str">
        <f t="shared" si="14"/>
        <v/>
      </c>
      <c r="R53" s="228"/>
      <c r="S53" s="229" t="str">
        <f>IF(R53="","",R53+#REF!*10%)</f>
        <v/>
      </c>
      <c r="T53" s="230"/>
      <c r="U53" s="231" t="str">
        <f>IF(T53="","",T53+#REF!*10%)</f>
        <v/>
      </c>
      <c r="V53" s="232"/>
      <c r="W53" s="169"/>
    </row>
    <row r="54" spans="1:23" s="3" customFormat="1">
      <c r="A54" s="191"/>
      <c r="B54" s="192"/>
      <c r="C54" s="262"/>
      <c r="D54" s="171"/>
      <c r="E54" s="194"/>
      <c r="F54" s="195" t="str">
        <f t="shared" si="9"/>
        <v/>
      </c>
      <c r="G54" s="189" t="str">
        <f>IF(单体测试!AB27="","",O54+#REF!+需求設計書review!M28+需求設計書review!Q28+需求設計書review!#REF!+需求設計書review!#REF!+单体测试!AD27+单体测试!O27)</f>
        <v/>
      </c>
      <c r="H54" s="190"/>
      <c r="I54" s="211"/>
      <c r="J54" s="212" t="str">
        <f t="shared" si="10"/>
        <v/>
      </c>
      <c r="K54" s="213" t="str">
        <f t="shared" si="11"/>
        <v/>
      </c>
      <c r="L54" s="206"/>
      <c r="M54" s="206"/>
      <c r="N54" s="215"/>
      <c r="O54" s="209">
        <f t="shared" si="12"/>
        <v>0</v>
      </c>
      <c r="P54" s="214" t="str">
        <f t="shared" si="13"/>
        <v/>
      </c>
      <c r="Q54" s="213" t="str">
        <f t="shared" si="14"/>
        <v/>
      </c>
      <c r="R54" s="228"/>
      <c r="S54" s="229" t="str">
        <f>IF(R54="","",R54+#REF!*10%)</f>
        <v/>
      </c>
      <c r="T54" s="230"/>
      <c r="U54" s="231" t="str">
        <f>IF(T54="","",T54+#REF!*10%)</f>
        <v/>
      </c>
      <c r="V54" s="232"/>
      <c r="W54" s="169"/>
    </row>
    <row r="55" spans="1:23" s="3" customFormat="1">
      <c r="A55" s="191"/>
      <c r="B55" s="192"/>
      <c r="C55" s="262"/>
      <c r="D55" s="171"/>
      <c r="E55" s="194"/>
      <c r="F55" s="195" t="str">
        <f t="shared" si="9"/>
        <v/>
      </c>
      <c r="G55" s="189" t="str">
        <f>IF(单体测试!AB28="","",O55+#REF!+需求設計書review!M29+需求設計書review!Q29+需求設計書review!#REF!+需求設計書review!#REF!+单体测试!AD28+单体测试!O28)</f>
        <v/>
      </c>
      <c r="H55" s="190"/>
      <c r="I55" s="211"/>
      <c r="J55" s="212" t="str">
        <f t="shared" si="10"/>
        <v/>
      </c>
      <c r="K55" s="213" t="str">
        <f t="shared" si="11"/>
        <v/>
      </c>
      <c r="L55" s="206"/>
      <c r="M55" s="206"/>
      <c r="N55" s="215"/>
      <c r="O55" s="209">
        <f t="shared" si="12"/>
        <v>0</v>
      </c>
      <c r="P55" s="214" t="str">
        <f t="shared" si="13"/>
        <v/>
      </c>
      <c r="Q55" s="213" t="str">
        <f t="shared" si="14"/>
        <v/>
      </c>
      <c r="R55" s="228"/>
      <c r="S55" s="229"/>
      <c r="T55" s="230"/>
      <c r="U55" s="231" t="str">
        <f>IF(T55="","",T55+#REF!*10%)</f>
        <v/>
      </c>
      <c r="V55" s="232"/>
      <c r="W55" s="169"/>
    </row>
    <row r="56" spans="1:23" s="3" customFormat="1">
      <c r="A56" s="191"/>
      <c r="B56" s="192"/>
      <c r="C56" s="262"/>
      <c r="D56" s="171"/>
      <c r="E56" s="194"/>
      <c r="F56" s="195" t="str">
        <f t="shared" si="9"/>
        <v/>
      </c>
      <c r="G56" s="189" t="str">
        <f>IF(单体测试!AB29="","",O56+#REF!+需求設計書review!M30+需求設計書review!Q30+需求設計書review!#REF!+需求設計書review!#REF!+单体测试!AD29+单体测试!O29)</f>
        <v/>
      </c>
      <c r="H56" s="190"/>
      <c r="I56" s="211"/>
      <c r="J56" s="212" t="str">
        <f t="shared" si="10"/>
        <v/>
      </c>
      <c r="K56" s="213"/>
      <c r="L56" s="206"/>
      <c r="M56" s="206"/>
      <c r="N56" s="215"/>
      <c r="O56" s="209">
        <f t="shared" si="12"/>
        <v>0</v>
      </c>
      <c r="P56" s="214" t="str">
        <f t="shared" si="13"/>
        <v/>
      </c>
      <c r="Q56" s="213" t="str">
        <f t="shared" si="14"/>
        <v/>
      </c>
      <c r="R56" s="228"/>
      <c r="S56" s="229" t="str">
        <f>IF(R56="","",R56+#REF!*10%)</f>
        <v/>
      </c>
      <c r="T56" s="228"/>
      <c r="U56" s="231" t="str">
        <f>IF(T56="","",T56+#REF!*10%)</f>
        <v/>
      </c>
      <c r="V56" s="232"/>
      <c r="W56" s="169"/>
    </row>
    <row r="57" spans="1:23" s="3" customFormat="1">
      <c r="A57" s="191"/>
      <c r="B57" s="192"/>
      <c r="C57" s="262"/>
      <c r="D57" s="171"/>
      <c r="E57" s="194"/>
      <c r="F57" s="195" t="str">
        <f t="shared" si="9"/>
        <v/>
      </c>
      <c r="G57" s="189" t="str">
        <f>IF(单体测试!AB30="","",O57+#REF!+需求設計書review!M31+需求設計書review!Q31+需求設計書review!#REF!+需求設計書review!#REF!+单体测试!AD30+单体测试!O30)</f>
        <v/>
      </c>
      <c r="H57" s="190"/>
      <c r="I57" s="206"/>
      <c r="J57" s="212" t="str">
        <f t="shared" si="10"/>
        <v/>
      </c>
      <c r="K57" s="213"/>
      <c r="L57" s="206"/>
      <c r="M57" s="206"/>
      <c r="N57" s="215"/>
      <c r="O57" s="209">
        <f t="shared" si="12"/>
        <v>0</v>
      </c>
      <c r="P57" s="214" t="str">
        <f t="shared" si="13"/>
        <v/>
      </c>
      <c r="Q57" s="213" t="str">
        <f t="shared" si="14"/>
        <v/>
      </c>
      <c r="R57" s="228"/>
      <c r="S57" s="229" t="str">
        <f>IF(R57="","",R57+#REF!*10%)</f>
        <v/>
      </c>
      <c r="T57" s="230"/>
      <c r="U57" s="231" t="str">
        <f>IF(T57="","",T57+#REF!*10%)</f>
        <v/>
      </c>
      <c r="V57" s="232"/>
      <c r="W57" s="169"/>
    </row>
    <row r="58" spans="1:23" s="3" customFormat="1">
      <c r="A58" s="191"/>
      <c r="B58" s="192"/>
      <c r="C58" s="262"/>
      <c r="D58" s="171"/>
      <c r="E58" s="194"/>
      <c r="F58" s="195" t="str">
        <f t="shared" si="9"/>
        <v/>
      </c>
      <c r="G58" s="189" t="str">
        <f>IF(单体测试!AB31="","",O58+#REF!+需求設計書review!M32+需求設計書review!Q32+需求設計書review!#REF!+需求設計書review!#REF!+单体测试!AD31+单体测试!O31)</f>
        <v/>
      </c>
      <c r="H58" s="190"/>
      <c r="I58" s="211"/>
      <c r="J58" s="212" t="str">
        <f t="shared" si="10"/>
        <v/>
      </c>
      <c r="K58" s="213"/>
      <c r="L58" s="206"/>
      <c r="M58" s="206"/>
      <c r="N58" s="215"/>
      <c r="O58" s="209">
        <f t="shared" si="12"/>
        <v>0</v>
      </c>
      <c r="P58" s="214" t="str">
        <f t="shared" si="13"/>
        <v/>
      </c>
      <c r="Q58" s="213" t="str">
        <f t="shared" si="14"/>
        <v/>
      </c>
      <c r="R58" s="228"/>
      <c r="S58" s="229"/>
      <c r="T58" s="230"/>
      <c r="U58" s="231" t="str">
        <f>IF(T58="","",T58+#REF!*10%)</f>
        <v/>
      </c>
      <c r="V58" s="232"/>
      <c r="W58" s="169"/>
    </row>
    <row r="59" spans="1:23" s="3" customFormat="1">
      <c r="A59" s="191"/>
      <c r="B59" s="192"/>
      <c r="C59" s="262"/>
      <c r="D59" s="171"/>
      <c r="E59" s="194"/>
      <c r="F59" s="195" t="str">
        <f t="shared" si="9"/>
        <v/>
      </c>
      <c r="G59" s="189" t="str">
        <f>IF(单体测试!AB32="","",O59+#REF!+需求設計書review!M33+需求設計書review!Q33+需求設計書review!#REF!+需求設計書review!#REF!+单体测试!AD32+单体测试!O32)</f>
        <v/>
      </c>
      <c r="H59" s="190"/>
      <c r="I59" s="211"/>
      <c r="J59" s="212" t="str">
        <f t="shared" si="10"/>
        <v/>
      </c>
      <c r="K59" s="213"/>
      <c r="L59" s="206"/>
      <c r="M59" s="206"/>
      <c r="N59" s="215"/>
      <c r="O59" s="209">
        <f t="shared" si="12"/>
        <v>0</v>
      </c>
      <c r="P59" s="214" t="str">
        <f t="shared" si="13"/>
        <v/>
      </c>
      <c r="Q59" s="213" t="str">
        <f t="shared" si="14"/>
        <v/>
      </c>
      <c r="R59" s="228"/>
      <c r="S59" s="229" t="str">
        <f>IF(R59="","",R59+#REF!*10%)</f>
        <v/>
      </c>
      <c r="T59" s="230"/>
      <c r="U59" s="231" t="str">
        <f>IF(T59="","",T59+#REF!*10%)</f>
        <v/>
      </c>
      <c r="V59" s="232"/>
      <c r="W59" s="169"/>
    </row>
    <row r="60" spans="1:23" s="3" customFormat="1">
      <c r="A60" s="191"/>
      <c r="B60" s="192"/>
      <c r="C60" s="262"/>
      <c r="D60" s="171"/>
      <c r="E60" s="194"/>
      <c r="F60" s="195" t="str">
        <f t="shared" si="9"/>
        <v/>
      </c>
      <c r="G60" s="189" t="str">
        <f>IF(单体测试!AB33="","",O60+#REF!+需求設計書review!M34+需求設計書review!Q34+需求設計書review!#REF!+需求設計書review!#REF!+单体测试!AD33+单体测试!O33)</f>
        <v/>
      </c>
      <c r="H60" s="190"/>
      <c r="I60" s="211"/>
      <c r="J60" s="212" t="str">
        <f t="shared" si="10"/>
        <v/>
      </c>
      <c r="K60" s="213"/>
      <c r="L60" s="206"/>
      <c r="M60" s="206"/>
      <c r="N60" s="215"/>
      <c r="O60" s="209">
        <f t="shared" si="12"/>
        <v>0</v>
      </c>
      <c r="P60" s="214" t="str">
        <f t="shared" si="13"/>
        <v/>
      </c>
      <c r="Q60" s="213" t="str">
        <f t="shared" si="14"/>
        <v/>
      </c>
      <c r="R60" s="228"/>
      <c r="S60" s="229" t="str">
        <f>IF(R60="","",R60+#REF!*10%)</f>
        <v/>
      </c>
      <c r="T60" s="230"/>
      <c r="U60" s="231" t="str">
        <f>IF(T60="","",T60+#REF!*10%)</f>
        <v/>
      </c>
      <c r="V60" s="232"/>
      <c r="W60" s="169"/>
    </row>
    <row r="61" spans="1:23" s="3" customFormat="1">
      <c r="A61" s="191"/>
      <c r="B61" s="192"/>
      <c r="C61" s="262"/>
      <c r="D61" s="171"/>
      <c r="E61" s="194"/>
      <c r="F61" s="195" t="str">
        <f t="shared" si="9"/>
        <v/>
      </c>
      <c r="G61" s="189" t="str">
        <f>IF(单体测试!AB34="","",O61+#REF!+需求設計書review!M35+需求設計書review!Q35+需求設計書review!#REF!+需求設計書review!#REF!+单体测试!AD34+单体测试!O34)</f>
        <v/>
      </c>
      <c r="H61" s="190"/>
      <c r="I61" s="211"/>
      <c r="J61" s="212" t="str">
        <f t="shared" si="10"/>
        <v/>
      </c>
      <c r="K61" s="213"/>
      <c r="L61" s="206"/>
      <c r="M61" s="206"/>
      <c r="N61" s="215"/>
      <c r="O61" s="209">
        <f t="shared" si="12"/>
        <v>0</v>
      </c>
      <c r="P61" s="214" t="str">
        <f t="shared" si="13"/>
        <v/>
      </c>
      <c r="Q61" s="213" t="str">
        <f t="shared" si="14"/>
        <v/>
      </c>
      <c r="R61" s="228"/>
      <c r="S61" s="229" t="str">
        <f>IF(R61="","",R61+#REF!*10%)</f>
        <v/>
      </c>
      <c r="T61" s="228"/>
      <c r="U61" s="231" t="str">
        <f>IF(T61="","",T61+#REF!*10%)</f>
        <v/>
      </c>
      <c r="V61" s="232"/>
      <c r="W61" s="169"/>
    </row>
    <row r="62" spans="1:23" s="3" customFormat="1">
      <c r="A62" s="191"/>
      <c r="B62" s="192"/>
      <c r="C62" s="262"/>
      <c r="D62" s="171"/>
      <c r="E62" s="194"/>
      <c r="F62" s="195" t="str">
        <f t="shared" si="9"/>
        <v/>
      </c>
      <c r="G62" s="189" t="str">
        <f>IF(单体测试!AB35="","",O62+#REF!+需求設計書review!M36+需求設計書review!Q36+需求設計書review!#REF!+需求設計書review!#REF!+单体测试!AD35+单体测试!O35)</f>
        <v/>
      </c>
      <c r="H62" s="190"/>
      <c r="I62" s="211"/>
      <c r="J62" s="212" t="str">
        <f t="shared" si="10"/>
        <v/>
      </c>
      <c r="K62" s="213"/>
      <c r="L62" s="206"/>
      <c r="M62" s="206"/>
      <c r="N62" s="215"/>
      <c r="O62" s="209">
        <f t="shared" si="12"/>
        <v>0</v>
      </c>
      <c r="P62" s="212" t="str">
        <f t="shared" si="13"/>
        <v/>
      </c>
      <c r="Q62" s="213" t="str">
        <f t="shared" si="14"/>
        <v/>
      </c>
      <c r="R62" s="228"/>
      <c r="S62" s="229" t="str">
        <f>IF(R62="","",R62+#REF!*10%)</f>
        <v/>
      </c>
      <c r="T62" s="230"/>
      <c r="U62" s="231" t="str">
        <f>IF(T62="","",T62+#REF!*10%)</f>
        <v/>
      </c>
      <c r="V62" s="232"/>
      <c r="W62" s="169"/>
    </row>
    <row r="63" spans="1:23" s="3" customFormat="1">
      <c r="A63" s="191"/>
      <c r="B63" s="192"/>
      <c r="C63" s="262"/>
      <c r="D63" s="171"/>
      <c r="E63" s="194"/>
      <c r="F63" s="195" t="str">
        <f t="shared" si="9"/>
        <v/>
      </c>
      <c r="G63" s="189" t="str">
        <f>IF(单体测试!AB36="","",O63+#REF!+需求設計書review!M37+需求設計書review!Q37+需求設計書review!#REF!+需求設計書review!#REF!+单体测试!AD36+单体测试!O36)</f>
        <v/>
      </c>
      <c r="H63" s="190"/>
      <c r="I63" s="211"/>
      <c r="J63" s="212" t="str">
        <f t="shared" si="10"/>
        <v/>
      </c>
      <c r="K63" s="213"/>
      <c r="L63" s="206"/>
      <c r="M63" s="206"/>
      <c r="N63" s="215"/>
      <c r="O63" s="209">
        <f t="shared" si="12"/>
        <v>0</v>
      </c>
      <c r="P63" s="212" t="str">
        <f t="shared" si="13"/>
        <v/>
      </c>
      <c r="Q63" s="213" t="str">
        <f t="shared" si="14"/>
        <v/>
      </c>
      <c r="R63" s="233"/>
      <c r="S63" s="195" t="str">
        <f>IF(R63="","",R63+#REF!*10%)</f>
        <v/>
      </c>
      <c r="T63" s="234"/>
      <c r="U63" s="235" t="str">
        <f>IF(T63="","",T63+#REF!*10%)</f>
        <v/>
      </c>
      <c r="V63" s="232"/>
      <c r="W63" s="169"/>
    </row>
    <row r="64" spans="1:23" s="3" customFormat="1">
      <c r="A64" s="191"/>
      <c r="B64" s="192"/>
      <c r="C64" s="262"/>
      <c r="D64" s="171"/>
      <c r="E64" s="194"/>
      <c r="F64" s="195" t="str">
        <f t="shared" si="9"/>
        <v/>
      </c>
      <c r="G64" s="189" t="str">
        <f>IF(单体测试!AB37="","",O64+#REF!+需求設計書review!M38+需求設計書review!Q38+需求設計書review!#REF!+需求設計書review!#REF!+单体测试!AD37+单体测试!O37)</f>
        <v/>
      </c>
      <c r="H64" s="190"/>
      <c r="I64" s="211"/>
      <c r="J64" s="212" t="str">
        <f t="shared" si="10"/>
        <v/>
      </c>
      <c r="K64" s="213"/>
      <c r="L64" s="206"/>
      <c r="M64" s="206"/>
      <c r="N64" s="215"/>
      <c r="O64" s="209">
        <f t="shared" si="12"/>
        <v>0</v>
      </c>
      <c r="P64" s="212" t="str">
        <f t="shared" si="13"/>
        <v/>
      </c>
      <c r="Q64" s="213" t="str">
        <f t="shared" si="14"/>
        <v/>
      </c>
      <c r="R64" s="233"/>
      <c r="S64" s="195" t="str">
        <f>IF(R64="","",R64+#REF!*10%)</f>
        <v/>
      </c>
      <c r="T64" s="234"/>
      <c r="U64" s="235" t="str">
        <f>IF(T64="","",T64+#REF!*10%)</f>
        <v/>
      </c>
      <c r="V64" s="232"/>
      <c r="W64" s="169"/>
    </row>
    <row r="65" spans="1:23" s="3" customFormat="1">
      <c r="A65" s="191"/>
      <c r="B65" s="192"/>
      <c r="C65" s="262"/>
      <c r="D65" s="171"/>
      <c r="E65" s="194"/>
      <c r="F65" s="195" t="str">
        <f t="shared" si="9"/>
        <v/>
      </c>
      <c r="G65" s="189" t="str">
        <f>IF(单体测试!AB38="","",O65+#REF!+需求設計書review!M39+需求設計書review!Q39+需求設計書review!#REF!+需求設計書review!#REF!+单体测试!AD38+单体测试!O38)</f>
        <v/>
      </c>
      <c r="H65" s="190"/>
      <c r="I65" s="211"/>
      <c r="J65" s="212" t="str">
        <f t="shared" si="10"/>
        <v/>
      </c>
      <c r="K65" s="213"/>
      <c r="L65" s="206"/>
      <c r="M65" s="206"/>
      <c r="N65" s="215"/>
      <c r="O65" s="209">
        <f t="shared" si="12"/>
        <v>0</v>
      </c>
      <c r="P65" s="212" t="str">
        <f t="shared" si="13"/>
        <v/>
      </c>
      <c r="Q65" s="213" t="str">
        <f t="shared" si="14"/>
        <v/>
      </c>
      <c r="R65" s="233"/>
      <c r="S65" s="195" t="str">
        <f>IF(R65="","",R65+#REF!*10%)</f>
        <v/>
      </c>
      <c r="T65" s="234"/>
      <c r="U65" s="235" t="str">
        <f>IF(T65="","",T65+#REF!*10%)</f>
        <v/>
      </c>
      <c r="V65" s="232"/>
      <c r="W65" s="169"/>
    </row>
    <row r="66" spans="1:23" s="3" customFormat="1">
      <c r="A66" s="191"/>
      <c r="B66" s="192"/>
      <c r="C66" s="262"/>
      <c r="D66" s="171"/>
      <c r="E66" s="194"/>
      <c r="F66" s="195" t="str">
        <f t="shared" si="9"/>
        <v/>
      </c>
      <c r="G66" s="189" t="str">
        <f>IF(单体测试!AB39="","",O66+#REF!+需求設計書review!M40+需求設計書review!Q40+需求設計書review!#REF!+需求設計書review!#REF!+单体测试!AD39+单体测试!O39)</f>
        <v/>
      </c>
      <c r="H66" s="190"/>
      <c r="I66" s="211"/>
      <c r="J66" s="212" t="str">
        <f t="shared" si="10"/>
        <v/>
      </c>
      <c r="K66" s="213"/>
      <c r="L66" s="206"/>
      <c r="M66" s="206"/>
      <c r="N66" s="215"/>
      <c r="O66" s="209">
        <f t="shared" si="12"/>
        <v>0</v>
      </c>
      <c r="P66" s="212" t="str">
        <f t="shared" si="13"/>
        <v/>
      </c>
      <c r="Q66" s="213" t="str">
        <f t="shared" si="14"/>
        <v/>
      </c>
      <c r="R66" s="233"/>
      <c r="S66" s="195" t="str">
        <f>IF(R66="","",R66+#REF!*10%)</f>
        <v/>
      </c>
      <c r="T66" s="234"/>
      <c r="U66" s="235" t="str">
        <f>IF(T66="","",T66+#REF!*10%)</f>
        <v/>
      </c>
      <c r="V66" s="232"/>
      <c r="W66" s="169"/>
    </row>
    <row r="67" spans="1:23" s="3" customFormat="1">
      <c r="A67" s="191"/>
      <c r="B67" s="192"/>
      <c r="C67" s="262"/>
      <c r="D67" s="171"/>
      <c r="E67" s="194"/>
      <c r="F67" s="195" t="str">
        <f t="shared" si="9"/>
        <v/>
      </c>
      <c r="G67" s="189" t="str">
        <f>IF(单体测试!AB40="","",O67+#REF!+需求設計書review!M41+需求設計書review!Q41+需求設計書review!#REF!+需求設計書review!#REF!+单体测试!AD40+单体测试!O40)</f>
        <v/>
      </c>
      <c r="H67" s="190"/>
      <c r="I67" s="211"/>
      <c r="J67" s="212" t="str">
        <f t="shared" si="10"/>
        <v/>
      </c>
      <c r="K67" s="213"/>
      <c r="L67" s="206"/>
      <c r="M67" s="206"/>
      <c r="N67" s="215"/>
      <c r="O67" s="209">
        <f t="shared" si="12"/>
        <v>0</v>
      </c>
      <c r="P67" s="212" t="str">
        <f t="shared" si="13"/>
        <v/>
      </c>
      <c r="Q67" s="213" t="str">
        <f t="shared" si="14"/>
        <v/>
      </c>
      <c r="R67" s="233"/>
      <c r="S67" s="195" t="str">
        <f>IF(R67="","",R67+#REF!*10%)</f>
        <v/>
      </c>
      <c r="T67" s="234"/>
      <c r="U67" s="235" t="str">
        <f>IF(T67="","",T67+#REF!*10%)</f>
        <v/>
      </c>
      <c r="V67" s="232"/>
      <c r="W67" s="169"/>
    </row>
    <row r="68" spans="1:23" s="3" customFormat="1">
      <c r="A68" s="191"/>
      <c r="B68" s="192"/>
      <c r="C68" s="262"/>
      <c r="D68" s="171"/>
      <c r="E68" s="194"/>
      <c r="F68" s="195" t="str">
        <f t="shared" si="9"/>
        <v/>
      </c>
      <c r="G68" s="189" t="str">
        <f>IF(单体测试!AB41="","",O68+#REF!+需求設計書review!M42+需求設計書review!Q42+需求設計書review!#REF!+需求設計書review!#REF!+单体测试!AD41+单体测试!O41)</f>
        <v/>
      </c>
      <c r="H68" s="190"/>
      <c r="I68" s="211"/>
      <c r="J68" s="212" t="str">
        <f t="shared" si="10"/>
        <v/>
      </c>
      <c r="K68" s="213"/>
      <c r="L68" s="206"/>
      <c r="M68" s="206"/>
      <c r="N68" s="215"/>
      <c r="O68" s="209">
        <f t="shared" si="12"/>
        <v>0</v>
      </c>
      <c r="P68" s="212" t="str">
        <f t="shared" si="13"/>
        <v/>
      </c>
      <c r="Q68" s="213" t="str">
        <f t="shared" si="14"/>
        <v/>
      </c>
      <c r="R68" s="233"/>
      <c r="S68" s="195" t="str">
        <f>IF(R68="","",R68+#REF!*10%)</f>
        <v/>
      </c>
      <c r="T68" s="234"/>
      <c r="U68" s="235" t="str">
        <f>IF(T68="","",T68+#REF!*10%)</f>
        <v/>
      </c>
      <c r="V68" s="232"/>
      <c r="W68" s="169"/>
    </row>
    <row r="69" spans="1:23" s="3" customFormat="1">
      <c r="A69" s="191"/>
      <c r="B69" s="192"/>
      <c r="C69" s="262"/>
      <c r="D69" s="171"/>
      <c r="E69" s="194"/>
      <c r="F69" s="195" t="str">
        <f t="shared" si="9"/>
        <v/>
      </c>
      <c r="G69" s="189" t="str">
        <f>IF(单体测试!AB42="","",O69+#REF!+需求設計書review!M43+需求設計書review!Q43+需求設計書review!#REF!+需求設計書review!#REF!+单体测试!AD42+单体测试!O42)</f>
        <v/>
      </c>
      <c r="H69" s="190"/>
      <c r="I69" s="211"/>
      <c r="J69" s="212" t="str">
        <f t="shared" si="10"/>
        <v/>
      </c>
      <c r="K69" s="213" t="str">
        <f>IF(H69="","",IF(H69&lt;=$B$2,IF(I69="",1),0))</f>
        <v/>
      </c>
      <c r="L69" s="206"/>
      <c r="M69" s="206"/>
      <c r="N69" s="215"/>
      <c r="O69" s="209">
        <f t="shared" si="12"/>
        <v>0</v>
      </c>
      <c r="P69" s="212" t="str">
        <f t="shared" si="13"/>
        <v/>
      </c>
      <c r="Q69" s="213" t="str">
        <f t="shared" si="14"/>
        <v/>
      </c>
      <c r="R69" s="233"/>
      <c r="S69" s="195" t="str">
        <f>IF(R69="","",R69+#REF!*10%)</f>
        <v/>
      </c>
      <c r="T69" s="234"/>
      <c r="U69" s="235" t="str">
        <f>IF(T69="","",T69+#REF!*10%)</f>
        <v/>
      </c>
      <c r="V69" s="232"/>
      <c r="W69" s="169"/>
    </row>
    <row r="70" spans="1:23" s="3" customFormat="1">
      <c r="A70" s="191"/>
      <c r="B70" s="192"/>
      <c r="C70" s="262"/>
      <c r="D70" s="171"/>
      <c r="E70" s="194"/>
      <c r="F70" s="195" t="str">
        <f t="shared" si="9"/>
        <v/>
      </c>
      <c r="G70" s="189" t="str">
        <f>IF(单体测试!AB43="","",O70+#REF!+需求設計書review!M44+需求設計書review!Q44+需求設計書review!#REF!+需求設計書review!#REF!+单体测试!AD43+单体测试!O43)</f>
        <v/>
      </c>
      <c r="H70" s="190"/>
      <c r="I70" s="211"/>
      <c r="J70" s="212" t="str">
        <f t="shared" si="10"/>
        <v/>
      </c>
      <c r="K70" s="213" t="str">
        <f>IF(H70="","",IF(H70&lt;=$B$2,IF(I70="",1),0))</f>
        <v/>
      </c>
      <c r="L70" s="206"/>
      <c r="M70" s="206"/>
      <c r="N70" s="215"/>
      <c r="O70" s="209">
        <f t="shared" si="12"/>
        <v>0</v>
      </c>
      <c r="P70" s="212" t="str">
        <f t="shared" si="13"/>
        <v/>
      </c>
      <c r="Q70" s="213" t="str">
        <f t="shared" si="14"/>
        <v/>
      </c>
      <c r="R70" s="233"/>
      <c r="S70" s="195"/>
      <c r="T70" s="234"/>
      <c r="U70" s="235" t="str">
        <f>IF(T70="","",T70+#REF!*10%)</f>
        <v/>
      </c>
      <c r="V70" s="232"/>
      <c r="W70" s="169"/>
    </row>
    <row r="71" spans="1:23" s="3" customFormat="1">
      <c r="A71" s="191"/>
      <c r="B71" s="192"/>
      <c r="C71" s="262"/>
      <c r="D71" s="171"/>
      <c r="E71" s="194"/>
      <c r="F71" s="195" t="str">
        <f t="shared" si="9"/>
        <v/>
      </c>
      <c r="G71" s="189" t="str">
        <f>IF(单体测试!AB44="","",O71+#REF!+需求設計書review!M45+需求設計書review!Q45+需求設計書review!#REF!+需求設計書review!#REF!+单体测试!AD44+单体测试!O44)</f>
        <v/>
      </c>
      <c r="H71" s="190"/>
      <c r="I71" s="211"/>
      <c r="J71" s="212" t="str">
        <f t="shared" si="10"/>
        <v/>
      </c>
      <c r="K71" s="213"/>
      <c r="L71" s="206"/>
      <c r="M71" s="206"/>
      <c r="N71" s="215"/>
      <c r="O71" s="209">
        <f t="shared" si="12"/>
        <v>0</v>
      </c>
      <c r="P71" s="212" t="str">
        <f t="shared" si="13"/>
        <v/>
      </c>
      <c r="Q71" s="213" t="str">
        <f t="shared" si="14"/>
        <v/>
      </c>
      <c r="R71" s="233"/>
      <c r="S71" s="195" t="str">
        <f>IF(R71="","",R71+#REF!*10%)</f>
        <v/>
      </c>
      <c r="T71" s="234"/>
      <c r="U71" s="235" t="str">
        <f>IF(T71="","",T71+#REF!*10%)</f>
        <v/>
      </c>
      <c r="V71" s="232"/>
      <c r="W71" s="169"/>
    </row>
    <row r="72" spans="1:23" s="3" customFormat="1">
      <c r="A72" s="191"/>
      <c r="B72" s="192"/>
      <c r="C72" s="262"/>
      <c r="D72" s="171"/>
      <c r="E72" s="194"/>
      <c r="F72" s="195" t="str">
        <f t="shared" si="9"/>
        <v/>
      </c>
      <c r="G72" s="189" t="str">
        <f>IF(单体测试!AB45="","",O72+#REF!+需求設計書review!M46+需求設計書review!Q46+需求設計書review!#REF!+需求設計書review!#REF!+单体测试!AD45+单体测试!O45)</f>
        <v/>
      </c>
      <c r="H72" s="190"/>
      <c r="I72" s="211"/>
      <c r="J72" s="212" t="str">
        <f t="shared" si="10"/>
        <v/>
      </c>
      <c r="K72" s="213"/>
      <c r="L72" s="206"/>
      <c r="M72" s="206"/>
      <c r="N72" s="215"/>
      <c r="O72" s="209">
        <f t="shared" si="12"/>
        <v>0</v>
      </c>
      <c r="P72" s="212" t="str">
        <f t="shared" si="13"/>
        <v/>
      </c>
      <c r="Q72" s="213" t="str">
        <f t="shared" si="14"/>
        <v/>
      </c>
      <c r="R72" s="233"/>
      <c r="S72" s="195" t="str">
        <f>IF(R72="","",R72+#REF!*10%)</f>
        <v/>
      </c>
      <c r="T72" s="234"/>
      <c r="U72" s="235" t="str">
        <f>IF(T72="","",T72+#REF!*10%)</f>
        <v/>
      </c>
      <c r="V72" s="232"/>
      <c r="W72" s="169"/>
    </row>
    <row r="73" spans="1:23" s="3" customFormat="1">
      <c r="A73" s="191"/>
      <c r="B73" s="192"/>
      <c r="C73" s="262"/>
      <c r="D73" s="171"/>
      <c r="E73" s="194"/>
      <c r="F73" s="195" t="str">
        <f t="shared" si="9"/>
        <v/>
      </c>
      <c r="G73" s="189" t="str">
        <f>IF(单体测试!AB46="","",O73+#REF!+需求設計書review!#REF!+需求設計書review!#REF!+需求設計書review!#REF!+需求設計書review!#REF!+单体测试!AD46+单体测试!O46)</f>
        <v/>
      </c>
      <c r="H73" s="190"/>
      <c r="I73" s="211"/>
      <c r="J73" s="212" t="str">
        <f t="shared" si="10"/>
        <v/>
      </c>
      <c r="K73" s="213" t="str">
        <f>IF(H73="","",IF(H73&lt;=$B$2,IF(I73="",1),0))</f>
        <v/>
      </c>
      <c r="L73" s="206"/>
      <c r="M73" s="206"/>
      <c r="N73" s="215"/>
      <c r="O73" s="209">
        <f t="shared" si="12"/>
        <v>0</v>
      </c>
      <c r="P73" s="212" t="str">
        <f t="shared" si="13"/>
        <v/>
      </c>
      <c r="Q73" s="213" t="str">
        <f t="shared" si="14"/>
        <v/>
      </c>
      <c r="R73" s="233"/>
      <c r="S73" s="195" t="str">
        <f>IF(R73="","",R73+#REF!*10%)</f>
        <v/>
      </c>
      <c r="T73" s="234"/>
      <c r="U73" s="235" t="str">
        <f>IF(T73="","",T73+#REF!*10%)</f>
        <v/>
      </c>
      <c r="V73" s="232"/>
      <c r="W73" s="169"/>
    </row>
    <row r="74" spans="1:23" s="3" customFormat="1">
      <c r="A74" s="191"/>
      <c r="B74" s="192"/>
      <c r="C74" s="262"/>
      <c r="D74" s="171"/>
      <c r="E74" s="194"/>
      <c r="F74" s="195" t="str">
        <f t="shared" si="9"/>
        <v/>
      </c>
      <c r="G74" s="189" t="str">
        <f>IF(单体测试!AB47="","",O74+#REF!+需求設計書review!#REF!+需求設計書review!#REF!+需求設計書review!#REF!+需求設計書review!#REF!+单体测试!AD47+单体测试!O47)</f>
        <v/>
      </c>
      <c r="H74" s="190"/>
      <c r="I74" s="211"/>
      <c r="J74" s="212" t="str">
        <f t="shared" si="10"/>
        <v/>
      </c>
      <c r="K74" s="213" t="str">
        <f>IF(H74="","",IF(H74&lt;=$B$2,IF(I74="",1),0))</f>
        <v/>
      </c>
      <c r="L74" s="206"/>
      <c r="M74" s="206"/>
      <c r="N74" s="215"/>
      <c r="O74" s="209">
        <f t="shared" si="12"/>
        <v>0</v>
      </c>
      <c r="P74" s="212" t="str">
        <f t="shared" si="13"/>
        <v/>
      </c>
      <c r="Q74" s="213" t="str">
        <f t="shared" si="14"/>
        <v/>
      </c>
      <c r="R74" s="233"/>
      <c r="S74" s="195" t="str">
        <f>IF(R74="","",R74+#REF!*10%)</f>
        <v/>
      </c>
      <c r="T74" s="234"/>
      <c r="U74" s="235" t="str">
        <f>IF(T74="","",T74+#REF!*10%)</f>
        <v/>
      </c>
      <c r="V74" s="232"/>
      <c r="W74" s="169"/>
    </row>
    <row r="75" spans="1:23" s="3" customFormat="1">
      <c r="A75" s="191"/>
      <c r="B75" s="192"/>
      <c r="C75" s="262"/>
      <c r="D75" s="171"/>
      <c r="E75" s="194"/>
      <c r="F75" s="195" t="str">
        <f t="shared" si="9"/>
        <v/>
      </c>
      <c r="G75" s="189" t="str">
        <f>IF(单体测试!AB48="","",O75+#REF!+需求設計書review!#REF!+需求設計書review!#REF!+需求設計書review!#REF!+需求設計書review!#REF!+单体测试!AD48+单体测试!O48)</f>
        <v/>
      </c>
      <c r="H75" s="190"/>
      <c r="I75" s="211"/>
      <c r="J75" s="212" t="str">
        <f t="shared" si="10"/>
        <v/>
      </c>
      <c r="K75" s="213" t="str">
        <f>IF(H75="","",IF(H75&lt;=$B$2,IF(I75="",1),0))</f>
        <v/>
      </c>
      <c r="L75" s="206"/>
      <c r="M75" s="206"/>
      <c r="N75" s="215"/>
      <c r="O75" s="209">
        <f t="shared" si="12"/>
        <v>0</v>
      </c>
      <c r="P75" s="212" t="str">
        <f t="shared" si="13"/>
        <v/>
      </c>
      <c r="Q75" s="213" t="str">
        <f t="shared" si="14"/>
        <v/>
      </c>
      <c r="R75" s="233"/>
      <c r="S75" s="195" t="str">
        <f>IF(R75="","",R75+#REF!*10%)</f>
        <v/>
      </c>
      <c r="T75" s="234"/>
      <c r="U75" s="235" t="str">
        <f>IF(T75="","",T75+#REF!*10%)</f>
        <v/>
      </c>
      <c r="V75" s="232"/>
      <c r="W75" s="169"/>
    </row>
    <row r="76" spans="1:23" s="3" customFormat="1">
      <c r="A76" s="196"/>
      <c r="B76" s="197" t="s">
        <v>18</v>
      </c>
      <c r="C76" s="295"/>
      <c r="D76" s="296"/>
      <c r="E76" s="297">
        <f>SUM(E7:E75)</f>
        <v>236</v>
      </c>
      <c r="F76" s="198"/>
      <c r="G76" s="199">
        <f>SUM(G7:G75)</f>
        <v>0</v>
      </c>
      <c r="H76" s="200"/>
      <c r="I76" s="216"/>
      <c r="J76" s="217" t="str">
        <f t="shared" si="10"/>
        <v/>
      </c>
      <c r="K76" s="218"/>
      <c r="L76" s="219"/>
      <c r="M76" s="219"/>
      <c r="N76" s="220">
        <f>SUM(N7:N75)</f>
        <v>366</v>
      </c>
      <c r="O76" s="221">
        <f>SUM(O7:O75)</f>
        <v>106</v>
      </c>
      <c r="P76" s="217"/>
      <c r="Q76" s="236"/>
      <c r="R76" s="237"/>
      <c r="S76" s="238" t="e">
        <f>SUM(S7:S75)</f>
        <v>#REF!</v>
      </c>
      <c r="T76" s="239"/>
      <c r="U76" s="240" t="e">
        <f>SUM(U7:U75)</f>
        <v>#REF!</v>
      </c>
      <c r="V76" s="241"/>
      <c r="W76" s="169"/>
    </row>
    <row r="77" spans="1:23">
      <c r="E77" s="148"/>
    </row>
    <row r="78" spans="1:23">
      <c r="E78" s="148"/>
    </row>
    <row r="79" spans="1:23" ht="18" customHeight="1">
      <c r="A79" s="344" t="s">
        <v>100</v>
      </c>
      <c r="B79" s="298" t="s">
        <v>101</v>
      </c>
      <c r="C79" s="299" t="s">
        <v>102</v>
      </c>
      <c r="D79" s="103" t="e">
        <f>1-COUNTIF(J7:J75,"")/A75</f>
        <v>#DIV/0!</v>
      </c>
      <c r="E79" s="148"/>
    </row>
    <row r="80" spans="1:23" ht="18" customHeight="1">
      <c r="A80" s="308"/>
      <c r="B80" s="202" t="s">
        <v>103</v>
      </c>
      <c r="C80" s="300" t="s">
        <v>104</v>
      </c>
      <c r="D80" s="106">
        <f>COUNTIF($J$7:$J$75,"◎")</f>
        <v>15</v>
      </c>
      <c r="E80" s="148"/>
    </row>
    <row r="81" spans="1:5" ht="18" customHeight="1">
      <c r="A81" s="308"/>
      <c r="B81" s="173" t="e">
        <f>IF(O76=0,"",S76*160/((N76+需求設計書review!L47+需求設計書review!Q47)*1.1))</f>
        <v>#REF!</v>
      </c>
      <c r="C81" s="300" t="s">
        <v>105</v>
      </c>
      <c r="D81" s="106">
        <f>COUNTIF($J$7:$J$75,"○")</f>
        <v>15</v>
      </c>
      <c r="E81" s="148"/>
    </row>
    <row r="82" spans="1:5" ht="18" customHeight="1">
      <c r="A82" s="308"/>
      <c r="B82" s="174"/>
      <c r="C82" s="300" t="s">
        <v>11</v>
      </c>
      <c r="D82" s="106">
        <f>COUNTIF(K7:K75,1)</f>
        <v>0</v>
      </c>
      <c r="E82" s="148"/>
    </row>
    <row r="83" spans="1:5" ht="18" customHeight="1">
      <c r="A83" s="308"/>
      <c r="B83" s="174"/>
      <c r="C83" s="300" t="s">
        <v>106</v>
      </c>
      <c r="D83" s="106">
        <f>COUNTIF($J$7:$J$75,"△")</f>
        <v>0</v>
      </c>
      <c r="E83" s="148"/>
    </row>
    <row r="84" spans="1:5" ht="18" customHeight="1">
      <c r="A84" s="308"/>
      <c r="B84" s="174"/>
      <c r="C84" s="301" t="s">
        <v>27</v>
      </c>
      <c r="D84" s="153" t="e">
        <f>1-COUNTIF(P7:P75,"")/A75</f>
        <v>#DIV/0!</v>
      </c>
      <c r="E84" s="148"/>
    </row>
    <row r="85" spans="1:5" ht="18" customHeight="1">
      <c r="A85" s="308"/>
      <c r="B85" s="104"/>
      <c r="C85" s="105" t="s">
        <v>107</v>
      </c>
      <c r="D85" s="106">
        <f>COUNTIF($P$7:$P$76,"◎")</f>
        <v>16</v>
      </c>
      <c r="E85" s="148"/>
    </row>
    <row r="86" spans="1:5" ht="18" customHeight="1">
      <c r="A86" s="308"/>
      <c r="B86" s="104"/>
      <c r="C86" s="300" t="s">
        <v>108</v>
      </c>
      <c r="D86" s="106">
        <f>COUNTIF($P$7:$P$76,"○")</f>
        <v>13</v>
      </c>
      <c r="E86" s="148"/>
    </row>
    <row r="87" spans="1:5" ht="18" customHeight="1">
      <c r="A87" s="308"/>
      <c r="B87" s="152"/>
      <c r="C87" s="105" t="s">
        <v>109</v>
      </c>
      <c r="D87" s="106">
        <f>COUNTIF(Q7:Q75,1)</f>
        <v>0</v>
      </c>
      <c r="E87" s="148"/>
    </row>
    <row r="88" spans="1:5" ht="18" customHeight="1">
      <c r="A88" s="308"/>
      <c r="B88" s="152"/>
      <c r="C88" s="300" t="s">
        <v>110</v>
      </c>
      <c r="D88" s="106">
        <f>COUNTIF($P$7:$P$76,"△")</f>
        <v>0</v>
      </c>
      <c r="E88" s="148"/>
    </row>
    <row r="89" spans="1:5" ht="18" customHeight="1">
      <c r="A89" s="309"/>
      <c r="B89" s="155"/>
      <c r="C89" s="156" t="s">
        <v>32</v>
      </c>
      <c r="D89" s="183">
        <f>N76</f>
        <v>366</v>
      </c>
      <c r="E89" s="148"/>
    </row>
  </sheetData>
  <autoFilter ref="A6:V76" xr:uid="{00000000-0009-0000-0000-000001000000}"/>
  <mergeCells count="22">
    <mergeCell ref="V4:V6"/>
    <mergeCell ref="M5:M6"/>
    <mergeCell ref="N5:N6"/>
    <mergeCell ref="O5:O6"/>
    <mergeCell ref="P5:P6"/>
    <mergeCell ref="Q5:Q6"/>
    <mergeCell ref="H4:U4"/>
    <mergeCell ref="R5:S5"/>
    <mergeCell ref="T5:U5"/>
    <mergeCell ref="A4:A6"/>
    <mergeCell ref="A79:A89"/>
    <mergeCell ref="B4:B6"/>
    <mergeCell ref="C4:C6"/>
    <mergeCell ref="D4:D6"/>
    <mergeCell ref="E4:E6"/>
    <mergeCell ref="F4:F6"/>
    <mergeCell ref="G4:G6"/>
    <mergeCell ref="H5:H6"/>
    <mergeCell ref="I5:I6"/>
    <mergeCell ref="J5:J6"/>
    <mergeCell ref="K5:K6"/>
    <mergeCell ref="L5:L6"/>
  </mergeCells>
  <phoneticPr fontId="31" type="noConversion"/>
  <conditionalFormatting sqref="C7:C25 C48:C52 C54:C75">
    <cfRule type="expression" dxfId="197" priority="30" stopIfTrue="1">
      <formula>IF(#REF!="△",1,IF(#REF!=1,1,IF(#REF!="△",1,IF(#REF!=1,1,0))))</formula>
    </cfRule>
    <cfRule type="expression" dxfId="196" priority="31" stopIfTrue="1">
      <formula>IF(J7="△",1,IF(K7=1,1,IF(P7="△",1,IF(Q7=1,1,0))))</formula>
    </cfRule>
  </conditionalFormatting>
  <conditionalFormatting sqref="C26:C45">
    <cfRule type="expression" dxfId="195" priority="1" stopIfTrue="1">
      <formula>IF(#REF!="△",1,IF(#REF!=1,1,IF(#REF!="△",1,IF(#REF!=1,1,0))))</formula>
    </cfRule>
    <cfRule type="expression" dxfId="194" priority="2" stopIfTrue="1">
      <formula>IF(J26="△",1,IF(K26=1,1,IF(P26="△",1,IF(Q26=1,1,0))))</formula>
    </cfRule>
  </conditionalFormatting>
  <conditionalFormatting sqref="C53">
    <cfRule type="expression" dxfId="193" priority="34" stopIfTrue="1">
      <formula>IF(#REF!="△",1,IF(#REF!=1,1,IF(#REF!="△",1,IF(#REF!=1,1,0))))</formula>
    </cfRule>
    <cfRule type="expression" dxfId="192" priority="35" stopIfTrue="1">
      <formula>IF(J46="△",1,IF(K46=1,1,IF(P46="△",1,IF(Q46=1,1,0))))</formula>
    </cfRule>
  </conditionalFormatting>
  <conditionalFormatting sqref="C76">
    <cfRule type="expression" dxfId="191" priority="27" stopIfTrue="1">
      <formula>IF(#REF!="△",1,IF(#REF!=1,1,IF(#REF!="△",1,IF(#REF!=1,1,0))))</formula>
    </cfRule>
    <cfRule type="expression" dxfId="190" priority="28" stopIfTrue="1">
      <formula>IF(#REF!="△",1,IF(#REF!=1,1,IF(#REF!="△",1,IF(#REF!=1,1,0))))</formula>
    </cfRule>
    <cfRule type="expression" dxfId="189" priority="29" stopIfTrue="1">
      <formula>IF(J76="△",1,IF(#REF!=1,1,IF(P76="△",1,IF(#REF!=1,1,0))))</formula>
    </cfRule>
  </conditionalFormatting>
  <pageMargins left="0.20902777777777801" right="0.235416666666667" top="0.74791666666666701" bottom="0.196527777777778" header="0.31388888888888899" footer="0.31388888888888899"/>
  <pageSetup paperSize="9" scale="88" orientation="landscape" r:id="rId1"/>
  <headerFooter alignWithMargins="0">
    <oddHeader>&amp;L&amp;"-,加粗"&amp;9青岛萨纳斯科技有限公司&amp;C&amp;G&amp;R&amp;"-,加粗"&amp;9进度跟踪票</oddHeader>
  </headerFooter>
  <rowBreaks count="2" manualBreakCount="2">
    <brk id="74" max="21" man="1"/>
    <brk id="76" max="21" man="1"/>
  </rowBreaks>
  <colBreaks count="1" manualBreakCount="1">
    <brk id="21" max="86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74"/>
  <sheetViews>
    <sheetView showGridLines="0" view="pageBreakPreview" zoomScale="120" zoomScaleNormal="100" workbookViewId="0">
      <pane xSplit="4" ySplit="7" topLeftCell="E8" activePane="bottomRight" state="frozen"/>
      <selection pane="topRight"/>
      <selection pane="bottomLeft"/>
      <selection pane="bottomRight" activeCell="C27" sqref="C27"/>
    </sheetView>
  </sheetViews>
  <sheetFormatPr defaultColWidth="9" defaultRowHeight="9.6"/>
  <cols>
    <col min="1" max="1" width="3.88671875" style="2" customWidth="1"/>
    <col min="2" max="2" width="11.33203125" style="2" customWidth="1"/>
    <col min="3" max="3" width="26.44140625" style="2" customWidth="1"/>
    <col min="4" max="4" width="4.44140625" style="2" customWidth="1"/>
    <col min="5" max="5" width="8" style="3" customWidth="1"/>
    <col min="6" max="7" width="8.109375" style="2" customWidth="1"/>
    <col min="8" max="8" width="5" style="2" customWidth="1"/>
    <col min="9" max="9" width="4.21875" style="2" hidden="1" customWidth="1"/>
    <col min="10" max="11" width="8.109375" style="2" customWidth="1"/>
    <col min="12" max="12" width="5.33203125" style="2" customWidth="1"/>
    <col min="13" max="13" width="5.44140625" style="2" hidden="1" customWidth="1"/>
    <col min="14" max="14" width="4.109375" style="2" customWidth="1"/>
    <col min="15" max="15" width="4.21875" style="2" customWidth="1"/>
    <col min="16" max="16" width="8.21875" style="2" customWidth="1"/>
    <col min="17" max="17" width="7.109375" style="2" customWidth="1"/>
    <col min="18" max="18" width="4.6640625" style="2" customWidth="1"/>
    <col min="19" max="19" width="5.33203125" style="2" hidden="1" customWidth="1"/>
    <col min="20" max="20" width="4.21875" style="2" hidden="1" customWidth="1"/>
    <col min="21" max="21" width="18.44140625" style="2" customWidth="1"/>
    <col min="22" max="16384" width="9" style="2"/>
  </cols>
  <sheetData>
    <row r="1" spans="1:21" ht="1.5" customHeight="1"/>
    <row r="2" spans="1:21" ht="24.75" customHeight="1">
      <c r="A2" s="71" t="s">
        <v>0</v>
      </c>
      <c r="B2" s="72"/>
      <c r="E2" s="73"/>
    </row>
    <row r="3" spans="1:21" ht="12.75" customHeight="1">
      <c r="A3" s="74"/>
      <c r="B3" s="75"/>
      <c r="E3" s="73"/>
    </row>
    <row r="4" spans="1:21" s="1" customFormat="1" ht="12" customHeight="1">
      <c r="A4" s="375" t="s">
        <v>1</v>
      </c>
      <c r="B4" s="314" t="s">
        <v>111</v>
      </c>
      <c r="C4" s="314" t="s">
        <v>3</v>
      </c>
      <c r="D4" s="376" t="s">
        <v>112</v>
      </c>
      <c r="E4" s="374" t="s">
        <v>113</v>
      </c>
      <c r="F4" s="374" t="s">
        <v>114</v>
      </c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8" t="s">
        <v>7</v>
      </c>
    </row>
    <row r="5" spans="1:21" s="1" customFormat="1" ht="12" customHeight="1">
      <c r="A5" s="375"/>
      <c r="B5" s="314"/>
      <c r="C5" s="314"/>
      <c r="D5" s="376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8"/>
    </row>
    <row r="6" spans="1:21" s="1" customFormat="1" ht="17.25" customHeight="1">
      <c r="A6" s="375"/>
      <c r="B6" s="314"/>
      <c r="C6" s="314"/>
      <c r="D6" s="376"/>
      <c r="E6" s="374" t="s">
        <v>114</v>
      </c>
      <c r="F6" s="377" t="s">
        <v>8</v>
      </c>
      <c r="G6" s="377" t="s">
        <v>9</v>
      </c>
      <c r="H6" s="331" t="s">
        <v>10</v>
      </c>
      <c r="I6" s="331" t="s">
        <v>11</v>
      </c>
      <c r="J6" s="377" t="s">
        <v>12</v>
      </c>
      <c r="K6" s="377" t="s">
        <v>13</v>
      </c>
      <c r="L6" s="322" t="s">
        <v>14</v>
      </c>
      <c r="M6" s="332" t="s">
        <v>15</v>
      </c>
      <c r="N6" s="374" t="s">
        <v>115</v>
      </c>
      <c r="O6" s="374"/>
      <c r="P6" s="377" t="s">
        <v>116</v>
      </c>
      <c r="Q6" s="374" t="s">
        <v>117</v>
      </c>
      <c r="R6" s="331" t="s">
        <v>16</v>
      </c>
      <c r="S6" s="332" t="s">
        <v>118</v>
      </c>
      <c r="T6" s="332" t="s">
        <v>118</v>
      </c>
      <c r="U6" s="378"/>
    </row>
    <row r="7" spans="1:21" s="1" customFormat="1" ht="18.75" customHeight="1">
      <c r="A7" s="375"/>
      <c r="B7" s="375"/>
      <c r="C7" s="375"/>
      <c r="D7" s="376"/>
      <c r="E7" s="374"/>
      <c r="F7" s="377"/>
      <c r="G7" s="377"/>
      <c r="H7" s="331"/>
      <c r="I7" s="331"/>
      <c r="J7" s="377"/>
      <c r="K7" s="377"/>
      <c r="L7" s="322"/>
      <c r="M7" s="332"/>
      <c r="N7" s="116" t="s">
        <v>119</v>
      </c>
      <c r="O7" s="76" t="s">
        <v>120</v>
      </c>
      <c r="P7" s="377"/>
      <c r="Q7" s="374"/>
      <c r="R7" s="331"/>
      <c r="S7" s="332"/>
      <c r="T7" s="332"/>
      <c r="U7" s="378"/>
    </row>
    <row r="8" spans="1:21">
      <c r="A8" s="78">
        <v>1</v>
      </c>
      <c r="B8" s="145"/>
      <c r="C8" s="145"/>
      <c r="D8" s="80">
        <f>需求设计开发!E7</f>
        <v>57</v>
      </c>
      <c r="E8" s="81"/>
      <c r="F8" s="82"/>
      <c r="G8" s="82"/>
      <c r="H8" s="83" t="str">
        <f t="shared" ref="H8:H46" si="0">IF(G8="","",IF(G8=F8,"○",IF(G8&gt;F8,"△","◎")))</f>
        <v/>
      </c>
      <c r="I8" s="117" t="str">
        <f t="shared" ref="I8:I46" si="1">IF(F8="","",IF(F8&lt;=$B$2,IF(G8="",1),0))</f>
        <v/>
      </c>
      <c r="J8" s="82"/>
      <c r="K8" s="84"/>
      <c r="L8" s="118"/>
      <c r="M8" s="119">
        <f t="shared" ref="M8:M46" si="2">IF(K8="",0,L8)</f>
        <v>0</v>
      </c>
      <c r="N8" s="120">
        <f t="shared" ref="N8:N46" si="3">IF(D8="","",D8*15)</f>
        <v>855</v>
      </c>
      <c r="O8" s="99"/>
      <c r="P8" s="126"/>
      <c r="Q8" s="126"/>
      <c r="R8" s="85" t="str">
        <f t="shared" ref="R8:R46" si="4">IF(P8="","",IF(P8=J8,"○",IF(P8&gt;J8,"△","◎")))</f>
        <v/>
      </c>
      <c r="S8" s="120" t="str">
        <f t="shared" ref="S8:S46" si="5">IF(J8="","",IF($B$2&gt;=J8,IF(P8="",1,0),0))</f>
        <v/>
      </c>
      <c r="T8" s="120" t="e">
        <f>IF(#REF!="","",IF($B$2&gt;=#REF!,IF(#REF!="",1,0),0))</f>
        <v>#REF!</v>
      </c>
      <c r="U8" s="126"/>
    </row>
    <row r="9" spans="1:21" ht="10.199999999999999">
      <c r="A9" s="78">
        <v>2</v>
      </c>
      <c r="B9" s="145"/>
      <c r="C9" s="146"/>
      <c r="D9" s="80">
        <f>需求设计开发!E23</f>
        <v>0</v>
      </c>
      <c r="E9" s="81"/>
      <c r="F9" s="84"/>
      <c r="G9" s="84"/>
      <c r="H9" s="85" t="str">
        <f t="shared" si="0"/>
        <v/>
      </c>
      <c r="I9" s="122" t="str">
        <f t="shared" si="1"/>
        <v/>
      </c>
      <c r="J9" s="84"/>
      <c r="K9" s="84"/>
      <c r="L9" s="118"/>
      <c r="M9" s="119">
        <f t="shared" si="2"/>
        <v>0</v>
      </c>
      <c r="N9" s="120">
        <f t="shared" si="3"/>
        <v>0</v>
      </c>
      <c r="O9" s="99"/>
      <c r="P9" s="126"/>
      <c r="Q9" s="126"/>
      <c r="R9" s="85" t="str">
        <f t="shared" si="4"/>
        <v/>
      </c>
      <c r="S9" s="120" t="str">
        <f t="shared" si="5"/>
        <v/>
      </c>
      <c r="T9" s="120" t="e">
        <f>IF(#REF!="","",IF($B$2&gt;=#REF!,IF(#REF!="",1,0),0))</f>
        <v>#REF!</v>
      </c>
      <c r="U9" s="126"/>
    </row>
    <row r="10" spans="1:21" ht="10.199999999999999">
      <c r="A10" s="78">
        <v>3</v>
      </c>
      <c r="B10" s="145"/>
      <c r="C10" s="146"/>
      <c r="D10" s="80">
        <f>需求设计开发!E25</f>
        <v>5</v>
      </c>
      <c r="E10" s="81"/>
      <c r="F10" s="84"/>
      <c r="G10" s="84"/>
      <c r="H10" s="85" t="str">
        <f t="shared" si="0"/>
        <v/>
      </c>
      <c r="I10" s="122" t="str">
        <f t="shared" si="1"/>
        <v/>
      </c>
      <c r="J10" s="84"/>
      <c r="K10" s="84"/>
      <c r="L10" s="118"/>
      <c r="M10" s="119">
        <f t="shared" si="2"/>
        <v>0</v>
      </c>
      <c r="N10" s="120">
        <f t="shared" si="3"/>
        <v>75</v>
      </c>
      <c r="O10" s="99"/>
      <c r="P10" s="126"/>
      <c r="Q10" s="126"/>
      <c r="R10" s="85" t="str">
        <f t="shared" si="4"/>
        <v/>
      </c>
      <c r="S10" s="120" t="str">
        <f t="shared" si="5"/>
        <v/>
      </c>
      <c r="T10" s="120" t="e">
        <f>IF(#REF!="","",IF($B$2&gt;=#REF!,IF(#REF!="",1,0),0))</f>
        <v>#REF!</v>
      </c>
      <c r="U10" s="126"/>
    </row>
    <row r="11" spans="1:21" ht="10.199999999999999">
      <c r="A11" s="78">
        <v>4</v>
      </c>
      <c r="B11" s="145"/>
      <c r="C11" s="146"/>
      <c r="D11" s="80">
        <f>需求设计开发!E26</f>
        <v>0</v>
      </c>
      <c r="E11" s="81"/>
      <c r="F11" s="84"/>
      <c r="G11" s="84"/>
      <c r="H11" s="85" t="str">
        <f t="shared" si="0"/>
        <v/>
      </c>
      <c r="I11" s="122" t="str">
        <f t="shared" si="1"/>
        <v/>
      </c>
      <c r="J11" s="84"/>
      <c r="K11" s="84"/>
      <c r="L11" s="118"/>
      <c r="M11" s="119">
        <f t="shared" si="2"/>
        <v>0</v>
      </c>
      <c r="N11" s="120">
        <f t="shared" si="3"/>
        <v>0</v>
      </c>
      <c r="O11" s="99"/>
      <c r="P11" s="84"/>
      <c r="Q11" s="126"/>
      <c r="R11" s="85" t="str">
        <f t="shared" si="4"/>
        <v/>
      </c>
      <c r="S11" s="120" t="str">
        <f t="shared" si="5"/>
        <v/>
      </c>
      <c r="T11" s="120" t="e">
        <f>IF(#REF!="","",IF($B$2&gt;=#REF!,IF(#REF!="",1,0),0))</f>
        <v>#REF!</v>
      </c>
      <c r="U11" s="126"/>
    </row>
    <row r="12" spans="1:21" ht="10.199999999999999">
      <c r="A12" s="78">
        <v>5</v>
      </c>
      <c r="B12" s="145"/>
      <c r="C12" s="146"/>
      <c r="D12" s="80">
        <f>需求设计开发!E27</f>
        <v>3</v>
      </c>
      <c r="E12" s="81"/>
      <c r="F12" s="84"/>
      <c r="G12" s="84"/>
      <c r="H12" s="85" t="str">
        <f t="shared" si="0"/>
        <v/>
      </c>
      <c r="I12" s="122" t="str">
        <f t="shared" si="1"/>
        <v/>
      </c>
      <c r="J12" s="84"/>
      <c r="K12" s="84"/>
      <c r="L12" s="118"/>
      <c r="M12" s="119">
        <f t="shared" si="2"/>
        <v>0</v>
      </c>
      <c r="N12" s="120">
        <f t="shared" si="3"/>
        <v>45</v>
      </c>
      <c r="O12" s="99"/>
      <c r="P12" s="84"/>
      <c r="Q12" s="126"/>
      <c r="R12" s="85" t="str">
        <f t="shared" si="4"/>
        <v/>
      </c>
      <c r="S12" s="120" t="str">
        <f t="shared" si="5"/>
        <v/>
      </c>
      <c r="T12" s="120" t="e">
        <f>IF(#REF!="","",IF($B$2&gt;=#REF!,IF(#REF!="",1,0),0))</f>
        <v>#REF!</v>
      </c>
      <c r="U12" s="126"/>
    </row>
    <row r="13" spans="1:21" ht="10.199999999999999">
      <c r="A13" s="78">
        <v>6</v>
      </c>
      <c r="B13" s="145"/>
      <c r="C13" s="146"/>
      <c r="D13" s="80" t="e">
        <f>需求设计开发!#REF!</f>
        <v>#REF!</v>
      </c>
      <c r="E13" s="81"/>
      <c r="F13" s="84"/>
      <c r="G13" s="84"/>
      <c r="H13" s="85" t="str">
        <f t="shared" si="0"/>
        <v/>
      </c>
      <c r="I13" s="122" t="str">
        <f t="shared" si="1"/>
        <v/>
      </c>
      <c r="J13" s="84"/>
      <c r="K13" s="84"/>
      <c r="L13" s="118"/>
      <c r="M13" s="119">
        <f t="shared" si="2"/>
        <v>0</v>
      </c>
      <c r="N13" s="120" t="e">
        <f t="shared" si="3"/>
        <v>#REF!</v>
      </c>
      <c r="O13" s="99"/>
      <c r="P13" s="84"/>
      <c r="Q13" s="126"/>
      <c r="R13" s="85" t="str">
        <f t="shared" si="4"/>
        <v/>
      </c>
      <c r="S13" s="120" t="str">
        <f t="shared" si="5"/>
        <v/>
      </c>
      <c r="T13" s="120" t="e">
        <f>IF(#REF!="","",IF($B$2&gt;=#REF!,IF(#REF!="",1,0),0))</f>
        <v>#REF!</v>
      </c>
      <c r="U13" s="126"/>
    </row>
    <row r="14" spans="1:21" ht="10.199999999999999">
      <c r="A14" s="78">
        <v>7</v>
      </c>
      <c r="B14" s="145"/>
      <c r="C14" s="146"/>
      <c r="D14" s="80" t="e">
        <f>需求设计开发!#REF!</f>
        <v>#REF!</v>
      </c>
      <c r="E14" s="81"/>
      <c r="F14" s="84"/>
      <c r="G14" s="84"/>
      <c r="H14" s="85" t="str">
        <f t="shared" si="0"/>
        <v/>
      </c>
      <c r="I14" s="122" t="str">
        <f t="shared" si="1"/>
        <v/>
      </c>
      <c r="J14" s="84"/>
      <c r="K14" s="84"/>
      <c r="L14" s="118"/>
      <c r="M14" s="119">
        <f t="shared" si="2"/>
        <v>0</v>
      </c>
      <c r="N14" s="120" t="e">
        <f t="shared" si="3"/>
        <v>#REF!</v>
      </c>
      <c r="O14" s="99"/>
      <c r="P14" s="84"/>
      <c r="Q14" s="126"/>
      <c r="R14" s="85" t="str">
        <f t="shared" si="4"/>
        <v/>
      </c>
      <c r="S14" s="120" t="str">
        <f t="shared" si="5"/>
        <v/>
      </c>
      <c r="T14" s="120" t="e">
        <f>IF(#REF!="","",IF($B$2&gt;=#REF!,IF(#REF!="",1,0),0))</f>
        <v>#REF!</v>
      </c>
      <c r="U14" s="126"/>
    </row>
    <row r="15" spans="1:21" ht="10.199999999999999">
      <c r="A15" s="78">
        <v>8</v>
      </c>
      <c r="B15" s="145"/>
      <c r="C15" s="146"/>
      <c r="D15" s="80">
        <f>需求设计开发!E28</f>
        <v>5</v>
      </c>
      <c r="E15" s="81"/>
      <c r="F15" s="84"/>
      <c r="G15" s="84"/>
      <c r="H15" s="85" t="str">
        <f t="shared" si="0"/>
        <v/>
      </c>
      <c r="I15" s="122" t="str">
        <f t="shared" si="1"/>
        <v/>
      </c>
      <c r="J15" s="84"/>
      <c r="K15" s="84"/>
      <c r="L15" s="118"/>
      <c r="M15" s="119">
        <f t="shared" si="2"/>
        <v>0</v>
      </c>
      <c r="N15" s="120">
        <f t="shared" si="3"/>
        <v>75</v>
      </c>
      <c r="O15" s="99"/>
      <c r="P15" s="84"/>
      <c r="Q15" s="126"/>
      <c r="R15" s="85" t="str">
        <f t="shared" si="4"/>
        <v/>
      </c>
      <c r="S15" s="120" t="str">
        <f t="shared" si="5"/>
        <v/>
      </c>
      <c r="T15" s="120" t="e">
        <f>IF(#REF!="","",IF($B$2&gt;=#REF!,IF(#REF!="",1,0),0))</f>
        <v>#REF!</v>
      </c>
      <c r="U15" s="142"/>
    </row>
    <row r="16" spans="1:21" ht="10.199999999999999">
      <c r="A16" s="78">
        <v>9</v>
      </c>
      <c r="B16" s="145"/>
      <c r="C16" s="146"/>
      <c r="D16" s="80" t="e">
        <f>需求设计开发!#REF!</f>
        <v>#REF!</v>
      </c>
      <c r="E16" s="81"/>
      <c r="F16" s="84"/>
      <c r="G16" s="84"/>
      <c r="H16" s="85" t="str">
        <f t="shared" si="0"/>
        <v/>
      </c>
      <c r="I16" s="122" t="str">
        <f t="shared" si="1"/>
        <v/>
      </c>
      <c r="J16" s="84"/>
      <c r="K16" s="84"/>
      <c r="L16" s="118"/>
      <c r="M16" s="119">
        <f t="shared" si="2"/>
        <v>0</v>
      </c>
      <c r="N16" s="120" t="e">
        <f t="shared" si="3"/>
        <v>#REF!</v>
      </c>
      <c r="O16" s="99"/>
      <c r="P16" s="84"/>
      <c r="Q16" s="126"/>
      <c r="R16" s="85" t="str">
        <f t="shared" si="4"/>
        <v/>
      </c>
      <c r="S16" s="120" t="str">
        <f t="shared" si="5"/>
        <v/>
      </c>
      <c r="T16" s="120" t="e">
        <f>IF(#REF!="","",IF($B$2&gt;=#REF!,IF(#REF!="",1,0),0))</f>
        <v>#REF!</v>
      </c>
      <c r="U16" s="126"/>
    </row>
    <row r="17" spans="1:21" ht="10.199999999999999">
      <c r="A17" s="78">
        <v>10</v>
      </c>
      <c r="B17" s="145"/>
      <c r="C17" s="146"/>
      <c r="D17" s="80" t="e">
        <f>需求设计开发!#REF!</f>
        <v>#REF!</v>
      </c>
      <c r="E17" s="81"/>
      <c r="F17" s="84"/>
      <c r="G17" s="84"/>
      <c r="H17" s="85" t="str">
        <f t="shared" si="0"/>
        <v/>
      </c>
      <c r="I17" s="122" t="str">
        <f t="shared" si="1"/>
        <v/>
      </c>
      <c r="J17" s="84"/>
      <c r="K17" s="84"/>
      <c r="L17" s="118"/>
      <c r="M17" s="119">
        <f t="shared" si="2"/>
        <v>0</v>
      </c>
      <c r="N17" s="120" t="e">
        <f t="shared" si="3"/>
        <v>#REF!</v>
      </c>
      <c r="O17" s="99"/>
      <c r="P17" s="84"/>
      <c r="Q17" s="126"/>
      <c r="R17" s="85" t="str">
        <f t="shared" si="4"/>
        <v/>
      </c>
      <c r="S17" s="120" t="str">
        <f t="shared" si="5"/>
        <v/>
      </c>
      <c r="T17" s="120" t="e">
        <f>IF(#REF!="","",IF($B$2&gt;=#REF!,IF(#REF!="",1,0),0))</f>
        <v>#REF!</v>
      </c>
      <c r="U17" s="126"/>
    </row>
    <row r="18" spans="1:21" ht="10.199999999999999">
      <c r="A18" s="78">
        <v>11</v>
      </c>
      <c r="B18" s="145"/>
      <c r="C18" s="146"/>
      <c r="D18" s="80">
        <f>需求设计开发!E45</f>
        <v>0</v>
      </c>
      <c r="E18" s="81"/>
      <c r="F18" s="84"/>
      <c r="G18" s="84"/>
      <c r="H18" s="85" t="str">
        <f t="shared" si="0"/>
        <v/>
      </c>
      <c r="I18" s="122" t="str">
        <f t="shared" si="1"/>
        <v/>
      </c>
      <c r="J18" s="84"/>
      <c r="K18" s="84"/>
      <c r="L18" s="118"/>
      <c r="M18" s="119">
        <f t="shared" si="2"/>
        <v>0</v>
      </c>
      <c r="N18" s="120">
        <f t="shared" si="3"/>
        <v>0</v>
      </c>
      <c r="O18" s="99"/>
      <c r="P18" s="84"/>
      <c r="Q18" s="126"/>
      <c r="R18" s="85" t="str">
        <f t="shared" si="4"/>
        <v/>
      </c>
      <c r="S18" s="120" t="str">
        <f t="shared" si="5"/>
        <v/>
      </c>
      <c r="T18" s="120" t="e">
        <f>IF(#REF!="","",IF($B$2&gt;=#REF!,IF(#REF!="",1,0),0))</f>
        <v>#REF!</v>
      </c>
      <c r="U18" s="126"/>
    </row>
    <row r="19" spans="1:21" ht="10.199999999999999">
      <c r="A19" s="89">
        <v>12</v>
      </c>
      <c r="B19" s="145"/>
      <c r="C19" s="146"/>
      <c r="D19" s="80">
        <f>需求设计开发!E46</f>
        <v>0</v>
      </c>
      <c r="E19" s="81"/>
      <c r="F19" s="84"/>
      <c r="G19" s="84"/>
      <c r="H19" s="85" t="str">
        <f t="shared" si="0"/>
        <v/>
      </c>
      <c r="I19" s="123" t="str">
        <f t="shared" si="1"/>
        <v/>
      </c>
      <c r="J19" s="84"/>
      <c r="K19" s="84"/>
      <c r="L19" s="118"/>
      <c r="M19" s="119">
        <f t="shared" si="2"/>
        <v>0</v>
      </c>
      <c r="N19" s="120">
        <f t="shared" si="3"/>
        <v>0</v>
      </c>
      <c r="O19" s="99"/>
      <c r="P19" s="84"/>
      <c r="Q19" s="126"/>
      <c r="R19" s="85" t="str">
        <f t="shared" si="4"/>
        <v/>
      </c>
      <c r="S19" s="120" t="str">
        <f t="shared" si="5"/>
        <v/>
      </c>
      <c r="T19" s="120" t="e">
        <f>IF(#REF!="","",IF($B$2&gt;=#REF!,IF(#REF!="",1,0),0))</f>
        <v>#REF!</v>
      </c>
      <c r="U19" s="126"/>
    </row>
    <row r="20" spans="1:21" ht="10.199999999999999">
      <c r="A20" s="89">
        <v>13</v>
      </c>
      <c r="B20" s="145"/>
      <c r="C20" s="146"/>
      <c r="D20" s="80">
        <f>需求设计开发!E47</f>
        <v>0</v>
      </c>
      <c r="E20" s="81"/>
      <c r="F20" s="84"/>
      <c r="G20" s="84"/>
      <c r="H20" s="85" t="str">
        <f t="shared" si="0"/>
        <v/>
      </c>
      <c r="I20" s="123" t="str">
        <f t="shared" si="1"/>
        <v/>
      </c>
      <c r="J20" s="84"/>
      <c r="K20" s="84"/>
      <c r="L20" s="118"/>
      <c r="M20" s="119">
        <f t="shared" si="2"/>
        <v>0</v>
      </c>
      <c r="N20" s="120">
        <f t="shared" si="3"/>
        <v>0</v>
      </c>
      <c r="O20" s="99"/>
      <c r="P20" s="84"/>
      <c r="Q20" s="126"/>
      <c r="R20" s="85" t="str">
        <f t="shared" si="4"/>
        <v/>
      </c>
      <c r="S20" s="120" t="str">
        <f t="shared" si="5"/>
        <v/>
      </c>
      <c r="T20" s="120" t="e">
        <f>IF(#REF!="","",IF($B$2&gt;=#REF!,IF(#REF!="",1,0),0))</f>
        <v>#REF!</v>
      </c>
      <c r="U20" s="126"/>
    </row>
    <row r="21" spans="1:21" ht="10.199999999999999">
      <c r="A21" s="89">
        <v>14</v>
      </c>
      <c r="B21" s="145"/>
      <c r="C21" s="146"/>
      <c r="D21" s="80">
        <f>需求设计开发!E48</f>
        <v>0</v>
      </c>
      <c r="E21" s="81"/>
      <c r="F21" s="84"/>
      <c r="G21" s="84"/>
      <c r="H21" s="85" t="str">
        <f t="shared" si="0"/>
        <v/>
      </c>
      <c r="I21" s="123" t="str">
        <f t="shared" si="1"/>
        <v/>
      </c>
      <c r="J21" s="84"/>
      <c r="K21" s="84"/>
      <c r="L21" s="118"/>
      <c r="M21" s="119">
        <f t="shared" si="2"/>
        <v>0</v>
      </c>
      <c r="N21" s="120">
        <f t="shared" si="3"/>
        <v>0</v>
      </c>
      <c r="O21" s="99"/>
      <c r="P21" s="84"/>
      <c r="Q21" s="126"/>
      <c r="R21" s="85" t="str">
        <f t="shared" si="4"/>
        <v/>
      </c>
      <c r="S21" s="120" t="str">
        <f t="shared" si="5"/>
        <v/>
      </c>
      <c r="T21" s="120" t="e">
        <f>IF(#REF!="","",IF($B$2&gt;=#REF!,IF(#REF!="",1,0),0))</f>
        <v>#REF!</v>
      </c>
      <c r="U21" s="126"/>
    </row>
    <row r="22" spans="1:21" ht="10.199999999999999">
      <c r="A22" s="89">
        <v>15</v>
      </c>
      <c r="B22" s="145"/>
      <c r="C22" s="146"/>
      <c r="D22" s="80">
        <f>需求设计开发!E49</f>
        <v>0</v>
      </c>
      <c r="E22" s="81"/>
      <c r="F22" s="84"/>
      <c r="G22" s="84"/>
      <c r="H22" s="85" t="str">
        <f t="shared" si="0"/>
        <v/>
      </c>
      <c r="I22" s="123" t="str">
        <f t="shared" si="1"/>
        <v/>
      </c>
      <c r="J22" s="84"/>
      <c r="K22" s="84"/>
      <c r="L22" s="118"/>
      <c r="M22" s="119">
        <f t="shared" si="2"/>
        <v>0</v>
      </c>
      <c r="N22" s="120">
        <f t="shared" si="3"/>
        <v>0</v>
      </c>
      <c r="O22" s="99"/>
      <c r="P22" s="84"/>
      <c r="Q22" s="126"/>
      <c r="R22" s="85" t="str">
        <f t="shared" si="4"/>
        <v/>
      </c>
      <c r="S22" s="120" t="str">
        <f t="shared" si="5"/>
        <v/>
      </c>
      <c r="T22" s="120" t="e">
        <f>IF(#REF!="","",IF($B$2&gt;=#REF!,IF(#REF!="",1,0),0))</f>
        <v>#REF!</v>
      </c>
      <c r="U22" s="126"/>
    </row>
    <row r="23" spans="1:21" ht="10.199999999999999">
      <c r="A23" s="89">
        <v>16</v>
      </c>
      <c r="B23" s="145"/>
      <c r="C23" s="146"/>
      <c r="D23" s="80">
        <f>需求设计开发!E50</f>
        <v>0</v>
      </c>
      <c r="E23" s="81"/>
      <c r="F23" s="84"/>
      <c r="G23" s="84"/>
      <c r="H23" s="85" t="str">
        <f t="shared" si="0"/>
        <v/>
      </c>
      <c r="I23" s="123" t="str">
        <f t="shared" si="1"/>
        <v/>
      </c>
      <c r="J23" s="84"/>
      <c r="K23" s="84"/>
      <c r="L23" s="118"/>
      <c r="M23" s="119">
        <f t="shared" si="2"/>
        <v>0</v>
      </c>
      <c r="N23" s="120">
        <f t="shared" si="3"/>
        <v>0</v>
      </c>
      <c r="O23" s="99"/>
      <c r="P23" s="84"/>
      <c r="Q23" s="126"/>
      <c r="R23" s="85" t="str">
        <f t="shared" si="4"/>
        <v/>
      </c>
      <c r="S23" s="120" t="str">
        <f t="shared" si="5"/>
        <v/>
      </c>
      <c r="T23" s="120" t="e">
        <f>IF(#REF!="","",IF($B$2&gt;=#REF!,IF(#REF!="",1,0),0))</f>
        <v>#REF!</v>
      </c>
      <c r="U23" s="126"/>
    </row>
    <row r="24" spans="1:21" ht="10.199999999999999">
      <c r="A24" s="89">
        <v>17</v>
      </c>
      <c r="B24" s="145"/>
      <c r="C24" s="146"/>
      <c r="D24" s="80">
        <f>需求设计开发!E51</f>
        <v>0</v>
      </c>
      <c r="E24" s="81"/>
      <c r="F24" s="84"/>
      <c r="G24" s="84"/>
      <c r="H24" s="85" t="str">
        <f t="shared" si="0"/>
        <v/>
      </c>
      <c r="I24" s="123" t="str">
        <f t="shared" si="1"/>
        <v/>
      </c>
      <c r="J24" s="84"/>
      <c r="K24" s="84"/>
      <c r="L24" s="118"/>
      <c r="M24" s="119">
        <f t="shared" si="2"/>
        <v>0</v>
      </c>
      <c r="N24" s="120">
        <f t="shared" si="3"/>
        <v>0</v>
      </c>
      <c r="O24" s="99"/>
      <c r="P24" s="84"/>
      <c r="Q24" s="126"/>
      <c r="R24" s="85" t="str">
        <f t="shared" si="4"/>
        <v/>
      </c>
      <c r="S24" s="120" t="str">
        <f t="shared" si="5"/>
        <v/>
      </c>
      <c r="T24" s="120" t="e">
        <f>IF(#REF!="","",IF($B$2&gt;=#REF!,IF(#REF!="",1,0),0))</f>
        <v>#REF!</v>
      </c>
      <c r="U24" s="126"/>
    </row>
    <row r="25" spans="1:21" ht="10.199999999999999">
      <c r="A25" s="89">
        <v>18</v>
      </c>
      <c r="B25" s="145"/>
      <c r="C25" s="146"/>
      <c r="D25" s="80">
        <f>需求设计开发!E52</f>
        <v>0</v>
      </c>
      <c r="E25" s="81"/>
      <c r="F25" s="84"/>
      <c r="G25" s="84"/>
      <c r="H25" s="85" t="str">
        <f t="shared" si="0"/>
        <v/>
      </c>
      <c r="I25" s="123" t="str">
        <f t="shared" si="1"/>
        <v/>
      </c>
      <c r="J25" s="84"/>
      <c r="K25" s="84"/>
      <c r="L25" s="118"/>
      <c r="M25" s="119">
        <f t="shared" si="2"/>
        <v>0</v>
      </c>
      <c r="N25" s="120">
        <f t="shared" si="3"/>
        <v>0</v>
      </c>
      <c r="O25" s="99"/>
      <c r="P25" s="84"/>
      <c r="Q25" s="126"/>
      <c r="R25" s="85" t="str">
        <f t="shared" si="4"/>
        <v/>
      </c>
      <c r="S25" s="120" t="str">
        <f t="shared" si="5"/>
        <v/>
      </c>
      <c r="T25" s="120" t="e">
        <f>IF(#REF!="","",IF($B$2&gt;=#REF!,IF(#REF!="",1,0),0))</f>
        <v>#REF!</v>
      </c>
      <c r="U25" s="126"/>
    </row>
    <row r="26" spans="1:21" ht="10.199999999999999">
      <c r="A26" s="89">
        <v>19</v>
      </c>
      <c r="B26" s="145"/>
      <c r="C26" s="146"/>
      <c r="D26" s="80">
        <f>需求设计开发!E53</f>
        <v>0</v>
      </c>
      <c r="E26" s="81"/>
      <c r="F26" s="84"/>
      <c r="G26" s="84"/>
      <c r="H26" s="85" t="str">
        <f t="shared" si="0"/>
        <v/>
      </c>
      <c r="I26" s="123" t="str">
        <f t="shared" si="1"/>
        <v/>
      </c>
      <c r="J26" s="84"/>
      <c r="K26" s="84"/>
      <c r="L26" s="118"/>
      <c r="M26" s="119">
        <f t="shared" si="2"/>
        <v>0</v>
      </c>
      <c r="N26" s="120">
        <f t="shared" si="3"/>
        <v>0</v>
      </c>
      <c r="O26" s="99"/>
      <c r="P26" s="84"/>
      <c r="Q26" s="126"/>
      <c r="R26" s="85" t="str">
        <f t="shared" si="4"/>
        <v/>
      </c>
      <c r="S26" s="120" t="str">
        <f t="shared" si="5"/>
        <v/>
      </c>
      <c r="T26" s="120" t="e">
        <f>IF(#REF!="","",IF($B$2&gt;=#REF!,IF(#REF!="",1,0),0))</f>
        <v>#REF!</v>
      </c>
      <c r="U26" s="126"/>
    </row>
    <row r="27" spans="1:21" ht="10.199999999999999">
      <c r="A27" s="78">
        <v>20</v>
      </c>
      <c r="B27" s="95"/>
      <c r="C27" s="96"/>
      <c r="D27" s="80">
        <f>需求设计开发!E54</f>
        <v>0</v>
      </c>
      <c r="E27" s="81"/>
      <c r="F27" s="84"/>
      <c r="G27" s="84"/>
      <c r="H27" s="85" t="str">
        <f t="shared" si="0"/>
        <v/>
      </c>
      <c r="I27" s="122" t="str">
        <f t="shared" si="1"/>
        <v/>
      </c>
      <c r="J27" s="84"/>
      <c r="K27" s="84"/>
      <c r="L27" s="118"/>
      <c r="M27" s="119">
        <f t="shared" si="2"/>
        <v>0</v>
      </c>
      <c r="N27" s="120">
        <f t="shared" si="3"/>
        <v>0</v>
      </c>
      <c r="O27" s="99"/>
      <c r="P27" s="84"/>
      <c r="Q27" s="126"/>
      <c r="R27" s="85" t="str">
        <f t="shared" si="4"/>
        <v/>
      </c>
      <c r="S27" s="120" t="str">
        <f t="shared" si="5"/>
        <v/>
      </c>
      <c r="T27" s="120" t="e">
        <f>IF(#REF!="","",IF($B$2&gt;=#REF!,IF(#REF!="",1,0),0))</f>
        <v>#REF!</v>
      </c>
      <c r="U27" s="126"/>
    </row>
    <row r="28" spans="1:21" ht="10.199999999999999">
      <c r="A28" s="78">
        <v>21</v>
      </c>
      <c r="B28" s="145"/>
      <c r="C28" s="96"/>
      <c r="D28" s="80">
        <f>需求设计开发!E55</f>
        <v>0</v>
      </c>
      <c r="E28" s="81"/>
      <c r="F28" s="84"/>
      <c r="G28" s="84"/>
      <c r="H28" s="85" t="str">
        <f t="shared" si="0"/>
        <v/>
      </c>
      <c r="I28" s="122" t="str">
        <f t="shared" si="1"/>
        <v/>
      </c>
      <c r="J28" s="84"/>
      <c r="K28" s="84"/>
      <c r="L28" s="118"/>
      <c r="M28" s="119">
        <f t="shared" si="2"/>
        <v>0</v>
      </c>
      <c r="N28" s="120">
        <f t="shared" si="3"/>
        <v>0</v>
      </c>
      <c r="O28" s="99"/>
      <c r="P28" s="84"/>
      <c r="Q28" s="126"/>
      <c r="R28" s="85" t="str">
        <f t="shared" si="4"/>
        <v/>
      </c>
      <c r="S28" s="120" t="str">
        <f t="shared" si="5"/>
        <v/>
      </c>
      <c r="T28" s="120" t="e">
        <f>IF(#REF!="","",IF($B$2&gt;=#REF!,IF(#REF!="",1,0),0))</f>
        <v>#REF!</v>
      </c>
      <c r="U28" s="126"/>
    </row>
    <row r="29" spans="1:21" ht="10.199999999999999">
      <c r="A29" s="78">
        <v>22</v>
      </c>
      <c r="B29" s="145"/>
      <c r="C29" s="96"/>
      <c r="D29" s="80">
        <f>需求设计开发!E56</f>
        <v>0</v>
      </c>
      <c r="E29" s="81"/>
      <c r="F29" s="84"/>
      <c r="G29" s="84"/>
      <c r="H29" s="85" t="str">
        <f t="shared" si="0"/>
        <v/>
      </c>
      <c r="I29" s="122" t="str">
        <f t="shared" si="1"/>
        <v/>
      </c>
      <c r="J29" s="84"/>
      <c r="K29" s="84"/>
      <c r="L29" s="118"/>
      <c r="M29" s="119">
        <f t="shared" si="2"/>
        <v>0</v>
      </c>
      <c r="N29" s="120">
        <f t="shared" si="3"/>
        <v>0</v>
      </c>
      <c r="O29" s="99"/>
      <c r="P29" s="84"/>
      <c r="Q29" s="126"/>
      <c r="R29" s="85" t="str">
        <f t="shared" si="4"/>
        <v/>
      </c>
      <c r="S29" s="120" t="str">
        <f t="shared" si="5"/>
        <v/>
      </c>
      <c r="T29" s="120" t="e">
        <f>IF(#REF!="","",IF($B$2&gt;=#REF!,IF(#REF!="",1,0),0))</f>
        <v>#REF!</v>
      </c>
      <c r="U29" s="126"/>
    </row>
    <row r="30" spans="1:21" ht="10.199999999999999">
      <c r="A30" s="78">
        <v>23</v>
      </c>
      <c r="B30" s="95"/>
      <c r="C30" s="96"/>
      <c r="D30" s="80">
        <f>需求设计开发!E57</f>
        <v>0</v>
      </c>
      <c r="E30" s="81"/>
      <c r="F30" s="84"/>
      <c r="G30" s="84"/>
      <c r="H30" s="85" t="str">
        <f t="shared" si="0"/>
        <v/>
      </c>
      <c r="I30" s="122" t="str">
        <f t="shared" si="1"/>
        <v/>
      </c>
      <c r="J30" s="84"/>
      <c r="K30" s="84"/>
      <c r="L30" s="118"/>
      <c r="M30" s="119">
        <f t="shared" si="2"/>
        <v>0</v>
      </c>
      <c r="N30" s="120">
        <f t="shared" si="3"/>
        <v>0</v>
      </c>
      <c r="O30" s="99"/>
      <c r="P30" s="84"/>
      <c r="Q30" s="126"/>
      <c r="R30" s="85" t="str">
        <f t="shared" si="4"/>
        <v/>
      </c>
      <c r="S30" s="120" t="str">
        <f t="shared" si="5"/>
        <v/>
      </c>
      <c r="T30" s="120" t="e">
        <f>IF(#REF!="","",IF($B$2&gt;=#REF!,IF(#REF!="",1,0),0))</f>
        <v>#REF!</v>
      </c>
      <c r="U30" s="126"/>
    </row>
    <row r="31" spans="1:21" ht="10.199999999999999">
      <c r="A31" s="78">
        <v>24</v>
      </c>
      <c r="B31" s="95"/>
      <c r="C31" s="96"/>
      <c r="D31" s="80">
        <f>需求设计开发!E58</f>
        <v>0</v>
      </c>
      <c r="E31" s="81"/>
      <c r="F31" s="84"/>
      <c r="G31" s="84"/>
      <c r="H31" s="85" t="str">
        <f t="shared" si="0"/>
        <v/>
      </c>
      <c r="I31" s="122" t="str">
        <f t="shared" si="1"/>
        <v/>
      </c>
      <c r="J31" s="84"/>
      <c r="K31" s="84"/>
      <c r="L31" s="118"/>
      <c r="M31" s="119">
        <f t="shared" si="2"/>
        <v>0</v>
      </c>
      <c r="N31" s="120">
        <f t="shared" si="3"/>
        <v>0</v>
      </c>
      <c r="O31" s="99"/>
      <c r="P31" s="84"/>
      <c r="Q31" s="126"/>
      <c r="R31" s="85" t="str">
        <f t="shared" si="4"/>
        <v/>
      </c>
      <c r="S31" s="120" t="str">
        <f t="shared" si="5"/>
        <v/>
      </c>
      <c r="T31" s="120" t="e">
        <f>IF(#REF!="","",IF($B$2&gt;=#REF!,IF(#REF!="",1,0),0))</f>
        <v>#REF!</v>
      </c>
      <c r="U31" s="126"/>
    </row>
    <row r="32" spans="1:21" ht="10.199999999999999">
      <c r="A32" s="78">
        <v>25</v>
      </c>
      <c r="B32" s="95"/>
      <c r="C32" s="96"/>
      <c r="D32" s="80">
        <f>需求设计开发!E59</f>
        <v>0</v>
      </c>
      <c r="E32" s="81"/>
      <c r="F32" s="84"/>
      <c r="G32" s="84"/>
      <c r="H32" s="85" t="str">
        <f t="shared" si="0"/>
        <v/>
      </c>
      <c r="I32" s="122" t="str">
        <f t="shared" si="1"/>
        <v/>
      </c>
      <c r="J32" s="84"/>
      <c r="K32" s="84"/>
      <c r="L32" s="118"/>
      <c r="M32" s="119">
        <f t="shared" si="2"/>
        <v>0</v>
      </c>
      <c r="N32" s="120">
        <f t="shared" si="3"/>
        <v>0</v>
      </c>
      <c r="O32" s="99"/>
      <c r="P32" s="84"/>
      <c r="Q32" s="126"/>
      <c r="R32" s="85" t="str">
        <f t="shared" si="4"/>
        <v/>
      </c>
      <c r="S32" s="120" t="str">
        <f t="shared" si="5"/>
        <v/>
      </c>
      <c r="T32" s="120" t="e">
        <f>IF(#REF!="","",IF($B$2&gt;=#REF!,IF(#REF!="",1,0),0))</f>
        <v>#REF!</v>
      </c>
      <c r="U32" s="126"/>
    </row>
    <row r="33" spans="1:21" ht="10.199999999999999">
      <c r="A33" s="78">
        <v>26</v>
      </c>
      <c r="B33" s="80"/>
      <c r="C33" s="96"/>
      <c r="D33" s="80">
        <f>需求设计开发!E60</f>
        <v>0</v>
      </c>
      <c r="E33" s="81"/>
      <c r="F33" s="84"/>
      <c r="G33" s="84"/>
      <c r="H33" s="85" t="str">
        <f t="shared" si="0"/>
        <v/>
      </c>
      <c r="I33" s="122" t="str">
        <f t="shared" si="1"/>
        <v/>
      </c>
      <c r="J33" s="84"/>
      <c r="K33" s="84"/>
      <c r="L33" s="118"/>
      <c r="M33" s="119">
        <f t="shared" si="2"/>
        <v>0</v>
      </c>
      <c r="N33" s="120">
        <f t="shared" si="3"/>
        <v>0</v>
      </c>
      <c r="O33" s="99"/>
      <c r="P33" s="84"/>
      <c r="Q33" s="126"/>
      <c r="R33" s="85" t="str">
        <f t="shared" si="4"/>
        <v/>
      </c>
      <c r="S33" s="120" t="str">
        <f t="shared" si="5"/>
        <v/>
      </c>
      <c r="T33" s="120" t="e">
        <f>IF(#REF!="","",IF($B$2&gt;=#REF!,IF(#REF!="",1,0),0))</f>
        <v>#REF!</v>
      </c>
      <c r="U33" s="126"/>
    </row>
    <row r="34" spans="1:21" ht="10.199999999999999">
      <c r="A34" s="78">
        <v>27</v>
      </c>
      <c r="B34" s="80"/>
      <c r="C34" s="96"/>
      <c r="D34" s="80">
        <f>需求设计开发!E61</f>
        <v>0</v>
      </c>
      <c r="E34" s="81"/>
      <c r="F34" s="84"/>
      <c r="G34" s="84"/>
      <c r="H34" s="85" t="str">
        <f t="shared" si="0"/>
        <v/>
      </c>
      <c r="I34" s="122" t="str">
        <f t="shared" si="1"/>
        <v/>
      </c>
      <c r="J34" s="84"/>
      <c r="K34" s="84"/>
      <c r="L34" s="118"/>
      <c r="M34" s="119">
        <f t="shared" si="2"/>
        <v>0</v>
      </c>
      <c r="N34" s="120">
        <f t="shared" si="3"/>
        <v>0</v>
      </c>
      <c r="O34" s="99"/>
      <c r="P34" s="84"/>
      <c r="Q34" s="126"/>
      <c r="R34" s="85" t="str">
        <f t="shared" si="4"/>
        <v/>
      </c>
      <c r="S34" s="120" t="str">
        <f t="shared" si="5"/>
        <v/>
      </c>
      <c r="T34" s="120" t="e">
        <f>IF(#REF!="","",IF($B$2&gt;=#REF!,IF(#REF!="",1,0),0))</f>
        <v>#REF!</v>
      </c>
      <c r="U34" s="126"/>
    </row>
    <row r="35" spans="1:21" ht="10.199999999999999">
      <c r="A35" s="78">
        <v>28</v>
      </c>
      <c r="B35" s="80"/>
      <c r="C35" s="96"/>
      <c r="D35" s="80">
        <f>需求设计开发!E62</f>
        <v>0</v>
      </c>
      <c r="E35" s="81"/>
      <c r="F35" s="84"/>
      <c r="G35" s="84"/>
      <c r="H35" s="85" t="str">
        <f t="shared" si="0"/>
        <v/>
      </c>
      <c r="I35" s="122" t="str">
        <f t="shared" si="1"/>
        <v/>
      </c>
      <c r="J35" s="84"/>
      <c r="K35" s="84"/>
      <c r="L35" s="118"/>
      <c r="M35" s="119">
        <f t="shared" si="2"/>
        <v>0</v>
      </c>
      <c r="N35" s="120">
        <f t="shared" si="3"/>
        <v>0</v>
      </c>
      <c r="O35" s="99"/>
      <c r="P35" s="84"/>
      <c r="Q35" s="126"/>
      <c r="R35" s="85" t="str">
        <f t="shared" si="4"/>
        <v/>
      </c>
      <c r="S35" s="120" t="str">
        <f t="shared" si="5"/>
        <v/>
      </c>
      <c r="T35" s="120" t="e">
        <f>IF(#REF!="","",IF($B$2&gt;=#REF!,IF(#REF!="",1,0),0))</f>
        <v>#REF!</v>
      </c>
      <c r="U35" s="126"/>
    </row>
    <row r="36" spans="1:21" ht="10.199999999999999">
      <c r="A36" s="78">
        <v>29</v>
      </c>
      <c r="B36" s="80"/>
      <c r="C36" s="96"/>
      <c r="D36" s="80">
        <f>需求设计开发!E63</f>
        <v>0</v>
      </c>
      <c r="E36" s="81"/>
      <c r="F36" s="84"/>
      <c r="G36" s="84"/>
      <c r="H36" s="85" t="str">
        <f t="shared" si="0"/>
        <v/>
      </c>
      <c r="I36" s="122" t="str">
        <f t="shared" si="1"/>
        <v/>
      </c>
      <c r="J36" s="84"/>
      <c r="K36" s="84"/>
      <c r="L36" s="118"/>
      <c r="M36" s="119">
        <f t="shared" si="2"/>
        <v>0</v>
      </c>
      <c r="N36" s="120">
        <f t="shared" si="3"/>
        <v>0</v>
      </c>
      <c r="O36" s="99"/>
      <c r="P36" s="84"/>
      <c r="Q36" s="126"/>
      <c r="R36" s="85" t="str">
        <f t="shared" si="4"/>
        <v/>
      </c>
      <c r="S36" s="120" t="str">
        <f t="shared" si="5"/>
        <v/>
      </c>
      <c r="T36" s="120" t="e">
        <f>IF(#REF!="","",IF($B$2&gt;=#REF!,IF(#REF!="",1,0),0))</f>
        <v>#REF!</v>
      </c>
      <c r="U36" s="126"/>
    </row>
    <row r="37" spans="1:21" ht="10.199999999999999">
      <c r="A37" s="78">
        <v>30</v>
      </c>
      <c r="B37" s="80"/>
      <c r="C37" s="96"/>
      <c r="D37" s="80">
        <f>需求设计开发!E64</f>
        <v>0</v>
      </c>
      <c r="E37" s="81"/>
      <c r="F37" s="84"/>
      <c r="G37" s="84"/>
      <c r="H37" s="85" t="str">
        <f t="shared" si="0"/>
        <v/>
      </c>
      <c r="I37" s="122" t="str">
        <f t="shared" si="1"/>
        <v/>
      </c>
      <c r="J37" s="84"/>
      <c r="K37" s="84"/>
      <c r="L37" s="118"/>
      <c r="M37" s="119">
        <f t="shared" si="2"/>
        <v>0</v>
      </c>
      <c r="N37" s="120">
        <f t="shared" si="3"/>
        <v>0</v>
      </c>
      <c r="O37" s="99"/>
      <c r="P37" s="84"/>
      <c r="Q37" s="126"/>
      <c r="R37" s="85" t="str">
        <f t="shared" si="4"/>
        <v/>
      </c>
      <c r="S37" s="120" t="str">
        <f t="shared" si="5"/>
        <v/>
      </c>
      <c r="T37" s="120" t="e">
        <f>IF(#REF!="","",IF($B$2&gt;=#REF!,IF(#REF!="",1,0),0))</f>
        <v>#REF!</v>
      </c>
      <c r="U37" s="126"/>
    </row>
    <row r="38" spans="1:21" ht="10.199999999999999">
      <c r="A38" s="78">
        <v>31</v>
      </c>
      <c r="B38" s="80"/>
      <c r="C38" s="96"/>
      <c r="D38" s="80">
        <f>需求设计开发!E65</f>
        <v>0</v>
      </c>
      <c r="E38" s="81"/>
      <c r="F38" s="84"/>
      <c r="G38" s="84"/>
      <c r="H38" s="85" t="str">
        <f t="shared" si="0"/>
        <v/>
      </c>
      <c r="I38" s="122" t="str">
        <f t="shared" si="1"/>
        <v/>
      </c>
      <c r="J38" s="84"/>
      <c r="K38" s="84"/>
      <c r="L38" s="118"/>
      <c r="M38" s="119">
        <f t="shared" si="2"/>
        <v>0</v>
      </c>
      <c r="N38" s="120">
        <f t="shared" si="3"/>
        <v>0</v>
      </c>
      <c r="O38" s="99"/>
      <c r="P38" s="84"/>
      <c r="Q38" s="126"/>
      <c r="R38" s="85" t="str">
        <f t="shared" si="4"/>
        <v/>
      </c>
      <c r="S38" s="120" t="str">
        <f t="shared" si="5"/>
        <v/>
      </c>
      <c r="T38" s="120" t="e">
        <f>IF(#REF!="","",IF($B$2&gt;=#REF!,IF(#REF!="",1,0),0))</f>
        <v>#REF!</v>
      </c>
      <c r="U38" s="126"/>
    </row>
    <row r="39" spans="1:21">
      <c r="A39" s="78">
        <v>32</v>
      </c>
      <c r="B39" s="80"/>
      <c r="C39" s="96"/>
      <c r="D39" s="80">
        <f>需求设计开发!E66</f>
        <v>0</v>
      </c>
      <c r="E39" s="81"/>
      <c r="F39" s="84"/>
      <c r="G39" s="84"/>
      <c r="H39" s="85" t="str">
        <f t="shared" si="0"/>
        <v/>
      </c>
      <c r="I39" s="84" t="str">
        <f t="shared" si="1"/>
        <v/>
      </c>
      <c r="J39" s="84"/>
      <c r="K39" s="84"/>
      <c r="L39" s="118"/>
      <c r="M39" s="119">
        <f t="shared" si="2"/>
        <v>0</v>
      </c>
      <c r="N39" s="120">
        <f t="shared" si="3"/>
        <v>0</v>
      </c>
      <c r="O39" s="99"/>
      <c r="P39" s="84"/>
      <c r="Q39" s="126"/>
      <c r="R39" s="85" t="str">
        <f t="shared" si="4"/>
        <v/>
      </c>
      <c r="S39" s="120" t="str">
        <f t="shared" si="5"/>
        <v/>
      </c>
      <c r="T39" s="120" t="e">
        <f>IF(#REF!="","",IF($B$2&gt;=#REF!,IF(#REF!="",1,0),0))</f>
        <v>#REF!</v>
      </c>
      <c r="U39" s="126"/>
    </row>
    <row r="40" spans="1:21">
      <c r="A40" s="78">
        <v>33</v>
      </c>
      <c r="B40" s="80"/>
      <c r="C40" s="96"/>
      <c r="D40" s="80">
        <f>需求设计开发!E67</f>
        <v>0</v>
      </c>
      <c r="E40" s="81"/>
      <c r="F40" s="84"/>
      <c r="G40" s="84"/>
      <c r="H40" s="85" t="str">
        <f t="shared" si="0"/>
        <v/>
      </c>
      <c r="I40" s="84" t="str">
        <f t="shared" si="1"/>
        <v/>
      </c>
      <c r="J40" s="84"/>
      <c r="K40" s="84"/>
      <c r="L40" s="118"/>
      <c r="M40" s="119">
        <f t="shared" si="2"/>
        <v>0</v>
      </c>
      <c r="N40" s="120">
        <f t="shared" si="3"/>
        <v>0</v>
      </c>
      <c r="O40" s="99"/>
      <c r="P40" s="84"/>
      <c r="Q40" s="126"/>
      <c r="R40" s="85" t="str">
        <f t="shared" si="4"/>
        <v/>
      </c>
      <c r="S40" s="120" t="str">
        <f t="shared" si="5"/>
        <v/>
      </c>
      <c r="T40" s="120" t="e">
        <f>IF(#REF!="","",IF($B$2&gt;=#REF!,IF(#REF!="",1,0),0))</f>
        <v>#REF!</v>
      </c>
      <c r="U40" s="126"/>
    </row>
    <row r="41" spans="1:21">
      <c r="A41" s="78">
        <v>34</v>
      </c>
      <c r="B41" s="80"/>
      <c r="C41" s="96"/>
      <c r="D41" s="80">
        <f>需求设计开发!E68</f>
        <v>0</v>
      </c>
      <c r="E41" s="81"/>
      <c r="F41" s="84"/>
      <c r="G41" s="84"/>
      <c r="H41" s="85" t="str">
        <f t="shared" si="0"/>
        <v/>
      </c>
      <c r="I41" s="84" t="str">
        <f t="shared" si="1"/>
        <v/>
      </c>
      <c r="J41" s="84"/>
      <c r="K41" s="84"/>
      <c r="L41" s="118"/>
      <c r="M41" s="119">
        <f t="shared" si="2"/>
        <v>0</v>
      </c>
      <c r="N41" s="120">
        <f t="shared" si="3"/>
        <v>0</v>
      </c>
      <c r="O41" s="99"/>
      <c r="P41" s="84"/>
      <c r="Q41" s="126"/>
      <c r="R41" s="85" t="str">
        <f t="shared" si="4"/>
        <v/>
      </c>
      <c r="S41" s="120" t="str">
        <f t="shared" si="5"/>
        <v/>
      </c>
      <c r="T41" s="120" t="e">
        <f>IF(#REF!="","",IF($B$2&gt;=#REF!,IF(#REF!="",1,0),0))</f>
        <v>#REF!</v>
      </c>
      <c r="U41" s="126"/>
    </row>
    <row r="42" spans="1:21">
      <c r="A42" s="78">
        <v>35</v>
      </c>
      <c r="B42" s="80"/>
      <c r="C42" s="96"/>
      <c r="D42" s="80">
        <f>需求设计开发!E69</f>
        <v>0</v>
      </c>
      <c r="E42" s="81"/>
      <c r="F42" s="84"/>
      <c r="G42" s="84"/>
      <c r="H42" s="85" t="str">
        <f t="shared" si="0"/>
        <v/>
      </c>
      <c r="I42" s="84" t="str">
        <f t="shared" si="1"/>
        <v/>
      </c>
      <c r="J42" s="84"/>
      <c r="K42" s="84"/>
      <c r="L42" s="118"/>
      <c r="M42" s="119">
        <f t="shared" si="2"/>
        <v>0</v>
      </c>
      <c r="N42" s="120">
        <f t="shared" si="3"/>
        <v>0</v>
      </c>
      <c r="O42" s="99"/>
      <c r="P42" s="84"/>
      <c r="Q42" s="126"/>
      <c r="R42" s="85" t="str">
        <f t="shared" si="4"/>
        <v/>
      </c>
      <c r="S42" s="120" t="str">
        <f t="shared" si="5"/>
        <v/>
      </c>
      <c r="T42" s="120" t="e">
        <f>IF(#REF!="","",IF($B$2&gt;=#REF!,IF(#REF!="",1,0),0))</f>
        <v>#REF!</v>
      </c>
      <c r="U42" s="126"/>
    </row>
    <row r="43" spans="1:21" ht="10.199999999999999">
      <c r="A43" s="78">
        <v>36</v>
      </c>
      <c r="B43" s="80"/>
      <c r="C43" s="96"/>
      <c r="D43" s="80">
        <f>需求设计开发!E70</f>
        <v>0</v>
      </c>
      <c r="E43" s="81"/>
      <c r="F43" s="84"/>
      <c r="G43" s="84"/>
      <c r="H43" s="85" t="str">
        <f t="shared" si="0"/>
        <v/>
      </c>
      <c r="I43" s="122" t="str">
        <f t="shared" si="1"/>
        <v/>
      </c>
      <c r="J43" s="84"/>
      <c r="K43" s="84"/>
      <c r="L43" s="118"/>
      <c r="M43" s="119">
        <f t="shared" si="2"/>
        <v>0</v>
      </c>
      <c r="N43" s="120">
        <f t="shared" si="3"/>
        <v>0</v>
      </c>
      <c r="O43" s="99"/>
      <c r="P43" s="84"/>
      <c r="Q43" s="126"/>
      <c r="R43" s="85" t="str">
        <f t="shared" si="4"/>
        <v/>
      </c>
      <c r="S43" s="120" t="str">
        <f t="shared" si="5"/>
        <v/>
      </c>
      <c r="T43" s="120" t="e">
        <f>IF(#REF!="","",IF($B$2&gt;=#REF!,IF(#REF!="",1,0),0))</f>
        <v>#REF!</v>
      </c>
      <c r="U43" s="126"/>
    </row>
    <row r="44" spans="1:21" ht="10.199999999999999">
      <c r="A44" s="78">
        <v>37</v>
      </c>
      <c r="B44" s="80"/>
      <c r="C44" s="96"/>
      <c r="D44" s="80">
        <f>代码管理!H50</f>
        <v>6.2</v>
      </c>
      <c r="E44" s="81"/>
      <c r="F44" s="84"/>
      <c r="G44" s="84"/>
      <c r="H44" s="85" t="str">
        <f t="shared" si="0"/>
        <v/>
      </c>
      <c r="I44" s="122" t="str">
        <f t="shared" si="1"/>
        <v/>
      </c>
      <c r="J44" s="84"/>
      <c r="K44" s="84"/>
      <c r="L44" s="118"/>
      <c r="M44" s="119">
        <f t="shared" si="2"/>
        <v>0</v>
      </c>
      <c r="N44" s="120">
        <f t="shared" si="3"/>
        <v>93</v>
      </c>
      <c r="O44" s="99"/>
      <c r="P44" s="84"/>
      <c r="Q44" s="126"/>
      <c r="R44" s="85" t="str">
        <f t="shared" si="4"/>
        <v/>
      </c>
      <c r="S44" s="120" t="str">
        <f t="shared" si="5"/>
        <v/>
      </c>
      <c r="T44" s="120" t="e">
        <f>IF(#REF!="","",IF($B$2&gt;=#REF!,IF(#REF!="",1,0),0))</f>
        <v>#REF!</v>
      </c>
      <c r="U44" s="126"/>
    </row>
    <row r="45" spans="1:21" ht="10.199999999999999">
      <c r="A45" s="78">
        <v>38</v>
      </c>
      <c r="B45" s="80"/>
      <c r="C45" s="96"/>
      <c r="D45" s="80">
        <f>代码管理!H52</f>
        <v>8.4</v>
      </c>
      <c r="E45" s="81"/>
      <c r="F45" s="84"/>
      <c r="G45" s="84"/>
      <c r="H45" s="85" t="str">
        <f t="shared" si="0"/>
        <v/>
      </c>
      <c r="I45" s="122" t="str">
        <f t="shared" si="1"/>
        <v/>
      </c>
      <c r="J45" s="84"/>
      <c r="K45" s="84"/>
      <c r="L45" s="118"/>
      <c r="M45" s="119">
        <f t="shared" si="2"/>
        <v>0</v>
      </c>
      <c r="N45" s="120">
        <f t="shared" si="3"/>
        <v>126</v>
      </c>
      <c r="O45" s="99"/>
      <c r="P45" s="84"/>
      <c r="Q45" s="126"/>
      <c r="R45" s="85" t="str">
        <f t="shared" si="4"/>
        <v/>
      </c>
      <c r="S45" s="120" t="str">
        <f t="shared" si="5"/>
        <v/>
      </c>
      <c r="T45" s="120" t="e">
        <f>IF(#REF!="","",IF($B$2&gt;=#REF!,IF(#REF!="",1,0),0))</f>
        <v>#REF!</v>
      </c>
      <c r="U45" s="126"/>
    </row>
    <row r="46" spans="1:21">
      <c r="A46" s="78">
        <v>39</v>
      </c>
      <c r="B46" s="80"/>
      <c r="C46" s="96"/>
      <c r="D46" s="80" t="e">
        <f>代码管理!#REF!</f>
        <v>#REF!</v>
      </c>
      <c r="E46" s="81"/>
      <c r="F46" s="84"/>
      <c r="G46" s="84"/>
      <c r="H46" s="85" t="str">
        <f t="shared" si="0"/>
        <v/>
      </c>
      <c r="I46" s="84" t="str">
        <f t="shared" si="1"/>
        <v/>
      </c>
      <c r="J46" s="84"/>
      <c r="K46" s="84"/>
      <c r="L46" s="84"/>
      <c r="M46" s="119">
        <f t="shared" si="2"/>
        <v>0</v>
      </c>
      <c r="N46" s="120" t="e">
        <f t="shared" si="3"/>
        <v>#REF!</v>
      </c>
      <c r="O46" s="99"/>
      <c r="P46" s="84"/>
      <c r="Q46" s="126"/>
      <c r="R46" s="85" t="str">
        <f t="shared" si="4"/>
        <v/>
      </c>
      <c r="S46" s="120" t="str">
        <f t="shared" si="5"/>
        <v/>
      </c>
      <c r="T46" s="120" t="e">
        <f>IF(#REF!="","",IF($B$2&gt;=#REF!,IF(#REF!="",1,0),0))</f>
        <v>#REF!</v>
      </c>
      <c r="U46" s="126"/>
    </row>
    <row r="47" spans="1:21">
      <c r="A47" s="78"/>
      <c r="B47" s="97" t="s">
        <v>18</v>
      </c>
      <c r="C47" s="78"/>
      <c r="D47" s="78"/>
      <c r="E47" s="98"/>
      <c r="F47" s="99"/>
      <c r="G47" s="99"/>
      <c r="H47" s="100"/>
      <c r="I47" s="124"/>
      <c r="J47" s="99"/>
      <c r="K47" s="99"/>
      <c r="L47" s="119">
        <f>SUM(L8:L46)</f>
        <v>0</v>
      </c>
      <c r="M47" s="119">
        <f>SUM(M8:M46)</f>
        <v>0</v>
      </c>
      <c r="N47" s="120" t="e">
        <f>SUM(N8:N46)</f>
        <v>#REF!</v>
      </c>
      <c r="O47" s="125">
        <f>SUM(O8:O46)</f>
        <v>0</v>
      </c>
      <c r="P47" s="126"/>
      <c r="Q47" s="131">
        <f>SUM(Q8:Q46)</f>
        <v>0</v>
      </c>
      <c r="R47" s="85"/>
      <c r="S47" s="85"/>
      <c r="T47" s="132"/>
      <c r="U47" s="126"/>
    </row>
    <row r="50" spans="1:4" ht="18" customHeight="1">
      <c r="A50" s="307" t="s">
        <v>19</v>
      </c>
      <c r="B50" s="101" t="s">
        <v>121</v>
      </c>
      <c r="C50" s="102" t="s">
        <v>21</v>
      </c>
      <c r="D50" s="103">
        <f>1-COUNTIF(H8:H46,"")/A46</f>
        <v>0</v>
      </c>
    </row>
    <row r="51" spans="1:4" ht="18" customHeight="1">
      <c r="A51" s="308"/>
      <c r="B51" s="104"/>
      <c r="C51" s="105" t="s">
        <v>25</v>
      </c>
      <c r="D51" s="106">
        <f>COUNTIF(I8:I46,1)</f>
        <v>0</v>
      </c>
    </row>
    <row r="52" spans="1:4" ht="18" customHeight="1">
      <c r="A52" s="308"/>
      <c r="B52" s="104"/>
      <c r="C52" s="107" t="s">
        <v>27</v>
      </c>
      <c r="D52" s="108">
        <f>1-COUNTIF(R8:R46,"")/A46</f>
        <v>0</v>
      </c>
    </row>
    <row r="53" spans="1:4" ht="18" customHeight="1">
      <c r="A53" s="308"/>
      <c r="B53" s="104"/>
      <c r="C53" s="105" t="s">
        <v>28</v>
      </c>
      <c r="D53" s="106">
        <f>COUNTIF($R$8:$R$47,"◎")</f>
        <v>0</v>
      </c>
    </row>
    <row r="54" spans="1:4" ht="18" customHeight="1">
      <c r="A54" s="308"/>
      <c r="B54" s="104"/>
      <c r="C54" s="105" t="s">
        <v>29</v>
      </c>
      <c r="D54" s="106">
        <f>COUNTIF($R$8:$R$47,"○")</f>
        <v>0</v>
      </c>
    </row>
    <row r="55" spans="1:4" ht="18" customHeight="1">
      <c r="A55" s="308"/>
      <c r="B55" s="104"/>
      <c r="C55" s="105" t="s">
        <v>30</v>
      </c>
      <c r="D55" s="106">
        <f>COUNTIF(S8:S46,1)</f>
        <v>0</v>
      </c>
    </row>
    <row r="56" spans="1:4" ht="18" customHeight="1">
      <c r="A56" s="308"/>
      <c r="B56" s="104"/>
      <c r="C56" s="105" t="s">
        <v>31</v>
      </c>
      <c r="D56" s="106">
        <f>COUNTIF($R$8:$R$47,"△")</f>
        <v>0</v>
      </c>
    </row>
    <row r="57" spans="1:4" ht="18" customHeight="1">
      <c r="A57" s="309"/>
      <c r="B57" s="139"/>
      <c r="C57" s="140" t="s">
        <v>32</v>
      </c>
      <c r="D57" s="141">
        <f>L47</f>
        <v>0</v>
      </c>
    </row>
    <row r="58" spans="1:4" ht="18" customHeight="1">
      <c r="B58" s="112"/>
    </row>
    <row r="59" spans="1:4" ht="18" customHeight="1">
      <c r="B59" s="112"/>
    </row>
    <row r="60" spans="1:4" ht="18" customHeight="1">
      <c r="B60" s="112"/>
    </row>
    <row r="61" spans="1:4" ht="18" customHeight="1">
      <c r="B61" s="112"/>
    </row>
    <row r="62" spans="1:4" ht="18" customHeight="1"/>
    <row r="63" spans="1:4" ht="18" customHeight="1">
      <c r="A63" s="113"/>
      <c r="B63" s="112"/>
      <c r="C63" s="114"/>
      <c r="D63" s="114"/>
    </row>
    <row r="64" spans="1:4" ht="18" customHeight="1">
      <c r="B64" s="112"/>
    </row>
    <row r="65" spans="1:4" ht="18" customHeight="1">
      <c r="B65" s="112"/>
    </row>
    <row r="66" spans="1:4" ht="18" customHeight="1">
      <c r="B66" s="112"/>
    </row>
    <row r="67" spans="1:4" ht="18" customHeight="1">
      <c r="B67" s="112"/>
    </row>
    <row r="68" spans="1:4" ht="18" customHeight="1">
      <c r="B68" s="112"/>
      <c r="C68" s="114"/>
      <c r="D68" s="114"/>
    </row>
    <row r="69" spans="1:4" ht="18" customHeight="1">
      <c r="B69" s="112"/>
    </row>
    <row r="70" spans="1:4" ht="18" customHeight="1">
      <c r="B70" s="112"/>
    </row>
    <row r="71" spans="1:4" ht="18" customHeight="1">
      <c r="B71" s="112"/>
    </row>
    <row r="72" spans="1:4" ht="18" customHeight="1">
      <c r="B72" s="112"/>
    </row>
    <row r="73" spans="1:4">
      <c r="A73" s="133"/>
      <c r="B73" s="112"/>
      <c r="C73" s="114"/>
      <c r="D73" s="114"/>
    </row>
    <row r="74" spans="1:4">
      <c r="B74" s="112"/>
      <c r="C74" s="114"/>
      <c r="D74" s="114"/>
    </row>
  </sheetData>
  <mergeCells count="24">
    <mergeCell ref="U4:U7"/>
    <mergeCell ref="F4:S5"/>
    <mergeCell ref="P6:P7"/>
    <mergeCell ref="Q6:Q7"/>
    <mergeCell ref="R6:R7"/>
    <mergeCell ref="S6:S7"/>
    <mergeCell ref="T4:T5"/>
    <mergeCell ref="T6:T7"/>
    <mergeCell ref="N6:O6"/>
    <mergeCell ref="A4:A7"/>
    <mergeCell ref="A50:A57"/>
    <mergeCell ref="B4:B7"/>
    <mergeCell ref="C4:C7"/>
    <mergeCell ref="D4:D7"/>
    <mergeCell ref="E4:E5"/>
    <mergeCell ref="E6:E7"/>
    <mergeCell ref="F6:F7"/>
    <mergeCell ref="G6:G7"/>
    <mergeCell ref="H6:H7"/>
    <mergeCell ref="I6:I7"/>
    <mergeCell ref="J6:J7"/>
    <mergeCell ref="K6:K7"/>
    <mergeCell ref="L6:L7"/>
    <mergeCell ref="M6:M7"/>
  </mergeCells>
  <phoneticPr fontId="31" type="noConversion"/>
  <conditionalFormatting sqref="A19:A26">
    <cfRule type="expression" dxfId="188" priority="5" stopIfTrue="1">
      <formula>IF(#REF!="△",1,IF(#REF!=1,1,IF(#REF!="△",1,IF(#REF!=1,1,0))))</formula>
    </cfRule>
    <cfRule type="expression" dxfId="187" priority="6" stopIfTrue="1">
      <formula>IF(F19="△",1,IF(G19=1,1,IF(K19="△",1,IF(L19=1,1,0))))</formula>
    </cfRule>
  </conditionalFormatting>
  <conditionalFormatting sqref="C8:C26">
    <cfRule type="expression" dxfId="186" priority="1" stopIfTrue="1">
      <formula>IF(#REF!="△",1,IF(#REF!=1,1,IF(#REF!="△",1,IF(#REF!=1,1,0))))</formula>
    </cfRule>
    <cfRule type="expression" dxfId="185" priority="2" stopIfTrue="1">
      <formula>IF(G8="△",1,IF(H8=1,1,IF(M8="△",1,IF(N8=1,1,0))))</formula>
    </cfRule>
  </conditionalFormatting>
  <conditionalFormatting sqref="C27:C46">
    <cfRule type="expression" dxfId="184" priority="3" stopIfTrue="1">
      <formula>IF(#REF!="△",1,IF(#REF!=1,1,IF(#REF!="△",1,IF(T27=1,1,0))))</formula>
    </cfRule>
    <cfRule type="expression" dxfId="183" priority="4" stopIfTrue="1">
      <formula>IF(H27="△",1,IF(I27=1,1,IF(R27="△",1,IF(S27=1,1,0))))</formula>
    </cfRule>
  </conditionalFormatting>
  <conditionalFormatting sqref="C47:D47">
    <cfRule type="expression" dxfId="182" priority="9" stopIfTrue="1">
      <formula>IF(#REF!="△",1,IF(#REF!=1,1,IF(#REF!="△",1,IF(#REF!=1,1,0))))</formula>
    </cfRule>
    <cfRule type="expression" dxfId="181" priority="10" stopIfTrue="1">
      <formula>IF(#REF!="△",1,IF(#REF!=1,1,IF(#REF!="△",1,IF(#REF!=1,1,0))))</formula>
    </cfRule>
    <cfRule type="expression" dxfId="180" priority="11" stopIfTrue="1">
      <formula>IF(#REF!="△",1,IF(#REF!=1,1,IF(#REF!="△",1,IF(#REF!=1,1,0))))</formula>
    </cfRule>
  </conditionalFormatting>
  <conditionalFormatting sqref="D8:D46">
    <cfRule type="expression" dxfId="179" priority="12" stopIfTrue="1">
      <formula>IF(#REF!="△",1,IF(#REF!=1,1,IF(#REF!="△",1,IF(#REF!=1,1,0))))</formula>
    </cfRule>
    <cfRule type="expression" dxfId="178" priority="13" stopIfTrue="1">
      <formula>IF(#REF!="△",1,IF(#REF!=1,1,IF(#REF!="△",1,IF(#REF!=1,1,0))))</formula>
    </cfRule>
    <cfRule type="expression" dxfId="177" priority="14" stopIfTrue="1">
      <formula>IF(#REF!="△",1,IF(#REF!=1,1,IF(#REF!="△",1,IF(#REF!=1,1,0))))</formula>
    </cfRule>
  </conditionalFormatting>
  <conditionalFormatting sqref="D19:D26">
    <cfRule type="expression" dxfId="176" priority="7" stopIfTrue="1">
      <formula>IF(#REF!="△",1,IF(#REF!=1,1,IF(T19="△",1,IF(#REF!=1,1,0))))</formula>
    </cfRule>
    <cfRule type="expression" dxfId="175" priority="8" stopIfTrue="1">
      <formula>IF(I19="△",1,IF(J19=1,1,IF(S19="△",1,IF(#REF!=1,1,0))))</formula>
    </cfRule>
  </conditionalFormatting>
  <pageMargins left="0.52916666666666701" right="0.235416666666667" top="0.74791666666666701" bottom="0.196527777777778" header="0.31388888888888899" footer="0.31388888888888899"/>
  <pageSetup paperSize="9" scale="95" orientation="landscape" r:id="rId1"/>
  <headerFooter alignWithMargins="0">
    <oddHeader>&amp;L&amp;"-,加粗"&amp;9青岛萨纳斯科技有限公司&amp;C&amp;G&amp;R&amp;"-,加粗"&amp;9进度跟踪票</oddHeader>
  </headerFooter>
  <rowBreaks count="1" manualBreakCount="1">
    <brk id="47" max="20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1"/>
  <sheetViews>
    <sheetView showGridLines="0" view="pageBreakPreview" zoomScale="120" zoomScaleNormal="100" workbookViewId="0">
      <pane xSplit="7" ySplit="6" topLeftCell="H7" activePane="bottomRight" state="frozen"/>
      <selection pane="topRight"/>
      <selection pane="bottomLeft"/>
      <selection pane="bottomRight" activeCell="L35" sqref="L35"/>
    </sheetView>
  </sheetViews>
  <sheetFormatPr defaultColWidth="9" defaultRowHeight="9.6"/>
  <cols>
    <col min="1" max="1" width="3.88671875" style="2" customWidth="1"/>
    <col min="2" max="2" width="11.33203125" style="2" customWidth="1"/>
    <col min="3" max="3" width="26.88671875" style="2" customWidth="1"/>
    <col min="4" max="4" width="5.109375" style="3" customWidth="1"/>
    <col min="5" max="5" width="8.33203125" style="2" customWidth="1"/>
    <col min="6" max="6" width="11.33203125" style="2" customWidth="1"/>
    <col min="7" max="7" width="3.77734375" style="2" hidden="1" customWidth="1"/>
    <col min="8" max="9" width="9" style="2"/>
    <col min="10" max="10" width="4" style="2" customWidth="1"/>
    <col min="11" max="11" width="5" style="2" hidden="1" customWidth="1"/>
    <col min="12" max="13" width="9" style="2"/>
    <col min="14" max="14" width="5.33203125" style="2" customWidth="1"/>
    <col min="15" max="15" width="3.44140625" style="2" hidden="1" customWidth="1"/>
    <col min="16" max="16" width="3.77734375" style="2" customWidth="1"/>
    <col min="17" max="17" width="3.77734375" style="2" hidden="1" customWidth="1"/>
    <col min="18" max="18" width="6.77734375" style="2" customWidth="1"/>
    <col min="19" max="19" width="5.88671875" style="2" customWidth="1"/>
    <col min="20" max="20" width="7.44140625" style="2" customWidth="1"/>
    <col min="21" max="21" width="5.88671875" style="2" customWidth="1"/>
    <col min="22" max="22" width="21.109375" style="2" customWidth="1"/>
    <col min="23" max="23" width="14.21875" style="2" customWidth="1"/>
    <col min="24" max="24" width="7" style="2" customWidth="1"/>
    <col min="25" max="16384" width="9" style="2"/>
  </cols>
  <sheetData>
    <row r="1" spans="1:23" ht="1.5" customHeight="1"/>
    <row r="2" spans="1:23" ht="24.75" customHeight="1">
      <c r="A2" s="71" t="s">
        <v>0</v>
      </c>
      <c r="B2" s="72"/>
      <c r="D2" s="73"/>
    </row>
    <row r="3" spans="1:23" ht="12.75" customHeight="1">
      <c r="A3" s="74"/>
      <c r="B3" s="75"/>
      <c r="D3" s="73"/>
    </row>
    <row r="4" spans="1:23" s="1" customFormat="1" ht="12" customHeight="1">
      <c r="A4" s="304" t="s">
        <v>1</v>
      </c>
      <c r="B4" s="310" t="s">
        <v>122</v>
      </c>
      <c r="C4" s="313" t="s">
        <v>3</v>
      </c>
      <c r="D4" s="315" t="s">
        <v>4</v>
      </c>
      <c r="E4" s="382" t="s">
        <v>123</v>
      </c>
      <c r="F4" s="385" t="s">
        <v>124</v>
      </c>
      <c r="G4" s="318" t="s">
        <v>5</v>
      </c>
      <c r="H4" s="302" t="s">
        <v>125</v>
      </c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33" t="s">
        <v>7</v>
      </c>
      <c r="W4" s="168"/>
    </row>
    <row r="5" spans="1:23" s="1" customFormat="1" ht="12" customHeight="1">
      <c r="A5" s="305"/>
      <c r="B5" s="311"/>
      <c r="C5" s="312"/>
      <c r="D5" s="316"/>
      <c r="E5" s="383"/>
      <c r="F5" s="386"/>
      <c r="G5" s="319"/>
      <c r="H5" s="321" t="s">
        <v>8</v>
      </c>
      <c r="I5" s="322" t="s">
        <v>9</v>
      </c>
      <c r="J5" s="323" t="s">
        <v>10</v>
      </c>
      <c r="K5" s="325" t="s">
        <v>11</v>
      </c>
      <c r="L5" s="327" t="s">
        <v>12</v>
      </c>
      <c r="M5" s="322" t="s">
        <v>13</v>
      </c>
      <c r="N5" s="328" t="s">
        <v>14</v>
      </c>
      <c r="O5" s="329" t="s">
        <v>15</v>
      </c>
      <c r="P5" s="331" t="s">
        <v>16</v>
      </c>
      <c r="Q5" s="325" t="s">
        <v>17</v>
      </c>
      <c r="R5" s="379" t="s">
        <v>126</v>
      </c>
      <c r="S5" s="379"/>
      <c r="T5" s="380" t="s">
        <v>127</v>
      </c>
      <c r="U5" s="381"/>
      <c r="V5" s="334"/>
      <c r="W5" s="168"/>
    </row>
    <row r="6" spans="1:23" s="1" customFormat="1" ht="30" customHeight="1">
      <c r="A6" s="306"/>
      <c r="B6" s="312"/>
      <c r="C6" s="314"/>
      <c r="D6" s="317"/>
      <c r="E6" s="384"/>
      <c r="F6" s="387"/>
      <c r="G6" s="320"/>
      <c r="H6" s="321"/>
      <c r="I6" s="322"/>
      <c r="J6" s="324"/>
      <c r="K6" s="326"/>
      <c r="L6" s="327"/>
      <c r="M6" s="322"/>
      <c r="N6" s="317"/>
      <c r="O6" s="330"/>
      <c r="P6" s="332"/>
      <c r="Q6" s="326"/>
      <c r="R6" s="115" t="s">
        <v>128</v>
      </c>
      <c r="S6" s="77" t="s">
        <v>49</v>
      </c>
      <c r="T6" s="201" t="s">
        <v>129</v>
      </c>
      <c r="U6" s="222" t="s">
        <v>49</v>
      </c>
      <c r="V6" s="335"/>
      <c r="W6" s="168"/>
    </row>
    <row r="7" spans="1:23" s="3" customFormat="1">
      <c r="A7" s="184">
        <v>1</v>
      </c>
      <c r="B7" s="185"/>
      <c r="C7" s="186"/>
      <c r="D7" s="171"/>
      <c r="E7" s="187"/>
      <c r="F7" s="188" t="str">
        <f t="shared" ref="F7:F47" si="0">IF($P7&lt;&gt;"",R7,"")</f>
        <v/>
      </c>
      <c r="G7" s="189" t="str">
        <f>IF(单体测试!AB7="","",O7+#REF!+詳細設計書レビュー!M8+詳細設計書レビュー!Q8+詳細設計書レビュー!#REF!+詳細設計書レビュー!#REF!+单体测试!AD7+单体测试!O7)</f>
        <v/>
      </c>
      <c r="H7" s="190"/>
      <c r="I7" s="203"/>
      <c r="J7" s="204" t="str">
        <f t="shared" ref="J7:J48" si="1">IF(I7="","",IF(I7=H7,"○",IF(I7&gt;H7,"△","◎")))</f>
        <v/>
      </c>
      <c r="K7" s="205" t="str">
        <f t="shared" ref="K7:K27" si="2">IF(H7="","",IF(H7&lt;=$B$2,IF(I7="",1),0))</f>
        <v/>
      </c>
      <c r="L7" s="206"/>
      <c r="M7" s="207"/>
      <c r="N7" s="208"/>
      <c r="O7" s="209">
        <f t="shared" ref="O7:O47" si="3">IF(M7="",0,N7)</f>
        <v>0</v>
      </c>
      <c r="P7" s="210" t="str">
        <f t="shared" ref="P7:P47" si="4">IF(M7="","",IF(M7=L7,"○",IF(M7&gt;L7,"△","◎")))</f>
        <v/>
      </c>
      <c r="Q7" s="205" t="str">
        <f t="shared" ref="Q7:Q47" si="5">IF(L7="","",IF($B$2&gt;=L7,IF(M7="",1),0))</f>
        <v/>
      </c>
      <c r="R7" s="223"/>
      <c r="S7" s="224" t="str">
        <f>IF(R7="","",R7+#REF!*10%)</f>
        <v/>
      </c>
      <c r="T7" s="225"/>
      <c r="U7" s="226" t="str">
        <f>IF(T7="","",T7+#REF!*10%)</f>
        <v/>
      </c>
      <c r="V7" s="227"/>
      <c r="W7" s="169"/>
    </row>
    <row r="8" spans="1:23" s="3" customFormat="1">
      <c r="A8" s="191">
        <v>2</v>
      </c>
      <c r="B8" s="192"/>
      <c r="C8" s="193"/>
      <c r="D8" s="171"/>
      <c r="E8" s="194"/>
      <c r="F8" s="195" t="str">
        <f t="shared" si="0"/>
        <v/>
      </c>
      <c r="G8" s="189" t="str">
        <f>IF(单体测试!AB8="","",O8+#REF!+詳細設計書レビュー!M9+詳細設計書レビュー!Q9+詳細設計書レビュー!#REF!+詳細設計書レビュー!#REF!+单体测试!AD8+单体测试!O8)</f>
        <v/>
      </c>
      <c r="H8" s="190"/>
      <c r="I8" s="211"/>
      <c r="J8" s="212" t="str">
        <f t="shared" si="1"/>
        <v/>
      </c>
      <c r="K8" s="213" t="str">
        <f t="shared" si="2"/>
        <v/>
      </c>
      <c r="L8" s="206"/>
      <c r="M8" s="211"/>
      <c r="N8" s="208"/>
      <c r="O8" s="209">
        <f t="shared" si="3"/>
        <v>0</v>
      </c>
      <c r="P8" s="214" t="str">
        <f t="shared" si="4"/>
        <v/>
      </c>
      <c r="Q8" s="213" t="str">
        <f t="shared" si="5"/>
        <v/>
      </c>
      <c r="R8" s="228"/>
      <c r="S8" s="229" t="str">
        <f>IF(R8="","",R8+#REF!*10%)</f>
        <v/>
      </c>
      <c r="T8" s="230"/>
      <c r="U8" s="231" t="str">
        <f>IF(T8="","",T8+#REF!*10%)</f>
        <v/>
      </c>
      <c r="V8" s="232"/>
      <c r="W8" s="169"/>
    </row>
    <row r="9" spans="1:23" s="3" customFormat="1">
      <c r="A9" s="191">
        <v>3</v>
      </c>
      <c r="B9" s="192"/>
      <c r="C9" s="193"/>
      <c r="D9" s="171"/>
      <c r="E9" s="194"/>
      <c r="F9" s="195" t="str">
        <f t="shared" si="0"/>
        <v/>
      </c>
      <c r="G9" s="189" t="str">
        <f>IF(单体测试!AB9="","",O9+#REF!+詳細設計書レビュー!M10+詳細設計書レビュー!Q10+詳細設計書レビュー!#REF!+詳細設計書レビュー!#REF!+单体测试!AD9+单体测试!O9)</f>
        <v/>
      </c>
      <c r="H9" s="190"/>
      <c r="I9" s="211"/>
      <c r="J9" s="212" t="str">
        <f t="shared" si="1"/>
        <v/>
      </c>
      <c r="K9" s="213" t="str">
        <f t="shared" si="2"/>
        <v/>
      </c>
      <c r="L9" s="206"/>
      <c r="M9" s="211"/>
      <c r="N9" s="208"/>
      <c r="O9" s="209">
        <f t="shared" si="3"/>
        <v>0</v>
      </c>
      <c r="P9" s="214" t="str">
        <f t="shared" si="4"/>
        <v/>
      </c>
      <c r="Q9" s="213" t="str">
        <f t="shared" si="5"/>
        <v/>
      </c>
      <c r="R9" s="228"/>
      <c r="S9" s="229" t="str">
        <f>IF(R9="","",R9+#REF!*10%)</f>
        <v/>
      </c>
      <c r="T9" s="230"/>
      <c r="U9" s="231" t="str">
        <f>IF(T9="","",T9+#REF!*10%)</f>
        <v/>
      </c>
      <c r="V9" s="232"/>
      <c r="W9" s="169"/>
    </row>
    <row r="10" spans="1:23" s="3" customFormat="1">
      <c r="A10" s="191">
        <v>4</v>
      </c>
      <c r="B10" s="192"/>
      <c r="C10" s="193"/>
      <c r="D10" s="171"/>
      <c r="E10" s="194"/>
      <c r="F10" s="195" t="str">
        <f t="shared" si="0"/>
        <v/>
      </c>
      <c r="G10" s="189" t="str">
        <f>IF(单体测试!AB11="","",O10+#REF!+詳細設計書レビュー!M12+詳細設計書レビュー!Q12+詳細設計書レビュー!#REF!+詳細設計書レビュー!#REF!+单体测试!AD11+单体测试!O11)</f>
        <v/>
      </c>
      <c r="H10" s="190"/>
      <c r="I10" s="211"/>
      <c r="J10" s="212" t="str">
        <f t="shared" si="1"/>
        <v/>
      </c>
      <c r="K10" s="213" t="str">
        <f t="shared" si="2"/>
        <v/>
      </c>
      <c r="L10" s="206"/>
      <c r="M10" s="211"/>
      <c r="N10" s="208"/>
      <c r="O10" s="209">
        <f t="shared" si="3"/>
        <v>0</v>
      </c>
      <c r="P10" s="214" t="str">
        <f t="shared" si="4"/>
        <v/>
      </c>
      <c r="Q10" s="213" t="str">
        <f t="shared" si="5"/>
        <v/>
      </c>
      <c r="R10" s="228"/>
      <c r="S10" s="229" t="str">
        <f>IF(R10="","",R10+#REF!*10%)</f>
        <v/>
      </c>
      <c r="T10" s="230"/>
      <c r="U10" s="231" t="str">
        <f>IF(T10="","",T10+#REF!*10%)</f>
        <v/>
      </c>
      <c r="V10" s="232"/>
      <c r="W10" s="169"/>
    </row>
    <row r="11" spans="1:23" s="3" customFormat="1">
      <c r="A11" s="191">
        <v>5</v>
      </c>
      <c r="B11" s="192"/>
      <c r="C11" s="193"/>
      <c r="D11" s="171"/>
      <c r="E11" s="194"/>
      <c r="F11" s="195" t="str">
        <f t="shared" si="0"/>
        <v/>
      </c>
      <c r="G11" s="189" t="str">
        <f>IF(单体测试!AB12="","",O11+#REF!+詳細設計書レビュー!M13+詳細設計書レビュー!Q13+詳細設計書レビュー!#REF!+詳細設計書レビュー!#REF!+单体测试!AD12+单体测试!O12)</f>
        <v/>
      </c>
      <c r="H11" s="190"/>
      <c r="I11" s="211"/>
      <c r="J11" s="212" t="str">
        <f t="shared" si="1"/>
        <v/>
      </c>
      <c r="K11" s="213" t="str">
        <f t="shared" si="2"/>
        <v/>
      </c>
      <c r="L11" s="206"/>
      <c r="M11" s="206"/>
      <c r="N11" s="208"/>
      <c r="O11" s="209">
        <f t="shared" si="3"/>
        <v>0</v>
      </c>
      <c r="P11" s="214" t="str">
        <f t="shared" si="4"/>
        <v/>
      </c>
      <c r="Q11" s="213" t="str">
        <f t="shared" si="5"/>
        <v/>
      </c>
      <c r="R11" s="228"/>
      <c r="S11" s="229" t="str">
        <f>IF(R11="","",R11+#REF!*10%)</f>
        <v/>
      </c>
      <c r="T11" s="230"/>
      <c r="U11" s="231" t="str">
        <f>IF(T11="","",T11+#REF!*10%)</f>
        <v/>
      </c>
      <c r="V11" s="232"/>
      <c r="W11" s="169"/>
    </row>
    <row r="12" spans="1:23" s="3" customFormat="1">
      <c r="A12" s="191">
        <v>6</v>
      </c>
      <c r="B12" s="192"/>
      <c r="C12" s="193"/>
      <c r="D12" s="171"/>
      <c r="E12" s="194"/>
      <c r="F12" s="195" t="str">
        <f t="shared" si="0"/>
        <v/>
      </c>
      <c r="G12" s="189" t="str">
        <f>IF(单体测试!AB13="","",O12+#REF!+詳細設計書レビュー!M14+詳細設計書レビュー!Q14+詳細設計書レビュー!#REF!+詳細設計書レビュー!#REF!+单体测试!AD13+单体测试!O13)</f>
        <v/>
      </c>
      <c r="H12" s="190"/>
      <c r="I12" s="211"/>
      <c r="J12" s="212" t="str">
        <f t="shared" si="1"/>
        <v/>
      </c>
      <c r="K12" s="213" t="str">
        <f t="shared" si="2"/>
        <v/>
      </c>
      <c r="L12" s="206"/>
      <c r="M12" s="211"/>
      <c r="N12" s="208"/>
      <c r="O12" s="209">
        <f t="shared" si="3"/>
        <v>0</v>
      </c>
      <c r="P12" s="214" t="str">
        <f t="shared" si="4"/>
        <v/>
      </c>
      <c r="Q12" s="213" t="str">
        <f t="shared" si="5"/>
        <v/>
      </c>
      <c r="R12" s="228"/>
      <c r="S12" s="229" t="str">
        <f>IF(R12="","",R12+#REF!*10%)</f>
        <v/>
      </c>
      <c r="T12" s="230"/>
      <c r="U12" s="231" t="str">
        <f>IF(T12="","",T12+#REF!*10%)</f>
        <v/>
      </c>
      <c r="V12" s="232"/>
      <c r="W12" s="169"/>
    </row>
    <row r="13" spans="1:23" s="3" customFormat="1">
      <c r="A13" s="191">
        <v>7</v>
      </c>
      <c r="B13" s="192"/>
      <c r="C13" s="193"/>
      <c r="D13" s="171"/>
      <c r="E13" s="194"/>
      <c r="F13" s="195" t="str">
        <f t="shared" si="0"/>
        <v/>
      </c>
      <c r="G13" s="189" t="str">
        <f>IF(单体测试!AB14="","",O13+#REF!+詳細設計書レビュー!M15+詳細設計書レビュー!Q15+詳細設計書レビュー!#REF!+詳細設計書レビュー!#REF!+单体测试!AD14+单体测试!O14)</f>
        <v/>
      </c>
      <c r="H13" s="190"/>
      <c r="I13" s="211"/>
      <c r="J13" s="212" t="str">
        <f t="shared" si="1"/>
        <v/>
      </c>
      <c r="K13" s="213" t="str">
        <f t="shared" si="2"/>
        <v/>
      </c>
      <c r="L13" s="206"/>
      <c r="M13" s="206"/>
      <c r="N13" s="208"/>
      <c r="O13" s="209">
        <f t="shared" si="3"/>
        <v>0</v>
      </c>
      <c r="P13" s="214" t="str">
        <f t="shared" si="4"/>
        <v/>
      </c>
      <c r="Q13" s="213" t="str">
        <f t="shared" si="5"/>
        <v/>
      </c>
      <c r="R13" s="228"/>
      <c r="S13" s="229" t="str">
        <f>IF(R13="","",R13+#REF!*10%)</f>
        <v/>
      </c>
      <c r="T13" s="230"/>
      <c r="U13" s="231" t="str">
        <f>IF(T13="","",T13+#REF!*10%)</f>
        <v/>
      </c>
      <c r="V13" s="232"/>
      <c r="W13" s="169"/>
    </row>
    <row r="14" spans="1:23" s="3" customFormat="1">
      <c r="A14" s="191">
        <v>8</v>
      </c>
      <c r="B14" s="192"/>
      <c r="C14" s="193"/>
      <c r="D14" s="171"/>
      <c r="E14" s="194"/>
      <c r="F14" s="195" t="str">
        <f t="shared" si="0"/>
        <v/>
      </c>
      <c r="G14" s="189" t="str">
        <f>IF(单体测试!AB15="","",O14+#REF!+詳細設計書レビュー!M16+詳細設計書レビュー!Q16+詳細設計書レビュー!#REF!+詳細設計書レビュー!#REF!+单体测试!AD15+单体测试!O15)</f>
        <v/>
      </c>
      <c r="H14" s="190"/>
      <c r="I14" s="211"/>
      <c r="J14" s="212" t="str">
        <f t="shared" si="1"/>
        <v/>
      </c>
      <c r="K14" s="213" t="str">
        <f t="shared" si="2"/>
        <v/>
      </c>
      <c r="L14" s="206"/>
      <c r="M14" s="211"/>
      <c r="N14" s="208"/>
      <c r="O14" s="209">
        <f t="shared" si="3"/>
        <v>0</v>
      </c>
      <c r="P14" s="214" t="str">
        <f t="shared" si="4"/>
        <v/>
      </c>
      <c r="Q14" s="213" t="str">
        <f t="shared" si="5"/>
        <v/>
      </c>
      <c r="R14" s="228"/>
      <c r="S14" s="229" t="str">
        <f>IF(R14="","",R14+#REF!*10%)</f>
        <v/>
      </c>
      <c r="T14" s="230"/>
      <c r="U14" s="231" t="str">
        <f>IF(T14="","",T14+#REF!*10%)</f>
        <v/>
      </c>
      <c r="V14" s="232"/>
      <c r="W14" s="169"/>
    </row>
    <row r="15" spans="1:23" s="3" customFormat="1">
      <c r="A15" s="191">
        <v>9</v>
      </c>
      <c r="B15" s="192"/>
      <c r="C15" s="193"/>
      <c r="D15" s="171"/>
      <c r="E15" s="194"/>
      <c r="F15" s="195" t="str">
        <f t="shared" si="0"/>
        <v/>
      </c>
      <c r="G15" s="189" t="str">
        <f>IF(单体测试!AB16="","",O15+#REF!+詳細設計書レビュー!M17+詳細設計書レビュー!Q17+詳細設計書レビュー!#REF!+詳細設計書レビュー!#REF!+单体测试!AD16+单体测试!O16)</f>
        <v/>
      </c>
      <c r="H15" s="190"/>
      <c r="I15" s="211"/>
      <c r="J15" s="212" t="str">
        <f t="shared" si="1"/>
        <v/>
      </c>
      <c r="K15" s="213" t="str">
        <f t="shared" si="2"/>
        <v/>
      </c>
      <c r="L15" s="206"/>
      <c r="M15" s="206"/>
      <c r="N15" s="215"/>
      <c r="O15" s="209">
        <f t="shared" si="3"/>
        <v>0</v>
      </c>
      <c r="P15" s="214" t="str">
        <f t="shared" si="4"/>
        <v/>
      </c>
      <c r="Q15" s="213" t="str">
        <f t="shared" si="5"/>
        <v/>
      </c>
      <c r="R15" s="228"/>
      <c r="S15" s="229" t="str">
        <f>IF(R15="","",R15+#REF!*10%)</f>
        <v/>
      </c>
      <c r="T15" s="230"/>
      <c r="U15" s="231" t="str">
        <f>IF(T15="","",T15+#REF!*10%)</f>
        <v/>
      </c>
      <c r="V15" s="232"/>
      <c r="W15" s="169"/>
    </row>
    <row r="16" spans="1:23" s="3" customFormat="1">
      <c r="A16" s="191">
        <v>10</v>
      </c>
      <c r="B16" s="192"/>
      <c r="C16" s="193"/>
      <c r="D16" s="171"/>
      <c r="E16" s="194"/>
      <c r="F16" s="195" t="str">
        <f t="shared" si="0"/>
        <v/>
      </c>
      <c r="G16" s="189" t="str">
        <f>IF(单体测试!AB17="","",O16+#REF!+詳細設計書レビュー!M18+詳細設計書レビュー!Q18+詳細設計書レビュー!#REF!+詳細設計書レビュー!#REF!+单体测试!AD17+单体测试!O17)</f>
        <v/>
      </c>
      <c r="H16" s="190"/>
      <c r="I16" s="211"/>
      <c r="J16" s="212" t="str">
        <f t="shared" si="1"/>
        <v/>
      </c>
      <c r="K16" s="213" t="str">
        <f t="shared" si="2"/>
        <v/>
      </c>
      <c r="L16" s="206"/>
      <c r="M16" s="206"/>
      <c r="N16" s="215"/>
      <c r="O16" s="209">
        <f t="shared" si="3"/>
        <v>0</v>
      </c>
      <c r="P16" s="214" t="str">
        <f t="shared" si="4"/>
        <v/>
      </c>
      <c r="Q16" s="213" t="str">
        <f t="shared" si="5"/>
        <v/>
      </c>
      <c r="R16" s="228"/>
      <c r="S16" s="229" t="str">
        <f>IF(R16="","",R16+#REF!*10%)</f>
        <v/>
      </c>
      <c r="T16" s="230"/>
      <c r="U16" s="231" t="str">
        <f>IF(T16="","",T16+#REF!*10%)</f>
        <v/>
      </c>
      <c r="V16" s="232"/>
      <c r="W16" s="169"/>
    </row>
    <row r="17" spans="1:23" s="3" customFormat="1">
      <c r="A17" s="191">
        <v>11</v>
      </c>
      <c r="B17" s="192"/>
      <c r="C17" s="193"/>
      <c r="D17" s="171"/>
      <c r="E17" s="194"/>
      <c r="F17" s="195" t="str">
        <f t="shared" si="0"/>
        <v/>
      </c>
      <c r="G17" s="189" t="str">
        <f>IF(单体测试!AB18="","",O17+#REF!+詳細設計書レビュー!M19+詳細設計書レビュー!Q19+詳細設計書レビュー!#REF!+詳細設計書レビュー!#REF!+单体测试!AD18+单体测试!O18)</f>
        <v/>
      </c>
      <c r="H17" s="190"/>
      <c r="I17" s="211"/>
      <c r="J17" s="212" t="str">
        <f t="shared" si="1"/>
        <v/>
      </c>
      <c r="K17" s="213" t="str">
        <f t="shared" si="2"/>
        <v/>
      </c>
      <c r="L17" s="206"/>
      <c r="M17" s="206"/>
      <c r="N17" s="215"/>
      <c r="O17" s="209">
        <f t="shared" si="3"/>
        <v>0</v>
      </c>
      <c r="P17" s="214" t="str">
        <f t="shared" si="4"/>
        <v/>
      </c>
      <c r="Q17" s="213" t="str">
        <f t="shared" si="5"/>
        <v/>
      </c>
      <c r="R17" s="228"/>
      <c r="S17" s="229" t="str">
        <f>IF(R17="","",R17+#REF!*10%)</f>
        <v/>
      </c>
      <c r="T17" s="230"/>
      <c r="U17" s="231" t="str">
        <f>IF(T17="","",T17+#REF!*10%)</f>
        <v/>
      </c>
      <c r="V17" s="232"/>
      <c r="W17" s="169"/>
    </row>
    <row r="18" spans="1:23" s="3" customFormat="1" ht="12.75" customHeight="1">
      <c r="A18" s="191">
        <v>12</v>
      </c>
      <c r="B18" s="192"/>
      <c r="C18" s="193"/>
      <c r="D18" s="171"/>
      <c r="E18" s="194"/>
      <c r="F18" s="195" t="str">
        <f t="shared" si="0"/>
        <v/>
      </c>
      <c r="G18" s="189" t="str">
        <f>IF(单体测试!AB19="","",O18+#REF!+詳細設計書レビュー!M20+詳細設計書レビュー!Q20+詳細設計書レビュー!#REF!+詳細設計書レビュー!#REF!+单体测试!AD19+单体测试!O19)</f>
        <v/>
      </c>
      <c r="H18" s="190"/>
      <c r="I18" s="211"/>
      <c r="J18" s="212" t="str">
        <f t="shared" si="1"/>
        <v/>
      </c>
      <c r="K18" s="213" t="str">
        <f t="shared" si="2"/>
        <v/>
      </c>
      <c r="L18" s="206"/>
      <c r="M18" s="206"/>
      <c r="N18" s="215"/>
      <c r="O18" s="209">
        <f t="shared" si="3"/>
        <v>0</v>
      </c>
      <c r="P18" s="214" t="str">
        <f t="shared" si="4"/>
        <v/>
      </c>
      <c r="Q18" s="213" t="str">
        <f t="shared" si="5"/>
        <v/>
      </c>
      <c r="R18" s="228"/>
      <c r="S18" s="229" t="str">
        <f>IF(R18="","",R18+#REF!*10%)</f>
        <v/>
      </c>
      <c r="T18" s="230"/>
      <c r="U18" s="231" t="str">
        <f>IF(T18="","",T18+#REF!*10%)</f>
        <v/>
      </c>
      <c r="V18" s="232"/>
      <c r="W18" s="169"/>
    </row>
    <row r="19" spans="1:23" s="3" customFormat="1" ht="12.75" customHeight="1">
      <c r="A19" s="191">
        <v>13</v>
      </c>
      <c r="B19" s="192"/>
      <c r="C19" s="193"/>
      <c r="D19" s="171"/>
      <c r="E19" s="194"/>
      <c r="F19" s="195" t="str">
        <f t="shared" si="0"/>
        <v/>
      </c>
      <c r="G19" s="189" t="str">
        <f>IF(单体测试!AB20="","",O19+#REF!+詳細設計書レビュー!M21+詳細設計書レビュー!Q21+詳細設計書レビュー!#REF!+詳細設計書レビュー!#REF!+单体测试!AD20+单体测试!O20)</f>
        <v/>
      </c>
      <c r="H19" s="190"/>
      <c r="I19" s="211"/>
      <c r="J19" s="212" t="str">
        <f t="shared" si="1"/>
        <v/>
      </c>
      <c r="K19" s="213" t="str">
        <f t="shared" si="2"/>
        <v/>
      </c>
      <c r="L19" s="206"/>
      <c r="M19" s="206"/>
      <c r="N19" s="215"/>
      <c r="O19" s="209">
        <f t="shared" si="3"/>
        <v>0</v>
      </c>
      <c r="P19" s="214" t="str">
        <f t="shared" si="4"/>
        <v/>
      </c>
      <c r="Q19" s="213" t="str">
        <f t="shared" si="5"/>
        <v/>
      </c>
      <c r="R19" s="228"/>
      <c r="S19" s="229" t="str">
        <f>IF(R19="","",R19+#REF!*10%)</f>
        <v/>
      </c>
      <c r="T19" s="230"/>
      <c r="U19" s="231" t="str">
        <f>IF(T19="","",T19+#REF!*10%)</f>
        <v/>
      </c>
      <c r="V19" s="232"/>
      <c r="W19" s="169"/>
    </row>
    <row r="20" spans="1:23" s="3" customFormat="1" ht="12" customHeight="1">
      <c r="A20" s="191">
        <v>14</v>
      </c>
      <c r="B20" s="192"/>
      <c r="C20" s="193"/>
      <c r="D20" s="171"/>
      <c r="E20" s="194"/>
      <c r="F20" s="195" t="str">
        <f t="shared" si="0"/>
        <v/>
      </c>
      <c r="G20" s="189" t="str">
        <f>IF(单体测试!AB21="","",O20+#REF!+詳細設計書レビュー!M22+詳細設計書レビュー!Q22+詳細設計書レビュー!#REF!+詳細設計書レビュー!#REF!+单体测试!AD21+单体测试!O21)</f>
        <v/>
      </c>
      <c r="H20" s="190"/>
      <c r="I20" s="211"/>
      <c r="J20" s="212" t="str">
        <f t="shared" si="1"/>
        <v/>
      </c>
      <c r="K20" s="213" t="str">
        <f t="shared" si="2"/>
        <v/>
      </c>
      <c r="L20" s="206"/>
      <c r="M20" s="206"/>
      <c r="N20" s="215"/>
      <c r="O20" s="209">
        <f t="shared" si="3"/>
        <v>0</v>
      </c>
      <c r="P20" s="214" t="str">
        <f t="shared" si="4"/>
        <v/>
      </c>
      <c r="Q20" s="213" t="str">
        <f t="shared" si="5"/>
        <v/>
      </c>
      <c r="R20" s="228"/>
      <c r="S20" s="229" t="str">
        <f>IF(R20="","",R20+#REF!*10%)</f>
        <v/>
      </c>
      <c r="T20" s="228"/>
      <c r="U20" s="231" t="str">
        <f>IF(T20="","",T20+#REF!*10%)</f>
        <v/>
      </c>
      <c r="V20" s="232"/>
      <c r="W20" s="169"/>
    </row>
    <row r="21" spans="1:23" s="3" customFormat="1">
      <c r="A21" s="191">
        <v>15</v>
      </c>
      <c r="B21" s="192"/>
      <c r="C21" s="193"/>
      <c r="D21" s="171"/>
      <c r="E21" s="194"/>
      <c r="F21" s="195" t="str">
        <f t="shared" si="0"/>
        <v/>
      </c>
      <c r="G21" s="189" t="str">
        <f>IF(单体测试!AB22="","",O21+#REF!+詳細設計書レビュー!M23+詳細設計書レビュー!Q23+詳細設計書レビュー!#REF!+詳細設計書レビュー!#REF!+单体测试!AD22+单体测试!O22)</f>
        <v/>
      </c>
      <c r="H21" s="190"/>
      <c r="I21" s="211"/>
      <c r="J21" s="212" t="str">
        <f t="shared" si="1"/>
        <v/>
      </c>
      <c r="K21" s="213" t="str">
        <f t="shared" si="2"/>
        <v/>
      </c>
      <c r="L21" s="206"/>
      <c r="M21" s="206"/>
      <c r="N21" s="215"/>
      <c r="O21" s="209">
        <f t="shared" si="3"/>
        <v>0</v>
      </c>
      <c r="P21" s="214" t="str">
        <f t="shared" si="4"/>
        <v/>
      </c>
      <c r="Q21" s="213" t="str">
        <f t="shared" si="5"/>
        <v/>
      </c>
      <c r="R21" s="228"/>
      <c r="S21" s="229" t="str">
        <f>IF(R21="","",R21+#REF!*10%)</f>
        <v/>
      </c>
      <c r="T21" s="230"/>
      <c r="U21" s="231" t="str">
        <f>IF(T21="","",T21+#REF!*10%)</f>
        <v/>
      </c>
      <c r="V21" s="232"/>
      <c r="W21" s="169"/>
    </row>
    <row r="22" spans="1:23" s="3" customFormat="1" ht="12" customHeight="1">
      <c r="A22" s="191">
        <v>16</v>
      </c>
      <c r="B22" s="192"/>
      <c r="C22" s="193"/>
      <c r="D22" s="171"/>
      <c r="E22" s="194"/>
      <c r="F22" s="195" t="str">
        <f t="shared" si="0"/>
        <v/>
      </c>
      <c r="G22" s="189" t="str">
        <f>IF(单体测试!AB23="","",O22+#REF!+詳細設計書レビュー!M24+詳細設計書レビュー!Q24+詳細設計書レビュー!#REF!+詳細設計書レビュー!#REF!+单体测试!AD23+单体测试!O23)</f>
        <v/>
      </c>
      <c r="H22" s="190"/>
      <c r="I22" s="211"/>
      <c r="J22" s="212" t="str">
        <f t="shared" si="1"/>
        <v/>
      </c>
      <c r="K22" s="213" t="str">
        <f t="shared" si="2"/>
        <v/>
      </c>
      <c r="L22" s="206"/>
      <c r="M22" s="206"/>
      <c r="N22" s="215"/>
      <c r="O22" s="209">
        <f t="shared" si="3"/>
        <v>0</v>
      </c>
      <c r="P22" s="214" t="str">
        <f t="shared" si="4"/>
        <v/>
      </c>
      <c r="Q22" s="213" t="str">
        <f t="shared" si="5"/>
        <v/>
      </c>
      <c r="R22" s="228"/>
      <c r="S22" s="229" t="str">
        <f>IF(R22="","",R22+#REF!*10%)</f>
        <v/>
      </c>
      <c r="T22" s="230"/>
      <c r="U22" s="231" t="str">
        <f>IF(T22="","",T22+#REF!*10%)</f>
        <v/>
      </c>
      <c r="V22" s="232"/>
      <c r="W22" s="169"/>
    </row>
    <row r="23" spans="1:23" s="3" customFormat="1">
      <c r="A23" s="191">
        <v>17</v>
      </c>
      <c r="B23" s="192"/>
      <c r="C23" s="193"/>
      <c r="D23" s="171"/>
      <c r="E23" s="194"/>
      <c r="F23" s="195" t="str">
        <f t="shared" si="0"/>
        <v/>
      </c>
      <c r="G23" s="189" t="str">
        <f>IF(单体测试!AB24="","",O23+#REF!+詳細設計書レビュー!M25+詳細設計書レビュー!Q25+詳細設計書レビュー!#REF!+詳細設計書レビュー!#REF!+单体测试!AD24+单体测试!O24)</f>
        <v/>
      </c>
      <c r="H23" s="190"/>
      <c r="I23" s="211"/>
      <c r="J23" s="212" t="str">
        <f t="shared" si="1"/>
        <v/>
      </c>
      <c r="K23" s="213" t="str">
        <f t="shared" si="2"/>
        <v/>
      </c>
      <c r="L23" s="206"/>
      <c r="M23" s="206"/>
      <c r="N23" s="215"/>
      <c r="O23" s="209">
        <f t="shared" si="3"/>
        <v>0</v>
      </c>
      <c r="P23" s="214" t="str">
        <f t="shared" si="4"/>
        <v/>
      </c>
      <c r="Q23" s="213" t="str">
        <f t="shared" si="5"/>
        <v/>
      </c>
      <c r="R23" s="228"/>
      <c r="S23" s="229" t="str">
        <f>IF(R23="","",R23+#REF!*10%)</f>
        <v/>
      </c>
      <c r="T23" s="230"/>
      <c r="U23" s="231" t="str">
        <f>IF(T23="","",T23+#REF!*10%)</f>
        <v/>
      </c>
      <c r="V23" s="232"/>
      <c r="W23" s="169"/>
    </row>
    <row r="24" spans="1:23" s="3" customFormat="1">
      <c r="A24" s="191">
        <v>18</v>
      </c>
      <c r="B24" s="192"/>
      <c r="C24" s="193"/>
      <c r="D24" s="171"/>
      <c r="E24" s="194"/>
      <c r="F24" s="195" t="str">
        <f t="shared" si="0"/>
        <v/>
      </c>
      <c r="G24" s="189" t="str">
        <f>IF(单体测试!AB25="","",O24+#REF!+詳細設計書レビュー!M26+詳細設計書レビュー!Q26+詳細設計書レビュー!#REF!+詳細設計書レビュー!#REF!+单体测试!AD25+单体测试!O25)</f>
        <v/>
      </c>
      <c r="H24" s="190"/>
      <c r="I24" s="211"/>
      <c r="J24" s="212" t="str">
        <f t="shared" si="1"/>
        <v/>
      </c>
      <c r="K24" s="213" t="str">
        <f t="shared" si="2"/>
        <v/>
      </c>
      <c r="L24" s="206"/>
      <c r="M24" s="206"/>
      <c r="N24" s="215"/>
      <c r="O24" s="209">
        <f t="shared" si="3"/>
        <v>0</v>
      </c>
      <c r="P24" s="214" t="str">
        <f t="shared" si="4"/>
        <v/>
      </c>
      <c r="Q24" s="213" t="str">
        <f t="shared" si="5"/>
        <v/>
      </c>
      <c r="R24" s="228"/>
      <c r="S24" s="229" t="str">
        <f>IF(R24="","",R24+#REF!*10%)</f>
        <v/>
      </c>
      <c r="T24" s="230"/>
      <c r="U24" s="231" t="str">
        <f>IF(T24="","",T24+#REF!*10%)</f>
        <v/>
      </c>
      <c r="V24" s="232"/>
      <c r="W24" s="169"/>
    </row>
    <row r="25" spans="1:23" s="3" customFormat="1">
      <c r="A25" s="191">
        <v>19</v>
      </c>
      <c r="B25" s="192"/>
      <c r="C25" s="193"/>
      <c r="D25" s="171"/>
      <c r="E25" s="194"/>
      <c r="F25" s="195" t="str">
        <f t="shared" si="0"/>
        <v/>
      </c>
      <c r="G25" s="189" t="str">
        <f>IF(单体测试!AB26="","",O25+#REF!+詳細設計書レビュー!M27+詳細設計書レビュー!Q27+詳細設計書レビュー!#REF!+詳細設計書レビュー!#REF!+单体测试!AD26+单体测试!O26)</f>
        <v/>
      </c>
      <c r="H25" s="190"/>
      <c r="I25" s="211"/>
      <c r="J25" s="212" t="str">
        <f t="shared" si="1"/>
        <v/>
      </c>
      <c r="K25" s="213" t="str">
        <f t="shared" si="2"/>
        <v/>
      </c>
      <c r="L25" s="206"/>
      <c r="M25" s="206"/>
      <c r="N25" s="215"/>
      <c r="O25" s="209">
        <f t="shared" si="3"/>
        <v>0</v>
      </c>
      <c r="P25" s="214" t="str">
        <f t="shared" si="4"/>
        <v/>
      </c>
      <c r="Q25" s="213" t="str">
        <f t="shared" si="5"/>
        <v/>
      </c>
      <c r="R25" s="228"/>
      <c r="S25" s="229" t="str">
        <f>IF(R25="","",R25+#REF!*10%)</f>
        <v/>
      </c>
      <c r="T25" s="230"/>
      <c r="U25" s="231" t="str">
        <f>IF(T25="","",T25+#REF!*10%)</f>
        <v/>
      </c>
      <c r="V25" s="232"/>
      <c r="W25" s="169"/>
    </row>
    <row r="26" spans="1:23" s="3" customFormat="1">
      <c r="A26" s="191">
        <v>20</v>
      </c>
      <c r="B26" s="192"/>
      <c r="C26" s="193"/>
      <c r="D26" s="171"/>
      <c r="E26" s="194"/>
      <c r="F26" s="195" t="str">
        <f t="shared" si="0"/>
        <v/>
      </c>
      <c r="G26" s="189" t="str">
        <f>IF(单体测试!AB27="","",O26+#REF!+詳細設計書レビュー!M28+詳細設計書レビュー!Q28+詳細設計書レビュー!#REF!+詳細設計書レビュー!#REF!+单体测试!AD27+单体测试!O27)</f>
        <v/>
      </c>
      <c r="H26" s="190"/>
      <c r="I26" s="211"/>
      <c r="J26" s="212" t="str">
        <f t="shared" si="1"/>
        <v/>
      </c>
      <c r="K26" s="213" t="str">
        <f t="shared" si="2"/>
        <v/>
      </c>
      <c r="L26" s="206"/>
      <c r="M26" s="206"/>
      <c r="N26" s="215"/>
      <c r="O26" s="209">
        <f t="shared" si="3"/>
        <v>0</v>
      </c>
      <c r="P26" s="214" t="str">
        <f t="shared" si="4"/>
        <v/>
      </c>
      <c r="Q26" s="213" t="str">
        <f t="shared" si="5"/>
        <v/>
      </c>
      <c r="R26" s="228"/>
      <c r="S26" s="229" t="str">
        <f>IF(R26="","",R26+#REF!*10%)</f>
        <v/>
      </c>
      <c r="T26" s="230"/>
      <c r="U26" s="231" t="str">
        <f>IF(T26="","",T26+#REF!*10%)</f>
        <v/>
      </c>
      <c r="V26" s="232"/>
      <c r="W26" s="169"/>
    </row>
    <row r="27" spans="1:23" s="3" customFormat="1">
      <c r="A27" s="191">
        <v>21</v>
      </c>
      <c r="B27" s="192"/>
      <c r="C27" s="193"/>
      <c r="D27" s="171"/>
      <c r="E27" s="194"/>
      <c r="F27" s="195" t="str">
        <f t="shared" si="0"/>
        <v/>
      </c>
      <c r="G27" s="189" t="str">
        <f>IF(单体测试!AB28="","",O27+#REF!+詳細設計書レビュー!M29+詳細設計書レビュー!Q29+詳細設計書レビュー!#REF!+詳細設計書レビュー!#REF!+单体测试!AD28+单体测试!O28)</f>
        <v/>
      </c>
      <c r="H27" s="190"/>
      <c r="I27" s="211"/>
      <c r="J27" s="212" t="str">
        <f t="shared" si="1"/>
        <v/>
      </c>
      <c r="K27" s="213" t="str">
        <f t="shared" si="2"/>
        <v/>
      </c>
      <c r="L27" s="206"/>
      <c r="M27" s="206"/>
      <c r="N27" s="215"/>
      <c r="O27" s="209">
        <f t="shared" si="3"/>
        <v>0</v>
      </c>
      <c r="P27" s="214" t="str">
        <f t="shared" si="4"/>
        <v/>
      </c>
      <c r="Q27" s="213" t="str">
        <f t="shared" si="5"/>
        <v/>
      </c>
      <c r="R27" s="228"/>
      <c r="S27" s="229"/>
      <c r="T27" s="230"/>
      <c r="U27" s="231" t="str">
        <f>IF(T27="","",T27+#REF!*10%)</f>
        <v/>
      </c>
      <c r="V27" s="232"/>
      <c r="W27" s="169"/>
    </row>
    <row r="28" spans="1:23" s="3" customFormat="1">
      <c r="A28" s="191">
        <v>22</v>
      </c>
      <c r="B28" s="192"/>
      <c r="C28" s="193"/>
      <c r="D28" s="171"/>
      <c r="E28" s="194"/>
      <c r="F28" s="195" t="str">
        <f t="shared" si="0"/>
        <v/>
      </c>
      <c r="G28" s="189" t="str">
        <f>IF(单体测试!AB29="","",O28+#REF!+詳細設計書レビュー!M30+詳細設計書レビュー!Q30+詳細設計書レビュー!#REF!+詳細設計書レビュー!#REF!+单体测试!AD29+单体测试!O29)</f>
        <v/>
      </c>
      <c r="H28" s="190"/>
      <c r="I28" s="211"/>
      <c r="J28" s="212" t="str">
        <f t="shared" si="1"/>
        <v/>
      </c>
      <c r="K28" s="213"/>
      <c r="L28" s="206"/>
      <c r="M28" s="206"/>
      <c r="N28" s="215"/>
      <c r="O28" s="209">
        <f t="shared" si="3"/>
        <v>0</v>
      </c>
      <c r="P28" s="214" t="str">
        <f t="shared" si="4"/>
        <v/>
      </c>
      <c r="Q28" s="213" t="str">
        <f t="shared" si="5"/>
        <v/>
      </c>
      <c r="R28" s="228"/>
      <c r="S28" s="229" t="str">
        <f>IF(R28="","",R28+#REF!*10%)</f>
        <v/>
      </c>
      <c r="T28" s="228"/>
      <c r="U28" s="231" t="str">
        <f>IF(T28="","",T28+#REF!*10%)</f>
        <v/>
      </c>
      <c r="V28" s="232"/>
      <c r="W28" s="169"/>
    </row>
    <row r="29" spans="1:23" s="3" customFormat="1">
      <c r="A29" s="191">
        <v>23</v>
      </c>
      <c r="B29" s="192"/>
      <c r="C29" s="193"/>
      <c r="D29" s="171"/>
      <c r="E29" s="194"/>
      <c r="F29" s="195" t="str">
        <f t="shared" si="0"/>
        <v/>
      </c>
      <c r="G29" s="189" t="str">
        <f>IF(单体测试!AB30="","",O29+#REF!+詳細設計書レビュー!M31+詳細設計書レビュー!Q31+詳細設計書レビュー!#REF!+詳細設計書レビュー!#REF!+单体测试!AD30+单体测试!O30)</f>
        <v/>
      </c>
      <c r="H29" s="190"/>
      <c r="I29" s="206"/>
      <c r="J29" s="212" t="str">
        <f t="shared" si="1"/>
        <v/>
      </c>
      <c r="K29" s="213"/>
      <c r="L29" s="206"/>
      <c r="M29" s="206"/>
      <c r="N29" s="215"/>
      <c r="O29" s="209">
        <f t="shared" si="3"/>
        <v>0</v>
      </c>
      <c r="P29" s="214" t="str">
        <f t="shared" si="4"/>
        <v/>
      </c>
      <c r="Q29" s="213" t="str">
        <f t="shared" si="5"/>
        <v/>
      </c>
      <c r="R29" s="228"/>
      <c r="S29" s="229" t="str">
        <f>IF(R29="","",R29+#REF!*10%)</f>
        <v/>
      </c>
      <c r="T29" s="230"/>
      <c r="U29" s="231" t="str">
        <f>IF(T29="","",T29+#REF!*10%)</f>
        <v/>
      </c>
      <c r="V29" s="232"/>
      <c r="W29" s="169"/>
    </row>
    <row r="30" spans="1:23" s="3" customFormat="1">
      <c r="A30" s="191">
        <v>24</v>
      </c>
      <c r="B30" s="192"/>
      <c r="C30" s="193"/>
      <c r="D30" s="171"/>
      <c r="E30" s="194"/>
      <c r="F30" s="195" t="str">
        <f t="shared" si="0"/>
        <v/>
      </c>
      <c r="G30" s="189" t="str">
        <f>IF(单体测试!AB31="","",O30+#REF!+詳細設計書レビュー!M32+詳細設計書レビュー!Q32+詳細設計書レビュー!#REF!+詳細設計書レビュー!#REF!+单体测试!AD31+单体测试!O31)</f>
        <v/>
      </c>
      <c r="H30" s="190"/>
      <c r="I30" s="211"/>
      <c r="J30" s="212" t="str">
        <f t="shared" si="1"/>
        <v/>
      </c>
      <c r="K30" s="213"/>
      <c r="L30" s="206"/>
      <c r="M30" s="206"/>
      <c r="N30" s="215"/>
      <c r="O30" s="209">
        <f t="shared" si="3"/>
        <v>0</v>
      </c>
      <c r="P30" s="214" t="str">
        <f t="shared" si="4"/>
        <v/>
      </c>
      <c r="Q30" s="213" t="str">
        <f t="shared" si="5"/>
        <v/>
      </c>
      <c r="R30" s="228"/>
      <c r="S30" s="229"/>
      <c r="T30" s="230"/>
      <c r="U30" s="231" t="str">
        <f>IF(T30="","",T30+#REF!*10%)</f>
        <v/>
      </c>
      <c r="V30" s="232"/>
      <c r="W30" s="169"/>
    </row>
    <row r="31" spans="1:23" s="3" customFormat="1">
      <c r="A31" s="191">
        <v>25</v>
      </c>
      <c r="B31" s="192"/>
      <c r="C31" s="193"/>
      <c r="D31" s="171"/>
      <c r="E31" s="194"/>
      <c r="F31" s="195" t="str">
        <f t="shared" si="0"/>
        <v/>
      </c>
      <c r="G31" s="189" t="str">
        <f>IF(单体测试!AB32="","",O31+#REF!+詳細設計書レビュー!M33+詳細設計書レビュー!Q33+詳細設計書レビュー!#REF!+詳細設計書レビュー!#REF!+单体测试!AD32+单体测试!O32)</f>
        <v/>
      </c>
      <c r="H31" s="190"/>
      <c r="I31" s="211"/>
      <c r="J31" s="212" t="str">
        <f t="shared" si="1"/>
        <v/>
      </c>
      <c r="K31" s="213"/>
      <c r="L31" s="206"/>
      <c r="M31" s="206"/>
      <c r="N31" s="215"/>
      <c r="O31" s="209">
        <f t="shared" si="3"/>
        <v>0</v>
      </c>
      <c r="P31" s="214" t="str">
        <f t="shared" si="4"/>
        <v/>
      </c>
      <c r="Q31" s="213" t="str">
        <f t="shared" si="5"/>
        <v/>
      </c>
      <c r="R31" s="228"/>
      <c r="S31" s="229" t="str">
        <f>IF(R31="","",R31+#REF!*10%)</f>
        <v/>
      </c>
      <c r="T31" s="230"/>
      <c r="U31" s="231" t="str">
        <f>IF(T31="","",T31+#REF!*10%)</f>
        <v/>
      </c>
      <c r="V31" s="232"/>
      <c r="W31" s="169"/>
    </row>
    <row r="32" spans="1:23" s="3" customFormat="1">
      <c r="A32" s="191">
        <v>26</v>
      </c>
      <c r="B32" s="192"/>
      <c r="C32" s="193"/>
      <c r="D32" s="171"/>
      <c r="E32" s="194"/>
      <c r="F32" s="195" t="str">
        <f t="shared" si="0"/>
        <v/>
      </c>
      <c r="G32" s="189" t="str">
        <f>IF(单体测试!AB33="","",O32+#REF!+詳細設計書レビュー!M34+詳細設計書レビュー!Q34+詳細設計書レビュー!#REF!+詳細設計書レビュー!#REF!+单体测试!AD33+单体测试!O33)</f>
        <v/>
      </c>
      <c r="H32" s="190"/>
      <c r="I32" s="211"/>
      <c r="J32" s="212" t="str">
        <f t="shared" si="1"/>
        <v/>
      </c>
      <c r="K32" s="213"/>
      <c r="L32" s="206"/>
      <c r="M32" s="206"/>
      <c r="N32" s="215"/>
      <c r="O32" s="209">
        <f t="shared" si="3"/>
        <v>0</v>
      </c>
      <c r="P32" s="214" t="str">
        <f t="shared" si="4"/>
        <v/>
      </c>
      <c r="Q32" s="213" t="str">
        <f t="shared" si="5"/>
        <v/>
      </c>
      <c r="R32" s="228"/>
      <c r="S32" s="229" t="str">
        <f>IF(R32="","",R32+#REF!*10%)</f>
        <v/>
      </c>
      <c r="T32" s="230"/>
      <c r="U32" s="231" t="str">
        <f>IF(T32="","",T32+#REF!*10%)</f>
        <v/>
      </c>
      <c r="V32" s="232"/>
      <c r="W32" s="169"/>
    </row>
    <row r="33" spans="1:23" s="3" customFormat="1">
      <c r="A33" s="191">
        <v>27</v>
      </c>
      <c r="B33" s="192"/>
      <c r="C33" s="193"/>
      <c r="D33" s="171"/>
      <c r="E33" s="194"/>
      <c r="F33" s="195" t="str">
        <f t="shared" si="0"/>
        <v/>
      </c>
      <c r="G33" s="189" t="str">
        <f>IF(单体测试!AB34="","",O33+#REF!+詳細設計書レビュー!M35+詳細設計書レビュー!Q35+詳細設計書レビュー!#REF!+詳細設計書レビュー!#REF!+单体测试!AD34+单体测试!O34)</f>
        <v/>
      </c>
      <c r="H33" s="190"/>
      <c r="I33" s="211"/>
      <c r="J33" s="212" t="str">
        <f t="shared" si="1"/>
        <v/>
      </c>
      <c r="K33" s="213"/>
      <c r="L33" s="206"/>
      <c r="M33" s="206"/>
      <c r="N33" s="215"/>
      <c r="O33" s="209">
        <f t="shared" si="3"/>
        <v>0</v>
      </c>
      <c r="P33" s="214" t="str">
        <f t="shared" si="4"/>
        <v/>
      </c>
      <c r="Q33" s="213" t="str">
        <f t="shared" si="5"/>
        <v/>
      </c>
      <c r="R33" s="228"/>
      <c r="S33" s="229" t="str">
        <f>IF(R33="","",R33+#REF!*10%)</f>
        <v/>
      </c>
      <c r="T33" s="228"/>
      <c r="U33" s="231" t="str">
        <f>IF(T33="","",T33+#REF!*10%)</f>
        <v/>
      </c>
      <c r="V33" s="232"/>
      <c r="W33" s="169"/>
    </row>
    <row r="34" spans="1:23" s="3" customFormat="1">
      <c r="A34" s="191">
        <v>28</v>
      </c>
      <c r="B34" s="192"/>
      <c r="C34" s="193"/>
      <c r="D34" s="171"/>
      <c r="E34" s="194"/>
      <c r="F34" s="195" t="str">
        <f t="shared" si="0"/>
        <v/>
      </c>
      <c r="G34" s="189" t="str">
        <f>IF(单体测试!AB35="","",O34+#REF!+詳細設計書レビュー!M36+詳細設計書レビュー!Q36+詳細設計書レビュー!#REF!+詳細設計書レビュー!#REF!+单体测试!AD35+单体测试!O35)</f>
        <v/>
      </c>
      <c r="H34" s="190"/>
      <c r="I34" s="211"/>
      <c r="J34" s="212" t="str">
        <f t="shared" si="1"/>
        <v/>
      </c>
      <c r="K34" s="213"/>
      <c r="L34" s="206"/>
      <c r="M34" s="206"/>
      <c r="N34" s="215"/>
      <c r="O34" s="209">
        <f t="shared" si="3"/>
        <v>0</v>
      </c>
      <c r="P34" s="212" t="str">
        <f t="shared" si="4"/>
        <v/>
      </c>
      <c r="Q34" s="213" t="str">
        <f t="shared" si="5"/>
        <v/>
      </c>
      <c r="R34" s="228"/>
      <c r="S34" s="229" t="str">
        <f>IF(R34="","",R34+#REF!*10%)</f>
        <v/>
      </c>
      <c r="T34" s="230"/>
      <c r="U34" s="231" t="str">
        <f>IF(T34="","",T34+#REF!*10%)</f>
        <v/>
      </c>
      <c r="V34" s="232"/>
      <c r="W34" s="169"/>
    </row>
    <row r="35" spans="1:23" s="3" customFormat="1">
      <c r="A35" s="191">
        <v>29</v>
      </c>
      <c r="B35" s="192"/>
      <c r="C35" s="193"/>
      <c r="D35" s="171"/>
      <c r="E35" s="194"/>
      <c r="F35" s="195" t="str">
        <f t="shared" si="0"/>
        <v/>
      </c>
      <c r="G35" s="189" t="str">
        <f>IF(单体测试!AB36="","",O35+#REF!+詳細設計書レビュー!M37+詳細設計書レビュー!Q37+詳細設計書レビュー!#REF!+詳細設計書レビュー!#REF!+单体测试!AD36+单体测试!O36)</f>
        <v/>
      </c>
      <c r="H35" s="190"/>
      <c r="I35" s="211"/>
      <c r="J35" s="212" t="str">
        <f t="shared" si="1"/>
        <v/>
      </c>
      <c r="K35" s="213"/>
      <c r="L35" s="206"/>
      <c r="M35" s="206"/>
      <c r="N35" s="215"/>
      <c r="O35" s="209">
        <f t="shared" si="3"/>
        <v>0</v>
      </c>
      <c r="P35" s="212" t="str">
        <f t="shared" si="4"/>
        <v/>
      </c>
      <c r="Q35" s="213" t="str">
        <f t="shared" si="5"/>
        <v/>
      </c>
      <c r="R35" s="233"/>
      <c r="S35" s="195" t="str">
        <f>IF(R35="","",R35+#REF!*10%)</f>
        <v/>
      </c>
      <c r="T35" s="234"/>
      <c r="U35" s="235" t="str">
        <f>IF(T35="","",T35+#REF!*10%)</f>
        <v/>
      </c>
      <c r="V35" s="232"/>
      <c r="W35" s="169"/>
    </row>
    <row r="36" spans="1:23" s="3" customFormat="1">
      <c r="A36" s="191">
        <v>30</v>
      </c>
      <c r="B36" s="192"/>
      <c r="C36" s="193"/>
      <c r="D36" s="171"/>
      <c r="E36" s="194"/>
      <c r="F36" s="195" t="str">
        <f t="shared" si="0"/>
        <v/>
      </c>
      <c r="G36" s="189" t="str">
        <f>IF(单体测试!AB37="","",O36+#REF!+詳細設計書レビュー!M38+詳細設計書レビュー!Q38+詳細設計書レビュー!#REF!+詳細設計書レビュー!#REF!+单体测试!AD37+单体测试!O37)</f>
        <v/>
      </c>
      <c r="H36" s="190"/>
      <c r="I36" s="211"/>
      <c r="J36" s="212" t="str">
        <f t="shared" si="1"/>
        <v/>
      </c>
      <c r="K36" s="213"/>
      <c r="L36" s="206"/>
      <c r="M36" s="206"/>
      <c r="N36" s="215"/>
      <c r="O36" s="209">
        <f t="shared" si="3"/>
        <v>0</v>
      </c>
      <c r="P36" s="212" t="str">
        <f t="shared" si="4"/>
        <v/>
      </c>
      <c r="Q36" s="213" t="str">
        <f t="shared" si="5"/>
        <v/>
      </c>
      <c r="R36" s="233"/>
      <c r="S36" s="195" t="str">
        <f>IF(R36="","",R36+#REF!*10%)</f>
        <v/>
      </c>
      <c r="T36" s="234"/>
      <c r="U36" s="235" t="str">
        <f>IF(T36="","",T36+#REF!*10%)</f>
        <v/>
      </c>
      <c r="V36" s="232"/>
      <c r="W36" s="169"/>
    </row>
    <row r="37" spans="1:23" s="3" customFormat="1">
      <c r="A37" s="191">
        <v>31</v>
      </c>
      <c r="B37" s="192"/>
      <c r="C37" s="193"/>
      <c r="D37" s="171"/>
      <c r="E37" s="194"/>
      <c r="F37" s="195" t="str">
        <f t="shared" si="0"/>
        <v/>
      </c>
      <c r="G37" s="189" t="str">
        <f>IF(单体测试!AB38="","",O37+#REF!+詳細設計書レビュー!M39+詳細設計書レビュー!Q39+詳細設計書レビュー!#REF!+詳細設計書レビュー!#REF!+单体测试!AD38+单体测试!O38)</f>
        <v/>
      </c>
      <c r="H37" s="190"/>
      <c r="I37" s="211"/>
      <c r="J37" s="212" t="str">
        <f t="shared" si="1"/>
        <v/>
      </c>
      <c r="K37" s="213"/>
      <c r="L37" s="206"/>
      <c r="M37" s="206"/>
      <c r="N37" s="215"/>
      <c r="O37" s="209">
        <f t="shared" si="3"/>
        <v>0</v>
      </c>
      <c r="P37" s="212" t="str">
        <f t="shared" si="4"/>
        <v/>
      </c>
      <c r="Q37" s="213" t="str">
        <f t="shared" si="5"/>
        <v/>
      </c>
      <c r="R37" s="233"/>
      <c r="S37" s="195" t="str">
        <f>IF(R37="","",R37+#REF!*10%)</f>
        <v/>
      </c>
      <c r="T37" s="234"/>
      <c r="U37" s="235" t="str">
        <f>IF(T37="","",T37+#REF!*10%)</f>
        <v/>
      </c>
      <c r="V37" s="232"/>
      <c r="W37" s="169"/>
    </row>
    <row r="38" spans="1:23" s="3" customFormat="1">
      <c r="A38" s="191">
        <v>32</v>
      </c>
      <c r="B38" s="192"/>
      <c r="C38" s="193"/>
      <c r="D38" s="171"/>
      <c r="E38" s="194"/>
      <c r="F38" s="195" t="str">
        <f t="shared" si="0"/>
        <v/>
      </c>
      <c r="G38" s="189" t="str">
        <f>IF(单体测试!AB39="","",O38+#REF!+詳細設計書レビュー!M40+詳細設計書レビュー!Q40+詳細設計書レビュー!#REF!+詳細設計書レビュー!#REF!+单体测试!AD39+单体测试!O39)</f>
        <v/>
      </c>
      <c r="H38" s="190"/>
      <c r="I38" s="211"/>
      <c r="J38" s="212" t="str">
        <f t="shared" si="1"/>
        <v/>
      </c>
      <c r="K38" s="213"/>
      <c r="L38" s="206"/>
      <c r="M38" s="206"/>
      <c r="N38" s="215"/>
      <c r="O38" s="209">
        <f t="shared" si="3"/>
        <v>0</v>
      </c>
      <c r="P38" s="212" t="str">
        <f t="shared" si="4"/>
        <v/>
      </c>
      <c r="Q38" s="213" t="str">
        <f t="shared" si="5"/>
        <v/>
      </c>
      <c r="R38" s="233"/>
      <c r="S38" s="195" t="str">
        <f>IF(R38="","",R38+#REF!*10%)</f>
        <v/>
      </c>
      <c r="T38" s="234"/>
      <c r="U38" s="235" t="str">
        <f>IF(T38="","",T38+#REF!*10%)</f>
        <v/>
      </c>
      <c r="V38" s="232"/>
      <c r="W38" s="169"/>
    </row>
    <row r="39" spans="1:23" s="3" customFormat="1">
      <c r="A39" s="191">
        <v>33</v>
      </c>
      <c r="B39" s="192"/>
      <c r="C39" s="193"/>
      <c r="D39" s="171"/>
      <c r="E39" s="194"/>
      <c r="F39" s="195" t="str">
        <f t="shared" si="0"/>
        <v/>
      </c>
      <c r="G39" s="189" t="str">
        <f>IF(单体测试!AB40="","",O39+#REF!+詳細設計書レビュー!M41+詳細設計書レビュー!Q41+詳細設計書レビュー!#REF!+詳細設計書レビュー!#REF!+单体测试!AD40+单体测试!O40)</f>
        <v/>
      </c>
      <c r="H39" s="190"/>
      <c r="I39" s="211"/>
      <c r="J39" s="212" t="str">
        <f t="shared" si="1"/>
        <v/>
      </c>
      <c r="K39" s="213"/>
      <c r="L39" s="206"/>
      <c r="M39" s="206"/>
      <c r="N39" s="215"/>
      <c r="O39" s="209">
        <f t="shared" si="3"/>
        <v>0</v>
      </c>
      <c r="P39" s="212" t="str">
        <f t="shared" si="4"/>
        <v/>
      </c>
      <c r="Q39" s="213" t="str">
        <f t="shared" si="5"/>
        <v/>
      </c>
      <c r="R39" s="233"/>
      <c r="S39" s="195" t="str">
        <f>IF(R39="","",R39+#REF!*10%)</f>
        <v/>
      </c>
      <c r="T39" s="234"/>
      <c r="U39" s="235" t="str">
        <f>IF(T39="","",T39+#REF!*10%)</f>
        <v/>
      </c>
      <c r="V39" s="232"/>
      <c r="W39" s="169"/>
    </row>
    <row r="40" spans="1:23" s="3" customFormat="1">
      <c r="A40" s="191">
        <v>34</v>
      </c>
      <c r="B40" s="192"/>
      <c r="C40" s="193"/>
      <c r="D40" s="171"/>
      <c r="E40" s="194"/>
      <c r="F40" s="195" t="str">
        <f t="shared" si="0"/>
        <v/>
      </c>
      <c r="G40" s="189" t="str">
        <f>IF(单体测试!AB41="","",O40+#REF!+詳細設計書レビュー!M42+詳細設計書レビュー!Q42+詳細設計書レビュー!#REF!+詳細設計書レビュー!#REF!+单体测试!AD41+单体测试!O41)</f>
        <v/>
      </c>
      <c r="H40" s="190"/>
      <c r="I40" s="211"/>
      <c r="J40" s="212" t="str">
        <f t="shared" si="1"/>
        <v/>
      </c>
      <c r="K40" s="213"/>
      <c r="L40" s="206"/>
      <c r="M40" s="206"/>
      <c r="N40" s="215"/>
      <c r="O40" s="209">
        <f t="shared" si="3"/>
        <v>0</v>
      </c>
      <c r="P40" s="212" t="str">
        <f t="shared" si="4"/>
        <v/>
      </c>
      <c r="Q40" s="213" t="str">
        <f t="shared" si="5"/>
        <v/>
      </c>
      <c r="R40" s="233"/>
      <c r="S40" s="195" t="str">
        <f>IF(R40="","",R40+#REF!*10%)</f>
        <v/>
      </c>
      <c r="T40" s="234"/>
      <c r="U40" s="235" t="str">
        <f>IF(T40="","",T40+#REF!*10%)</f>
        <v/>
      </c>
      <c r="V40" s="232"/>
      <c r="W40" s="169"/>
    </row>
    <row r="41" spans="1:23" s="3" customFormat="1">
      <c r="A41" s="191">
        <v>35</v>
      </c>
      <c r="B41" s="192"/>
      <c r="C41" s="193"/>
      <c r="D41" s="171"/>
      <c r="E41" s="194"/>
      <c r="F41" s="195" t="str">
        <f t="shared" si="0"/>
        <v/>
      </c>
      <c r="G41" s="189" t="str">
        <f>IF(单体测试!AB42="","",O41+#REF!+詳細設計書レビュー!M43+詳細設計書レビュー!Q43+詳細設計書レビュー!#REF!+詳細設計書レビュー!#REF!+单体测试!AD42+单体测试!O42)</f>
        <v/>
      </c>
      <c r="H41" s="190"/>
      <c r="I41" s="211"/>
      <c r="J41" s="212" t="str">
        <f t="shared" si="1"/>
        <v/>
      </c>
      <c r="K41" s="213" t="str">
        <f>IF(H41="","",IF(H41&lt;=$B$2,IF(I41="",1),0))</f>
        <v/>
      </c>
      <c r="L41" s="206"/>
      <c r="M41" s="206"/>
      <c r="N41" s="215"/>
      <c r="O41" s="209">
        <f t="shared" si="3"/>
        <v>0</v>
      </c>
      <c r="P41" s="212" t="str">
        <f t="shared" si="4"/>
        <v/>
      </c>
      <c r="Q41" s="213" t="str">
        <f t="shared" si="5"/>
        <v/>
      </c>
      <c r="R41" s="233"/>
      <c r="S41" s="195" t="str">
        <f>IF(R41="","",R41+#REF!*10%)</f>
        <v/>
      </c>
      <c r="T41" s="234"/>
      <c r="U41" s="235" t="str">
        <f>IF(T41="","",T41+#REF!*10%)</f>
        <v/>
      </c>
      <c r="V41" s="232"/>
      <c r="W41" s="169"/>
    </row>
    <row r="42" spans="1:23" s="3" customFormat="1">
      <c r="A42" s="191">
        <v>36</v>
      </c>
      <c r="B42" s="192"/>
      <c r="C42" s="193"/>
      <c r="D42" s="171"/>
      <c r="E42" s="194"/>
      <c r="F42" s="195" t="str">
        <f t="shared" si="0"/>
        <v/>
      </c>
      <c r="G42" s="189" t="str">
        <f>IF(单体测试!AB43="","",O42+#REF!+詳細設計書レビュー!M44+詳細設計書レビュー!Q44+詳細設計書レビュー!#REF!+詳細設計書レビュー!#REF!+单体测试!AD43+单体测试!O43)</f>
        <v/>
      </c>
      <c r="H42" s="190"/>
      <c r="I42" s="211"/>
      <c r="J42" s="212" t="str">
        <f t="shared" si="1"/>
        <v/>
      </c>
      <c r="K42" s="213" t="str">
        <f>IF(H42="","",IF(H42&lt;=$B$2,IF(I42="",1),0))</f>
        <v/>
      </c>
      <c r="L42" s="206"/>
      <c r="M42" s="206"/>
      <c r="N42" s="215"/>
      <c r="O42" s="209">
        <f t="shared" si="3"/>
        <v>0</v>
      </c>
      <c r="P42" s="212" t="str">
        <f t="shared" si="4"/>
        <v/>
      </c>
      <c r="Q42" s="213" t="str">
        <f t="shared" si="5"/>
        <v/>
      </c>
      <c r="R42" s="233"/>
      <c r="S42" s="195"/>
      <c r="T42" s="234"/>
      <c r="U42" s="235" t="str">
        <f>IF(T42="","",T42+#REF!*10%)</f>
        <v/>
      </c>
      <c r="V42" s="232"/>
      <c r="W42" s="169"/>
    </row>
    <row r="43" spans="1:23" s="3" customFormat="1">
      <c r="A43" s="191">
        <v>37</v>
      </c>
      <c r="B43" s="192"/>
      <c r="C43" s="193"/>
      <c r="D43" s="171"/>
      <c r="E43" s="194"/>
      <c r="F43" s="195" t="str">
        <f t="shared" si="0"/>
        <v/>
      </c>
      <c r="G43" s="189" t="str">
        <f>IF(单体测试!AB44="","",O43+#REF!+詳細設計書レビュー!M45+詳細設計書レビュー!Q45+詳細設計書レビュー!#REF!+詳細設計書レビュー!#REF!+单体测试!AD44+单体测试!O44)</f>
        <v/>
      </c>
      <c r="H43" s="190"/>
      <c r="I43" s="211"/>
      <c r="J43" s="212" t="str">
        <f t="shared" si="1"/>
        <v/>
      </c>
      <c r="K43" s="213"/>
      <c r="L43" s="206"/>
      <c r="M43" s="206"/>
      <c r="N43" s="215"/>
      <c r="O43" s="209">
        <f t="shared" si="3"/>
        <v>0</v>
      </c>
      <c r="P43" s="212" t="str">
        <f t="shared" si="4"/>
        <v/>
      </c>
      <c r="Q43" s="213" t="str">
        <f t="shared" si="5"/>
        <v/>
      </c>
      <c r="R43" s="233"/>
      <c r="S43" s="195" t="str">
        <f>IF(R43="","",R43+#REF!*10%)</f>
        <v/>
      </c>
      <c r="T43" s="234"/>
      <c r="U43" s="235" t="str">
        <f>IF(T43="","",T43+#REF!*10%)</f>
        <v/>
      </c>
      <c r="V43" s="232"/>
      <c r="W43" s="169"/>
    </row>
    <row r="44" spans="1:23" s="3" customFormat="1">
      <c r="A44" s="191">
        <v>38</v>
      </c>
      <c r="B44" s="192"/>
      <c r="C44" s="193"/>
      <c r="D44" s="171"/>
      <c r="E44" s="194"/>
      <c r="F44" s="195" t="str">
        <f t="shared" si="0"/>
        <v/>
      </c>
      <c r="G44" s="189" t="str">
        <f>IF(单体测试!AB45="","",O44+#REF!+詳細設計書レビュー!M46+詳細設計書レビュー!Q46+詳細設計書レビュー!#REF!+詳細設計書レビュー!#REF!+单体测试!AD45+单体测试!O45)</f>
        <v/>
      </c>
      <c r="H44" s="190"/>
      <c r="I44" s="211"/>
      <c r="J44" s="212" t="str">
        <f t="shared" si="1"/>
        <v/>
      </c>
      <c r="K44" s="213"/>
      <c r="L44" s="206"/>
      <c r="M44" s="206"/>
      <c r="N44" s="215"/>
      <c r="O44" s="209">
        <f t="shared" si="3"/>
        <v>0</v>
      </c>
      <c r="P44" s="212" t="str">
        <f t="shared" si="4"/>
        <v/>
      </c>
      <c r="Q44" s="213" t="str">
        <f t="shared" si="5"/>
        <v/>
      </c>
      <c r="R44" s="233"/>
      <c r="S44" s="195" t="str">
        <f>IF(R44="","",R44+#REF!*10%)</f>
        <v/>
      </c>
      <c r="T44" s="234"/>
      <c r="U44" s="235" t="str">
        <f>IF(T44="","",T44+#REF!*10%)</f>
        <v/>
      </c>
      <c r="V44" s="232"/>
      <c r="W44" s="169"/>
    </row>
    <row r="45" spans="1:23" s="3" customFormat="1">
      <c r="A45" s="191">
        <v>39</v>
      </c>
      <c r="B45" s="192"/>
      <c r="C45" s="193"/>
      <c r="D45" s="171"/>
      <c r="E45" s="194"/>
      <c r="F45" s="195" t="str">
        <f t="shared" si="0"/>
        <v/>
      </c>
      <c r="G45" s="189" t="str">
        <f>IF(单体测试!AB46="","",O45+#REF!+詳細設計書レビュー!#REF!+詳細設計書レビュー!#REF!+詳細設計書レビュー!#REF!+詳細設計書レビュー!#REF!+单体测试!AD46+单体测试!O46)</f>
        <v/>
      </c>
      <c r="H45" s="190"/>
      <c r="I45" s="211"/>
      <c r="J45" s="212" t="str">
        <f t="shared" si="1"/>
        <v/>
      </c>
      <c r="K45" s="213" t="str">
        <f>IF(H45="","",IF(H45&lt;=$B$2,IF(I45="",1),0))</f>
        <v/>
      </c>
      <c r="L45" s="206"/>
      <c r="M45" s="206"/>
      <c r="N45" s="215"/>
      <c r="O45" s="209">
        <f t="shared" si="3"/>
        <v>0</v>
      </c>
      <c r="P45" s="212" t="str">
        <f t="shared" si="4"/>
        <v/>
      </c>
      <c r="Q45" s="213" t="str">
        <f t="shared" si="5"/>
        <v/>
      </c>
      <c r="R45" s="233"/>
      <c r="S45" s="195" t="str">
        <f>IF(R45="","",R45+#REF!*10%)</f>
        <v/>
      </c>
      <c r="T45" s="234"/>
      <c r="U45" s="235" t="str">
        <f>IF(T45="","",T45+#REF!*10%)</f>
        <v/>
      </c>
      <c r="V45" s="232"/>
      <c r="W45" s="169"/>
    </row>
    <row r="46" spans="1:23" s="3" customFormat="1">
      <c r="A46" s="191">
        <v>40</v>
      </c>
      <c r="B46" s="192"/>
      <c r="C46" s="193"/>
      <c r="D46" s="171"/>
      <c r="E46" s="194"/>
      <c r="F46" s="195" t="str">
        <f t="shared" si="0"/>
        <v/>
      </c>
      <c r="G46" s="189" t="str">
        <f>IF(单体测试!AB47="","",O46+#REF!+詳細設計書レビュー!#REF!+詳細設計書レビュー!#REF!+詳細設計書レビュー!#REF!+詳細設計書レビュー!#REF!+单体测试!AD47+单体测试!O47)</f>
        <v/>
      </c>
      <c r="H46" s="190"/>
      <c r="I46" s="211"/>
      <c r="J46" s="212" t="str">
        <f t="shared" si="1"/>
        <v/>
      </c>
      <c r="K46" s="213" t="str">
        <f>IF(H46="","",IF(H46&lt;=$B$2,IF(I46="",1),0))</f>
        <v/>
      </c>
      <c r="L46" s="206"/>
      <c r="M46" s="206"/>
      <c r="N46" s="215"/>
      <c r="O46" s="209">
        <f t="shared" si="3"/>
        <v>0</v>
      </c>
      <c r="P46" s="212" t="str">
        <f t="shared" si="4"/>
        <v/>
      </c>
      <c r="Q46" s="213" t="str">
        <f t="shared" si="5"/>
        <v/>
      </c>
      <c r="R46" s="233"/>
      <c r="S46" s="195" t="str">
        <f>IF(R46="","",R46+#REF!*10%)</f>
        <v/>
      </c>
      <c r="T46" s="234"/>
      <c r="U46" s="235" t="str">
        <f>IF(T46="","",T46+#REF!*10%)</f>
        <v/>
      </c>
      <c r="V46" s="232"/>
      <c r="W46" s="169"/>
    </row>
    <row r="47" spans="1:23" s="3" customFormat="1">
      <c r="A47" s="191">
        <v>41</v>
      </c>
      <c r="B47" s="192"/>
      <c r="C47" s="193"/>
      <c r="D47" s="171"/>
      <c r="E47" s="194"/>
      <c r="F47" s="195" t="str">
        <f t="shared" si="0"/>
        <v/>
      </c>
      <c r="G47" s="189" t="str">
        <f>IF(单体测试!AB48="","",O47+#REF!+詳細設計書レビュー!#REF!+詳細設計書レビュー!#REF!+詳細設計書レビュー!#REF!+詳細設計書レビュー!#REF!+单体测试!AD48+单体测试!O48)</f>
        <v/>
      </c>
      <c r="H47" s="190"/>
      <c r="I47" s="211"/>
      <c r="J47" s="212" t="str">
        <f t="shared" si="1"/>
        <v/>
      </c>
      <c r="K47" s="213" t="str">
        <f>IF(H47="","",IF(H47&lt;=$B$2,IF(I47="",1),0))</f>
        <v/>
      </c>
      <c r="L47" s="206"/>
      <c r="M47" s="206"/>
      <c r="N47" s="215"/>
      <c r="O47" s="209">
        <f t="shared" si="3"/>
        <v>0</v>
      </c>
      <c r="P47" s="212" t="str">
        <f t="shared" si="4"/>
        <v/>
      </c>
      <c r="Q47" s="213" t="str">
        <f t="shared" si="5"/>
        <v/>
      </c>
      <c r="R47" s="233"/>
      <c r="S47" s="195" t="str">
        <f>IF(R47="","",R47+#REF!*10%)</f>
        <v/>
      </c>
      <c r="T47" s="234"/>
      <c r="U47" s="235" t="str">
        <f>IF(T47="","",T47+#REF!*10%)</f>
        <v/>
      </c>
      <c r="V47" s="232"/>
      <c r="W47" s="169"/>
    </row>
    <row r="48" spans="1:23" s="3" customFormat="1">
      <c r="A48" s="196"/>
      <c r="B48" s="197" t="s">
        <v>18</v>
      </c>
      <c r="C48" s="143"/>
      <c r="D48" s="98"/>
      <c r="E48" s="134">
        <f>SUM(E7:E47)</f>
        <v>0</v>
      </c>
      <c r="F48" s="198"/>
      <c r="G48" s="199">
        <f>SUM(G7:G47)</f>
        <v>0</v>
      </c>
      <c r="H48" s="200"/>
      <c r="I48" s="216"/>
      <c r="J48" s="217" t="str">
        <f t="shared" si="1"/>
        <v/>
      </c>
      <c r="K48" s="218"/>
      <c r="L48" s="219"/>
      <c r="M48" s="219"/>
      <c r="N48" s="220">
        <f>SUM(N7:N47)</f>
        <v>0</v>
      </c>
      <c r="O48" s="221">
        <f>SUM(O7:O47)</f>
        <v>0</v>
      </c>
      <c r="P48" s="217"/>
      <c r="Q48" s="236"/>
      <c r="R48" s="237"/>
      <c r="S48" s="238">
        <f>SUM(S7:S47)</f>
        <v>0</v>
      </c>
      <c r="T48" s="239"/>
      <c r="U48" s="240">
        <f>SUM(U7:U47)</f>
        <v>0</v>
      </c>
      <c r="V48" s="241"/>
      <c r="W48" s="169"/>
    </row>
    <row r="49" spans="1:5">
      <c r="E49" s="148"/>
    </row>
    <row r="50" spans="1:5">
      <c r="E50" s="148"/>
    </row>
    <row r="51" spans="1:5" ht="18" customHeight="1">
      <c r="A51" s="307" t="s">
        <v>19</v>
      </c>
      <c r="B51" s="101" t="s">
        <v>130</v>
      </c>
      <c r="C51" s="102" t="s">
        <v>21</v>
      </c>
      <c r="D51" s="103">
        <f>1-COUNTIF(J7:J47,"")/A47</f>
        <v>0</v>
      </c>
      <c r="E51" s="148"/>
    </row>
    <row r="52" spans="1:5" ht="18" customHeight="1">
      <c r="A52" s="308"/>
      <c r="B52" s="150" t="s">
        <v>22</v>
      </c>
      <c r="C52" s="105" t="s">
        <v>23</v>
      </c>
      <c r="D52" s="106">
        <f>COUNTIF($J$7:$J$47,"◎")</f>
        <v>0</v>
      </c>
      <c r="E52" s="148"/>
    </row>
    <row r="53" spans="1:5" ht="18" customHeight="1">
      <c r="A53" s="308"/>
      <c r="B53" s="173" t="str">
        <f>IF(O48=0,"",S48*160/((N48+詳細設計書レビュー!L47+詳細設計書レビュー!Q47)*1.1))</f>
        <v/>
      </c>
      <c r="C53" s="105" t="s">
        <v>24</v>
      </c>
      <c r="D53" s="106">
        <f>COUNTIF($J$7:$J$47,"○")</f>
        <v>0</v>
      </c>
      <c r="E53" s="148"/>
    </row>
    <row r="54" spans="1:5" ht="18" customHeight="1">
      <c r="A54" s="308"/>
      <c r="B54" s="174"/>
      <c r="C54" s="105" t="s">
        <v>25</v>
      </c>
      <c r="D54" s="106">
        <f>COUNTIF(K7:K47,1)</f>
        <v>0</v>
      </c>
      <c r="E54" s="148"/>
    </row>
    <row r="55" spans="1:5" ht="18" customHeight="1">
      <c r="A55" s="308"/>
      <c r="B55" s="174"/>
      <c r="C55" s="105" t="s">
        <v>26</v>
      </c>
      <c r="D55" s="106">
        <f>COUNTIF($J$7:$J$47,"△")</f>
        <v>0</v>
      </c>
      <c r="E55" s="148"/>
    </row>
    <row r="56" spans="1:5" ht="18" customHeight="1">
      <c r="A56" s="308"/>
      <c r="B56" s="174"/>
      <c r="C56" s="107" t="s">
        <v>27</v>
      </c>
      <c r="D56" s="153">
        <f>1-COUNTIF(P7:P47,"")/A47</f>
        <v>0</v>
      </c>
      <c r="E56" s="148"/>
    </row>
    <row r="57" spans="1:5" ht="18" customHeight="1">
      <c r="A57" s="308"/>
      <c r="B57" s="104"/>
      <c r="C57" s="105" t="s">
        <v>28</v>
      </c>
      <c r="D57" s="106">
        <f>COUNTIF($P$7:$P$48,"◎")</f>
        <v>0</v>
      </c>
      <c r="E57" s="148"/>
    </row>
    <row r="58" spans="1:5" ht="18" customHeight="1">
      <c r="A58" s="308"/>
      <c r="B58" s="104"/>
      <c r="C58" s="105" t="s">
        <v>29</v>
      </c>
      <c r="D58" s="106">
        <f>COUNTIF($P$7:$P$48,"○")</f>
        <v>0</v>
      </c>
      <c r="E58" s="148"/>
    </row>
    <row r="59" spans="1:5" ht="18" customHeight="1">
      <c r="A59" s="308"/>
      <c r="B59" s="152"/>
      <c r="C59" s="105" t="s">
        <v>30</v>
      </c>
      <c r="D59" s="106">
        <f>COUNTIF(Q7:Q47,1)</f>
        <v>0</v>
      </c>
      <c r="E59" s="148"/>
    </row>
    <row r="60" spans="1:5" ht="18" customHeight="1">
      <c r="A60" s="308"/>
      <c r="B60" s="152"/>
      <c r="C60" s="105" t="s">
        <v>31</v>
      </c>
      <c r="D60" s="106">
        <f>COUNTIF($P$7:$P$48,"△")</f>
        <v>0</v>
      </c>
      <c r="E60" s="148"/>
    </row>
    <row r="61" spans="1:5" ht="18" customHeight="1">
      <c r="A61" s="309"/>
      <c r="B61" s="155"/>
      <c r="C61" s="156" t="s">
        <v>32</v>
      </c>
      <c r="D61" s="183">
        <f>N48</f>
        <v>0</v>
      </c>
      <c r="E61" s="148"/>
    </row>
  </sheetData>
  <mergeCells count="22">
    <mergeCell ref="V4:V6"/>
    <mergeCell ref="M5:M6"/>
    <mergeCell ref="N5:N6"/>
    <mergeCell ref="O5:O6"/>
    <mergeCell ref="P5:P6"/>
    <mergeCell ref="Q5:Q6"/>
    <mergeCell ref="H4:U4"/>
    <mergeCell ref="R5:S5"/>
    <mergeCell ref="T5:U5"/>
    <mergeCell ref="A4:A6"/>
    <mergeCell ref="A51:A61"/>
    <mergeCell ref="B4:B6"/>
    <mergeCell ref="C4:C6"/>
    <mergeCell ref="D4:D6"/>
    <mergeCell ref="E4:E6"/>
    <mergeCell ref="F4:F6"/>
    <mergeCell ref="G4:G6"/>
    <mergeCell ref="H5:H6"/>
    <mergeCell ref="I5:I6"/>
    <mergeCell ref="J5:J6"/>
    <mergeCell ref="K5:K6"/>
    <mergeCell ref="L5:L6"/>
  </mergeCells>
  <phoneticPr fontId="31" type="noConversion"/>
  <conditionalFormatting sqref="C7:C47">
    <cfRule type="expression" dxfId="174" priority="4" stopIfTrue="1">
      <formula>IF(#REF!="△",1,IF(#REF!=1,1,IF(#REF!="△",1,IF(#REF!=1,1,0))))</formula>
    </cfRule>
    <cfRule type="expression" dxfId="173" priority="5" stopIfTrue="1">
      <formula>IF(J7="△",1,IF(K7=1,1,IF(P7="△",1,IF(Q7=1,1,0))))</formula>
    </cfRule>
  </conditionalFormatting>
  <conditionalFormatting sqref="C48">
    <cfRule type="expression" dxfId="172" priority="1" stopIfTrue="1">
      <formula>IF(#REF!="△",1,IF(#REF!=1,1,IF(#REF!="△",1,IF(#REF!=1,1,0))))</formula>
    </cfRule>
    <cfRule type="expression" dxfId="171" priority="2" stopIfTrue="1">
      <formula>IF(#REF!="△",1,IF(#REF!=1,1,IF(#REF!="△",1,IF(#REF!=1,1,0))))</formula>
    </cfRule>
    <cfRule type="expression" dxfId="170" priority="3" stopIfTrue="1">
      <formula>IF(J48="△",1,IF(#REF!=1,1,IF(P48="△",1,IF(#REF!=1,1,0))))</formula>
    </cfRule>
  </conditionalFormatting>
  <pageMargins left="0.20902777777777801" right="0.235416666666667" top="0.74791666666666701" bottom="0.196527777777778" header="0.31388888888888899" footer="0.31388888888888899"/>
  <pageSetup paperSize="9" scale="90" orientation="landscape" r:id="rId1"/>
  <headerFooter alignWithMargins="0">
    <oddHeader>&amp;L&amp;"-,加粗"&amp;9青岛萨纳斯科技有限公司&amp;C&amp;G&amp;R&amp;"-,加粗"&amp;9进度跟踪票</oddHeader>
  </headerFooter>
  <rowBreaks count="1" manualBreakCount="1">
    <brk id="48" max="1638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4"/>
  <sheetViews>
    <sheetView showGridLines="0" view="pageBreakPreview" zoomScale="120" zoomScaleNormal="100" workbookViewId="0">
      <pane xSplit="4" ySplit="7" topLeftCell="E8" activePane="bottomRight" state="frozen"/>
      <selection pane="topRight"/>
      <selection pane="bottomLeft"/>
      <selection pane="bottomRight" activeCell="D9" sqref="D9"/>
    </sheetView>
  </sheetViews>
  <sheetFormatPr defaultColWidth="9" defaultRowHeight="9.6"/>
  <cols>
    <col min="1" max="1" width="3.88671875" style="2" customWidth="1"/>
    <col min="2" max="2" width="11.33203125" style="2" customWidth="1"/>
    <col min="3" max="3" width="26.44140625" style="2" customWidth="1"/>
    <col min="4" max="4" width="4.44140625" style="2" customWidth="1"/>
    <col min="5" max="5" width="8" style="3" customWidth="1"/>
    <col min="6" max="7" width="8.109375" style="2" customWidth="1"/>
    <col min="8" max="8" width="5" style="2" customWidth="1"/>
    <col min="9" max="9" width="4.21875" style="2" hidden="1" customWidth="1"/>
    <col min="10" max="11" width="8.109375" style="2" customWidth="1"/>
    <col min="12" max="12" width="5.33203125" style="2" customWidth="1"/>
    <col min="13" max="13" width="5.44140625" style="2" hidden="1" customWidth="1"/>
    <col min="14" max="14" width="4.109375" style="2" customWidth="1"/>
    <col min="15" max="15" width="4.21875" style="2" customWidth="1"/>
    <col min="16" max="16" width="8.21875" style="2" customWidth="1"/>
    <col min="17" max="17" width="7.109375" style="2" customWidth="1"/>
    <col min="18" max="18" width="4.6640625" style="2" customWidth="1"/>
    <col min="19" max="19" width="5.33203125" style="2" hidden="1" customWidth="1"/>
    <col min="20" max="20" width="4.21875" style="2" hidden="1" customWidth="1"/>
    <col min="21" max="21" width="18.44140625" style="2" customWidth="1"/>
    <col min="22" max="16384" width="9" style="2"/>
  </cols>
  <sheetData>
    <row r="1" spans="1:21" ht="1.5" customHeight="1"/>
    <row r="2" spans="1:21" ht="24.75" customHeight="1">
      <c r="A2" s="71" t="s">
        <v>0</v>
      </c>
      <c r="B2" s="72"/>
      <c r="E2" s="73"/>
    </row>
    <row r="3" spans="1:21" ht="12.75" customHeight="1">
      <c r="A3" s="74"/>
      <c r="B3" s="75"/>
      <c r="E3" s="73"/>
    </row>
    <row r="4" spans="1:21" s="1" customFormat="1" ht="12" customHeight="1">
      <c r="A4" s="375" t="s">
        <v>1</v>
      </c>
      <c r="B4" s="314" t="s">
        <v>122</v>
      </c>
      <c r="C4" s="314" t="s">
        <v>3</v>
      </c>
      <c r="D4" s="376" t="s">
        <v>112</v>
      </c>
      <c r="E4" s="374" t="s">
        <v>113</v>
      </c>
      <c r="F4" s="374" t="s">
        <v>131</v>
      </c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8" t="s">
        <v>7</v>
      </c>
    </row>
    <row r="5" spans="1:21" s="1" customFormat="1" ht="12" customHeight="1">
      <c r="A5" s="375"/>
      <c r="B5" s="314"/>
      <c r="C5" s="314"/>
      <c r="D5" s="376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8"/>
    </row>
    <row r="6" spans="1:21" s="1" customFormat="1" ht="17.25" customHeight="1">
      <c r="A6" s="375"/>
      <c r="B6" s="314"/>
      <c r="C6" s="314"/>
      <c r="D6" s="376"/>
      <c r="E6" s="374" t="s">
        <v>131</v>
      </c>
      <c r="F6" s="377" t="s">
        <v>8</v>
      </c>
      <c r="G6" s="377" t="s">
        <v>9</v>
      </c>
      <c r="H6" s="331" t="s">
        <v>10</v>
      </c>
      <c r="I6" s="331" t="s">
        <v>11</v>
      </c>
      <c r="J6" s="377" t="s">
        <v>12</v>
      </c>
      <c r="K6" s="377" t="s">
        <v>13</v>
      </c>
      <c r="L6" s="322" t="s">
        <v>14</v>
      </c>
      <c r="M6" s="332" t="s">
        <v>15</v>
      </c>
      <c r="N6" s="374" t="s">
        <v>115</v>
      </c>
      <c r="O6" s="374"/>
      <c r="P6" s="377" t="s">
        <v>116</v>
      </c>
      <c r="Q6" s="374" t="s">
        <v>117</v>
      </c>
      <c r="R6" s="331" t="s">
        <v>16</v>
      </c>
      <c r="S6" s="332" t="s">
        <v>118</v>
      </c>
      <c r="T6" s="332" t="s">
        <v>118</v>
      </c>
      <c r="U6" s="378"/>
    </row>
    <row r="7" spans="1:21" s="1" customFormat="1" ht="18.75" customHeight="1">
      <c r="A7" s="375"/>
      <c r="B7" s="375"/>
      <c r="C7" s="375"/>
      <c r="D7" s="376"/>
      <c r="E7" s="374"/>
      <c r="F7" s="377"/>
      <c r="G7" s="377"/>
      <c r="H7" s="331"/>
      <c r="I7" s="331"/>
      <c r="J7" s="377"/>
      <c r="K7" s="377"/>
      <c r="L7" s="322"/>
      <c r="M7" s="332"/>
      <c r="N7" s="116" t="s">
        <v>119</v>
      </c>
      <c r="O7" s="76" t="s">
        <v>120</v>
      </c>
      <c r="P7" s="377"/>
      <c r="Q7" s="374"/>
      <c r="R7" s="331"/>
      <c r="S7" s="332"/>
      <c r="T7" s="332"/>
      <c r="U7" s="378"/>
    </row>
    <row r="8" spans="1:21">
      <c r="A8" s="78">
        <v>1</v>
      </c>
      <c r="B8" s="145"/>
      <c r="C8" s="145"/>
      <c r="D8" s="80" t="e">
        <f>代码管理!#REF!</f>
        <v>#REF!</v>
      </c>
      <c r="E8" s="81"/>
      <c r="F8" s="82"/>
      <c r="G8" s="82"/>
      <c r="H8" s="83" t="str">
        <f>IF(G8="","",IF(G8=F8,"○",IF(G8&gt;F8,"△","◎")))</f>
        <v/>
      </c>
      <c r="I8" s="117" t="str">
        <f>IF(F8="","",IF(F8&lt;=$B$2,IF(G8="",1),0))</f>
        <v/>
      </c>
      <c r="J8" s="82"/>
      <c r="K8" s="84"/>
      <c r="L8" s="118"/>
      <c r="M8" s="119">
        <f>IF(K8="",0,L8)</f>
        <v>0</v>
      </c>
      <c r="N8" s="120" t="e">
        <f t="shared" ref="N8:N27" si="0">IF(D8="","",D8*15)</f>
        <v>#REF!</v>
      </c>
      <c r="O8" s="99"/>
      <c r="P8" s="126"/>
      <c r="Q8" s="126"/>
      <c r="R8" s="85" t="str">
        <f t="shared" ref="R8:R46" si="1">IF(P8="","",IF(P8=J8,"○",IF(P8&gt;J8,"△","◎")))</f>
        <v/>
      </c>
      <c r="S8" s="120" t="str">
        <f>IF(J8="","",IF($B$2&gt;=J8,IF(P8="",1,0),0))</f>
        <v/>
      </c>
      <c r="T8" s="120" t="e">
        <f>IF(#REF!="","",IF($B$2&gt;=#REF!,IF(#REF!="",1,0),0))</f>
        <v>#REF!</v>
      </c>
      <c r="U8" s="126"/>
    </row>
    <row r="9" spans="1:21" ht="10.199999999999999">
      <c r="A9" s="78">
        <v>2</v>
      </c>
      <c r="B9" s="145"/>
      <c r="C9" s="146"/>
      <c r="D9" s="80" t="e">
        <f>代码管理!#REF!</f>
        <v>#REF!</v>
      </c>
      <c r="E9" s="81"/>
      <c r="F9" s="84"/>
      <c r="G9" s="84"/>
      <c r="H9" s="85" t="str">
        <f t="shared" ref="H9:H46" si="2">IF(G9="","",IF(G9=F9,"○",IF(G9&gt;F9,"△","◎")))</f>
        <v/>
      </c>
      <c r="I9" s="122" t="str">
        <f t="shared" ref="I9:I46" si="3">IF(F9="","",IF(F9&lt;=$B$2,IF(G9="",1),0))</f>
        <v/>
      </c>
      <c r="J9" s="84"/>
      <c r="K9" s="84"/>
      <c r="L9" s="118"/>
      <c r="M9" s="119">
        <f t="shared" ref="M9:M46" si="4">IF(K9="",0,L9)</f>
        <v>0</v>
      </c>
      <c r="N9" s="120" t="e">
        <f t="shared" si="0"/>
        <v>#REF!</v>
      </c>
      <c r="O9" s="99"/>
      <c r="P9" s="126"/>
      <c r="Q9" s="126"/>
      <c r="R9" s="85" t="str">
        <f t="shared" si="1"/>
        <v/>
      </c>
      <c r="S9" s="120" t="str">
        <f t="shared" ref="S9:S46" si="5">IF(J9="","",IF($B$2&gt;=J9,IF(P9="",1,0),0))</f>
        <v/>
      </c>
      <c r="T9" s="120" t="e">
        <f>IF(#REF!="","",IF($B$2&gt;=#REF!,IF(#REF!="",1,0),0))</f>
        <v>#REF!</v>
      </c>
      <c r="U9" s="126"/>
    </row>
    <row r="10" spans="1:21" ht="10.199999999999999">
      <c r="A10" s="78">
        <v>3</v>
      </c>
      <c r="B10" s="145"/>
      <c r="C10" s="146"/>
      <c r="D10" s="80" t="e">
        <f>代码管理!#REF!</f>
        <v>#REF!</v>
      </c>
      <c r="E10" s="81"/>
      <c r="F10" s="84"/>
      <c r="G10" s="84"/>
      <c r="H10" s="85" t="str">
        <f t="shared" si="2"/>
        <v/>
      </c>
      <c r="I10" s="122" t="str">
        <f t="shared" si="3"/>
        <v/>
      </c>
      <c r="J10" s="84"/>
      <c r="K10" s="84"/>
      <c r="L10" s="118"/>
      <c r="M10" s="119">
        <f t="shared" si="4"/>
        <v>0</v>
      </c>
      <c r="N10" s="120" t="e">
        <f t="shared" si="0"/>
        <v>#REF!</v>
      </c>
      <c r="O10" s="99"/>
      <c r="P10" s="126"/>
      <c r="Q10" s="126"/>
      <c r="R10" s="85" t="str">
        <f t="shared" si="1"/>
        <v/>
      </c>
      <c r="S10" s="120" t="str">
        <f t="shared" si="5"/>
        <v/>
      </c>
      <c r="T10" s="120" t="e">
        <f>IF(#REF!="","",IF($B$2&gt;=#REF!,IF(#REF!="",1,0),0))</f>
        <v>#REF!</v>
      </c>
      <c r="U10" s="126"/>
    </row>
    <row r="11" spans="1:21" ht="10.199999999999999">
      <c r="A11" s="78">
        <v>4</v>
      </c>
      <c r="B11" s="145"/>
      <c r="C11" s="146"/>
      <c r="D11" s="80" t="e">
        <f>代码管理!#REF!</f>
        <v>#REF!</v>
      </c>
      <c r="E11" s="81"/>
      <c r="F11" s="84"/>
      <c r="G11" s="84"/>
      <c r="H11" s="85" t="str">
        <f t="shared" si="2"/>
        <v/>
      </c>
      <c r="I11" s="122" t="str">
        <f t="shared" si="3"/>
        <v/>
      </c>
      <c r="J11" s="84"/>
      <c r="K11" s="84"/>
      <c r="L11" s="118"/>
      <c r="M11" s="119">
        <f t="shared" si="4"/>
        <v>0</v>
      </c>
      <c r="N11" s="120" t="e">
        <f t="shared" si="0"/>
        <v>#REF!</v>
      </c>
      <c r="O11" s="99"/>
      <c r="P11" s="84"/>
      <c r="Q11" s="126"/>
      <c r="R11" s="85" t="str">
        <f t="shared" si="1"/>
        <v/>
      </c>
      <c r="S11" s="120" t="str">
        <f t="shared" si="5"/>
        <v/>
      </c>
      <c r="T11" s="120" t="e">
        <f>IF(#REF!="","",IF($B$2&gt;=#REF!,IF(#REF!="",1,0),0))</f>
        <v>#REF!</v>
      </c>
      <c r="U11" s="126"/>
    </row>
    <row r="12" spans="1:21" ht="10.199999999999999">
      <c r="A12" s="78">
        <v>5</v>
      </c>
      <c r="B12" s="145"/>
      <c r="C12" s="146"/>
      <c r="D12" s="80" t="e">
        <f>代码管理!#REF!</f>
        <v>#REF!</v>
      </c>
      <c r="E12" s="81"/>
      <c r="F12" s="84"/>
      <c r="G12" s="84"/>
      <c r="H12" s="85" t="str">
        <f t="shared" si="2"/>
        <v/>
      </c>
      <c r="I12" s="122" t="str">
        <f t="shared" si="3"/>
        <v/>
      </c>
      <c r="J12" s="84"/>
      <c r="K12" s="84"/>
      <c r="L12" s="118"/>
      <c r="M12" s="119">
        <f t="shared" si="4"/>
        <v>0</v>
      </c>
      <c r="N12" s="120" t="e">
        <f t="shared" si="0"/>
        <v>#REF!</v>
      </c>
      <c r="O12" s="99"/>
      <c r="P12" s="84"/>
      <c r="Q12" s="126"/>
      <c r="R12" s="85" t="str">
        <f t="shared" si="1"/>
        <v/>
      </c>
      <c r="S12" s="120" t="str">
        <f t="shared" si="5"/>
        <v/>
      </c>
      <c r="T12" s="120" t="e">
        <f>IF(#REF!="","",IF($B$2&gt;=#REF!,IF(#REF!="",1,0),0))</f>
        <v>#REF!</v>
      </c>
      <c r="U12" s="126"/>
    </row>
    <row r="13" spans="1:21" ht="10.199999999999999">
      <c r="A13" s="78">
        <v>6</v>
      </c>
      <c r="B13" s="145"/>
      <c r="C13" s="146"/>
      <c r="D13" s="80">
        <f>代码管理!H10</f>
        <v>4.2</v>
      </c>
      <c r="E13" s="81"/>
      <c r="F13" s="84"/>
      <c r="G13" s="84"/>
      <c r="H13" s="85" t="str">
        <f t="shared" si="2"/>
        <v/>
      </c>
      <c r="I13" s="122" t="str">
        <f t="shared" si="3"/>
        <v/>
      </c>
      <c r="J13" s="84"/>
      <c r="K13" s="84"/>
      <c r="L13" s="118"/>
      <c r="M13" s="119">
        <f t="shared" si="4"/>
        <v>0</v>
      </c>
      <c r="N13" s="120">
        <f t="shared" si="0"/>
        <v>63</v>
      </c>
      <c r="O13" s="99"/>
      <c r="P13" s="84"/>
      <c r="Q13" s="126"/>
      <c r="R13" s="85" t="str">
        <f t="shared" si="1"/>
        <v/>
      </c>
      <c r="S13" s="120" t="str">
        <f t="shared" si="5"/>
        <v/>
      </c>
      <c r="T13" s="120" t="e">
        <f>IF(#REF!="","",IF($B$2&gt;=#REF!,IF(#REF!="",1,0),0))</f>
        <v>#REF!</v>
      </c>
      <c r="U13" s="126"/>
    </row>
    <row r="14" spans="1:21" ht="10.199999999999999">
      <c r="A14" s="78">
        <v>7</v>
      </c>
      <c r="B14" s="145"/>
      <c r="C14" s="146"/>
      <c r="D14" s="80">
        <f>代码管理!H11</f>
        <v>4.2</v>
      </c>
      <c r="E14" s="81"/>
      <c r="F14" s="84"/>
      <c r="G14" s="84"/>
      <c r="H14" s="85" t="str">
        <f t="shared" si="2"/>
        <v/>
      </c>
      <c r="I14" s="122" t="str">
        <f t="shared" si="3"/>
        <v/>
      </c>
      <c r="J14" s="84"/>
      <c r="K14" s="84"/>
      <c r="L14" s="118"/>
      <c r="M14" s="119">
        <f t="shared" si="4"/>
        <v>0</v>
      </c>
      <c r="N14" s="120">
        <f t="shared" si="0"/>
        <v>63</v>
      </c>
      <c r="O14" s="99"/>
      <c r="P14" s="84"/>
      <c r="Q14" s="126"/>
      <c r="R14" s="85" t="str">
        <f t="shared" si="1"/>
        <v/>
      </c>
      <c r="S14" s="120" t="str">
        <f t="shared" si="5"/>
        <v/>
      </c>
      <c r="T14" s="120" t="e">
        <f>IF(#REF!="","",IF($B$2&gt;=#REF!,IF(#REF!="",1,0),0))</f>
        <v>#REF!</v>
      </c>
      <c r="U14" s="126"/>
    </row>
    <row r="15" spans="1:21" ht="10.199999999999999">
      <c r="A15" s="78">
        <v>8</v>
      </c>
      <c r="B15" s="145"/>
      <c r="C15" s="146"/>
      <c r="D15" s="80">
        <f>代码管理!H13</f>
        <v>4.2</v>
      </c>
      <c r="E15" s="81"/>
      <c r="F15" s="84"/>
      <c r="G15" s="84"/>
      <c r="H15" s="85" t="str">
        <f t="shared" si="2"/>
        <v/>
      </c>
      <c r="I15" s="122" t="str">
        <f t="shared" si="3"/>
        <v/>
      </c>
      <c r="J15" s="84"/>
      <c r="K15" s="84"/>
      <c r="L15" s="118"/>
      <c r="M15" s="119">
        <f t="shared" si="4"/>
        <v>0</v>
      </c>
      <c r="N15" s="120">
        <f t="shared" si="0"/>
        <v>63</v>
      </c>
      <c r="O15" s="99"/>
      <c r="P15" s="84"/>
      <c r="Q15" s="126"/>
      <c r="R15" s="85" t="str">
        <f t="shared" si="1"/>
        <v/>
      </c>
      <c r="S15" s="120" t="str">
        <f t="shared" si="5"/>
        <v/>
      </c>
      <c r="T15" s="120" t="e">
        <f>IF(#REF!="","",IF($B$2&gt;=#REF!,IF(#REF!="",1,0),0))</f>
        <v>#REF!</v>
      </c>
      <c r="U15" s="142"/>
    </row>
    <row r="16" spans="1:21" ht="10.199999999999999">
      <c r="A16" s="78">
        <v>9</v>
      </c>
      <c r="B16" s="145"/>
      <c r="C16" s="146"/>
      <c r="D16" s="80">
        <f>代码管理!H14</f>
        <v>4.2</v>
      </c>
      <c r="E16" s="81"/>
      <c r="F16" s="84"/>
      <c r="G16" s="84"/>
      <c r="H16" s="85" t="str">
        <f t="shared" si="2"/>
        <v/>
      </c>
      <c r="I16" s="122" t="str">
        <f t="shared" si="3"/>
        <v/>
      </c>
      <c r="J16" s="84"/>
      <c r="K16" s="84"/>
      <c r="L16" s="118"/>
      <c r="M16" s="119">
        <f t="shared" si="4"/>
        <v>0</v>
      </c>
      <c r="N16" s="120">
        <f t="shared" si="0"/>
        <v>63</v>
      </c>
      <c r="O16" s="99"/>
      <c r="P16" s="84"/>
      <c r="Q16" s="126"/>
      <c r="R16" s="85" t="str">
        <f t="shared" si="1"/>
        <v/>
      </c>
      <c r="S16" s="120" t="str">
        <f t="shared" si="5"/>
        <v/>
      </c>
      <c r="T16" s="120" t="e">
        <f>IF(#REF!="","",IF($B$2&gt;=#REF!,IF(#REF!="",1,0),0))</f>
        <v>#REF!</v>
      </c>
      <c r="U16" s="126"/>
    </row>
    <row r="17" spans="1:21" ht="10.199999999999999">
      <c r="A17" s="78">
        <v>10</v>
      </c>
      <c r="B17" s="145"/>
      <c r="C17" s="146"/>
      <c r="D17" s="80" t="str">
        <f>代码管理!H15</f>
        <v/>
      </c>
      <c r="E17" s="81"/>
      <c r="F17" s="84"/>
      <c r="G17" s="84"/>
      <c r="H17" s="85" t="str">
        <f t="shared" si="2"/>
        <v/>
      </c>
      <c r="I17" s="122" t="str">
        <f t="shared" si="3"/>
        <v/>
      </c>
      <c r="J17" s="84"/>
      <c r="K17" s="84"/>
      <c r="L17" s="118"/>
      <c r="M17" s="119">
        <f t="shared" si="4"/>
        <v>0</v>
      </c>
      <c r="N17" s="120" t="str">
        <f t="shared" si="0"/>
        <v/>
      </c>
      <c r="O17" s="99"/>
      <c r="P17" s="84"/>
      <c r="Q17" s="126"/>
      <c r="R17" s="85" t="str">
        <f t="shared" si="1"/>
        <v/>
      </c>
      <c r="S17" s="120" t="str">
        <f t="shared" si="5"/>
        <v/>
      </c>
      <c r="T17" s="120" t="e">
        <f>IF(#REF!="","",IF($B$2&gt;=#REF!,IF(#REF!="",1,0),0))</f>
        <v>#REF!</v>
      </c>
      <c r="U17" s="126"/>
    </row>
    <row r="18" spans="1:21" ht="10.199999999999999">
      <c r="A18" s="78">
        <v>11</v>
      </c>
      <c r="B18" s="145"/>
      <c r="C18" s="146"/>
      <c r="D18" s="80">
        <f>代码管理!H16</f>
        <v>6.3</v>
      </c>
      <c r="E18" s="81"/>
      <c r="F18" s="84"/>
      <c r="G18" s="84"/>
      <c r="H18" s="85" t="str">
        <f t="shared" si="2"/>
        <v/>
      </c>
      <c r="I18" s="122" t="str">
        <f t="shared" si="3"/>
        <v/>
      </c>
      <c r="J18" s="84"/>
      <c r="K18" s="84"/>
      <c r="L18" s="118"/>
      <c r="M18" s="119">
        <f t="shared" si="4"/>
        <v>0</v>
      </c>
      <c r="N18" s="120">
        <f t="shared" si="0"/>
        <v>94.5</v>
      </c>
      <c r="O18" s="99"/>
      <c r="P18" s="84"/>
      <c r="Q18" s="126"/>
      <c r="R18" s="85" t="str">
        <f t="shared" si="1"/>
        <v/>
      </c>
      <c r="S18" s="120" t="str">
        <f t="shared" si="5"/>
        <v/>
      </c>
      <c r="T18" s="120" t="e">
        <f>IF(#REF!="","",IF($B$2&gt;=#REF!,IF(#REF!="",1,0),0))</f>
        <v>#REF!</v>
      </c>
      <c r="U18" s="126"/>
    </row>
    <row r="19" spans="1:21" ht="10.199999999999999">
      <c r="A19" s="89">
        <v>12</v>
      </c>
      <c r="B19" s="145"/>
      <c r="C19" s="146"/>
      <c r="D19" s="96">
        <f>代码管理!H17</f>
        <v>6.3</v>
      </c>
      <c r="E19" s="81"/>
      <c r="F19" s="84"/>
      <c r="G19" s="84"/>
      <c r="H19" s="85" t="str">
        <f t="shared" si="2"/>
        <v/>
      </c>
      <c r="I19" s="123" t="str">
        <f t="shared" si="3"/>
        <v/>
      </c>
      <c r="J19" s="84"/>
      <c r="K19" s="84"/>
      <c r="L19" s="118"/>
      <c r="M19" s="119">
        <f t="shared" si="4"/>
        <v>0</v>
      </c>
      <c r="N19" s="120">
        <f t="shared" si="0"/>
        <v>94.5</v>
      </c>
      <c r="O19" s="99"/>
      <c r="P19" s="84"/>
      <c r="Q19" s="126"/>
      <c r="R19" s="85" t="str">
        <f t="shared" si="1"/>
        <v/>
      </c>
      <c r="S19" s="120" t="str">
        <f t="shared" si="5"/>
        <v/>
      </c>
      <c r="T19" s="120" t="e">
        <f>IF(#REF!="","",IF($B$2&gt;=#REF!,IF(#REF!="",1,0),0))</f>
        <v>#REF!</v>
      </c>
      <c r="U19" s="126"/>
    </row>
    <row r="20" spans="1:21" ht="10.199999999999999">
      <c r="A20" s="89">
        <v>13</v>
      </c>
      <c r="B20" s="145"/>
      <c r="C20" s="146"/>
      <c r="D20" s="96">
        <f>代码管理!H33</f>
        <v>3.2</v>
      </c>
      <c r="E20" s="81"/>
      <c r="F20" s="84"/>
      <c r="G20" s="84"/>
      <c r="H20" s="85" t="str">
        <f t="shared" si="2"/>
        <v/>
      </c>
      <c r="I20" s="123" t="str">
        <f t="shared" si="3"/>
        <v/>
      </c>
      <c r="J20" s="84"/>
      <c r="K20" s="84"/>
      <c r="L20" s="118"/>
      <c r="M20" s="119">
        <f t="shared" si="4"/>
        <v>0</v>
      </c>
      <c r="N20" s="120">
        <f t="shared" si="0"/>
        <v>48</v>
      </c>
      <c r="O20" s="99"/>
      <c r="P20" s="84"/>
      <c r="Q20" s="126"/>
      <c r="R20" s="85" t="str">
        <f t="shared" si="1"/>
        <v/>
      </c>
      <c r="S20" s="120" t="str">
        <f t="shared" si="5"/>
        <v/>
      </c>
      <c r="T20" s="120" t="e">
        <f>IF(#REF!="","",IF($B$2&gt;=#REF!,IF(#REF!="",1,0),0))</f>
        <v>#REF!</v>
      </c>
      <c r="U20" s="126"/>
    </row>
    <row r="21" spans="1:21" ht="10.199999999999999">
      <c r="A21" s="89">
        <v>14</v>
      </c>
      <c r="B21" s="145"/>
      <c r="C21" s="146"/>
      <c r="D21" s="96" t="e">
        <f>代码管理!#REF!</f>
        <v>#REF!</v>
      </c>
      <c r="E21" s="81"/>
      <c r="F21" s="84"/>
      <c r="G21" s="84"/>
      <c r="H21" s="85" t="str">
        <f t="shared" si="2"/>
        <v/>
      </c>
      <c r="I21" s="123" t="str">
        <f t="shared" si="3"/>
        <v/>
      </c>
      <c r="J21" s="84"/>
      <c r="K21" s="84"/>
      <c r="L21" s="118"/>
      <c r="M21" s="119">
        <f t="shared" si="4"/>
        <v>0</v>
      </c>
      <c r="N21" s="120" t="e">
        <f t="shared" si="0"/>
        <v>#REF!</v>
      </c>
      <c r="O21" s="99"/>
      <c r="P21" s="84"/>
      <c r="Q21" s="126"/>
      <c r="R21" s="85" t="str">
        <f t="shared" si="1"/>
        <v/>
      </c>
      <c r="S21" s="120" t="str">
        <f t="shared" si="5"/>
        <v/>
      </c>
      <c r="T21" s="120" t="e">
        <f>IF(#REF!="","",IF($B$2&gt;=#REF!,IF(#REF!="",1,0),0))</f>
        <v>#REF!</v>
      </c>
      <c r="U21" s="126"/>
    </row>
    <row r="22" spans="1:21" ht="10.199999999999999">
      <c r="A22" s="89">
        <v>15</v>
      </c>
      <c r="B22" s="145"/>
      <c r="C22" s="146"/>
      <c r="D22" s="96" t="e">
        <f>代码管理!#REF!</f>
        <v>#REF!</v>
      </c>
      <c r="E22" s="81"/>
      <c r="F22" s="84"/>
      <c r="G22" s="84"/>
      <c r="H22" s="85" t="str">
        <f t="shared" si="2"/>
        <v/>
      </c>
      <c r="I22" s="123" t="str">
        <f t="shared" si="3"/>
        <v/>
      </c>
      <c r="J22" s="84"/>
      <c r="K22" s="84"/>
      <c r="L22" s="118"/>
      <c r="M22" s="119">
        <f t="shared" si="4"/>
        <v>0</v>
      </c>
      <c r="N22" s="120" t="e">
        <f t="shared" si="0"/>
        <v>#REF!</v>
      </c>
      <c r="O22" s="99"/>
      <c r="P22" s="84"/>
      <c r="Q22" s="126"/>
      <c r="R22" s="85" t="str">
        <f t="shared" si="1"/>
        <v/>
      </c>
      <c r="S22" s="120" t="str">
        <f t="shared" si="5"/>
        <v/>
      </c>
      <c r="T22" s="120" t="e">
        <f>IF(#REF!="","",IF($B$2&gt;=#REF!,IF(#REF!="",1,0),0))</f>
        <v>#REF!</v>
      </c>
      <c r="U22" s="126"/>
    </row>
    <row r="23" spans="1:21" ht="10.199999999999999">
      <c r="A23" s="89">
        <v>16</v>
      </c>
      <c r="B23" s="145"/>
      <c r="C23" s="146"/>
      <c r="D23" s="96" t="e">
        <f>代码管理!#REF!</f>
        <v>#REF!</v>
      </c>
      <c r="E23" s="81"/>
      <c r="F23" s="84"/>
      <c r="G23" s="84"/>
      <c r="H23" s="85" t="str">
        <f t="shared" si="2"/>
        <v/>
      </c>
      <c r="I23" s="123" t="str">
        <f t="shared" si="3"/>
        <v/>
      </c>
      <c r="J23" s="84"/>
      <c r="K23" s="84"/>
      <c r="L23" s="118"/>
      <c r="M23" s="119">
        <f t="shared" si="4"/>
        <v>0</v>
      </c>
      <c r="N23" s="120" t="e">
        <f t="shared" si="0"/>
        <v>#REF!</v>
      </c>
      <c r="O23" s="99"/>
      <c r="P23" s="84"/>
      <c r="Q23" s="126"/>
      <c r="R23" s="85" t="str">
        <f t="shared" si="1"/>
        <v/>
      </c>
      <c r="S23" s="120" t="str">
        <f t="shared" si="5"/>
        <v/>
      </c>
      <c r="T23" s="120" t="e">
        <f>IF(#REF!="","",IF($B$2&gt;=#REF!,IF(#REF!="",1,0),0))</f>
        <v>#REF!</v>
      </c>
      <c r="U23" s="126"/>
    </row>
    <row r="24" spans="1:21" ht="10.199999999999999">
      <c r="A24" s="89">
        <v>17</v>
      </c>
      <c r="B24" s="145"/>
      <c r="C24" s="146"/>
      <c r="D24" s="96" t="e">
        <f>代码管理!#REF!</f>
        <v>#REF!</v>
      </c>
      <c r="E24" s="81"/>
      <c r="F24" s="84"/>
      <c r="G24" s="84"/>
      <c r="H24" s="85" t="str">
        <f t="shared" si="2"/>
        <v/>
      </c>
      <c r="I24" s="123" t="str">
        <f t="shared" si="3"/>
        <v/>
      </c>
      <c r="J24" s="84"/>
      <c r="K24" s="84"/>
      <c r="L24" s="118"/>
      <c r="M24" s="119">
        <f t="shared" si="4"/>
        <v>0</v>
      </c>
      <c r="N24" s="120" t="e">
        <f t="shared" si="0"/>
        <v>#REF!</v>
      </c>
      <c r="O24" s="99"/>
      <c r="P24" s="84"/>
      <c r="Q24" s="126"/>
      <c r="R24" s="85" t="str">
        <f t="shared" si="1"/>
        <v/>
      </c>
      <c r="S24" s="120" t="str">
        <f t="shared" si="5"/>
        <v/>
      </c>
      <c r="T24" s="120" t="e">
        <f>IF(#REF!="","",IF($B$2&gt;=#REF!,IF(#REF!="",1,0),0))</f>
        <v>#REF!</v>
      </c>
      <c r="U24" s="126"/>
    </row>
    <row r="25" spans="1:21" ht="10.199999999999999">
      <c r="A25" s="89">
        <v>18</v>
      </c>
      <c r="B25" s="145"/>
      <c r="C25" s="146"/>
      <c r="D25" s="96" t="e">
        <f>代码管理!#REF!</f>
        <v>#REF!</v>
      </c>
      <c r="E25" s="81"/>
      <c r="F25" s="84"/>
      <c r="G25" s="84"/>
      <c r="H25" s="85" t="str">
        <f t="shared" si="2"/>
        <v/>
      </c>
      <c r="I25" s="123" t="str">
        <f t="shared" si="3"/>
        <v/>
      </c>
      <c r="J25" s="84"/>
      <c r="K25" s="84"/>
      <c r="L25" s="118"/>
      <c r="M25" s="119">
        <f t="shared" si="4"/>
        <v>0</v>
      </c>
      <c r="N25" s="120" t="e">
        <f t="shared" si="0"/>
        <v>#REF!</v>
      </c>
      <c r="O25" s="99"/>
      <c r="P25" s="84"/>
      <c r="Q25" s="126"/>
      <c r="R25" s="85" t="str">
        <f t="shared" si="1"/>
        <v/>
      </c>
      <c r="S25" s="120" t="str">
        <f t="shared" si="5"/>
        <v/>
      </c>
      <c r="T25" s="120" t="e">
        <f>IF(#REF!="","",IF($B$2&gt;=#REF!,IF(#REF!="",1,0),0))</f>
        <v>#REF!</v>
      </c>
      <c r="U25" s="126"/>
    </row>
    <row r="26" spans="1:21" ht="10.199999999999999">
      <c r="A26" s="89">
        <v>19</v>
      </c>
      <c r="B26" s="145"/>
      <c r="C26" s="146"/>
      <c r="D26" s="96" t="e">
        <f>代码管理!#REF!</f>
        <v>#REF!</v>
      </c>
      <c r="E26" s="81"/>
      <c r="F26" s="84"/>
      <c r="G26" s="84"/>
      <c r="H26" s="85" t="str">
        <f t="shared" si="2"/>
        <v/>
      </c>
      <c r="I26" s="123" t="str">
        <f t="shared" si="3"/>
        <v/>
      </c>
      <c r="J26" s="84"/>
      <c r="K26" s="84"/>
      <c r="L26" s="118"/>
      <c r="M26" s="119">
        <f t="shared" si="4"/>
        <v>0</v>
      </c>
      <c r="N26" s="120" t="e">
        <f t="shared" si="0"/>
        <v>#REF!</v>
      </c>
      <c r="O26" s="99"/>
      <c r="P26" s="84"/>
      <c r="Q26" s="126"/>
      <c r="R26" s="85" t="str">
        <f t="shared" si="1"/>
        <v/>
      </c>
      <c r="S26" s="120" t="str">
        <f t="shared" si="5"/>
        <v/>
      </c>
      <c r="T26" s="120" t="e">
        <f>IF(#REF!="","",IF($B$2&gt;=#REF!,IF(#REF!="",1,0),0))</f>
        <v>#REF!</v>
      </c>
      <c r="U26" s="126"/>
    </row>
    <row r="27" spans="1:21" ht="10.199999999999999">
      <c r="A27" s="78">
        <v>20</v>
      </c>
      <c r="B27" s="95"/>
      <c r="C27" s="96"/>
      <c r="D27" s="80" t="e">
        <f>代码管理!#REF!</f>
        <v>#REF!</v>
      </c>
      <c r="E27" s="81"/>
      <c r="F27" s="84"/>
      <c r="G27" s="84"/>
      <c r="H27" s="85" t="str">
        <f t="shared" si="2"/>
        <v/>
      </c>
      <c r="I27" s="122" t="str">
        <f t="shared" si="3"/>
        <v/>
      </c>
      <c r="J27" s="84"/>
      <c r="K27" s="84"/>
      <c r="L27" s="118"/>
      <c r="M27" s="119">
        <f t="shared" si="4"/>
        <v>0</v>
      </c>
      <c r="N27" s="120" t="e">
        <f t="shared" si="0"/>
        <v>#REF!</v>
      </c>
      <c r="O27" s="99"/>
      <c r="P27" s="84"/>
      <c r="Q27" s="126"/>
      <c r="R27" s="85" t="str">
        <f t="shared" si="1"/>
        <v/>
      </c>
      <c r="S27" s="120" t="str">
        <f t="shared" si="5"/>
        <v/>
      </c>
      <c r="T27" s="120" t="e">
        <f>IF(#REF!="","",IF($B$2&gt;=#REF!,IF(#REF!="",1,0),0))</f>
        <v>#REF!</v>
      </c>
      <c r="U27" s="126"/>
    </row>
    <row r="28" spans="1:21" ht="10.199999999999999">
      <c r="A28" s="78">
        <v>21</v>
      </c>
      <c r="B28" s="145"/>
      <c r="C28" s="96"/>
      <c r="D28" s="80" t="e">
        <f>代码管理!#REF!</f>
        <v>#REF!</v>
      </c>
      <c r="E28" s="81"/>
      <c r="F28" s="84"/>
      <c r="G28" s="84"/>
      <c r="H28" s="85" t="str">
        <f t="shared" si="2"/>
        <v/>
      </c>
      <c r="I28" s="122" t="str">
        <f t="shared" si="3"/>
        <v/>
      </c>
      <c r="J28" s="84"/>
      <c r="K28" s="84"/>
      <c r="L28" s="118"/>
      <c r="M28" s="119">
        <f t="shared" si="4"/>
        <v>0</v>
      </c>
      <c r="N28" s="120" t="e">
        <f t="shared" ref="N28:N46" si="6">IF(D28="","",D28*15)</f>
        <v>#REF!</v>
      </c>
      <c r="O28" s="99"/>
      <c r="P28" s="84"/>
      <c r="Q28" s="126"/>
      <c r="R28" s="85" t="str">
        <f t="shared" si="1"/>
        <v/>
      </c>
      <c r="S28" s="120" t="str">
        <f t="shared" si="5"/>
        <v/>
      </c>
      <c r="T28" s="120" t="e">
        <f>IF(#REF!="","",IF($B$2&gt;=#REF!,IF(#REF!="",1,0),0))</f>
        <v>#REF!</v>
      </c>
      <c r="U28" s="126"/>
    </row>
    <row r="29" spans="1:21" ht="10.199999999999999">
      <c r="A29" s="78">
        <v>22</v>
      </c>
      <c r="B29" s="145"/>
      <c r="C29" s="96"/>
      <c r="D29" s="80" t="e">
        <f>代码管理!#REF!</f>
        <v>#REF!</v>
      </c>
      <c r="E29" s="81"/>
      <c r="F29" s="84"/>
      <c r="G29" s="84"/>
      <c r="H29" s="85" t="str">
        <f t="shared" si="2"/>
        <v/>
      </c>
      <c r="I29" s="122" t="str">
        <f t="shared" si="3"/>
        <v/>
      </c>
      <c r="J29" s="84"/>
      <c r="K29" s="84"/>
      <c r="L29" s="118"/>
      <c r="M29" s="119">
        <f t="shared" si="4"/>
        <v>0</v>
      </c>
      <c r="N29" s="120" t="e">
        <f t="shared" si="6"/>
        <v>#REF!</v>
      </c>
      <c r="O29" s="99"/>
      <c r="P29" s="84"/>
      <c r="Q29" s="126"/>
      <c r="R29" s="85" t="str">
        <f t="shared" si="1"/>
        <v/>
      </c>
      <c r="S29" s="120" t="str">
        <f t="shared" si="5"/>
        <v/>
      </c>
      <c r="T29" s="120" t="e">
        <f>IF(#REF!="","",IF($B$2&gt;=#REF!,IF(#REF!="",1,0),0))</f>
        <v>#REF!</v>
      </c>
      <c r="U29" s="126"/>
    </row>
    <row r="30" spans="1:21" ht="10.199999999999999">
      <c r="A30" s="78">
        <v>23</v>
      </c>
      <c r="B30" s="95"/>
      <c r="C30" s="96"/>
      <c r="D30" s="80" t="e">
        <f>代码管理!#REF!</f>
        <v>#REF!</v>
      </c>
      <c r="E30" s="81"/>
      <c r="F30" s="84"/>
      <c r="G30" s="84"/>
      <c r="H30" s="85" t="str">
        <f t="shared" si="2"/>
        <v/>
      </c>
      <c r="I30" s="122" t="str">
        <f t="shared" si="3"/>
        <v/>
      </c>
      <c r="J30" s="84"/>
      <c r="K30" s="84"/>
      <c r="L30" s="118"/>
      <c r="M30" s="119">
        <f t="shared" si="4"/>
        <v>0</v>
      </c>
      <c r="N30" s="120" t="e">
        <f t="shared" si="6"/>
        <v>#REF!</v>
      </c>
      <c r="O30" s="99"/>
      <c r="P30" s="84"/>
      <c r="Q30" s="126"/>
      <c r="R30" s="85" t="str">
        <f t="shared" si="1"/>
        <v/>
      </c>
      <c r="S30" s="120" t="str">
        <f t="shared" si="5"/>
        <v/>
      </c>
      <c r="T30" s="120" t="e">
        <f>IF(#REF!="","",IF($B$2&gt;=#REF!,IF(#REF!="",1,0),0))</f>
        <v>#REF!</v>
      </c>
      <c r="U30" s="126"/>
    </row>
    <row r="31" spans="1:21" ht="10.199999999999999">
      <c r="A31" s="78">
        <v>24</v>
      </c>
      <c r="B31" s="95"/>
      <c r="C31" s="96"/>
      <c r="D31" s="80" t="e">
        <f>代码管理!#REF!</f>
        <v>#REF!</v>
      </c>
      <c r="E31" s="81"/>
      <c r="F31" s="84"/>
      <c r="G31" s="84"/>
      <c r="H31" s="85" t="str">
        <f t="shared" si="2"/>
        <v/>
      </c>
      <c r="I31" s="122" t="str">
        <f t="shared" si="3"/>
        <v/>
      </c>
      <c r="J31" s="84"/>
      <c r="K31" s="84"/>
      <c r="L31" s="118"/>
      <c r="M31" s="119">
        <f t="shared" si="4"/>
        <v>0</v>
      </c>
      <c r="N31" s="120" t="e">
        <f t="shared" si="6"/>
        <v>#REF!</v>
      </c>
      <c r="O31" s="99"/>
      <c r="P31" s="84"/>
      <c r="Q31" s="126"/>
      <c r="R31" s="85" t="str">
        <f t="shared" si="1"/>
        <v/>
      </c>
      <c r="S31" s="120" t="str">
        <f t="shared" si="5"/>
        <v/>
      </c>
      <c r="T31" s="120" t="e">
        <f>IF(#REF!="","",IF($B$2&gt;=#REF!,IF(#REF!="",1,0),0))</f>
        <v>#REF!</v>
      </c>
      <c r="U31" s="126"/>
    </row>
    <row r="32" spans="1:21" ht="10.199999999999999">
      <c r="A32" s="78">
        <v>25</v>
      </c>
      <c r="B32" s="95"/>
      <c r="C32" s="96"/>
      <c r="D32" s="80">
        <f>代码管理!H34</f>
        <v>3.2</v>
      </c>
      <c r="E32" s="81"/>
      <c r="F32" s="84"/>
      <c r="G32" s="84"/>
      <c r="H32" s="85" t="str">
        <f t="shared" si="2"/>
        <v/>
      </c>
      <c r="I32" s="122" t="str">
        <f t="shared" si="3"/>
        <v/>
      </c>
      <c r="J32" s="84"/>
      <c r="K32" s="84"/>
      <c r="L32" s="118"/>
      <c r="M32" s="119">
        <f t="shared" si="4"/>
        <v>0</v>
      </c>
      <c r="N32" s="120">
        <f t="shared" si="6"/>
        <v>48</v>
      </c>
      <c r="O32" s="99"/>
      <c r="P32" s="84"/>
      <c r="Q32" s="126"/>
      <c r="R32" s="85" t="str">
        <f t="shared" si="1"/>
        <v/>
      </c>
      <c r="S32" s="120" t="str">
        <f t="shared" si="5"/>
        <v/>
      </c>
      <c r="T32" s="120" t="e">
        <f>IF(#REF!="","",IF($B$2&gt;=#REF!,IF(#REF!="",1,0),0))</f>
        <v>#REF!</v>
      </c>
      <c r="U32" s="126"/>
    </row>
    <row r="33" spans="1:21" ht="10.199999999999999">
      <c r="A33" s="78">
        <v>26</v>
      </c>
      <c r="B33" s="80"/>
      <c r="C33" s="96"/>
      <c r="D33" s="80">
        <f>代码管理!H35</f>
        <v>3.2</v>
      </c>
      <c r="E33" s="81"/>
      <c r="F33" s="84"/>
      <c r="G33" s="84"/>
      <c r="H33" s="85" t="str">
        <f t="shared" si="2"/>
        <v/>
      </c>
      <c r="I33" s="122" t="str">
        <f t="shared" si="3"/>
        <v/>
      </c>
      <c r="J33" s="84"/>
      <c r="K33" s="84"/>
      <c r="L33" s="118"/>
      <c r="M33" s="119">
        <f t="shared" si="4"/>
        <v>0</v>
      </c>
      <c r="N33" s="120">
        <f t="shared" si="6"/>
        <v>48</v>
      </c>
      <c r="O33" s="99"/>
      <c r="P33" s="84"/>
      <c r="Q33" s="126"/>
      <c r="R33" s="85" t="str">
        <f t="shared" si="1"/>
        <v/>
      </c>
      <c r="S33" s="120" t="str">
        <f t="shared" si="5"/>
        <v/>
      </c>
      <c r="T33" s="120" t="e">
        <f>IF(#REF!="","",IF($B$2&gt;=#REF!,IF(#REF!="",1,0),0))</f>
        <v>#REF!</v>
      </c>
      <c r="U33" s="126"/>
    </row>
    <row r="34" spans="1:21" ht="10.199999999999999">
      <c r="A34" s="78">
        <v>27</v>
      </c>
      <c r="B34" s="80"/>
      <c r="C34" s="96"/>
      <c r="D34" s="80">
        <f>代码管理!H40</f>
        <v>3.2</v>
      </c>
      <c r="E34" s="81"/>
      <c r="F34" s="84"/>
      <c r="G34" s="84"/>
      <c r="H34" s="85" t="str">
        <f t="shared" si="2"/>
        <v/>
      </c>
      <c r="I34" s="122" t="str">
        <f t="shared" si="3"/>
        <v/>
      </c>
      <c r="J34" s="84"/>
      <c r="K34" s="84"/>
      <c r="L34" s="118"/>
      <c r="M34" s="119">
        <f t="shared" si="4"/>
        <v>0</v>
      </c>
      <c r="N34" s="120">
        <f t="shared" si="6"/>
        <v>48</v>
      </c>
      <c r="O34" s="99"/>
      <c r="P34" s="84"/>
      <c r="Q34" s="126"/>
      <c r="R34" s="85" t="str">
        <f t="shared" si="1"/>
        <v/>
      </c>
      <c r="S34" s="120" t="str">
        <f t="shared" si="5"/>
        <v/>
      </c>
      <c r="T34" s="120" t="e">
        <f>IF(#REF!="","",IF($B$2&gt;=#REF!,IF(#REF!="",1,0),0))</f>
        <v>#REF!</v>
      </c>
      <c r="U34" s="126"/>
    </row>
    <row r="35" spans="1:21" ht="10.199999999999999">
      <c r="A35" s="78">
        <v>28</v>
      </c>
      <c r="B35" s="80"/>
      <c r="C35" s="96"/>
      <c r="D35" s="80">
        <f>代码管理!H41</f>
        <v>3.2</v>
      </c>
      <c r="E35" s="81"/>
      <c r="F35" s="84"/>
      <c r="G35" s="84"/>
      <c r="H35" s="85" t="str">
        <f t="shared" si="2"/>
        <v/>
      </c>
      <c r="I35" s="122" t="str">
        <f t="shared" si="3"/>
        <v/>
      </c>
      <c r="J35" s="84"/>
      <c r="K35" s="84"/>
      <c r="L35" s="118"/>
      <c r="M35" s="119">
        <f t="shared" si="4"/>
        <v>0</v>
      </c>
      <c r="N35" s="120">
        <f t="shared" si="6"/>
        <v>48</v>
      </c>
      <c r="O35" s="99"/>
      <c r="P35" s="84"/>
      <c r="Q35" s="126"/>
      <c r="R35" s="85" t="str">
        <f t="shared" si="1"/>
        <v/>
      </c>
      <c r="S35" s="120" t="str">
        <f t="shared" si="5"/>
        <v/>
      </c>
      <c r="T35" s="120" t="e">
        <f>IF(#REF!="","",IF($B$2&gt;=#REF!,IF(#REF!="",1,0),0))</f>
        <v>#REF!</v>
      </c>
      <c r="U35" s="126"/>
    </row>
    <row r="36" spans="1:21" ht="10.199999999999999">
      <c r="A36" s="78">
        <v>29</v>
      </c>
      <c r="B36" s="80"/>
      <c r="C36" s="96"/>
      <c r="D36" s="80">
        <f>代码管理!H42</f>
        <v>2.1</v>
      </c>
      <c r="E36" s="81"/>
      <c r="F36" s="84"/>
      <c r="G36" s="84"/>
      <c r="H36" s="85" t="str">
        <f t="shared" si="2"/>
        <v/>
      </c>
      <c r="I36" s="122" t="str">
        <f t="shared" si="3"/>
        <v/>
      </c>
      <c r="J36" s="84"/>
      <c r="K36" s="84"/>
      <c r="L36" s="118"/>
      <c r="M36" s="119">
        <f t="shared" si="4"/>
        <v>0</v>
      </c>
      <c r="N36" s="120">
        <f t="shared" si="6"/>
        <v>31.5</v>
      </c>
      <c r="O36" s="99"/>
      <c r="P36" s="84"/>
      <c r="Q36" s="126"/>
      <c r="R36" s="85" t="str">
        <f t="shared" si="1"/>
        <v/>
      </c>
      <c r="S36" s="120" t="str">
        <f t="shared" si="5"/>
        <v/>
      </c>
      <c r="T36" s="120" t="e">
        <f>IF(#REF!="","",IF($B$2&gt;=#REF!,IF(#REF!="",1,0),0))</f>
        <v>#REF!</v>
      </c>
      <c r="U36" s="126"/>
    </row>
    <row r="37" spans="1:21" ht="10.199999999999999">
      <c r="A37" s="78">
        <v>30</v>
      </c>
      <c r="B37" s="80"/>
      <c r="C37" s="96"/>
      <c r="D37" s="80" t="str">
        <f>代码管理!H43</f>
        <v/>
      </c>
      <c r="E37" s="81"/>
      <c r="F37" s="84"/>
      <c r="G37" s="84"/>
      <c r="H37" s="85" t="str">
        <f t="shared" si="2"/>
        <v/>
      </c>
      <c r="I37" s="122" t="str">
        <f t="shared" si="3"/>
        <v/>
      </c>
      <c r="J37" s="84"/>
      <c r="K37" s="84"/>
      <c r="L37" s="118"/>
      <c r="M37" s="119">
        <f t="shared" si="4"/>
        <v>0</v>
      </c>
      <c r="N37" s="120" t="str">
        <f t="shared" si="6"/>
        <v/>
      </c>
      <c r="O37" s="99"/>
      <c r="P37" s="84"/>
      <c r="Q37" s="126"/>
      <c r="R37" s="85" t="str">
        <f t="shared" si="1"/>
        <v/>
      </c>
      <c r="S37" s="120" t="str">
        <f t="shared" si="5"/>
        <v/>
      </c>
      <c r="T37" s="120" t="e">
        <f>IF(#REF!="","",IF($B$2&gt;=#REF!,IF(#REF!="",1,0),0))</f>
        <v>#REF!</v>
      </c>
      <c r="U37" s="126"/>
    </row>
    <row r="38" spans="1:21" ht="10.199999999999999">
      <c r="A38" s="78">
        <v>31</v>
      </c>
      <c r="B38" s="80"/>
      <c r="C38" s="96"/>
      <c r="D38" s="80">
        <f>代码管理!H44</f>
        <v>4.2</v>
      </c>
      <c r="E38" s="81"/>
      <c r="F38" s="84"/>
      <c r="G38" s="84"/>
      <c r="H38" s="85" t="str">
        <f t="shared" si="2"/>
        <v/>
      </c>
      <c r="I38" s="122" t="str">
        <f t="shared" si="3"/>
        <v/>
      </c>
      <c r="J38" s="84"/>
      <c r="K38" s="84"/>
      <c r="L38" s="118"/>
      <c r="M38" s="119">
        <f t="shared" si="4"/>
        <v>0</v>
      </c>
      <c r="N38" s="120">
        <f t="shared" si="6"/>
        <v>63</v>
      </c>
      <c r="O38" s="99"/>
      <c r="P38" s="84"/>
      <c r="Q38" s="126"/>
      <c r="R38" s="85" t="str">
        <f t="shared" si="1"/>
        <v/>
      </c>
      <c r="S38" s="120" t="str">
        <f t="shared" si="5"/>
        <v/>
      </c>
      <c r="T38" s="120" t="e">
        <f>IF(#REF!="","",IF($B$2&gt;=#REF!,IF(#REF!="",1,0),0))</f>
        <v>#REF!</v>
      </c>
      <c r="U38" s="126"/>
    </row>
    <row r="39" spans="1:21">
      <c r="A39" s="78">
        <v>32</v>
      </c>
      <c r="B39" s="80"/>
      <c r="C39" s="96"/>
      <c r="D39" s="80">
        <f>代码管理!H45</f>
        <v>3.2</v>
      </c>
      <c r="E39" s="81"/>
      <c r="F39" s="84"/>
      <c r="G39" s="84"/>
      <c r="H39" s="85" t="str">
        <f t="shared" si="2"/>
        <v/>
      </c>
      <c r="I39" s="84" t="str">
        <f t="shared" si="3"/>
        <v/>
      </c>
      <c r="J39" s="84"/>
      <c r="K39" s="84"/>
      <c r="L39" s="118"/>
      <c r="M39" s="119">
        <f t="shared" si="4"/>
        <v>0</v>
      </c>
      <c r="N39" s="120">
        <f t="shared" si="6"/>
        <v>48</v>
      </c>
      <c r="O39" s="99"/>
      <c r="P39" s="84"/>
      <c r="Q39" s="126"/>
      <c r="R39" s="85" t="str">
        <f t="shared" si="1"/>
        <v/>
      </c>
      <c r="S39" s="120" t="str">
        <f t="shared" si="5"/>
        <v/>
      </c>
      <c r="T39" s="120" t="e">
        <f>IF(#REF!="","",IF($B$2&gt;=#REF!,IF(#REF!="",1,0),0))</f>
        <v>#REF!</v>
      </c>
      <c r="U39" s="126"/>
    </row>
    <row r="40" spans="1:21">
      <c r="A40" s="78">
        <v>33</v>
      </c>
      <c r="B40" s="80"/>
      <c r="C40" s="96"/>
      <c r="D40" s="80">
        <f>代码管理!H46</f>
        <v>3.2</v>
      </c>
      <c r="E40" s="81"/>
      <c r="F40" s="84"/>
      <c r="G40" s="84"/>
      <c r="H40" s="85" t="str">
        <f t="shared" si="2"/>
        <v/>
      </c>
      <c r="I40" s="84" t="str">
        <f t="shared" si="3"/>
        <v/>
      </c>
      <c r="J40" s="84"/>
      <c r="K40" s="84"/>
      <c r="L40" s="118"/>
      <c r="M40" s="119">
        <f t="shared" si="4"/>
        <v>0</v>
      </c>
      <c r="N40" s="120">
        <f t="shared" si="6"/>
        <v>48</v>
      </c>
      <c r="O40" s="99"/>
      <c r="P40" s="84"/>
      <c r="Q40" s="126"/>
      <c r="R40" s="85" t="str">
        <f t="shared" si="1"/>
        <v/>
      </c>
      <c r="S40" s="120" t="str">
        <f t="shared" si="5"/>
        <v/>
      </c>
      <c r="T40" s="120" t="e">
        <f>IF(#REF!="","",IF($B$2&gt;=#REF!,IF(#REF!="",1,0),0))</f>
        <v>#REF!</v>
      </c>
      <c r="U40" s="126"/>
    </row>
    <row r="41" spans="1:21">
      <c r="A41" s="78">
        <v>34</v>
      </c>
      <c r="B41" s="80"/>
      <c r="C41" s="96"/>
      <c r="D41" s="80">
        <f>代码管理!H47</f>
        <v>2.1</v>
      </c>
      <c r="E41" s="81"/>
      <c r="F41" s="84"/>
      <c r="G41" s="84"/>
      <c r="H41" s="85" t="str">
        <f t="shared" si="2"/>
        <v/>
      </c>
      <c r="I41" s="84" t="str">
        <f t="shared" si="3"/>
        <v/>
      </c>
      <c r="J41" s="84"/>
      <c r="K41" s="84"/>
      <c r="L41" s="118"/>
      <c r="M41" s="119">
        <f t="shared" si="4"/>
        <v>0</v>
      </c>
      <c r="N41" s="120">
        <f t="shared" si="6"/>
        <v>31.5</v>
      </c>
      <c r="O41" s="99"/>
      <c r="P41" s="84"/>
      <c r="Q41" s="126"/>
      <c r="R41" s="85" t="str">
        <f t="shared" si="1"/>
        <v/>
      </c>
      <c r="S41" s="120" t="str">
        <f t="shared" si="5"/>
        <v/>
      </c>
      <c r="T41" s="120" t="e">
        <f>IF(#REF!="","",IF($B$2&gt;=#REF!,IF(#REF!="",1,0),0))</f>
        <v>#REF!</v>
      </c>
      <c r="U41" s="126"/>
    </row>
    <row r="42" spans="1:21">
      <c r="A42" s="78">
        <v>35</v>
      </c>
      <c r="B42" s="80"/>
      <c r="C42" s="96"/>
      <c r="D42" s="80" t="str">
        <f>代码管理!H48</f>
        <v/>
      </c>
      <c r="E42" s="81"/>
      <c r="F42" s="84"/>
      <c r="G42" s="84"/>
      <c r="H42" s="85" t="str">
        <f t="shared" si="2"/>
        <v/>
      </c>
      <c r="I42" s="84" t="str">
        <f t="shared" si="3"/>
        <v/>
      </c>
      <c r="J42" s="84"/>
      <c r="K42" s="84"/>
      <c r="L42" s="118"/>
      <c r="M42" s="119">
        <f t="shared" si="4"/>
        <v>0</v>
      </c>
      <c r="N42" s="120" t="str">
        <f t="shared" si="6"/>
        <v/>
      </c>
      <c r="O42" s="99"/>
      <c r="P42" s="84"/>
      <c r="Q42" s="126"/>
      <c r="R42" s="85" t="str">
        <f t="shared" si="1"/>
        <v/>
      </c>
      <c r="S42" s="120" t="str">
        <f t="shared" si="5"/>
        <v/>
      </c>
      <c r="T42" s="120" t="e">
        <f>IF(#REF!="","",IF($B$2&gt;=#REF!,IF(#REF!="",1,0),0))</f>
        <v>#REF!</v>
      </c>
      <c r="U42" s="126"/>
    </row>
    <row r="43" spans="1:21" ht="10.199999999999999">
      <c r="A43" s="78">
        <v>36</v>
      </c>
      <c r="B43" s="80"/>
      <c r="C43" s="96"/>
      <c r="D43" s="80">
        <f>代码管理!H49</f>
        <v>6.3</v>
      </c>
      <c r="E43" s="81"/>
      <c r="F43" s="84"/>
      <c r="G43" s="84"/>
      <c r="H43" s="85" t="str">
        <f t="shared" si="2"/>
        <v/>
      </c>
      <c r="I43" s="122" t="str">
        <f t="shared" si="3"/>
        <v/>
      </c>
      <c r="J43" s="84"/>
      <c r="K43" s="84"/>
      <c r="L43" s="118"/>
      <c r="M43" s="119">
        <f t="shared" si="4"/>
        <v>0</v>
      </c>
      <c r="N43" s="120">
        <f t="shared" si="6"/>
        <v>94.5</v>
      </c>
      <c r="O43" s="99"/>
      <c r="P43" s="84"/>
      <c r="Q43" s="126"/>
      <c r="R43" s="85" t="str">
        <f t="shared" si="1"/>
        <v/>
      </c>
      <c r="S43" s="120" t="str">
        <f t="shared" si="5"/>
        <v/>
      </c>
      <c r="T43" s="120" t="e">
        <f>IF(#REF!="","",IF($B$2&gt;=#REF!,IF(#REF!="",1,0),0))</f>
        <v>#REF!</v>
      </c>
      <c r="U43" s="126"/>
    </row>
    <row r="44" spans="1:21" ht="10.199999999999999">
      <c r="A44" s="78">
        <v>37</v>
      </c>
      <c r="B44" s="80"/>
      <c r="C44" s="96"/>
      <c r="D44" s="80">
        <f>代码管理!H50</f>
        <v>6.2</v>
      </c>
      <c r="E44" s="81"/>
      <c r="F44" s="84"/>
      <c r="G44" s="84"/>
      <c r="H44" s="85" t="str">
        <f t="shared" si="2"/>
        <v/>
      </c>
      <c r="I44" s="122" t="str">
        <f t="shared" si="3"/>
        <v/>
      </c>
      <c r="J44" s="84"/>
      <c r="K44" s="84"/>
      <c r="L44" s="118"/>
      <c r="M44" s="119">
        <f t="shared" si="4"/>
        <v>0</v>
      </c>
      <c r="N44" s="120">
        <f t="shared" si="6"/>
        <v>93</v>
      </c>
      <c r="O44" s="99"/>
      <c r="P44" s="84"/>
      <c r="Q44" s="126"/>
      <c r="R44" s="85" t="str">
        <f t="shared" si="1"/>
        <v/>
      </c>
      <c r="S44" s="120" t="str">
        <f t="shared" si="5"/>
        <v/>
      </c>
      <c r="T44" s="120" t="e">
        <f>IF(#REF!="","",IF($B$2&gt;=#REF!,IF(#REF!="",1,0),0))</f>
        <v>#REF!</v>
      </c>
      <c r="U44" s="126"/>
    </row>
    <row r="45" spans="1:21" ht="10.199999999999999">
      <c r="A45" s="78">
        <v>38</v>
      </c>
      <c r="B45" s="80"/>
      <c r="C45" s="96"/>
      <c r="D45" s="80">
        <f>代码管理!H52</f>
        <v>8.4</v>
      </c>
      <c r="E45" s="81"/>
      <c r="F45" s="84"/>
      <c r="G45" s="84"/>
      <c r="H45" s="85" t="str">
        <f t="shared" si="2"/>
        <v/>
      </c>
      <c r="I45" s="122" t="str">
        <f t="shared" si="3"/>
        <v/>
      </c>
      <c r="J45" s="84"/>
      <c r="K45" s="84"/>
      <c r="L45" s="118"/>
      <c r="M45" s="119">
        <f t="shared" si="4"/>
        <v>0</v>
      </c>
      <c r="N45" s="120">
        <f t="shared" si="6"/>
        <v>126</v>
      </c>
      <c r="O45" s="99"/>
      <c r="P45" s="84"/>
      <c r="Q45" s="126"/>
      <c r="R45" s="85" t="str">
        <f t="shared" si="1"/>
        <v/>
      </c>
      <c r="S45" s="120" t="str">
        <f t="shared" si="5"/>
        <v/>
      </c>
      <c r="T45" s="120" t="e">
        <f>IF(#REF!="","",IF($B$2&gt;=#REF!,IF(#REF!="",1,0),0))</f>
        <v>#REF!</v>
      </c>
      <c r="U45" s="126"/>
    </row>
    <row r="46" spans="1:21">
      <c r="A46" s="78">
        <v>39</v>
      </c>
      <c r="B46" s="80"/>
      <c r="C46" s="96"/>
      <c r="D46" s="80" t="e">
        <f>代码管理!#REF!</f>
        <v>#REF!</v>
      </c>
      <c r="E46" s="81"/>
      <c r="F46" s="84"/>
      <c r="G46" s="84"/>
      <c r="H46" s="85" t="str">
        <f t="shared" si="2"/>
        <v/>
      </c>
      <c r="I46" s="84" t="str">
        <f t="shared" si="3"/>
        <v/>
      </c>
      <c r="J46" s="84"/>
      <c r="K46" s="84"/>
      <c r="L46" s="84"/>
      <c r="M46" s="119">
        <f t="shared" si="4"/>
        <v>0</v>
      </c>
      <c r="N46" s="120" t="e">
        <f t="shared" si="6"/>
        <v>#REF!</v>
      </c>
      <c r="O46" s="99"/>
      <c r="P46" s="84"/>
      <c r="Q46" s="126"/>
      <c r="R46" s="85" t="str">
        <f t="shared" si="1"/>
        <v/>
      </c>
      <c r="S46" s="120" t="str">
        <f t="shared" si="5"/>
        <v/>
      </c>
      <c r="T46" s="120" t="e">
        <f>IF(#REF!="","",IF($B$2&gt;=#REF!,IF(#REF!="",1,0),0))</f>
        <v>#REF!</v>
      </c>
      <c r="U46" s="126"/>
    </row>
    <row r="47" spans="1:21">
      <c r="A47" s="78"/>
      <c r="B47" s="97" t="s">
        <v>18</v>
      </c>
      <c r="C47" s="78"/>
      <c r="D47" s="78"/>
      <c r="E47" s="98"/>
      <c r="F47" s="99"/>
      <c r="G47" s="99"/>
      <c r="H47" s="100"/>
      <c r="I47" s="124"/>
      <c r="J47" s="99"/>
      <c r="K47" s="99"/>
      <c r="L47" s="119">
        <f>SUM(L8:L46)</f>
        <v>0</v>
      </c>
      <c r="M47" s="119">
        <f>SUM(M8:M46)</f>
        <v>0</v>
      </c>
      <c r="N47" s="120" t="e">
        <f>SUM(N8:N46)</f>
        <v>#REF!</v>
      </c>
      <c r="O47" s="125">
        <f>SUM(O8:O46)</f>
        <v>0</v>
      </c>
      <c r="P47" s="126"/>
      <c r="Q47" s="131">
        <f>SUM(Q8:Q46)</f>
        <v>0</v>
      </c>
      <c r="R47" s="85"/>
      <c r="S47" s="85"/>
      <c r="T47" s="132"/>
      <c r="U47" s="126"/>
    </row>
    <row r="50" spans="1:4" ht="18" customHeight="1">
      <c r="A50" s="307" t="s">
        <v>19</v>
      </c>
      <c r="B50" s="101" t="s">
        <v>132</v>
      </c>
      <c r="C50" s="102" t="s">
        <v>21</v>
      </c>
      <c r="D50" s="103">
        <f>1-COUNTIF(H8:H46,"")/A46</f>
        <v>0</v>
      </c>
    </row>
    <row r="51" spans="1:4" ht="18" customHeight="1">
      <c r="A51" s="308"/>
      <c r="B51" s="104"/>
      <c r="C51" s="105" t="s">
        <v>25</v>
      </c>
      <c r="D51" s="106">
        <f>COUNTIF(I8:I46,1)</f>
        <v>0</v>
      </c>
    </row>
    <row r="52" spans="1:4" ht="18" customHeight="1">
      <c r="A52" s="308"/>
      <c r="B52" s="104"/>
      <c r="C52" s="107" t="s">
        <v>27</v>
      </c>
      <c r="D52" s="108">
        <f>1-COUNTIF(R8:R46,"")/A46</f>
        <v>0</v>
      </c>
    </row>
    <row r="53" spans="1:4" ht="18" customHeight="1">
      <c r="A53" s="308"/>
      <c r="B53" s="104"/>
      <c r="C53" s="105" t="s">
        <v>28</v>
      </c>
      <c r="D53" s="106">
        <f>COUNTIF($R$8:$R$47,"◎")</f>
        <v>0</v>
      </c>
    </row>
    <row r="54" spans="1:4" ht="18" customHeight="1">
      <c r="A54" s="308"/>
      <c r="B54" s="104"/>
      <c r="C54" s="105" t="s">
        <v>29</v>
      </c>
      <c r="D54" s="106">
        <f>COUNTIF($R$8:$R$47,"○")</f>
        <v>0</v>
      </c>
    </row>
    <row r="55" spans="1:4" ht="18" customHeight="1">
      <c r="A55" s="308"/>
      <c r="B55" s="104"/>
      <c r="C55" s="105" t="s">
        <v>30</v>
      </c>
      <c r="D55" s="106">
        <f>COUNTIF(S8:S46,1)</f>
        <v>0</v>
      </c>
    </row>
    <row r="56" spans="1:4" ht="18" customHeight="1">
      <c r="A56" s="308"/>
      <c r="B56" s="104"/>
      <c r="C56" s="105" t="s">
        <v>31</v>
      </c>
      <c r="D56" s="106">
        <f>COUNTIF($R$8:$R$47,"△")</f>
        <v>0</v>
      </c>
    </row>
    <row r="57" spans="1:4" ht="18" customHeight="1">
      <c r="A57" s="309"/>
      <c r="B57" s="139"/>
      <c r="C57" s="140" t="s">
        <v>32</v>
      </c>
      <c r="D57" s="141">
        <f>L47</f>
        <v>0</v>
      </c>
    </row>
    <row r="58" spans="1:4" ht="18" customHeight="1">
      <c r="B58" s="112"/>
    </row>
    <row r="59" spans="1:4" ht="18" customHeight="1">
      <c r="B59" s="112"/>
    </row>
    <row r="60" spans="1:4" ht="18" customHeight="1">
      <c r="B60" s="112"/>
    </row>
    <row r="61" spans="1:4" ht="18" customHeight="1">
      <c r="B61" s="112"/>
    </row>
    <row r="62" spans="1:4" ht="18" customHeight="1"/>
    <row r="63" spans="1:4" ht="18" customHeight="1">
      <c r="A63" s="113"/>
      <c r="B63" s="112"/>
      <c r="C63" s="114"/>
      <c r="D63" s="114"/>
    </row>
    <row r="64" spans="1:4" ht="18" customHeight="1">
      <c r="B64" s="112"/>
    </row>
    <row r="65" spans="1:4" ht="18" customHeight="1">
      <c r="B65" s="112"/>
    </row>
    <row r="66" spans="1:4" ht="18" customHeight="1">
      <c r="B66" s="112"/>
    </row>
    <row r="67" spans="1:4" ht="18" customHeight="1">
      <c r="B67" s="112"/>
    </row>
    <row r="68" spans="1:4" ht="18" customHeight="1">
      <c r="B68" s="112"/>
      <c r="C68" s="114"/>
      <c r="D68" s="114"/>
    </row>
    <row r="69" spans="1:4" ht="18" customHeight="1">
      <c r="B69" s="112"/>
    </row>
    <row r="70" spans="1:4" ht="18" customHeight="1">
      <c r="B70" s="112"/>
    </row>
    <row r="71" spans="1:4" ht="18" customHeight="1">
      <c r="B71" s="112"/>
    </row>
    <row r="72" spans="1:4" ht="18" customHeight="1">
      <c r="B72" s="112"/>
    </row>
    <row r="73" spans="1:4">
      <c r="A73" s="133"/>
      <c r="B73" s="112"/>
      <c r="C73" s="114"/>
      <c r="D73" s="114"/>
    </row>
    <row r="74" spans="1:4">
      <c r="B74" s="112"/>
      <c r="C74" s="114"/>
      <c r="D74" s="114"/>
    </row>
  </sheetData>
  <mergeCells count="24">
    <mergeCell ref="U4:U7"/>
    <mergeCell ref="F4:S5"/>
    <mergeCell ref="P6:P7"/>
    <mergeCell ref="Q6:Q7"/>
    <mergeCell ref="R6:R7"/>
    <mergeCell ref="S6:S7"/>
    <mergeCell ref="T4:T5"/>
    <mergeCell ref="T6:T7"/>
    <mergeCell ref="N6:O6"/>
    <mergeCell ref="A4:A7"/>
    <mergeCell ref="A50:A57"/>
    <mergeCell ref="B4:B7"/>
    <mergeCell ref="C4:C7"/>
    <mergeCell ref="D4:D7"/>
    <mergeCell ref="E4:E5"/>
    <mergeCell ref="E6:E7"/>
    <mergeCell ref="F6:F7"/>
    <mergeCell ref="G6:G7"/>
    <mergeCell ref="H6:H7"/>
    <mergeCell ref="I6:I7"/>
    <mergeCell ref="J6:J7"/>
    <mergeCell ref="K6:K7"/>
    <mergeCell ref="L6:L7"/>
    <mergeCell ref="M6:M7"/>
  </mergeCells>
  <phoneticPr fontId="31" type="noConversion"/>
  <conditionalFormatting sqref="A19:A26">
    <cfRule type="expression" dxfId="169" priority="5" stopIfTrue="1">
      <formula>IF(#REF!="△",1,IF(#REF!=1,1,IF(#REF!="△",1,IF(#REF!=1,1,0))))</formula>
    </cfRule>
    <cfRule type="expression" dxfId="168" priority="6" stopIfTrue="1">
      <formula>IF(F19="△",1,IF(G19=1,1,IF(K19="△",1,IF(L19=1,1,0))))</formula>
    </cfRule>
  </conditionalFormatting>
  <conditionalFormatting sqref="C8:C26">
    <cfRule type="expression" dxfId="167" priority="1" stopIfTrue="1">
      <formula>IF(#REF!="△",1,IF(#REF!=1,1,IF(#REF!="△",1,IF(#REF!=1,1,0))))</formula>
    </cfRule>
    <cfRule type="expression" dxfId="166" priority="2" stopIfTrue="1">
      <formula>IF(G8="△",1,IF(H8=1,1,IF(M8="△",1,IF(N8=1,1,0))))</formula>
    </cfRule>
  </conditionalFormatting>
  <conditionalFormatting sqref="C27:C46">
    <cfRule type="expression" dxfId="165" priority="3" stopIfTrue="1">
      <formula>IF(#REF!="△",1,IF(#REF!=1,1,IF(#REF!="△",1,IF(T27=1,1,0))))</formula>
    </cfRule>
    <cfRule type="expression" dxfId="164" priority="4" stopIfTrue="1">
      <formula>IF(H27="△",1,IF(I27=1,1,IF(R27="△",1,IF(S27=1,1,0))))</formula>
    </cfRule>
  </conditionalFormatting>
  <conditionalFormatting sqref="C47:D47">
    <cfRule type="expression" dxfId="163" priority="9" stopIfTrue="1">
      <formula>IF(#REF!="△",1,IF(#REF!=1,1,IF(#REF!="△",1,IF(#REF!=1,1,0))))</formula>
    </cfRule>
    <cfRule type="expression" dxfId="162" priority="10" stopIfTrue="1">
      <formula>IF(#REF!="△",1,IF(#REF!=1,1,IF(#REF!="△",1,IF(#REF!=1,1,0))))</formula>
    </cfRule>
    <cfRule type="expression" dxfId="161" priority="11" stopIfTrue="1">
      <formula>IF(#REF!="△",1,IF(#REF!=1,1,IF(#REF!="△",1,IF(#REF!=1,1,0))))</formula>
    </cfRule>
  </conditionalFormatting>
  <conditionalFormatting sqref="D8:D18 D27:D46">
    <cfRule type="expression" dxfId="160" priority="12" stopIfTrue="1">
      <formula>IF(#REF!="△",1,IF(#REF!=1,1,IF(#REF!="△",1,IF(#REF!=1,1,0))))</formula>
    </cfRule>
    <cfRule type="expression" dxfId="159" priority="13" stopIfTrue="1">
      <formula>IF(#REF!="△",1,IF(#REF!=1,1,IF(#REF!="△",1,IF(#REF!=1,1,0))))</formula>
    </cfRule>
    <cfRule type="expression" dxfId="158" priority="14" stopIfTrue="1">
      <formula>IF(#REF!="△",1,IF(#REF!=1,1,IF(#REF!="△",1,IF(#REF!=1,1,0))))</formula>
    </cfRule>
  </conditionalFormatting>
  <conditionalFormatting sqref="D19:D26">
    <cfRule type="expression" dxfId="157" priority="7" stopIfTrue="1">
      <formula>IF(#REF!="△",1,IF(#REF!=1,1,IF(T19="△",1,IF(#REF!=1,1,0))))</formula>
    </cfRule>
    <cfRule type="expression" dxfId="156" priority="8" stopIfTrue="1">
      <formula>IF(I19="△",1,IF(J19=1,1,IF(S19="△",1,IF(#REF!=1,1,0))))</formula>
    </cfRule>
  </conditionalFormatting>
  <pageMargins left="0.52916666666666701" right="0.235416666666667" top="0.74791666666666701" bottom="0.196527777777778" header="0.31388888888888899" footer="0.31388888888888899"/>
  <pageSetup paperSize="9" scale="95" orientation="landscape" r:id="rId1"/>
  <headerFooter alignWithMargins="0">
    <oddHeader>&amp;L&amp;"-,加粗"&amp;9青岛萨纳斯科技有限公司&amp;C&amp;G&amp;R&amp;"-,加粗"&amp;9进度跟踪票</oddHeader>
  </headerFooter>
  <rowBreaks count="1" manualBreakCount="1">
    <brk id="47" max="20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1"/>
  <sheetViews>
    <sheetView showGridLines="0" view="pageBreakPreview" zoomScale="120" zoomScaleNormal="100" workbookViewId="0">
      <pane xSplit="7" ySplit="6" topLeftCell="H7" activePane="bottomRight" state="frozen"/>
      <selection pane="topRight"/>
      <selection pane="bottomLeft"/>
      <selection pane="bottomRight"/>
    </sheetView>
  </sheetViews>
  <sheetFormatPr defaultColWidth="9" defaultRowHeight="9.6"/>
  <cols>
    <col min="1" max="1" width="3.88671875" style="2" customWidth="1"/>
    <col min="2" max="2" width="11.33203125" style="2" customWidth="1"/>
    <col min="3" max="3" width="26.88671875" style="2" customWidth="1"/>
    <col min="4" max="4" width="5.109375" style="3" customWidth="1"/>
    <col min="5" max="5" width="8.33203125" style="2" customWidth="1"/>
    <col min="6" max="6" width="11.33203125" style="2" customWidth="1"/>
    <col min="7" max="7" width="3.77734375" style="2" hidden="1" customWidth="1"/>
    <col min="8" max="9" width="9" style="2"/>
    <col min="10" max="10" width="4" style="2" customWidth="1"/>
    <col min="11" max="11" width="5" style="2" hidden="1" customWidth="1"/>
    <col min="12" max="13" width="9" style="2"/>
    <col min="14" max="14" width="5.33203125" style="2" customWidth="1"/>
    <col min="15" max="15" width="3.44140625" style="2" hidden="1" customWidth="1"/>
    <col min="16" max="16" width="3.77734375" style="2" customWidth="1"/>
    <col min="17" max="17" width="3.77734375" style="2" hidden="1" customWidth="1"/>
    <col min="18" max="18" width="6.77734375" style="2" customWidth="1"/>
    <col min="19" max="19" width="5.88671875" style="2" customWidth="1"/>
    <col min="20" max="20" width="7.44140625" style="2" customWidth="1"/>
    <col min="21" max="21" width="5.88671875" style="2" customWidth="1"/>
    <col min="22" max="22" width="21.109375" style="2" customWidth="1"/>
    <col min="23" max="23" width="14.21875" style="2" customWidth="1"/>
    <col min="24" max="24" width="7" style="2" customWidth="1"/>
    <col min="25" max="16384" width="9" style="2"/>
  </cols>
  <sheetData>
    <row r="1" spans="1:23" ht="1.5" customHeight="1"/>
    <row r="2" spans="1:23" ht="24.75" customHeight="1">
      <c r="A2" s="71" t="s">
        <v>0</v>
      </c>
      <c r="B2" s="72"/>
      <c r="D2" s="73"/>
    </row>
    <row r="3" spans="1:23" ht="12.75" customHeight="1">
      <c r="A3" s="74"/>
      <c r="B3" s="75"/>
      <c r="D3" s="73"/>
    </row>
    <row r="4" spans="1:23" s="1" customFormat="1" ht="12" customHeight="1">
      <c r="A4" s="304" t="s">
        <v>1</v>
      </c>
      <c r="B4" s="310" t="s">
        <v>122</v>
      </c>
      <c r="C4" s="313" t="s">
        <v>3</v>
      </c>
      <c r="D4" s="315" t="s">
        <v>4</v>
      </c>
      <c r="E4" s="382" t="s">
        <v>123</v>
      </c>
      <c r="F4" s="385" t="s">
        <v>124</v>
      </c>
      <c r="G4" s="318" t="s">
        <v>5</v>
      </c>
      <c r="H4" s="302" t="s">
        <v>133</v>
      </c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33" t="s">
        <v>7</v>
      </c>
      <c r="W4" s="168"/>
    </row>
    <row r="5" spans="1:23" s="1" customFormat="1" ht="12" customHeight="1">
      <c r="A5" s="305"/>
      <c r="B5" s="311"/>
      <c r="C5" s="312"/>
      <c r="D5" s="316"/>
      <c r="E5" s="383"/>
      <c r="F5" s="386"/>
      <c r="G5" s="319"/>
      <c r="H5" s="321" t="s">
        <v>8</v>
      </c>
      <c r="I5" s="322" t="s">
        <v>9</v>
      </c>
      <c r="J5" s="323" t="s">
        <v>10</v>
      </c>
      <c r="K5" s="325" t="s">
        <v>11</v>
      </c>
      <c r="L5" s="327" t="s">
        <v>12</v>
      </c>
      <c r="M5" s="322" t="s">
        <v>13</v>
      </c>
      <c r="N5" s="328" t="s">
        <v>14</v>
      </c>
      <c r="O5" s="329" t="s">
        <v>15</v>
      </c>
      <c r="P5" s="331" t="s">
        <v>16</v>
      </c>
      <c r="Q5" s="325" t="s">
        <v>17</v>
      </c>
      <c r="R5" s="379" t="s">
        <v>126</v>
      </c>
      <c r="S5" s="379"/>
      <c r="T5" s="380" t="s">
        <v>127</v>
      </c>
      <c r="U5" s="381"/>
      <c r="V5" s="334"/>
      <c r="W5" s="168"/>
    </row>
    <row r="6" spans="1:23" s="1" customFormat="1" ht="30" customHeight="1">
      <c r="A6" s="306"/>
      <c r="B6" s="312"/>
      <c r="C6" s="314"/>
      <c r="D6" s="317"/>
      <c r="E6" s="384"/>
      <c r="F6" s="387"/>
      <c r="G6" s="320"/>
      <c r="H6" s="321"/>
      <c r="I6" s="322"/>
      <c r="J6" s="324"/>
      <c r="K6" s="326"/>
      <c r="L6" s="327"/>
      <c r="M6" s="322"/>
      <c r="N6" s="317"/>
      <c r="O6" s="330"/>
      <c r="P6" s="332"/>
      <c r="Q6" s="326"/>
      <c r="R6" s="115" t="s">
        <v>128</v>
      </c>
      <c r="S6" s="77" t="s">
        <v>49</v>
      </c>
      <c r="T6" s="201" t="s">
        <v>129</v>
      </c>
      <c r="U6" s="222" t="s">
        <v>49</v>
      </c>
      <c r="V6" s="335"/>
      <c r="W6" s="168"/>
    </row>
    <row r="7" spans="1:23" s="3" customFormat="1">
      <c r="A7" s="184">
        <v>1</v>
      </c>
      <c r="B7" s="185"/>
      <c r="C7" s="186"/>
      <c r="D7" s="171"/>
      <c r="E7" s="187"/>
      <c r="F7" s="188" t="str">
        <f t="shared" ref="F7:F47" si="0">IF($P7&lt;&gt;"",R7,"")</f>
        <v/>
      </c>
      <c r="G7" s="189" t="str">
        <f>IF(单体测试!AB7="","",O7+#REF!+プログラム設計書レビュー!M8+プログラム設計書レビュー!Q8+プログラム設計書レビュー!#REF!+プログラム設計書レビュー!#REF!+单体测试!AD7+单体测试!O7)</f>
        <v/>
      </c>
      <c r="H7" s="190"/>
      <c r="I7" s="203"/>
      <c r="J7" s="204" t="str">
        <f t="shared" ref="J7:J48" si="1">IF(I7="","",IF(I7=H7,"○",IF(I7&gt;H7,"△","◎")))</f>
        <v/>
      </c>
      <c r="K7" s="205" t="str">
        <f t="shared" ref="K7:K27" si="2">IF(H7="","",IF(H7&lt;=$B$2,IF(I7="",1),0))</f>
        <v/>
      </c>
      <c r="L7" s="206"/>
      <c r="M7" s="207"/>
      <c r="N7" s="208"/>
      <c r="O7" s="209">
        <f t="shared" ref="O7:O47" si="3">IF(M7="",0,N7)</f>
        <v>0</v>
      </c>
      <c r="P7" s="210" t="str">
        <f t="shared" ref="P7:P47" si="4">IF(M7="","",IF(M7=L7,"○",IF(M7&gt;L7,"△","◎")))</f>
        <v/>
      </c>
      <c r="Q7" s="205" t="str">
        <f t="shared" ref="Q7:Q47" si="5">IF(L7="","",IF($B$2&gt;=L7,IF(M7="",1),0))</f>
        <v/>
      </c>
      <c r="R7" s="223"/>
      <c r="S7" s="224" t="str">
        <f>IF(R7="","",R7+#REF!*10%)</f>
        <v/>
      </c>
      <c r="T7" s="225"/>
      <c r="U7" s="226" t="str">
        <f>IF(T7="","",T7+#REF!*10%)</f>
        <v/>
      </c>
      <c r="V7" s="227"/>
      <c r="W7" s="169"/>
    </row>
    <row r="8" spans="1:23" s="3" customFormat="1">
      <c r="A8" s="191">
        <v>2</v>
      </c>
      <c r="B8" s="192"/>
      <c r="C8" s="193"/>
      <c r="D8" s="171"/>
      <c r="E8" s="194"/>
      <c r="F8" s="195" t="str">
        <f t="shared" si="0"/>
        <v/>
      </c>
      <c r="G8" s="189" t="str">
        <f>IF(单体测试!AB8="","",O8+#REF!+プログラム設計書レビュー!M9+プログラム設計書レビュー!Q9+プログラム設計書レビュー!#REF!+プログラム設計書レビュー!#REF!+单体测试!AD8+单体测试!O8)</f>
        <v/>
      </c>
      <c r="H8" s="190"/>
      <c r="I8" s="211"/>
      <c r="J8" s="212" t="str">
        <f t="shared" si="1"/>
        <v/>
      </c>
      <c r="K8" s="213" t="str">
        <f t="shared" si="2"/>
        <v/>
      </c>
      <c r="L8" s="206"/>
      <c r="M8" s="211"/>
      <c r="N8" s="208"/>
      <c r="O8" s="209">
        <f t="shared" si="3"/>
        <v>0</v>
      </c>
      <c r="P8" s="214" t="str">
        <f t="shared" si="4"/>
        <v/>
      </c>
      <c r="Q8" s="213" t="str">
        <f t="shared" si="5"/>
        <v/>
      </c>
      <c r="R8" s="228"/>
      <c r="S8" s="229" t="str">
        <f>IF(R8="","",R8+#REF!*10%)</f>
        <v/>
      </c>
      <c r="T8" s="230"/>
      <c r="U8" s="231" t="str">
        <f>IF(T8="","",T8+#REF!*10%)</f>
        <v/>
      </c>
      <c r="V8" s="232"/>
      <c r="W8" s="169"/>
    </row>
    <row r="9" spans="1:23" s="3" customFormat="1">
      <c r="A9" s="191">
        <v>3</v>
      </c>
      <c r="B9" s="192"/>
      <c r="C9" s="193"/>
      <c r="D9" s="171"/>
      <c r="E9" s="194"/>
      <c r="F9" s="195" t="str">
        <f t="shared" si="0"/>
        <v/>
      </c>
      <c r="G9" s="189" t="str">
        <f>IF(单体测试!AB9="","",O9+#REF!+プログラム設計書レビュー!M10+プログラム設計書レビュー!Q10+プログラム設計書レビュー!#REF!+プログラム設計書レビュー!#REF!+单体测试!AD9+单体测试!O9)</f>
        <v/>
      </c>
      <c r="H9" s="190"/>
      <c r="I9" s="211"/>
      <c r="J9" s="212" t="str">
        <f t="shared" si="1"/>
        <v/>
      </c>
      <c r="K9" s="213" t="str">
        <f t="shared" si="2"/>
        <v/>
      </c>
      <c r="L9" s="206"/>
      <c r="M9" s="211"/>
      <c r="N9" s="208"/>
      <c r="O9" s="209">
        <f t="shared" si="3"/>
        <v>0</v>
      </c>
      <c r="P9" s="214" t="str">
        <f t="shared" si="4"/>
        <v/>
      </c>
      <c r="Q9" s="213" t="str">
        <f t="shared" si="5"/>
        <v/>
      </c>
      <c r="R9" s="228"/>
      <c r="S9" s="229" t="str">
        <f>IF(R9="","",R9+#REF!*10%)</f>
        <v/>
      </c>
      <c r="T9" s="230"/>
      <c r="U9" s="231" t="str">
        <f>IF(T9="","",T9+#REF!*10%)</f>
        <v/>
      </c>
      <c r="V9" s="232"/>
      <c r="W9" s="169"/>
    </row>
    <row r="10" spans="1:23" s="3" customFormat="1">
      <c r="A10" s="191">
        <v>4</v>
      </c>
      <c r="B10" s="192"/>
      <c r="C10" s="193"/>
      <c r="D10" s="171"/>
      <c r="E10" s="194"/>
      <c r="F10" s="195" t="str">
        <f t="shared" si="0"/>
        <v/>
      </c>
      <c r="G10" s="189" t="str">
        <f>IF(单体测试!AB11="","",O10+#REF!+プログラム設計書レビュー!M12+プログラム設計書レビュー!Q12+プログラム設計書レビュー!#REF!+プログラム設計書レビュー!#REF!+单体测试!AD11+单体测试!O11)</f>
        <v/>
      </c>
      <c r="H10" s="190"/>
      <c r="I10" s="211"/>
      <c r="J10" s="212" t="str">
        <f t="shared" si="1"/>
        <v/>
      </c>
      <c r="K10" s="213" t="str">
        <f t="shared" si="2"/>
        <v/>
      </c>
      <c r="L10" s="206"/>
      <c r="M10" s="211"/>
      <c r="N10" s="208"/>
      <c r="O10" s="209">
        <f t="shared" si="3"/>
        <v>0</v>
      </c>
      <c r="P10" s="214" t="str">
        <f t="shared" si="4"/>
        <v/>
      </c>
      <c r="Q10" s="213" t="str">
        <f t="shared" si="5"/>
        <v/>
      </c>
      <c r="R10" s="228"/>
      <c r="S10" s="229" t="str">
        <f>IF(R10="","",R10+#REF!*10%)</f>
        <v/>
      </c>
      <c r="T10" s="230"/>
      <c r="U10" s="231" t="str">
        <f>IF(T10="","",T10+#REF!*10%)</f>
        <v/>
      </c>
      <c r="V10" s="232"/>
      <c r="W10" s="169"/>
    </row>
    <row r="11" spans="1:23" s="3" customFormat="1">
      <c r="A11" s="191">
        <v>5</v>
      </c>
      <c r="B11" s="192"/>
      <c r="C11" s="193"/>
      <c r="D11" s="171"/>
      <c r="E11" s="194"/>
      <c r="F11" s="195" t="str">
        <f t="shared" si="0"/>
        <v/>
      </c>
      <c r="G11" s="189" t="str">
        <f>IF(单体测试!AB12="","",O11+#REF!+プログラム設計書レビュー!M13+プログラム設計書レビュー!Q13+プログラム設計書レビュー!#REF!+プログラム設計書レビュー!#REF!+单体测试!AD12+单体测试!O12)</f>
        <v/>
      </c>
      <c r="H11" s="190"/>
      <c r="I11" s="211"/>
      <c r="J11" s="212" t="str">
        <f t="shared" si="1"/>
        <v/>
      </c>
      <c r="K11" s="213" t="str">
        <f t="shared" si="2"/>
        <v/>
      </c>
      <c r="L11" s="206"/>
      <c r="M11" s="206"/>
      <c r="N11" s="208"/>
      <c r="O11" s="209">
        <f t="shared" si="3"/>
        <v>0</v>
      </c>
      <c r="P11" s="214" t="str">
        <f t="shared" si="4"/>
        <v/>
      </c>
      <c r="Q11" s="213" t="str">
        <f t="shared" si="5"/>
        <v/>
      </c>
      <c r="R11" s="228"/>
      <c r="S11" s="229" t="str">
        <f>IF(R11="","",R11+#REF!*10%)</f>
        <v/>
      </c>
      <c r="T11" s="230"/>
      <c r="U11" s="231" t="str">
        <f>IF(T11="","",T11+#REF!*10%)</f>
        <v/>
      </c>
      <c r="V11" s="232"/>
      <c r="W11" s="169"/>
    </row>
    <row r="12" spans="1:23" s="3" customFormat="1">
      <c r="A12" s="191">
        <v>6</v>
      </c>
      <c r="B12" s="192"/>
      <c r="C12" s="193"/>
      <c r="D12" s="171"/>
      <c r="E12" s="194"/>
      <c r="F12" s="195" t="str">
        <f t="shared" si="0"/>
        <v/>
      </c>
      <c r="G12" s="189" t="str">
        <f>IF(单体测试!AB13="","",O12+#REF!+プログラム設計書レビュー!M14+プログラム設計書レビュー!Q14+プログラム設計書レビュー!#REF!+プログラム設計書レビュー!#REF!+单体测试!AD13+单体测试!O13)</f>
        <v/>
      </c>
      <c r="H12" s="190"/>
      <c r="I12" s="211"/>
      <c r="J12" s="212" t="str">
        <f t="shared" si="1"/>
        <v/>
      </c>
      <c r="K12" s="213" t="str">
        <f t="shared" si="2"/>
        <v/>
      </c>
      <c r="L12" s="206"/>
      <c r="M12" s="211"/>
      <c r="N12" s="208"/>
      <c r="O12" s="209">
        <f t="shared" si="3"/>
        <v>0</v>
      </c>
      <c r="P12" s="214" t="str">
        <f t="shared" si="4"/>
        <v/>
      </c>
      <c r="Q12" s="213" t="str">
        <f t="shared" si="5"/>
        <v/>
      </c>
      <c r="R12" s="228"/>
      <c r="S12" s="229" t="str">
        <f>IF(R12="","",R12+#REF!*10%)</f>
        <v/>
      </c>
      <c r="T12" s="230"/>
      <c r="U12" s="231" t="str">
        <f>IF(T12="","",T12+#REF!*10%)</f>
        <v/>
      </c>
      <c r="V12" s="232"/>
      <c r="W12" s="169"/>
    </row>
    <row r="13" spans="1:23" s="3" customFormat="1">
      <c r="A13" s="191">
        <v>7</v>
      </c>
      <c r="B13" s="192"/>
      <c r="C13" s="193"/>
      <c r="D13" s="171"/>
      <c r="E13" s="194"/>
      <c r="F13" s="195" t="str">
        <f t="shared" si="0"/>
        <v/>
      </c>
      <c r="G13" s="189" t="str">
        <f>IF(单体测试!AB14="","",O13+#REF!+プログラム設計書レビュー!M15+プログラム設計書レビュー!Q15+プログラム設計書レビュー!#REF!+プログラム設計書レビュー!#REF!+单体测试!AD14+单体测试!O14)</f>
        <v/>
      </c>
      <c r="H13" s="190"/>
      <c r="I13" s="211"/>
      <c r="J13" s="212" t="str">
        <f t="shared" si="1"/>
        <v/>
      </c>
      <c r="K13" s="213" t="str">
        <f t="shared" si="2"/>
        <v/>
      </c>
      <c r="L13" s="206"/>
      <c r="M13" s="206"/>
      <c r="N13" s="208"/>
      <c r="O13" s="209">
        <f t="shared" si="3"/>
        <v>0</v>
      </c>
      <c r="P13" s="214" t="str">
        <f t="shared" si="4"/>
        <v/>
      </c>
      <c r="Q13" s="213" t="str">
        <f t="shared" si="5"/>
        <v/>
      </c>
      <c r="R13" s="228"/>
      <c r="S13" s="229" t="str">
        <f>IF(R13="","",R13+#REF!*10%)</f>
        <v/>
      </c>
      <c r="T13" s="230"/>
      <c r="U13" s="231" t="str">
        <f>IF(T13="","",T13+#REF!*10%)</f>
        <v/>
      </c>
      <c r="V13" s="232"/>
      <c r="W13" s="169"/>
    </row>
    <row r="14" spans="1:23" s="3" customFormat="1">
      <c r="A14" s="191">
        <v>8</v>
      </c>
      <c r="B14" s="192"/>
      <c r="C14" s="193"/>
      <c r="D14" s="171"/>
      <c r="E14" s="194"/>
      <c r="F14" s="195" t="str">
        <f t="shared" si="0"/>
        <v/>
      </c>
      <c r="G14" s="189" t="str">
        <f>IF(单体测试!AB15="","",O14+#REF!+プログラム設計書レビュー!M16+プログラム設計書レビュー!Q16+プログラム設計書レビュー!#REF!+プログラム設計書レビュー!#REF!+单体测试!AD15+单体测试!O15)</f>
        <v/>
      </c>
      <c r="H14" s="190"/>
      <c r="I14" s="211"/>
      <c r="J14" s="212" t="str">
        <f t="shared" si="1"/>
        <v/>
      </c>
      <c r="K14" s="213" t="str">
        <f t="shared" si="2"/>
        <v/>
      </c>
      <c r="L14" s="206"/>
      <c r="M14" s="211"/>
      <c r="N14" s="208"/>
      <c r="O14" s="209">
        <f t="shared" si="3"/>
        <v>0</v>
      </c>
      <c r="P14" s="214" t="str">
        <f t="shared" si="4"/>
        <v/>
      </c>
      <c r="Q14" s="213" t="str">
        <f t="shared" si="5"/>
        <v/>
      </c>
      <c r="R14" s="228"/>
      <c r="S14" s="229" t="str">
        <f>IF(R14="","",R14+#REF!*10%)</f>
        <v/>
      </c>
      <c r="T14" s="230"/>
      <c r="U14" s="231" t="str">
        <f>IF(T14="","",T14+#REF!*10%)</f>
        <v/>
      </c>
      <c r="V14" s="232"/>
      <c r="W14" s="169"/>
    </row>
    <row r="15" spans="1:23" s="3" customFormat="1">
      <c r="A15" s="191">
        <v>9</v>
      </c>
      <c r="B15" s="192"/>
      <c r="C15" s="193"/>
      <c r="D15" s="171"/>
      <c r="E15" s="194"/>
      <c r="F15" s="195" t="str">
        <f t="shared" si="0"/>
        <v/>
      </c>
      <c r="G15" s="189" t="str">
        <f>IF(单体测试!AB16="","",O15+#REF!+プログラム設計書レビュー!M17+プログラム設計書レビュー!Q17+プログラム設計書レビュー!#REF!+プログラム設計書レビュー!#REF!+单体测试!AD16+单体测试!O16)</f>
        <v/>
      </c>
      <c r="H15" s="190"/>
      <c r="I15" s="211"/>
      <c r="J15" s="212" t="str">
        <f t="shared" si="1"/>
        <v/>
      </c>
      <c r="K15" s="213" t="str">
        <f t="shared" si="2"/>
        <v/>
      </c>
      <c r="L15" s="206"/>
      <c r="M15" s="206"/>
      <c r="N15" s="215"/>
      <c r="O15" s="209">
        <f t="shared" si="3"/>
        <v>0</v>
      </c>
      <c r="P15" s="214" t="str">
        <f t="shared" si="4"/>
        <v/>
      </c>
      <c r="Q15" s="213" t="str">
        <f t="shared" si="5"/>
        <v/>
      </c>
      <c r="R15" s="228"/>
      <c r="S15" s="229" t="str">
        <f>IF(R15="","",R15+#REF!*10%)</f>
        <v/>
      </c>
      <c r="T15" s="230"/>
      <c r="U15" s="231" t="str">
        <f>IF(T15="","",T15+#REF!*10%)</f>
        <v/>
      </c>
      <c r="V15" s="232"/>
      <c r="W15" s="169"/>
    </row>
    <row r="16" spans="1:23" s="3" customFormat="1">
      <c r="A16" s="191">
        <v>10</v>
      </c>
      <c r="B16" s="192"/>
      <c r="C16" s="193"/>
      <c r="D16" s="171"/>
      <c r="E16" s="194"/>
      <c r="F16" s="195" t="str">
        <f t="shared" si="0"/>
        <v/>
      </c>
      <c r="G16" s="189" t="str">
        <f>IF(单体测试!AB17="","",O16+#REF!+プログラム設計書レビュー!M18+プログラム設計書レビュー!Q18+プログラム設計書レビュー!#REF!+プログラム設計書レビュー!#REF!+单体测试!AD17+单体测试!O17)</f>
        <v/>
      </c>
      <c r="H16" s="190"/>
      <c r="I16" s="211"/>
      <c r="J16" s="212" t="str">
        <f t="shared" si="1"/>
        <v/>
      </c>
      <c r="K16" s="213" t="str">
        <f t="shared" si="2"/>
        <v/>
      </c>
      <c r="L16" s="206"/>
      <c r="M16" s="206"/>
      <c r="N16" s="215"/>
      <c r="O16" s="209">
        <f t="shared" si="3"/>
        <v>0</v>
      </c>
      <c r="P16" s="214" t="str">
        <f t="shared" si="4"/>
        <v/>
      </c>
      <c r="Q16" s="213" t="str">
        <f t="shared" si="5"/>
        <v/>
      </c>
      <c r="R16" s="228"/>
      <c r="S16" s="229" t="str">
        <f>IF(R16="","",R16+#REF!*10%)</f>
        <v/>
      </c>
      <c r="T16" s="230"/>
      <c r="U16" s="231" t="str">
        <f>IF(T16="","",T16+#REF!*10%)</f>
        <v/>
      </c>
      <c r="V16" s="232"/>
      <c r="W16" s="169"/>
    </row>
    <row r="17" spans="1:23" s="3" customFormat="1">
      <c r="A17" s="191">
        <v>11</v>
      </c>
      <c r="B17" s="192"/>
      <c r="C17" s="193"/>
      <c r="D17" s="171"/>
      <c r="E17" s="194"/>
      <c r="F17" s="195" t="str">
        <f t="shared" si="0"/>
        <v/>
      </c>
      <c r="G17" s="189" t="str">
        <f>IF(单体测试!AB18="","",O17+#REF!+プログラム設計書レビュー!M19+プログラム設計書レビュー!Q19+プログラム設計書レビュー!#REF!+プログラム設計書レビュー!#REF!+单体测试!AD18+单体测试!O18)</f>
        <v/>
      </c>
      <c r="H17" s="190"/>
      <c r="I17" s="211"/>
      <c r="J17" s="212" t="str">
        <f t="shared" si="1"/>
        <v/>
      </c>
      <c r="K17" s="213" t="str">
        <f t="shared" si="2"/>
        <v/>
      </c>
      <c r="L17" s="206"/>
      <c r="M17" s="206"/>
      <c r="N17" s="215"/>
      <c r="O17" s="209">
        <f t="shared" si="3"/>
        <v>0</v>
      </c>
      <c r="P17" s="214" t="str">
        <f t="shared" si="4"/>
        <v/>
      </c>
      <c r="Q17" s="213" t="str">
        <f t="shared" si="5"/>
        <v/>
      </c>
      <c r="R17" s="228"/>
      <c r="S17" s="229" t="str">
        <f>IF(R17="","",R17+#REF!*10%)</f>
        <v/>
      </c>
      <c r="T17" s="230"/>
      <c r="U17" s="231" t="str">
        <f>IF(T17="","",T17+#REF!*10%)</f>
        <v/>
      </c>
      <c r="V17" s="232"/>
      <c r="W17" s="169"/>
    </row>
    <row r="18" spans="1:23" s="3" customFormat="1" ht="12.75" customHeight="1">
      <c r="A18" s="191">
        <v>12</v>
      </c>
      <c r="B18" s="192"/>
      <c r="C18" s="193"/>
      <c r="D18" s="171"/>
      <c r="E18" s="194"/>
      <c r="F18" s="195" t="str">
        <f t="shared" si="0"/>
        <v/>
      </c>
      <c r="G18" s="189" t="str">
        <f>IF(单体测试!AB19="","",O18+#REF!+プログラム設計書レビュー!M20+プログラム設計書レビュー!Q20+プログラム設計書レビュー!#REF!+プログラム設計書レビュー!#REF!+单体测试!AD19+单体测试!O19)</f>
        <v/>
      </c>
      <c r="H18" s="190"/>
      <c r="I18" s="211"/>
      <c r="J18" s="212" t="str">
        <f t="shared" si="1"/>
        <v/>
      </c>
      <c r="K18" s="213" t="str">
        <f t="shared" si="2"/>
        <v/>
      </c>
      <c r="L18" s="206"/>
      <c r="M18" s="206"/>
      <c r="N18" s="215"/>
      <c r="O18" s="209">
        <f t="shared" si="3"/>
        <v>0</v>
      </c>
      <c r="P18" s="214" t="str">
        <f t="shared" si="4"/>
        <v/>
      </c>
      <c r="Q18" s="213" t="str">
        <f t="shared" si="5"/>
        <v/>
      </c>
      <c r="R18" s="228"/>
      <c r="S18" s="229" t="str">
        <f>IF(R18="","",R18+#REF!*10%)</f>
        <v/>
      </c>
      <c r="T18" s="230"/>
      <c r="U18" s="231" t="str">
        <f>IF(T18="","",T18+#REF!*10%)</f>
        <v/>
      </c>
      <c r="V18" s="232"/>
      <c r="W18" s="169"/>
    </row>
    <row r="19" spans="1:23" s="3" customFormat="1" ht="12.75" customHeight="1">
      <c r="A19" s="191">
        <v>13</v>
      </c>
      <c r="B19" s="192"/>
      <c r="C19" s="193"/>
      <c r="D19" s="171"/>
      <c r="E19" s="194"/>
      <c r="F19" s="195" t="str">
        <f t="shared" si="0"/>
        <v/>
      </c>
      <c r="G19" s="189" t="str">
        <f>IF(单体测试!AB20="","",O19+#REF!+プログラム設計書レビュー!M21+プログラム設計書レビュー!Q21+プログラム設計書レビュー!#REF!+プログラム設計書レビュー!#REF!+单体测试!AD20+单体测试!O20)</f>
        <v/>
      </c>
      <c r="H19" s="190"/>
      <c r="I19" s="211"/>
      <c r="J19" s="212" t="str">
        <f t="shared" si="1"/>
        <v/>
      </c>
      <c r="K19" s="213" t="str">
        <f t="shared" si="2"/>
        <v/>
      </c>
      <c r="L19" s="206"/>
      <c r="M19" s="206"/>
      <c r="N19" s="215"/>
      <c r="O19" s="209">
        <f t="shared" si="3"/>
        <v>0</v>
      </c>
      <c r="P19" s="214" t="str">
        <f t="shared" si="4"/>
        <v/>
      </c>
      <c r="Q19" s="213" t="str">
        <f t="shared" si="5"/>
        <v/>
      </c>
      <c r="R19" s="228"/>
      <c r="S19" s="229" t="str">
        <f>IF(R19="","",R19+#REF!*10%)</f>
        <v/>
      </c>
      <c r="T19" s="230"/>
      <c r="U19" s="231" t="str">
        <f>IF(T19="","",T19+#REF!*10%)</f>
        <v/>
      </c>
      <c r="V19" s="232"/>
      <c r="W19" s="169"/>
    </row>
    <row r="20" spans="1:23" s="3" customFormat="1" ht="12" customHeight="1">
      <c r="A20" s="191">
        <v>14</v>
      </c>
      <c r="B20" s="192"/>
      <c r="C20" s="193"/>
      <c r="D20" s="171"/>
      <c r="E20" s="194"/>
      <c r="F20" s="195" t="str">
        <f t="shared" si="0"/>
        <v/>
      </c>
      <c r="G20" s="189" t="str">
        <f>IF(单体测试!AB21="","",O20+#REF!+プログラム設計書レビュー!M22+プログラム設計書レビュー!Q22+プログラム設計書レビュー!#REF!+プログラム設計書レビュー!#REF!+单体测试!AD21+单体测试!O21)</f>
        <v/>
      </c>
      <c r="H20" s="190"/>
      <c r="I20" s="211"/>
      <c r="J20" s="212" t="str">
        <f t="shared" si="1"/>
        <v/>
      </c>
      <c r="K20" s="213" t="str">
        <f t="shared" si="2"/>
        <v/>
      </c>
      <c r="L20" s="206"/>
      <c r="M20" s="206"/>
      <c r="N20" s="215"/>
      <c r="O20" s="209">
        <f t="shared" si="3"/>
        <v>0</v>
      </c>
      <c r="P20" s="214" t="str">
        <f t="shared" si="4"/>
        <v/>
      </c>
      <c r="Q20" s="213" t="str">
        <f t="shared" si="5"/>
        <v/>
      </c>
      <c r="R20" s="228"/>
      <c r="S20" s="229" t="str">
        <f>IF(R20="","",R20+#REF!*10%)</f>
        <v/>
      </c>
      <c r="T20" s="228"/>
      <c r="U20" s="231" t="str">
        <f>IF(T20="","",T20+#REF!*10%)</f>
        <v/>
      </c>
      <c r="V20" s="232"/>
      <c r="W20" s="169"/>
    </row>
    <row r="21" spans="1:23" s="3" customFormat="1">
      <c r="A21" s="191">
        <v>15</v>
      </c>
      <c r="B21" s="192"/>
      <c r="C21" s="193"/>
      <c r="D21" s="171"/>
      <c r="E21" s="194"/>
      <c r="F21" s="195" t="str">
        <f t="shared" si="0"/>
        <v/>
      </c>
      <c r="G21" s="189" t="str">
        <f>IF(单体测试!AB22="","",O21+#REF!+プログラム設計書レビュー!M23+プログラム設計書レビュー!Q23+プログラム設計書レビュー!#REF!+プログラム設計書レビュー!#REF!+单体测试!AD22+单体测试!O22)</f>
        <v/>
      </c>
      <c r="H21" s="190"/>
      <c r="I21" s="211"/>
      <c r="J21" s="212" t="str">
        <f t="shared" si="1"/>
        <v/>
      </c>
      <c r="K21" s="213" t="str">
        <f t="shared" si="2"/>
        <v/>
      </c>
      <c r="L21" s="206"/>
      <c r="M21" s="206"/>
      <c r="N21" s="215"/>
      <c r="O21" s="209">
        <f t="shared" si="3"/>
        <v>0</v>
      </c>
      <c r="P21" s="214" t="str">
        <f t="shared" si="4"/>
        <v/>
      </c>
      <c r="Q21" s="213" t="str">
        <f t="shared" si="5"/>
        <v/>
      </c>
      <c r="R21" s="228"/>
      <c r="S21" s="229" t="str">
        <f>IF(R21="","",R21+#REF!*10%)</f>
        <v/>
      </c>
      <c r="T21" s="230"/>
      <c r="U21" s="231" t="str">
        <f>IF(T21="","",T21+#REF!*10%)</f>
        <v/>
      </c>
      <c r="V21" s="232"/>
      <c r="W21" s="169"/>
    </row>
    <row r="22" spans="1:23" s="3" customFormat="1" ht="12" customHeight="1">
      <c r="A22" s="191">
        <v>16</v>
      </c>
      <c r="B22" s="192"/>
      <c r="C22" s="193"/>
      <c r="D22" s="171"/>
      <c r="E22" s="194"/>
      <c r="F22" s="195" t="str">
        <f t="shared" si="0"/>
        <v/>
      </c>
      <c r="G22" s="189" t="str">
        <f>IF(单体测试!AB23="","",O22+#REF!+プログラム設計書レビュー!M24+プログラム設計書レビュー!Q24+プログラム設計書レビュー!#REF!+プログラム設計書レビュー!#REF!+单体测试!AD23+单体测试!O23)</f>
        <v/>
      </c>
      <c r="H22" s="190"/>
      <c r="I22" s="211"/>
      <c r="J22" s="212" t="str">
        <f t="shared" si="1"/>
        <v/>
      </c>
      <c r="K22" s="213" t="str">
        <f t="shared" si="2"/>
        <v/>
      </c>
      <c r="L22" s="206"/>
      <c r="M22" s="206"/>
      <c r="N22" s="215"/>
      <c r="O22" s="209">
        <f t="shared" si="3"/>
        <v>0</v>
      </c>
      <c r="P22" s="214" t="str">
        <f t="shared" si="4"/>
        <v/>
      </c>
      <c r="Q22" s="213" t="str">
        <f t="shared" si="5"/>
        <v/>
      </c>
      <c r="R22" s="228"/>
      <c r="S22" s="229" t="str">
        <f>IF(R22="","",R22+#REF!*10%)</f>
        <v/>
      </c>
      <c r="T22" s="230"/>
      <c r="U22" s="231" t="str">
        <f>IF(T22="","",T22+#REF!*10%)</f>
        <v/>
      </c>
      <c r="V22" s="232"/>
      <c r="W22" s="169"/>
    </row>
    <row r="23" spans="1:23" s="3" customFormat="1">
      <c r="A23" s="191">
        <v>17</v>
      </c>
      <c r="B23" s="192"/>
      <c r="C23" s="193"/>
      <c r="D23" s="171"/>
      <c r="E23" s="194"/>
      <c r="F23" s="195" t="str">
        <f t="shared" si="0"/>
        <v/>
      </c>
      <c r="G23" s="189" t="str">
        <f>IF(单体测试!AB24="","",O23+#REF!+プログラム設計書レビュー!M25+プログラム設計書レビュー!Q25+プログラム設計書レビュー!#REF!+プログラム設計書レビュー!#REF!+单体测试!AD24+单体测试!O24)</f>
        <v/>
      </c>
      <c r="H23" s="190"/>
      <c r="I23" s="211"/>
      <c r="J23" s="212" t="str">
        <f t="shared" si="1"/>
        <v/>
      </c>
      <c r="K23" s="213" t="str">
        <f t="shared" si="2"/>
        <v/>
      </c>
      <c r="L23" s="206"/>
      <c r="M23" s="206"/>
      <c r="N23" s="215"/>
      <c r="O23" s="209">
        <f t="shared" si="3"/>
        <v>0</v>
      </c>
      <c r="P23" s="214" t="str">
        <f t="shared" si="4"/>
        <v/>
      </c>
      <c r="Q23" s="213" t="str">
        <f t="shared" si="5"/>
        <v/>
      </c>
      <c r="R23" s="228"/>
      <c r="S23" s="229" t="str">
        <f>IF(R23="","",R23+#REF!*10%)</f>
        <v/>
      </c>
      <c r="T23" s="230"/>
      <c r="U23" s="231" t="str">
        <f>IF(T23="","",T23+#REF!*10%)</f>
        <v/>
      </c>
      <c r="V23" s="232"/>
      <c r="W23" s="169"/>
    </row>
    <row r="24" spans="1:23" s="3" customFormat="1">
      <c r="A24" s="191">
        <v>18</v>
      </c>
      <c r="B24" s="192"/>
      <c r="C24" s="193"/>
      <c r="D24" s="171"/>
      <c r="E24" s="194"/>
      <c r="F24" s="195" t="str">
        <f t="shared" si="0"/>
        <v/>
      </c>
      <c r="G24" s="189" t="str">
        <f>IF(单体测试!AB25="","",O24+#REF!+プログラム設計書レビュー!M26+プログラム設計書レビュー!Q26+プログラム設計書レビュー!#REF!+プログラム設計書レビュー!#REF!+单体测试!AD25+单体测试!O25)</f>
        <v/>
      </c>
      <c r="H24" s="190"/>
      <c r="I24" s="211"/>
      <c r="J24" s="212" t="str">
        <f t="shared" si="1"/>
        <v/>
      </c>
      <c r="K24" s="213" t="str">
        <f t="shared" si="2"/>
        <v/>
      </c>
      <c r="L24" s="206"/>
      <c r="M24" s="206"/>
      <c r="N24" s="215"/>
      <c r="O24" s="209">
        <f t="shared" si="3"/>
        <v>0</v>
      </c>
      <c r="P24" s="214" t="str">
        <f t="shared" si="4"/>
        <v/>
      </c>
      <c r="Q24" s="213" t="str">
        <f t="shared" si="5"/>
        <v/>
      </c>
      <c r="R24" s="228"/>
      <c r="S24" s="229" t="str">
        <f>IF(R24="","",R24+#REF!*10%)</f>
        <v/>
      </c>
      <c r="T24" s="230"/>
      <c r="U24" s="231" t="str">
        <f>IF(T24="","",T24+#REF!*10%)</f>
        <v/>
      </c>
      <c r="V24" s="232"/>
      <c r="W24" s="169"/>
    </row>
    <row r="25" spans="1:23" s="3" customFormat="1">
      <c r="A25" s="191">
        <v>19</v>
      </c>
      <c r="B25" s="192"/>
      <c r="C25" s="193"/>
      <c r="D25" s="171"/>
      <c r="E25" s="194"/>
      <c r="F25" s="195" t="str">
        <f t="shared" si="0"/>
        <v/>
      </c>
      <c r="G25" s="189" t="str">
        <f>IF(单体测试!AB26="","",O25+#REF!+プログラム設計書レビュー!M27+プログラム設計書レビュー!Q27+プログラム設計書レビュー!#REF!+プログラム設計書レビュー!#REF!+单体测试!AD26+单体测试!O26)</f>
        <v/>
      </c>
      <c r="H25" s="190"/>
      <c r="I25" s="211"/>
      <c r="J25" s="212" t="str">
        <f t="shared" si="1"/>
        <v/>
      </c>
      <c r="K25" s="213" t="str">
        <f t="shared" si="2"/>
        <v/>
      </c>
      <c r="L25" s="206"/>
      <c r="M25" s="206"/>
      <c r="N25" s="215"/>
      <c r="O25" s="209">
        <f t="shared" si="3"/>
        <v>0</v>
      </c>
      <c r="P25" s="214" t="str">
        <f t="shared" si="4"/>
        <v/>
      </c>
      <c r="Q25" s="213" t="str">
        <f t="shared" si="5"/>
        <v/>
      </c>
      <c r="R25" s="228"/>
      <c r="S25" s="229" t="str">
        <f>IF(R25="","",R25+#REF!*10%)</f>
        <v/>
      </c>
      <c r="T25" s="230"/>
      <c r="U25" s="231" t="str">
        <f>IF(T25="","",T25+#REF!*10%)</f>
        <v/>
      </c>
      <c r="V25" s="232"/>
      <c r="W25" s="169"/>
    </row>
    <row r="26" spans="1:23" s="3" customFormat="1">
      <c r="A26" s="191">
        <v>20</v>
      </c>
      <c r="B26" s="192"/>
      <c r="C26" s="193"/>
      <c r="D26" s="171"/>
      <c r="E26" s="194"/>
      <c r="F26" s="195" t="str">
        <f t="shared" si="0"/>
        <v/>
      </c>
      <c r="G26" s="189" t="str">
        <f>IF(单体测试!AB27="","",O26+#REF!+プログラム設計書レビュー!M28+プログラム設計書レビュー!Q28+プログラム設計書レビュー!#REF!+プログラム設計書レビュー!#REF!+单体测试!AD27+单体测试!O27)</f>
        <v/>
      </c>
      <c r="H26" s="190"/>
      <c r="I26" s="211"/>
      <c r="J26" s="212" t="str">
        <f t="shared" si="1"/>
        <v/>
      </c>
      <c r="K26" s="213" t="str">
        <f t="shared" si="2"/>
        <v/>
      </c>
      <c r="L26" s="206"/>
      <c r="M26" s="206"/>
      <c r="N26" s="215"/>
      <c r="O26" s="209">
        <f t="shared" si="3"/>
        <v>0</v>
      </c>
      <c r="P26" s="214" t="str">
        <f t="shared" si="4"/>
        <v/>
      </c>
      <c r="Q26" s="213" t="str">
        <f t="shared" si="5"/>
        <v/>
      </c>
      <c r="R26" s="228"/>
      <c r="S26" s="229" t="str">
        <f>IF(R26="","",R26+#REF!*10%)</f>
        <v/>
      </c>
      <c r="T26" s="230"/>
      <c r="U26" s="231" t="str">
        <f>IF(T26="","",T26+#REF!*10%)</f>
        <v/>
      </c>
      <c r="V26" s="232"/>
      <c r="W26" s="169"/>
    </row>
    <row r="27" spans="1:23" s="3" customFormat="1">
      <c r="A27" s="191">
        <v>21</v>
      </c>
      <c r="B27" s="192"/>
      <c r="C27" s="193"/>
      <c r="D27" s="171"/>
      <c r="E27" s="194"/>
      <c r="F27" s="195" t="str">
        <f t="shared" si="0"/>
        <v/>
      </c>
      <c r="G27" s="189" t="str">
        <f>IF(单体测试!AB28="","",O27+#REF!+プログラム設計書レビュー!M29+プログラム設計書レビュー!Q29+プログラム設計書レビュー!#REF!+プログラム設計書レビュー!#REF!+单体测试!AD28+单体测试!O28)</f>
        <v/>
      </c>
      <c r="H27" s="190"/>
      <c r="I27" s="211"/>
      <c r="J27" s="212" t="str">
        <f t="shared" si="1"/>
        <v/>
      </c>
      <c r="K27" s="213" t="str">
        <f t="shared" si="2"/>
        <v/>
      </c>
      <c r="L27" s="206"/>
      <c r="M27" s="206"/>
      <c r="N27" s="215"/>
      <c r="O27" s="209">
        <f t="shared" si="3"/>
        <v>0</v>
      </c>
      <c r="P27" s="214" t="str">
        <f t="shared" si="4"/>
        <v/>
      </c>
      <c r="Q27" s="213" t="str">
        <f t="shared" si="5"/>
        <v/>
      </c>
      <c r="R27" s="228"/>
      <c r="S27" s="229"/>
      <c r="T27" s="230"/>
      <c r="U27" s="231" t="str">
        <f>IF(T27="","",T27+#REF!*10%)</f>
        <v/>
      </c>
      <c r="V27" s="232"/>
      <c r="W27" s="169"/>
    </row>
    <row r="28" spans="1:23" s="3" customFormat="1">
      <c r="A28" s="191">
        <v>22</v>
      </c>
      <c r="B28" s="192"/>
      <c r="C28" s="193"/>
      <c r="D28" s="171"/>
      <c r="E28" s="194"/>
      <c r="F28" s="195" t="str">
        <f t="shared" si="0"/>
        <v/>
      </c>
      <c r="G28" s="189" t="str">
        <f>IF(单体测试!AB29="","",O28+#REF!+プログラム設計書レビュー!M30+プログラム設計書レビュー!Q30+プログラム設計書レビュー!#REF!+プログラム設計書レビュー!#REF!+单体测试!AD29+单体测试!O29)</f>
        <v/>
      </c>
      <c r="H28" s="190"/>
      <c r="I28" s="211"/>
      <c r="J28" s="212" t="str">
        <f t="shared" si="1"/>
        <v/>
      </c>
      <c r="K28" s="213"/>
      <c r="L28" s="206"/>
      <c r="M28" s="206"/>
      <c r="N28" s="215"/>
      <c r="O28" s="209">
        <f t="shared" si="3"/>
        <v>0</v>
      </c>
      <c r="P28" s="214" t="str">
        <f t="shared" si="4"/>
        <v/>
      </c>
      <c r="Q28" s="213" t="str">
        <f t="shared" si="5"/>
        <v/>
      </c>
      <c r="R28" s="228"/>
      <c r="S28" s="229" t="str">
        <f>IF(R28="","",R28+#REF!*10%)</f>
        <v/>
      </c>
      <c r="T28" s="228"/>
      <c r="U28" s="231" t="str">
        <f>IF(T28="","",T28+#REF!*10%)</f>
        <v/>
      </c>
      <c r="V28" s="232"/>
      <c r="W28" s="169"/>
    </row>
    <row r="29" spans="1:23" s="3" customFormat="1">
      <c r="A29" s="191">
        <v>23</v>
      </c>
      <c r="B29" s="192"/>
      <c r="C29" s="193"/>
      <c r="D29" s="171"/>
      <c r="E29" s="194"/>
      <c r="F29" s="195" t="str">
        <f t="shared" si="0"/>
        <v/>
      </c>
      <c r="G29" s="189" t="str">
        <f>IF(单体测试!AB30="","",O29+#REF!+プログラム設計書レビュー!M31+プログラム設計書レビュー!Q31+プログラム設計書レビュー!#REF!+プログラム設計書レビュー!#REF!+单体测试!AD30+单体测试!O30)</f>
        <v/>
      </c>
      <c r="H29" s="190"/>
      <c r="I29" s="206"/>
      <c r="J29" s="212" t="str">
        <f t="shared" si="1"/>
        <v/>
      </c>
      <c r="K29" s="213"/>
      <c r="L29" s="206"/>
      <c r="M29" s="206"/>
      <c r="N29" s="215"/>
      <c r="O29" s="209">
        <f t="shared" si="3"/>
        <v>0</v>
      </c>
      <c r="P29" s="214" t="str">
        <f t="shared" si="4"/>
        <v/>
      </c>
      <c r="Q29" s="213" t="str">
        <f t="shared" si="5"/>
        <v/>
      </c>
      <c r="R29" s="228"/>
      <c r="S29" s="229" t="str">
        <f>IF(R29="","",R29+#REF!*10%)</f>
        <v/>
      </c>
      <c r="T29" s="230"/>
      <c r="U29" s="231" t="str">
        <f>IF(T29="","",T29+#REF!*10%)</f>
        <v/>
      </c>
      <c r="V29" s="232"/>
      <c r="W29" s="169"/>
    </row>
    <row r="30" spans="1:23" s="3" customFormat="1">
      <c r="A30" s="191">
        <v>24</v>
      </c>
      <c r="B30" s="192"/>
      <c r="C30" s="193"/>
      <c r="D30" s="171"/>
      <c r="E30" s="194"/>
      <c r="F30" s="195" t="str">
        <f t="shared" si="0"/>
        <v/>
      </c>
      <c r="G30" s="189" t="str">
        <f>IF(单体测试!AB31="","",O30+#REF!+プログラム設計書レビュー!M32+プログラム設計書レビュー!Q32+プログラム設計書レビュー!#REF!+プログラム設計書レビュー!#REF!+单体测试!AD31+单体测试!O31)</f>
        <v/>
      </c>
      <c r="H30" s="190"/>
      <c r="I30" s="211"/>
      <c r="J30" s="212" t="str">
        <f t="shared" si="1"/>
        <v/>
      </c>
      <c r="K30" s="213"/>
      <c r="L30" s="206"/>
      <c r="M30" s="206"/>
      <c r="N30" s="215"/>
      <c r="O30" s="209">
        <f t="shared" si="3"/>
        <v>0</v>
      </c>
      <c r="P30" s="214" t="str">
        <f t="shared" si="4"/>
        <v/>
      </c>
      <c r="Q30" s="213" t="str">
        <f t="shared" si="5"/>
        <v/>
      </c>
      <c r="R30" s="228"/>
      <c r="S30" s="229"/>
      <c r="T30" s="230"/>
      <c r="U30" s="231" t="str">
        <f>IF(T30="","",T30+#REF!*10%)</f>
        <v/>
      </c>
      <c r="V30" s="232"/>
      <c r="W30" s="169"/>
    </row>
    <row r="31" spans="1:23" s="3" customFormat="1">
      <c r="A31" s="191">
        <v>25</v>
      </c>
      <c r="B31" s="192"/>
      <c r="C31" s="193"/>
      <c r="D31" s="171"/>
      <c r="E31" s="194"/>
      <c r="F31" s="195" t="str">
        <f t="shared" si="0"/>
        <v/>
      </c>
      <c r="G31" s="189" t="str">
        <f>IF(单体测试!AB32="","",O31+#REF!+プログラム設計書レビュー!M33+プログラム設計書レビュー!Q33+プログラム設計書レビュー!#REF!+プログラム設計書レビュー!#REF!+单体测试!AD32+单体测试!O32)</f>
        <v/>
      </c>
      <c r="H31" s="190"/>
      <c r="I31" s="211"/>
      <c r="J31" s="212" t="str">
        <f t="shared" si="1"/>
        <v/>
      </c>
      <c r="K31" s="213"/>
      <c r="L31" s="206"/>
      <c r="M31" s="206"/>
      <c r="N31" s="215"/>
      <c r="O31" s="209">
        <f t="shared" si="3"/>
        <v>0</v>
      </c>
      <c r="P31" s="214" t="str">
        <f t="shared" si="4"/>
        <v/>
      </c>
      <c r="Q31" s="213" t="str">
        <f t="shared" si="5"/>
        <v/>
      </c>
      <c r="R31" s="228"/>
      <c r="S31" s="229" t="str">
        <f>IF(R31="","",R31+#REF!*10%)</f>
        <v/>
      </c>
      <c r="T31" s="230"/>
      <c r="U31" s="231" t="str">
        <f>IF(T31="","",T31+#REF!*10%)</f>
        <v/>
      </c>
      <c r="V31" s="232"/>
      <c r="W31" s="169"/>
    </row>
    <row r="32" spans="1:23" s="3" customFormat="1">
      <c r="A32" s="191">
        <v>26</v>
      </c>
      <c r="B32" s="192"/>
      <c r="C32" s="193"/>
      <c r="D32" s="171"/>
      <c r="E32" s="194"/>
      <c r="F32" s="195" t="str">
        <f t="shared" si="0"/>
        <v/>
      </c>
      <c r="G32" s="189" t="str">
        <f>IF(单体测试!AB33="","",O32+#REF!+プログラム設計書レビュー!M34+プログラム設計書レビュー!Q34+プログラム設計書レビュー!#REF!+プログラム設計書レビュー!#REF!+单体测试!AD33+单体测试!O33)</f>
        <v/>
      </c>
      <c r="H32" s="190"/>
      <c r="I32" s="211"/>
      <c r="J32" s="212" t="str">
        <f t="shared" si="1"/>
        <v/>
      </c>
      <c r="K32" s="213"/>
      <c r="L32" s="206"/>
      <c r="M32" s="206"/>
      <c r="N32" s="215"/>
      <c r="O32" s="209">
        <f t="shared" si="3"/>
        <v>0</v>
      </c>
      <c r="P32" s="214" t="str">
        <f t="shared" si="4"/>
        <v/>
      </c>
      <c r="Q32" s="213" t="str">
        <f t="shared" si="5"/>
        <v/>
      </c>
      <c r="R32" s="228"/>
      <c r="S32" s="229" t="str">
        <f>IF(R32="","",R32+#REF!*10%)</f>
        <v/>
      </c>
      <c r="T32" s="230"/>
      <c r="U32" s="231" t="str">
        <f>IF(T32="","",T32+#REF!*10%)</f>
        <v/>
      </c>
      <c r="V32" s="232"/>
      <c r="W32" s="169"/>
    </row>
    <row r="33" spans="1:23" s="3" customFormat="1">
      <c r="A33" s="191">
        <v>27</v>
      </c>
      <c r="B33" s="192"/>
      <c r="C33" s="193"/>
      <c r="D33" s="171"/>
      <c r="E33" s="194"/>
      <c r="F33" s="195" t="str">
        <f t="shared" si="0"/>
        <v/>
      </c>
      <c r="G33" s="189" t="str">
        <f>IF(单体测试!AB34="","",O33+#REF!+プログラム設計書レビュー!M35+プログラム設計書レビュー!Q35+プログラム設計書レビュー!#REF!+プログラム設計書レビュー!#REF!+单体测试!AD34+单体测试!O34)</f>
        <v/>
      </c>
      <c r="H33" s="190"/>
      <c r="I33" s="211"/>
      <c r="J33" s="212" t="str">
        <f t="shared" si="1"/>
        <v/>
      </c>
      <c r="K33" s="213"/>
      <c r="L33" s="206"/>
      <c r="M33" s="206"/>
      <c r="N33" s="215"/>
      <c r="O33" s="209">
        <f t="shared" si="3"/>
        <v>0</v>
      </c>
      <c r="P33" s="214" t="str">
        <f t="shared" si="4"/>
        <v/>
      </c>
      <c r="Q33" s="213" t="str">
        <f t="shared" si="5"/>
        <v/>
      </c>
      <c r="R33" s="228"/>
      <c r="S33" s="229" t="str">
        <f>IF(R33="","",R33+#REF!*10%)</f>
        <v/>
      </c>
      <c r="T33" s="228"/>
      <c r="U33" s="231" t="str">
        <f>IF(T33="","",T33+#REF!*10%)</f>
        <v/>
      </c>
      <c r="V33" s="232"/>
      <c r="W33" s="169"/>
    </row>
    <row r="34" spans="1:23" s="3" customFormat="1">
      <c r="A34" s="191">
        <v>28</v>
      </c>
      <c r="B34" s="192"/>
      <c r="C34" s="193"/>
      <c r="D34" s="171"/>
      <c r="E34" s="194"/>
      <c r="F34" s="195" t="str">
        <f t="shared" si="0"/>
        <v/>
      </c>
      <c r="G34" s="189" t="str">
        <f>IF(单体测试!AB35="","",O34+#REF!+プログラム設計書レビュー!M36+プログラム設計書レビュー!Q36+プログラム設計書レビュー!#REF!+プログラム設計書レビュー!#REF!+单体测试!AD35+单体测试!O35)</f>
        <v/>
      </c>
      <c r="H34" s="190"/>
      <c r="I34" s="211"/>
      <c r="J34" s="212" t="str">
        <f t="shared" si="1"/>
        <v/>
      </c>
      <c r="K34" s="213"/>
      <c r="L34" s="206"/>
      <c r="M34" s="206"/>
      <c r="N34" s="215"/>
      <c r="O34" s="209">
        <f t="shared" si="3"/>
        <v>0</v>
      </c>
      <c r="P34" s="212" t="str">
        <f t="shared" si="4"/>
        <v/>
      </c>
      <c r="Q34" s="213" t="str">
        <f t="shared" si="5"/>
        <v/>
      </c>
      <c r="R34" s="228"/>
      <c r="S34" s="229" t="str">
        <f>IF(R34="","",R34+#REF!*10%)</f>
        <v/>
      </c>
      <c r="T34" s="230"/>
      <c r="U34" s="231" t="str">
        <f>IF(T34="","",T34+#REF!*10%)</f>
        <v/>
      </c>
      <c r="V34" s="232"/>
      <c r="W34" s="169"/>
    </row>
    <row r="35" spans="1:23" s="3" customFormat="1">
      <c r="A35" s="191">
        <v>29</v>
      </c>
      <c r="B35" s="192"/>
      <c r="C35" s="193"/>
      <c r="D35" s="171"/>
      <c r="E35" s="194"/>
      <c r="F35" s="195" t="str">
        <f t="shared" si="0"/>
        <v/>
      </c>
      <c r="G35" s="189" t="str">
        <f>IF(单体测试!AB36="","",O35+#REF!+プログラム設計書レビュー!M37+プログラム設計書レビュー!Q37+プログラム設計書レビュー!#REF!+プログラム設計書レビュー!#REF!+单体测试!AD36+单体测试!O36)</f>
        <v/>
      </c>
      <c r="H35" s="190"/>
      <c r="I35" s="211"/>
      <c r="J35" s="212" t="str">
        <f t="shared" si="1"/>
        <v/>
      </c>
      <c r="K35" s="213"/>
      <c r="L35" s="206"/>
      <c r="M35" s="206"/>
      <c r="N35" s="215"/>
      <c r="O35" s="209">
        <f t="shared" si="3"/>
        <v>0</v>
      </c>
      <c r="P35" s="212" t="str">
        <f t="shared" si="4"/>
        <v/>
      </c>
      <c r="Q35" s="213" t="str">
        <f t="shared" si="5"/>
        <v/>
      </c>
      <c r="R35" s="233"/>
      <c r="S35" s="195" t="str">
        <f>IF(R35="","",R35+#REF!*10%)</f>
        <v/>
      </c>
      <c r="T35" s="234"/>
      <c r="U35" s="235" t="str">
        <f>IF(T35="","",T35+#REF!*10%)</f>
        <v/>
      </c>
      <c r="V35" s="232"/>
      <c r="W35" s="169"/>
    </row>
    <row r="36" spans="1:23" s="3" customFormat="1">
      <c r="A36" s="191">
        <v>30</v>
      </c>
      <c r="B36" s="192"/>
      <c r="C36" s="193"/>
      <c r="D36" s="171"/>
      <c r="E36" s="194"/>
      <c r="F36" s="195" t="str">
        <f t="shared" si="0"/>
        <v/>
      </c>
      <c r="G36" s="189" t="str">
        <f>IF(单体测试!AB37="","",O36+#REF!+プログラム設計書レビュー!M38+プログラム設計書レビュー!Q38+プログラム設計書レビュー!#REF!+プログラム設計書レビュー!#REF!+单体测试!AD37+单体测试!O37)</f>
        <v/>
      </c>
      <c r="H36" s="190"/>
      <c r="I36" s="211"/>
      <c r="J36" s="212" t="str">
        <f t="shared" si="1"/>
        <v/>
      </c>
      <c r="K36" s="213"/>
      <c r="L36" s="206"/>
      <c r="M36" s="206"/>
      <c r="N36" s="215"/>
      <c r="O36" s="209">
        <f t="shared" si="3"/>
        <v>0</v>
      </c>
      <c r="P36" s="212" t="str">
        <f t="shared" si="4"/>
        <v/>
      </c>
      <c r="Q36" s="213" t="str">
        <f t="shared" si="5"/>
        <v/>
      </c>
      <c r="R36" s="233"/>
      <c r="S36" s="195" t="str">
        <f>IF(R36="","",R36+#REF!*10%)</f>
        <v/>
      </c>
      <c r="T36" s="234"/>
      <c r="U36" s="235" t="str">
        <f>IF(T36="","",T36+#REF!*10%)</f>
        <v/>
      </c>
      <c r="V36" s="232"/>
      <c r="W36" s="169"/>
    </row>
    <row r="37" spans="1:23" s="3" customFormat="1">
      <c r="A37" s="191">
        <v>31</v>
      </c>
      <c r="B37" s="192"/>
      <c r="C37" s="193"/>
      <c r="D37" s="171"/>
      <c r="E37" s="194"/>
      <c r="F37" s="195" t="str">
        <f t="shared" si="0"/>
        <v/>
      </c>
      <c r="G37" s="189" t="str">
        <f>IF(单体测试!AB38="","",O37+#REF!+プログラム設計書レビュー!M39+プログラム設計書レビュー!Q39+プログラム設計書レビュー!#REF!+プログラム設計書レビュー!#REF!+单体测试!AD38+单体测试!O38)</f>
        <v/>
      </c>
      <c r="H37" s="190"/>
      <c r="I37" s="211"/>
      <c r="J37" s="212" t="str">
        <f t="shared" si="1"/>
        <v/>
      </c>
      <c r="K37" s="213"/>
      <c r="L37" s="206"/>
      <c r="M37" s="206"/>
      <c r="N37" s="215"/>
      <c r="O37" s="209">
        <f t="shared" si="3"/>
        <v>0</v>
      </c>
      <c r="P37" s="212" t="str">
        <f t="shared" si="4"/>
        <v/>
      </c>
      <c r="Q37" s="213" t="str">
        <f t="shared" si="5"/>
        <v/>
      </c>
      <c r="R37" s="233"/>
      <c r="S37" s="195" t="str">
        <f>IF(R37="","",R37+#REF!*10%)</f>
        <v/>
      </c>
      <c r="T37" s="234"/>
      <c r="U37" s="235" t="str">
        <f>IF(T37="","",T37+#REF!*10%)</f>
        <v/>
      </c>
      <c r="V37" s="232"/>
      <c r="W37" s="169"/>
    </row>
    <row r="38" spans="1:23" s="3" customFormat="1">
      <c r="A38" s="191">
        <v>32</v>
      </c>
      <c r="B38" s="192"/>
      <c r="C38" s="193"/>
      <c r="D38" s="171"/>
      <c r="E38" s="194"/>
      <c r="F38" s="195" t="str">
        <f t="shared" si="0"/>
        <v/>
      </c>
      <c r="G38" s="189" t="str">
        <f>IF(单体测试!AB39="","",O38+#REF!+プログラム設計書レビュー!M40+プログラム設計書レビュー!Q40+プログラム設計書レビュー!#REF!+プログラム設計書レビュー!#REF!+单体测试!AD39+单体测试!O39)</f>
        <v/>
      </c>
      <c r="H38" s="190"/>
      <c r="I38" s="211"/>
      <c r="J38" s="212" t="str">
        <f t="shared" si="1"/>
        <v/>
      </c>
      <c r="K38" s="213"/>
      <c r="L38" s="206"/>
      <c r="M38" s="206"/>
      <c r="N38" s="215"/>
      <c r="O38" s="209">
        <f t="shared" si="3"/>
        <v>0</v>
      </c>
      <c r="P38" s="212" t="str">
        <f t="shared" si="4"/>
        <v/>
      </c>
      <c r="Q38" s="213" t="str">
        <f t="shared" si="5"/>
        <v/>
      </c>
      <c r="R38" s="233"/>
      <c r="S38" s="195" t="str">
        <f>IF(R38="","",R38+#REF!*10%)</f>
        <v/>
      </c>
      <c r="T38" s="234"/>
      <c r="U38" s="235" t="str">
        <f>IF(T38="","",T38+#REF!*10%)</f>
        <v/>
      </c>
      <c r="V38" s="232"/>
      <c r="W38" s="169"/>
    </row>
    <row r="39" spans="1:23" s="3" customFormat="1">
      <c r="A39" s="191">
        <v>33</v>
      </c>
      <c r="B39" s="192"/>
      <c r="C39" s="193"/>
      <c r="D39" s="171"/>
      <c r="E39" s="194"/>
      <c r="F39" s="195" t="str">
        <f t="shared" si="0"/>
        <v/>
      </c>
      <c r="G39" s="189" t="str">
        <f>IF(单体测试!AB40="","",O39+#REF!+プログラム設計書レビュー!M41+プログラム設計書レビュー!Q41+プログラム設計書レビュー!#REF!+プログラム設計書レビュー!#REF!+单体测试!AD40+单体测试!O40)</f>
        <v/>
      </c>
      <c r="H39" s="190"/>
      <c r="I39" s="211"/>
      <c r="J39" s="212" t="str">
        <f t="shared" si="1"/>
        <v/>
      </c>
      <c r="K39" s="213"/>
      <c r="L39" s="206"/>
      <c r="M39" s="206"/>
      <c r="N39" s="215"/>
      <c r="O39" s="209">
        <f t="shared" si="3"/>
        <v>0</v>
      </c>
      <c r="P39" s="212" t="str">
        <f t="shared" si="4"/>
        <v/>
      </c>
      <c r="Q39" s="213" t="str">
        <f t="shared" si="5"/>
        <v/>
      </c>
      <c r="R39" s="233"/>
      <c r="S39" s="195" t="str">
        <f>IF(R39="","",R39+#REF!*10%)</f>
        <v/>
      </c>
      <c r="T39" s="234"/>
      <c r="U39" s="235" t="str">
        <f>IF(T39="","",T39+#REF!*10%)</f>
        <v/>
      </c>
      <c r="V39" s="232"/>
      <c r="W39" s="169"/>
    </row>
    <row r="40" spans="1:23" s="3" customFormat="1">
      <c r="A40" s="191">
        <v>34</v>
      </c>
      <c r="B40" s="192"/>
      <c r="C40" s="193"/>
      <c r="D40" s="171"/>
      <c r="E40" s="194"/>
      <c r="F40" s="195" t="str">
        <f t="shared" si="0"/>
        <v/>
      </c>
      <c r="G40" s="189" t="str">
        <f>IF(单体测试!AB41="","",O40+#REF!+プログラム設計書レビュー!M42+プログラム設計書レビュー!Q42+プログラム設計書レビュー!#REF!+プログラム設計書レビュー!#REF!+单体测试!AD41+单体测试!O41)</f>
        <v/>
      </c>
      <c r="H40" s="190"/>
      <c r="I40" s="211"/>
      <c r="J40" s="212" t="str">
        <f t="shared" si="1"/>
        <v/>
      </c>
      <c r="K40" s="213"/>
      <c r="L40" s="206"/>
      <c r="M40" s="206"/>
      <c r="N40" s="215"/>
      <c r="O40" s="209">
        <f t="shared" si="3"/>
        <v>0</v>
      </c>
      <c r="P40" s="212" t="str">
        <f t="shared" si="4"/>
        <v/>
      </c>
      <c r="Q40" s="213" t="str">
        <f t="shared" si="5"/>
        <v/>
      </c>
      <c r="R40" s="233"/>
      <c r="S40" s="195" t="str">
        <f>IF(R40="","",R40+#REF!*10%)</f>
        <v/>
      </c>
      <c r="T40" s="234"/>
      <c r="U40" s="235" t="str">
        <f>IF(T40="","",T40+#REF!*10%)</f>
        <v/>
      </c>
      <c r="V40" s="232"/>
      <c r="W40" s="169"/>
    </row>
    <row r="41" spans="1:23" s="3" customFormat="1">
      <c r="A41" s="191">
        <v>35</v>
      </c>
      <c r="B41" s="192"/>
      <c r="C41" s="193"/>
      <c r="D41" s="171"/>
      <c r="E41" s="194"/>
      <c r="F41" s="195" t="str">
        <f t="shared" si="0"/>
        <v/>
      </c>
      <c r="G41" s="189" t="str">
        <f>IF(单体测试!AB42="","",O41+#REF!+プログラム設計書レビュー!M43+プログラム設計書レビュー!Q43+プログラム設計書レビュー!#REF!+プログラム設計書レビュー!#REF!+单体测试!AD42+单体测试!O42)</f>
        <v/>
      </c>
      <c r="H41" s="190"/>
      <c r="I41" s="211"/>
      <c r="J41" s="212" t="str">
        <f t="shared" si="1"/>
        <v/>
      </c>
      <c r="K41" s="213" t="str">
        <f>IF(H41="","",IF(H41&lt;=$B$2,IF(I41="",1),0))</f>
        <v/>
      </c>
      <c r="L41" s="206"/>
      <c r="M41" s="206"/>
      <c r="N41" s="215"/>
      <c r="O41" s="209">
        <f t="shared" si="3"/>
        <v>0</v>
      </c>
      <c r="P41" s="212" t="str">
        <f t="shared" si="4"/>
        <v/>
      </c>
      <c r="Q41" s="213" t="str">
        <f t="shared" si="5"/>
        <v/>
      </c>
      <c r="R41" s="233"/>
      <c r="S41" s="195" t="str">
        <f>IF(R41="","",R41+#REF!*10%)</f>
        <v/>
      </c>
      <c r="T41" s="234"/>
      <c r="U41" s="235" t="str">
        <f>IF(T41="","",T41+#REF!*10%)</f>
        <v/>
      </c>
      <c r="V41" s="232"/>
      <c r="W41" s="169"/>
    </row>
    <row r="42" spans="1:23" s="3" customFormat="1">
      <c r="A42" s="191">
        <v>36</v>
      </c>
      <c r="B42" s="192"/>
      <c r="C42" s="193"/>
      <c r="D42" s="171"/>
      <c r="E42" s="194"/>
      <c r="F42" s="195" t="str">
        <f t="shared" si="0"/>
        <v/>
      </c>
      <c r="G42" s="189" t="str">
        <f>IF(单体测试!AB43="","",O42+#REF!+プログラム設計書レビュー!M44+プログラム設計書レビュー!Q44+プログラム設計書レビュー!#REF!+プログラム設計書レビュー!#REF!+单体测试!AD43+单体测试!O43)</f>
        <v/>
      </c>
      <c r="H42" s="190"/>
      <c r="I42" s="211"/>
      <c r="J42" s="212" t="str">
        <f t="shared" si="1"/>
        <v/>
      </c>
      <c r="K42" s="213" t="str">
        <f>IF(H42="","",IF(H42&lt;=$B$2,IF(I42="",1),0))</f>
        <v/>
      </c>
      <c r="L42" s="206"/>
      <c r="M42" s="206"/>
      <c r="N42" s="215"/>
      <c r="O42" s="209">
        <f t="shared" si="3"/>
        <v>0</v>
      </c>
      <c r="P42" s="212" t="str">
        <f t="shared" si="4"/>
        <v/>
      </c>
      <c r="Q42" s="213" t="str">
        <f t="shared" si="5"/>
        <v/>
      </c>
      <c r="R42" s="233"/>
      <c r="S42" s="195"/>
      <c r="T42" s="234"/>
      <c r="U42" s="235" t="str">
        <f>IF(T42="","",T42+#REF!*10%)</f>
        <v/>
      </c>
      <c r="V42" s="232"/>
      <c r="W42" s="169"/>
    </row>
    <row r="43" spans="1:23" s="3" customFormat="1">
      <c r="A43" s="191">
        <v>37</v>
      </c>
      <c r="B43" s="192"/>
      <c r="C43" s="193"/>
      <c r="D43" s="171"/>
      <c r="E43" s="194"/>
      <c r="F43" s="195" t="str">
        <f t="shared" si="0"/>
        <v/>
      </c>
      <c r="G43" s="189" t="str">
        <f>IF(单体测试!AB44="","",O43+#REF!+プログラム設計書レビュー!M45+プログラム設計書レビュー!Q45+プログラム設計書レビュー!#REF!+プログラム設計書レビュー!#REF!+单体测试!AD44+单体测试!O44)</f>
        <v/>
      </c>
      <c r="H43" s="190"/>
      <c r="I43" s="211"/>
      <c r="J43" s="212" t="str">
        <f t="shared" si="1"/>
        <v/>
      </c>
      <c r="K43" s="213"/>
      <c r="L43" s="206"/>
      <c r="M43" s="206"/>
      <c r="N43" s="215"/>
      <c r="O43" s="209">
        <f t="shared" si="3"/>
        <v>0</v>
      </c>
      <c r="P43" s="212" t="str">
        <f t="shared" si="4"/>
        <v/>
      </c>
      <c r="Q43" s="213" t="str">
        <f t="shared" si="5"/>
        <v/>
      </c>
      <c r="R43" s="233"/>
      <c r="S43" s="195" t="str">
        <f>IF(R43="","",R43+#REF!*10%)</f>
        <v/>
      </c>
      <c r="T43" s="234"/>
      <c r="U43" s="235" t="str">
        <f>IF(T43="","",T43+#REF!*10%)</f>
        <v/>
      </c>
      <c r="V43" s="232"/>
      <c r="W43" s="169"/>
    </row>
    <row r="44" spans="1:23" s="3" customFormat="1">
      <c r="A44" s="191">
        <v>38</v>
      </c>
      <c r="B44" s="192"/>
      <c r="C44" s="193"/>
      <c r="D44" s="171"/>
      <c r="E44" s="194"/>
      <c r="F44" s="195" t="str">
        <f t="shared" si="0"/>
        <v/>
      </c>
      <c r="G44" s="189" t="str">
        <f>IF(单体测试!AB45="","",O44+#REF!+プログラム設計書レビュー!M46+プログラム設計書レビュー!Q46+プログラム設計書レビュー!#REF!+プログラム設計書レビュー!#REF!+单体测试!AD45+单体测试!O45)</f>
        <v/>
      </c>
      <c r="H44" s="190"/>
      <c r="I44" s="211"/>
      <c r="J44" s="212" t="str">
        <f t="shared" si="1"/>
        <v/>
      </c>
      <c r="K44" s="213"/>
      <c r="L44" s="206"/>
      <c r="M44" s="206"/>
      <c r="N44" s="215"/>
      <c r="O44" s="209">
        <f t="shared" si="3"/>
        <v>0</v>
      </c>
      <c r="P44" s="212" t="str">
        <f t="shared" si="4"/>
        <v/>
      </c>
      <c r="Q44" s="213" t="str">
        <f t="shared" si="5"/>
        <v/>
      </c>
      <c r="R44" s="233"/>
      <c r="S44" s="195" t="str">
        <f>IF(R44="","",R44+#REF!*10%)</f>
        <v/>
      </c>
      <c r="T44" s="234"/>
      <c r="U44" s="235" t="str">
        <f>IF(T44="","",T44+#REF!*10%)</f>
        <v/>
      </c>
      <c r="V44" s="232"/>
      <c r="W44" s="169"/>
    </row>
    <row r="45" spans="1:23" s="3" customFormat="1">
      <c r="A45" s="191">
        <v>39</v>
      </c>
      <c r="B45" s="192"/>
      <c r="C45" s="193"/>
      <c r="D45" s="171"/>
      <c r="E45" s="194"/>
      <c r="F45" s="195" t="str">
        <f t="shared" si="0"/>
        <v/>
      </c>
      <c r="G45" s="189" t="str">
        <f>IF(单体测试!AB46="","",O45+#REF!+プログラム設計書レビュー!#REF!+プログラム設計書レビュー!#REF!+プログラム設計書レビュー!#REF!+プログラム設計書レビュー!#REF!+单体测试!AD46+单体测试!O46)</f>
        <v/>
      </c>
      <c r="H45" s="190"/>
      <c r="I45" s="211"/>
      <c r="J45" s="212" t="str">
        <f t="shared" si="1"/>
        <v/>
      </c>
      <c r="K45" s="213" t="str">
        <f>IF(H45="","",IF(H45&lt;=$B$2,IF(I45="",1),0))</f>
        <v/>
      </c>
      <c r="L45" s="206"/>
      <c r="M45" s="206"/>
      <c r="N45" s="215"/>
      <c r="O45" s="209">
        <f t="shared" si="3"/>
        <v>0</v>
      </c>
      <c r="P45" s="212" t="str">
        <f t="shared" si="4"/>
        <v/>
      </c>
      <c r="Q45" s="213" t="str">
        <f t="shared" si="5"/>
        <v/>
      </c>
      <c r="R45" s="233"/>
      <c r="S45" s="195" t="str">
        <f>IF(R45="","",R45+#REF!*10%)</f>
        <v/>
      </c>
      <c r="T45" s="234"/>
      <c r="U45" s="235" t="str">
        <f>IF(T45="","",T45+#REF!*10%)</f>
        <v/>
      </c>
      <c r="V45" s="232"/>
      <c r="W45" s="169"/>
    </row>
    <row r="46" spans="1:23" s="3" customFormat="1">
      <c r="A46" s="191">
        <v>40</v>
      </c>
      <c r="B46" s="192"/>
      <c r="C46" s="193"/>
      <c r="D46" s="171"/>
      <c r="E46" s="194"/>
      <c r="F46" s="195" t="str">
        <f t="shared" si="0"/>
        <v/>
      </c>
      <c r="G46" s="189" t="str">
        <f>IF(单体测试!AB47="","",O46+#REF!+プログラム設計書レビュー!#REF!+プログラム設計書レビュー!#REF!+プログラム設計書レビュー!#REF!+プログラム設計書レビュー!#REF!+单体测试!AD47+单体测试!O47)</f>
        <v/>
      </c>
      <c r="H46" s="190"/>
      <c r="I46" s="211"/>
      <c r="J46" s="212" t="str">
        <f t="shared" si="1"/>
        <v/>
      </c>
      <c r="K46" s="213" t="str">
        <f>IF(H46="","",IF(H46&lt;=$B$2,IF(I46="",1),0))</f>
        <v/>
      </c>
      <c r="L46" s="206"/>
      <c r="M46" s="206"/>
      <c r="N46" s="215"/>
      <c r="O46" s="209">
        <f t="shared" si="3"/>
        <v>0</v>
      </c>
      <c r="P46" s="212" t="str">
        <f t="shared" si="4"/>
        <v/>
      </c>
      <c r="Q46" s="213" t="str">
        <f t="shared" si="5"/>
        <v/>
      </c>
      <c r="R46" s="233"/>
      <c r="S46" s="195" t="str">
        <f>IF(R46="","",R46+#REF!*10%)</f>
        <v/>
      </c>
      <c r="T46" s="234"/>
      <c r="U46" s="235" t="str">
        <f>IF(T46="","",T46+#REF!*10%)</f>
        <v/>
      </c>
      <c r="V46" s="232"/>
      <c r="W46" s="169"/>
    </row>
    <row r="47" spans="1:23" s="3" customFormat="1">
      <c r="A47" s="191">
        <v>41</v>
      </c>
      <c r="B47" s="192"/>
      <c r="C47" s="193"/>
      <c r="D47" s="171"/>
      <c r="E47" s="194"/>
      <c r="F47" s="195" t="str">
        <f t="shared" si="0"/>
        <v/>
      </c>
      <c r="G47" s="189" t="str">
        <f>IF(单体测试!AB48="","",O47+#REF!+プログラム設計書レビュー!#REF!+プログラム設計書レビュー!#REF!+プログラム設計書レビュー!#REF!+プログラム設計書レビュー!#REF!+单体测试!AD48+单体测试!O48)</f>
        <v/>
      </c>
      <c r="H47" s="190"/>
      <c r="I47" s="211"/>
      <c r="J47" s="212" t="str">
        <f t="shared" si="1"/>
        <v/>
      </c>
      <c r="K47" s="213" t="str">
        <f>IF(H47="","",IF(H47&lt;=$B$2,IF(I47="",1),0))</f>
        <v/>
      </c>
      <c r="L47" s="206"/>
      <c r="M47" s="206"/>
      <c r="N47" s="215"/>
      <c r="O47" s="209">
        <f t="shared" si="3"/>
        <v>0</v>
      </c>
      <c r="P47" s="212" t="str">
        <f t="shared" si="4"/>
        <v/>
      </c>
      <c r="Q47" s="213" t="str">
        <f t="shared" si="5"/>
        <v/>
      </c>
      <c r="R47" s="233"/>
      <c r="S47" s="195" t="str">
        <f>IF(R47="","",R47+#REF!*10%)</f>
        <v/>
      </c>
      <c r="T47" s="234"/>
      <c r="U47" s="235" t="str">
        <f>IF(T47="","",T47+#REF!*10%)</f>
        <v/>
      </c>
      <c r="V47" s="232"/>
      <c r="W47" s="169"/>
    </row>
    <row r="48" spans="1:23" s="3" customFormat="1">
      <c r="A48" s="196"/>
      <c r="B48" s="197" t="s">
        <v>18</v>
      </c>
      <c r="C48" s="143"/>
      <c r="D48" s="98"/>
      <c r="E48" s="134">
        <f>SUM(E7:E47)</f>
        <v>0</v>
      </c>
      <c r="F48" s="198"/>
      <c r="G48" s="199">
        <f>SUM(G7:G47)</f>
        <v>0</v>
      </c>
      <c r="H48" s="200"/>
      <c r="I48" s="216"/>
      <c r="J48" s="217" t="str">
        <f t="shared" si="1"/>
        <v/>
      </c>
      <c r="K48" s="218"/>
      <c r="L48" s="219"/>
      <c r="M48" s="219"/>
      <c r="N48" s="220">
        <f>SUM(N7:N47)</f>
        <v>0</v>
      </c>
      <c r="O48" s="221">
        <f>SUM(O7:O47)</f>
        <v>0</v>
      </c>
      <c r="P48" s="217"/>
      <c r="Q48" s="236"/>
      <c r="R48" s="237"/>
      <c r="S48" s="238">
        <f>SUM(S7:S47)</f>
        <v>0</v>
      </c>
      <c r="T48" s="239"/>
      <c r="U48" s="240">
        <f>SUM(U7:U47)</f>
        <v>0</v>
      </c>
      <c r="V48" s="241"/>
      <c r="W48" s="169"/>
    </row>
    <row r="49" spans="1:5">
      <c r="E49" s="148"/>
    </row>
    <row r="50" spans="1:5">
      <c r="E50" s="148"/>
    </row>
    <row r="51" spans="1:5" ht="18" customHeight="1">
      <c r="A51" s="307" t="s">
        <v>19</v>
      </c>
      <c r="B51" s="101" t="s">
        <v>134</v>
      </c>
      <c r="C51" s="102" t="s">
        <v>21</v>
      </c>
      <c r="D51" s="103">
        <f>1-COUNTIF(J7:J47,"")/A47</f>
        <v>0</v>
      </c>
      <c r="E51" s="148"/>
    </row>
    <row r="52" spans="1:5" ht="18" customHeight="1">
      <c r="A52" s="308"/>
      <c r="B52" s="150" t="s">
        <v>22</v>
      </c>
      <c r="C52" s="105" t="s">
        <v>23</v>
      </c>
      <c r="D52" s="106">
        <f>COUNTIF($J$7:$J$47,"◎")</f>
        <v>0</v>
      </c>
      <c r="E52" s="148"/>
    </row>
    <row r="53" spans="1:5" ht="18" customHeight="1">
      <c r="A53" s="308"/>
      <c r="B53" s="173" t="str">
        <f>IF(O48=0,"",S48*160/((N48+プログラム設計書レビュー!L47+プログラム設計書レビュー!Q47)*1.1))</f>
        <v/>
      </c>
      <c r="C53" s="105" t="s">
        <v>24</v>
      </c>
      <c r="D53" s="106">
        <f>COUNTIF($J$7:$J$47,"○")</f>
        <v>0</v>
      </c>
      <c r="E53" s="148"/>
    </row>
    <row r="54" spans="1:5" ht="18" customHeight="1">
      <c r="A54" s="308"/>
      <c r="B54" s="174"/>
      <c r="C54" s="105" t="s">
        <v>25</v>
      </c>
      <c r="D54" s="106">
        <f>COUNTIF(K7:K47,1)</f>
        <v>0</v>
      </c>
      <c r="E54" s="148"/>
    </row>
    <row r="55" spans="1:5" ht="18" customHeight="1">
      <c r="A55" s="308"/>
      <c r="B55" s="174"/>
      <c r="C55" s="105" t="s">
        <v>26</v>
      </c>
      <c r="D55" s="106">
        <f>COUNTIF($J$7:$J$47,"△")</f>
        <v>0</v>
      </c>
      <c r="E55" s="148"/>
    </row>
    <row r="56" spans="1:5" ht="18" customHeight="1">
      <c r="A56" s="308"/>
      <c r="B56" s="174"/>
      <c r="C56" s="107" t="s">
        <v>27</v>
      </c>
      <c r="D56" s="153">
        <f>1-COUNTIF(P7:P47,"")/A47</f>
        <v>0</v>
      </c>
      <c r="E56" s="148"/>
    </row>
    <row r="57" spans="1:5" ht="18" customHeight="1">
      <c r="A57" s="308"/>
      <c r="B57" s="104"/>
      <c r="C57" s="105" t="s">
        <v>28</v>
      </c>
      <c r="D57" s="106">
        <f>COUNTIF($P$7:$P$48,"◎")</f>
        <v>0</v>
      </c>
      <c r="E57" s="148"/>
    </row>
    <row r="58" spans="1:5" ht="18" customHeight="1">
      <c r="A58" s="308"/>
      <c r="B58" s="104"/>
      <c r="C58" s="105" t="s">
        <v>29</v>
      </c>
      <c r="D58" s="106">
        <f>COUNTIF($P$7:$P$48,"○")</f>
        <v>0</v>
      </c>
      <c r="E58" s="148"/>
    </row>
    <row r="59" spans="1:5" ht="18" customHeight="1">
      <c r="A59" s="308"/>
      <c r="B59" s="152"/>
      <c r="C59" s="105" t="s">
        <v>30</v>
      </c>
      <c r="D59" s="106">
        <f>COUNTIF(Q7:Q47,1)</f>
        <v>0</v>
      </c>
      <c r="E59" s="148"/>
    </row>
    <row r="60" spans="1:5" ht="18" customHeight="1">
      <c r="A60" s="308"/>
      <c r="B60" s="152"/>
      <c r="C60" s="105" t="s">
        <v>31</v>
      </c>
      <c r="D60" s="106">
        <f>COUNTIF($P$7:$P$48,"△")</f>
        <v>0</v>
      </c>
      <c r="E60" s="148"/>
    </row>
    <row r="61" spans="1:5" ht="18" customHeight="1">
      <c r="A61" s="309"/>
      <c r="B61" s="155"/>
      <c r="C61" s="156" t="s">
        <v>32</v>
      </c>
      <c r="D61" s="183">
        <f>N48</f>
        <v>0</v>
      </c>
      <c r="E61" s="148"/>
    </row>
  </sheetData>
  <mergeCells count="22">
    <mergeCell ref="V4:V6"/>
    <mergeCell ref="M5:M6"/>
    <mergeCell ref="N5:N6"/>
    <mergeCell ref="O5:O6"/>
    <mergeCell ref="P5:P6"/>
    <mergeCell ref="Q5:Q6"/>
    <mergeCell ref="H4:U4"/>
    <mergeCell ref="R5:S5"/>
    <mergeCell ref="T5:U5"/>
    <mergeCell ref="A4:A6"/>
    <mergeCell ref="A51:A61"/>
    <mergeCell ref="B4:B6"/>
    <mergeCell ref="C4:C6"/>
    <mergeCell ref="D4:D6"/>
    <mergeCell ref="E4:E6"/>
    <mergeCell ref="F4:F6"/>
    <mergeCell ref="G4:G6"/>
    <mergeCell ref="H5:H6"/>
    <mergeCell ref="I5:I6"/>
    <mergeCell ref="J5:J6"/>
    <mergeCell ref="K5:K6"/>
    <mergeCell ref="L5:L6"/>
  </mergeCells>
  <phoneticPr fontId="31" type="noConversion"/>
  <conditionalFormatting sqref="C7:C47">
    <cfRule type="expression" dxfId="155" priority="4" stopIfTrue="1">
      <formula>IF(#REF!="△",1,IF(#REF!=1,1,IF(#REF!="△",1,IF(#REF!=1,1,0))))</formula>
    </cfRule>
    <cfRule type="expression" dxfId="154" priority="5" stopIfTrue="1">
      <formula>IF(J7="△",1,IF(K7=1,1,IF(P7="△",1,IF(Q7=1,1,0))))</formula>
    </cfRule>
  </conditionalFormatting>
  <conditionalFormatting sqref="C48">
    <cfRule type="expression" dxfId="153" priority="1" stopIfTrue="1">
      <formula>IF(#REF!="△",1,IF(#REF!=1,1,IF(#REF!="△",1,IF(#REF!=1,1,0))))</formula>
    </cfRule>
    <cfRule type="expression" dxfId="152" priority="2" stopIfTrue="1">
      <formula>IF(#REF!="△",1,IF(#REF!=1,1,IF(#REF!="△",1,IF(#REF!=1,1,0))))</formula>
    </cfRule>
    <cfRule type="expression" dxfId="151" priority="3" stopIfTrue="1">
      <formula>IF(J48="△",1,IF(#REF!=1,1,IF(P48="△",1,IF(#REF!=1,1,0))))</formula>
    </cfRule>
  </conditionalFormatting>
  <pageMargins left="0.20902777777777801" right="0.235416666666667" top="0.74791666666666701" bottom="0.196527777777778" header="0.31388888888888899" footer="0.31388888888888899"/>
  <pageSetup paperSize="9" scale="90" orientation="landscape" r:id="rId1"/>
  <headerFooter alignWithMargins="0">
    <oddHeader>&amp;L&amp;"-,加粗"&amp;9青岛萨纳斯科技有限公司&amp;C&amp;G&amp;R&amp;"-,加粗"&amp;9进度跟踪票</oddHeader>
  </headerFooter>
  <rowBreaks count="1" manualBreakCount="1">
    <brk id="48" max="16383" man="1"/>
  </row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74"/>
  <sheetViews>
    <sheetView showGridLines="0" view="pageBreakPreview" zoomScale="120" zoomScaleNormal="100" workbookViewId="0">
      <pane xSplit="4" ySplit="7" topLeftCell="E8" activePane="bottomRight" state="frozen"/>
      <selection pane="topRight"/>
      <selection pane="bottomLeft"/>
      <selection pane="bottomRight" activeCell="J19" sqref="J19"/>
    </sheetView>
  </sheetViews>
  <sheetFormatPr defaultColWidth="9" defaultRowHeight="9.6"/>
  <cols>
    <col min="1" max="1" width="3.88671875" style="2" customWidth="1"/>
    <col min="2" max="2" width="11.33203125" style="2" customWidth="1"/>
    <col min="3" max="3" width="26.44140625" style="2" customWidth="1"/>
    <col min="4" max="4" width="4.44140625" style="2" customWidth="1"/>
    <col min="5" max="5" width="8" style="3" customWidth="1"/>
    <col min="6" max="7" width="8.109375" style="2" customWidth="1"/>
    <col min="8" max="8" width="5" style="2" customWidth="1"/>
    <col min="9" max="9" width="4.21875" style="2" hidden="1" customWidth="1"/>
    <col min="10" max="11" width="8.109375" style="2" customWidth="1"/>
    <col min="12" max="12" width="5.33203125" style="2" customWidth="1"/>
    <col min="13" max="13" width="5.44140625" style="2" hidden="1" customWidth="1"/>
    <col min="14" max="14" width="4.109375" style="2" customWidth="1"/>
    <col min="15" max="15" width="4.21875" style="2" customWidth="1"/>
    <col min="16" max="16" width="8.21875" style="2" customWidth="1"/>
    <col min="17" max="17" width="7.109375" style="2" customWidth="1"/>
    <col min="18" max="18" width="4.6640625" style="2" customWidth="1"/>
    <col min="19" max="19" width="5.33203125" style="2" hidden="1" customWidth="1"/>
    <col min="20" max="20" width="4.21875" style="2" hidden="1" customWidth="1"/>
    <col min="21" max="21" width="18.44140625" style="2" customWidth="1"/>
    <col min="22" max="16384" width="9" style="2"/>
  </cols>
  <sheetData>
    <row r="1" spans="1:21" ht="1.5" customHeight="1"/>
    <row r="2" spans="1:21" ht="24.75" customHeight="1">
      <c r="A2" s="71" t="s">
        <v>0</v>
      </c>
      <c r="B2" s="72"/>
      <c r="E2" s="73"/>
    </row>
    <row r="3" spans="1:21" ht="12.75" customHeight="1">
      <c r="A3" s="74"/>
      <c r="B3" s="75"/>
      <c r="E3" s="73"/>
    </row>
    <row r="4" spans="1:21" s="1" customFormat="1" ht="12" customHeight="1">
      <c r="A4" s="375" t="s">
        <v>1</v>
      </c>
      <c r="B4" s="314" t="s">
        <v>122</v>
      </c>
      <c r="C4" s="314" t="s">
        <v>3</v>
      </c>
      <c r="D4" s="376" t="s">
        <v>112</v>
      </c>
      <c r="E4" s="374" t="s">
        <v>113</v>
      </c>
      <c r="F4" s="374" t="s">
        <v>135</v>
      </c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8" t="s">
        <v>7</v>
      </c>
    </row>
    <row r="5" spans="1:21" s="1" customFormat="1" ht="12" customHeight="1">
      <c r="A5" s="375"/>
      <c r="B5" s="314"/>
      <c r="C5" s="314"/>
      <c r="D5" s="376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8"/>
    </row>
    <row r="6" spans="1:21" s="1" customFormat="1" ht="17.25" customHeight="1">
      <c r="A6" s="375"/>
      <c r="B6" s="314"/>
      <c r="C6" s="314"/>
      <c r="D6" s="376"/>
      <c r="E6" s="374" t="s">
        <v>135</v>
      </c>
      <c r="F6" s="377" t="s">
        <v>8</v>
      </c>
      <c r="G6" s="377" t="s">
        <v>9</v>
      </c>
      <c r="H6" s="331" t="s">
        <v>10</v>
      </c>
      <c r="I6" s="331" t="s">
        <v>11</v>
      </c>
      <c r="J6" s="377" t="s">
        <v>12</v>
      </c>
      <c r="K6" s="377" t="s">
        <v>13</v>
      </c>
      <c r="L6" s="322" t="s">
        <v>14</v>
      </c>
      <c r="M6" s="332" t="s">
        <v>15</v>
      </c>
      <c r="N6" s="374" t="s">
        <v>115</v>
      </c>
      <c r="O6" s="374"/>
      <c r="P6" s="377" t="s">
        <v>116</v>
      </c>
      <c r="Q6" s="374" t="s">
        <v>117</v>
      </c>
      <c r="R6" s="331" t="s">
        <v>16</v>
      </c>
      <c r="S6" s="332" t="s">
        <v>118</v>
      </c>
      <c r="T6" s="332" t="s">
        <v>118</v>
      </c>
      <c r="U6" s="378"/>
    </row>
    <row r="7" spans="1:21" s="1" customFormat="1" ht="18.75" customHeight="1">
      <c r="A7" s="375"/>
      <c r="B7" s="375"/>
      <c r="C7" s="375"/>
      <c r="D7" s="376"/>
      <c r="E7" s="374"/>
      <c r="F7" s="377"/>
      <c r="G7" s="377"/>
      <c r="H7" s="331"/>
      <c r="I7" s="331"/>
      <c r="J7" s="377"/>
      <c r="K7" s="377"/>
      <c r="L7" s="322"/>
      <c r="M7" s="332"/>
      <c r="N7" s="116" t="s">
        <v>119</v>
      </c>
      <c r="O7" s="76" t="s">
        <v>120</v>
      </c>
      <c r="P7" s="377"/>
      <c r="Q7" s="374"/>
      <c r="R7" s="331"/>
      <c r="S7" s="332"/>
      <c r="T7" s="332"/>
      <c r="U7" s="378"/>
    </row>
    <row r="8" spans="1:21">
      <c r="A8" s="78">
        <v>1</v>
      </c>
      <c r="B8" s="145"/>
      <c r="C8" s="145"/>
      <c r="D8" s="80" t="e">
        <f>代码管理!#REF!</f>
        <v>#REF!</v>
      </c>
      <c r="E8" s="81"/>
      <c r="F8" s="82"/>
      <c r="G8" s="82"/>
      <c r="H8" s="83" t="str">
        <f t="shared" ref="H8:H46" si="0">IF(G8="","",IF(G8=F8,"○",IF(G8&gt;F8,"△","◎")))</f>
        <v/>
      </c>
      <c r="I8" s="117" t="str">
        <f t="shared" ref="I8:I46" si="1">IF(F8="","",IF(F8&lt;=$B$2,IF(G8="",1),0))</f>
        <v/>
      </c>
      <c r="J8" s="82"/>
      <c r="K8" s="84"/>
      <c r="L8" s="118"/>
      <c r="M8" s="119">
        <f t="shared" ref="M8:M46" si="2">IF(K8="",0,L8)</f>
        <v>0</v>
      </c>
      <c r="N8" s="120" t="e">
        <f t="shared" ref="N8:N46" si="3">IF(D8="","",D8*15)</f>
        <v>#REF!</v>
      </c>
      <c r="O8" s="99"/>
      <c r="P8" s="126"/>
      <c r="Q8" s="126"/>
      <c r="R8" s="85" t="str">
        <f t="shared" ref="R8:R46" si="4">IF(P8="","",IF(P8=J8,"○",IF(P8&gt;J8,"△","◎")))</f>
        <v/>
      </c>
      <c r="S8" s="120" t="str">
        <f t="shared" ref="S8:S46" si="5">IF(J8="","",IF($B$2&gt;=J8,IF(P8="",1,0),0))</f>
        <v/>
      </c>
      <c r="T8" s="120" t="e">
        <f>IF(#REF!="","",IF($B$2&gt;=#REF!,IF(#REF!="",1,0),0))</f>
        <v>#REF!</v>
      </c>
      <c r="U8" s="126"/>
    </row>
    <row r="9" spans="1:21" ht="10.199999999999999">
      <c r="A9" s="78">
        <v>2</v>
      </c>
      <c r="B9" s="145"/>
      <c r="C9" s="146"/>
      <c r="D9" s="80" t="e">
        <f>代码管理!#REF!</f>
        <v>#REF!</v>
      </c>
      <c r="E9" s="81"/>
      <c r="F9" s="84"/>
      <c r="G9" s="84"/>
      <c r="H9" s="85" t="str">
        <f t="shared" si="0"/>
        <v/>
      </c>
      <c r="I9" s="122" t="str">
        <f t="shared" si="1"/>
        <v/>
      </c>
      <c r="J9" s="84"/>
      <c r="K9" s="84"/>
      <c r="L9" s="118"/>
      <c r="M9" s="119">
        <f t="shared" si="2"/>
        <v>0</v>
      </c>
      <c r="N9" s="120" t="e">
        <f t="shared" si="3"/>
        <v>#REF!</v>
      </c>
      <c r="O9" s="99"/>
      <c r="P9" s="126"/>
      <c r="Q9" s="126"/>
      <c r="R9" s="85" t="str">
        <f t="shared" si="4"/>
        <v/>
      </c>
      <c r="S9" s="120" t="str">
        <f t="shared" si="5"/>
        <v/>
      </c>
      <c r="T9" s="120" t="e">
        <f>IF(#REF!="","",IF($B$2&gt;=#REF!,IF(#REF!="",1,0),0))</f>
        <v>#REF!</v>
      </c>
      <c r="U9" s="126"/>
    </row>
    <row r="10" spans="1:21" ht="10.199999999999999">
      <c r="A10" s="78">
        <v>3</v>
      </c>
      <c r="B10" s="145"/>
      <c r="C10" s="146"/>
      <c r="D10" s="80" t="e">
        <f>代码管理!#REF!</f>
        <v>#REF!</v>
      </c>
      <c r="E10" s="81"/>
      <c r="F10" s="84"/>
      <c r="G10" s="84"/>
      <c r="H10" s="85" t="str">
        <f t="shared" si="0"/>
        <v/>
      </c>
      <c r="I10" s="122" t="str">
        <f t="shared" si="1"/>
        <v/>
      </c>
      <c r="J10" s="84"/>
      <c r="K10" s="84"/>
      <c r="L10" s="118"/>
      <c r="M10" s="119">
        <f t="shared" si="2"/>
        <v>0</v>
      </c>
      <c r="N10" s="120" t="e">
        <f t="shared" si="3"/>
        <v>#REF!</v>
      </c>
      <c r="O10" s="99"/>
      <c r="P10" s="126"/>
      <c r="Q10" s="126"/>
      <c r="R10" s="85" t="str">
        <f t="shared" si="4"/>
        <v/>
      </c>
      <c r="S10" s="120" t="str">
        <f t="shared" si="5"/>
        <v/>
      </c>
      <c r="T10" s="120" t="e">
        <f>IF(#REF!="","",IF($B$2&gt;=#REF!,IF(#REF!="",1,0),0))</f>
        <v>#REF!</v>
      </c>
      <c r="U10" s="126"/>
    </row>
    <row r="11" spans="1:21" ht="10.199999999999999">
      <c r="A11" s="78">
        <v>4</v>
      </c>
      <c r="B11" s="145"/>
      <c r="C11" s="146"/>
      <c r="D11" s="80" t="e">
        <f>代码管理!#REF!</f>
        <v>#REF!</v>
      </c>
      <c r="E11" s="81"/>
      <c r="F11" s="84"/>
      <c r="G11" s="84"/>
      <c r="H11" s="85" t="str">
        <f t="shared" si="0"/>
        <v/>
      </c>
      <c r="I11" s="122" t="str">
        <f t="shared" si="1"/>
        <v/>
      </c>
      <c r="J11" s="84"/>
      <c r="K11" s="84"/>
      <c r="L11" s="118"/>
      <c r="M11" s="119">
        <f t="shared" si="2"/>
        <v>0</v>
      </c>
      <c r="N11" s="120" t="e">
        <f t="shared" si="3"/>
        <v>#REF!</v>
      </c>
      <c r="O11" s="99"/>
      <c r="P11" s="84"/>
      <c r="Q11" s="126"/>
      <c r="R11" s="85" t="str">
        <f t="shared" si="4"/>
        <v/>
      </c>
      <c r="S11" s="120" t="str">
        <f t="shared" si="5"/>
        <v/>
      </c>
      <c r="T11" s="120" t="e">
        <f>IF(#REF!="","",IF($B$2&gt;=#REF!,IF(#REF!="",1,0),0))</f>
        <v>#REF!</v>
      </c>
      <c r="U11" s="126"/>
    </row>
    <row r="12" spans="1:21" ht="10.199999999999999">
      <c r="A12" s="78">
        <v>5</v>
      </c>
      <c r="B12" s="145"/>
      <c r="C12" s="146"/>
      <c r="D12" s="80" t="e">
        <f>代码管理!#REF!</f>
        <v>#REF!</v>
      </c>
      <c r="E12" s="81"/>
      <c r="F12" s="84"/>
      <c r="G12" s="84"/>
      <c r="H12" s="85" t="str">
        <f t="shared" si="0"/>
        <v/>
      </c>
      <c r="I12" s="122" t="str">
        <f t="shared" si="1"/>
        <v/>
      </c>
      <c r="J12" s="84"/>
      <c r="K12" s="84"/>
      <c r="L12" s="118"/>
      <c r="M12" s="119">
        <f t="shared" si="2"/>
        <v>0</v>
      </c>
      <c r="N12" s="120" t="e">
        <f t="shared" si="3"/>
        <v>#REF!</v>
      </c>
      <c r="O12" s="99"/>
      <c r="P12" s="84"/>
      <c r="Q12" s="126"/>
      <c r="R12" s="85" t="str">
        <f t="shared" si="4"/>
        <v/>
      </c>
      <c r="S12" s="120" t="str">
        <f t="shared" si="5"/>
        <v/>
      </c>
      <c r="T12" s="120" t="e">
        <f>IF(#REF!="","",IF($B$2&gt;=#REF!,IF(#REF!="",1,0),0))</f>
        <v>#REF!</v>
      </c>
      <c r="U12" s="126"/>
    </row>
    <row r="13" spans="1:21" ht="10.199999999999999">
      <c r="A13" s="78">
        <v>6</v>
      </c>
      <c r="B13" s="145"/>
      <c r="C13" s="146"/>
      <c r="D13" s="80">
        <f>代码管理!H10</f>
        <v>4.2</v>
      </c>
      <c r="E13" s="81"/>
      <c r="F13" s="84"/>
      <c r="G13" s="84"/>
      <c r="H13" s="85" t="str">
        <f t="shared" si="0"/>
        <v/>
      </c>
      <c r="I13" s="122" t="str">
        <f t="shared" si="1"/>
        <v/>
      </c>
      <c r="J13" s="84"/>
      <c r="K13" s="84"/>
      <c r="L13" s="118"/>
      <c r="M13" s="119">
        <f t="shared" si="2"/>
        <v>0</v>
      </c>
      <c r="N13" s="120">
        <f t="shared" si="3"/>
        <v>63</v>
      </c>
      <c r="O13" s="99"/>
      <c r="P13" s="84"/>
      <c r="Q13" s="126"/>
      <c r="R13" s="85" t="str">
        <f t="shared" si="4"/>
        <v/>
      </c>
      <c r="S13" s="120" t="str">
        <f t="shared" si="5"/>
        <v/>
      </c>
      <c r="T13" s="120" t="e">
        <f>IF(#REF!="","",IF($B$2&gt;=#REF!,IF(#REF!="",1,0),0))</f>
        <v>#REF!</v>
      </c>
      <c r="U13" s="126"/>
    </row>
    <row r="14" spans="1:21" ht="10.199999999999999">
      <c r="A14" s="78">
        <v>7</v>
      </c>
      <c r="B14" s="145"/>
      <c r="C14" s="146"/>
      <c r="D14" s="80">
        <f>代码管理!H11</f>
        <v>4.2</v>
      </c>
      <c r="E14" s="81"/>
      <c r="F14" s="84"/>
      <c r="G14" s="84"/>
      <c r="H14" s="85" t="str">
        <f t="shared" si="0"/>
        <v/>
      </c>
      <c r="I14" s="122" t="str">
        <f t="shared" si="1"/>
        <v/>
      </c>
      <c r="J14" s="84"/>
      <c r="K14" s="84"/>
      <c r="L14" s="118"/>
      <c r="M14" s="119">
        <f t="shared" si="2"/>
        <v>0</v>
      </c>
      <c r="N14" s="120">
        <f t="shared" si="3"/>
        <v>63</v>
      </c>
      <c r="O14" s="99"/>
      <c r="P14" s="84"/>
      <c r="Q14" s="126"/>
      <c r="R14" s="85" t="str">
        <f t="shared" si="4"/>
        <v/>
      </c>
      <c r="S14" s="120" t="str">
        <f t="shared" si="5"/>
        <v/>
      </c>
      <c r="T14" s="120" t="e">
        <f>IF(#REF!="","",IF($B$2&gt;=#REF!,IF(#REF!="",1,0),0))</f>
        <v>#REF!</v>
      </c>
      <c r="U14" s="126"/>
    </row>
    <row r="15" spans="1:21" ht="10.199999999999999">
      <c r="A15" s="78">
        <v>8</v>
      </c>
      <c r="B15" s="145"/>
      <c r="C15" s="146"/>
      <c r="D15" s="80">
        <f>代码管理!H13</f>
        <v>4.2</v>
      </c>
      <c r="E15" s="81"/>
      <c r="F15" s="84"/>
      <c r="G15" s="84"/>
      <c r="H15" s="85" t="str">
        <f t="shared" si="0"/>
        <v/>
      </c>
      <c r="I15" s="122" t="str">
        <f t="shared" si="1"/>
        <v/>
      </c>
      <c r="J15" s="84"/>
      <c r="K15" s="84"/>
      <c r="L15" s="118"/>
      <c r="M15" s="119">
        <f t="shared" si="2"/>
        <v>0</v>
      </c>
      <c r="N15" s="120">
        <f t="shared" si="3"/>
        <v>63</v>
      </c>
      <c r="O15" s="99"/>
      <c r="P15" s="84"/>
      <c r="Q15" s="126"/>
      <c r="R15" s="85" t="str">
        <f t="shared" si="4"/>
        <v/>
      </c>
      <c r="S15" s="120" t="str">
        <f t="shared" si="5"/>
        <v/>
      </c>
      <c r="T15" s="120" t="e">
        <f>IF(#REF!="","",IF($B$2&gt;=#REF!,IF(#REF!="",1,0),0))</f>
        <v>#REF!</v>
      </c>
      <c r="U15" s="142"/>
    </row>
    <row r="16" spans="1:21" ht="10.199999999999999">
      <c r="A16" s="78">
        <v>9</v>
      </c>
      <c r="B16" s="145"/>
      <c r="C16" s="146"/>
      <c r="D16" s="80">
        <f>代码管理!H14</f>
        <v>4.2</v>
      </c>
      <c r="E16" s="81"/>
      <c r="F16" s="84"/>
      <c r="G16" s="84"/>
      <c r="H16" s="85" t="str">
        <f t="shared" si="0"/>
        <v/>
      </c>
      <c r="I16" s="122" t="str">
        <f t="shared" si="1"/>
        <v/>
      </c>
      <c r="J16" s="84"/>
      <c r="K16" s="84"/>
      <c r="L16" s="118"/>
      <c r="M16" s="119">
        <f t="shared" si="2"/>
        <v>0</v>
      </c>
      <c r="N16" s="120">
        <f t="shared" si="3"/>
        <v>63</v>
      </c>
      <c r="O16" s="99"/>
      <c r="P16" s="84"/>
      <c r="Q16" s="126"/>
      <c r="R16" s="85" t="str">
        <f t="shared" si="4"/>
        <v/>
      </c>
      <c r="S16" s="120" t="str">
        <f t="shared" si="5"/>
        <v/>
      </c>
      <c r="T16" s="120" t="e">
        <f>IF(#REF!="","",IF($B$2&gt;=#REF!,IF(#REF!="",1,0),0))</f>
        <v>#REF!</v>
      </c>
      <c r="U16" s="126"/>
    </row>
    <row r="17" spans="1:21" ht="10.199999999999999">
      <c r="A17" s="78">
        <v>10</v>
      </c>
      <c r="B17" s="145"/>
      <c r="C17" s="146"/>
      <c r="D17" s="80" t="str">
        <f>代码管理!H15</f>
        <v/>
      </c>
      <c r="E17" s="81"/>
      <c r="F17" s="84"/>
      <c r="G17" s="84"/>
      <c r="H17" s="85" t="str">
        <f t="shared" si="0"/>
        <v/>
      </c>
      <c r="I17" s="122" t="str">
        <f t="shared" si="1"/>
        <v/>
      </c>
      <c r="J17" s="84"/>
      <c r="K17" s="84"/>
      <c r="L17" s="118"/>
      <c r="M17" s="119">
        <f t="shared" si="2"/>
        <v>0</v>
      </c>
      <c r="N17" s="120" t="str">
        <f t="shared" si="3"/>
        <v/>
      </c>
      <c r="O17" s="99"/>
      <c r="P17" s="84"/>
      <c r="Q17" s="126"/>
      <c r="R17" s="85" t="str">
        <f t="shared" si="4"/>
        <v/>
      </c>
      <c r="S17" s="120" t="str">
        <f t="shared" si="5"/>
        <v/>
      </c>
      <c r="T17" s="120" t="e">
        <f>IF(#REF!="","",IF($B$2&gt;=#REF!,IF(#REF!="",1,0),0))</f>
        <v>#REF!</v>
      </c>
      <c r="U17" s="126"/>
    </row>
    <row r="18" spans="1:21" ht="10.199999999999999">
      <c r="A18" s="78">
        <v>11</v>
      </c>
      <c r="B18" s="145"/>
      <c r="C18" s="146"/>
      <c r="D18" s="80">
        <f>代码管理!H16</f>
        <v>6.3</v>
      </c>
      <c r="E18" s="81"/>
      <c r="F18" s="84"/>
      <c r="G18" s="84"/>
      <c r="H18" s="85" t="str">
        <f t="shared" si="0"/>
        <v/>
      </c>
      <c r="I18" s="122" t="str">
        <f t="shared" si="1"/>
        <v/>
      </c>
      <c r="J18" s="84"/>
      <c r="K18" s="84"/>
      <c r="L18" s="118"/>
      <c r="M18" s="119">
        <f t="shared" si="2"/>
        <v>0</v>
      </c>
      <c r="N18" s="120">
        <f t="shared" si="3"/>
        <v>94.5</v>
      </c>
      <c r="O18" s="99"/>
      <c r="P18" s="84"/>
      <c r="Q18" s="126"/>
      <c r="R18" s="85" t="str">
        <f t="shared" si="4"/>
        <v/>
      </c>
      <c r="S18" s="120" t="str">
        <f t="shared" si="5"/>
        <v/>
      </c>
      <c r="T18" s="120" t="e">
        <f>IF(#REF!="","",IF($B$2&gt;=#REF!,IF(#REF!="",1,0),0))</f>
        <v>#REF!</v>
      </c>
      <c r="U18" s="126"/>
    </row>
    <row r="19" spans="1:21" ht="10.199999999999999">
      <c r="A19" s="89">
        <v>12</v>
      </c>
      <c r="B19" s="145"/>
      <c r="C19" s="146"/>
      <c r="D19" s="96">
        <f>代码管理!H17</f>
        <v>6.3</v>
      </c>
      <c r="E19" s="81"/>
      <c r="F19" s="84"/>
      <c r="G19" s="84"/>
      <c r="H19" s="85" t="str">
        <f t="shared" si="0"/>
        <v/>
      </c>
      <c r="I19" s="123" t="str">
        <f t="shared" si="1"/>
        <v/>
      </c>
      <c r="J19" s="84"/>
      <c r="K19" s="84"/>
      <c r="L19" s="118"/>
      <c r="M19" s="119">
        <f t="shared" si="2"/>
        <v>0</v>
      </c>
      <c r="N19" s="120">
        <f t="shared" si="3"/>
        <v>94.5</v>
      </c>
      <c r="O19" s="99"/>
      <c r="P19" s="84"/>
      <c r="Q19" s="126"/>
      <c r="R19" s="85" t="str">
        <f t="shared" si="4"/>
        <v/>
      </c>
      <c r="S19" s="120" t="str">
        <f t="shared" si="5"/>
        <v/>
      </c>
      <c r="T19" s="120" t="e">
        <f>IF(#REF!="","",IF($B$2&gt;=#REF!,IF(#REF!="",1,0),0))</f>
        <v>#REF!</v>
      </c>
      <c r="U19" s="126"/>
    </row>
    <row r="20" spans="1:21" ht="10.199999999999999">
      <c r="A20" s="89">
        <v>13</v>
      </c>
      <c r="B20" s="145"/>
      <c r="C20" s="146"/>
      <c r="D20" s="96">
        <f>代码管理!H33</f>
        <v>3.2</v>
      </c>
      <c r="E20" s="81"/>
      <c r="F20" s="84"/>
      <c r="G20" s="84"/>
      <c r="H20" s="85" t="str">
        <f t="shared" si="0"/>
        <v/>
      </c>
      <c r="I20" s="123" t="str">
        <f t="shared" si="1"/>
        <v/>
      </c>
      <c r="J20" s="84"/>
      <c r="K20" s="84"/>
      <c r="L20" s="118"/>
      <c r="M20" s="119">
        <f t="shared" si="2"/>
        <v>0</v>
      </c>
      <c r="N20" s="120">
        <f t="shared" si="3"/>
        <v>48</v>
      </c>
      <c r="O20" s="99"/>
      <c r="P20" s="84"/>
      <c r="Q20" s="126"/>
      <c r="R20" s="85" t="str">
        <f t="shared" si="4"/>
        <v/>
      </c>
      <c r="S20" s="120" t="str">
        <f t="shared" si="5"/>
        <v/>
      </c>
      <c r="T20" s="120" t="e">
        <f>IF(#REF!="","",IF($B$2&gt;=#REF!,IF(#REF!="",1,0),0))</f>
        <v>#REF!</v>
      </c>
      <c r="U20" s="126"/>
    </row>
    <row r="21" spans="1:21" ht="10.199999999999999">
      <c r="A21" s="89">
        <v>14</v>
      </c>
      <c r="B21" s="145"/>
      <c r="C21" s="146"/>
      <c r="D21" s="96" t="e">
        <f>代码管理!#REF!</f>
        <v>#REF!</v>
      </c>
      <c r="E21" s="81"/>
      <c r="F21" s="84"/>
      <c r="G21" s="84"/>
      <c r="H21" s="85" t="str">
        <f t="shared" si="0"/>
        <v/>
      </c>
      <c r="I21" s="123" t="str">
        <f t="shared" si="1"/>
        <v/>
      </c>
      <c r="J21" s="84"/>
      <c r="K21" s="84"/>
      <c r="L21" s="118"/>
      <c r="M21" s="119">
        <f t="shared" si="2"/>
        <v>0</v>
      </c>
      <c r="N21" s="120" t="e">
        <f t="shared" si="3"/>
        <v>#REF!</v>
      </c>
      <c r="O21" s="99"/>
      <c r="P21" s="84"/>
      <c r="Q21" s="126"/>
      <c r="R21" s="85" t="str">
        <f t="shared" si="4"/>
        <v/>
      </c>
      <c r="S21" s="120" t="str">
        <f t="shared" si="5"/>
        <v/>
      </c>
      <c r="T21" s="120" t="e">
        <f>IF(#REF!="","",IF($B$2&gt;=#REF!,IF(#REF!="",1,0),0))</f>
        <v>#REF!</v>
      </c>
      <c r="U21" s="126"/>
    </row>
    <row r="22" spans="1:21" ht="10.199999999999999">
      <c r="A22" s="89">
        <v>15</v>
      </c>
      <c r="B22" s="145"/>
      <c r="C22" s="146"/>
      <c r="D22" s="96" t="e">
        <f>代码管理!#REF!</f>
        <v>#REF!</v>
      </c>
      <c r="E22" s="81"/>
      <c r="F22" s="84"/>
      <c r="G22" s="84"/>
      <c r="H22" s="85" t="str">
        <f t="shared" si="0"/>
        <v/>
      </c>
      <c r="I22" s="123" t="str">
        <f t="shared" si="1"/>
        <v/>
      </c>
      <c r="J22" s="84"/>
      <c r="K22" s="84"/>
      <c r="L22" s="118"/>
      <c r="M22" s="119">
        <f t="shared" si="2"/>
        <v>0</v>
      </c>
      <c r="N22" s="120" t="e">
        <f t="shared" si="3"/>
        <v>#REF!</v>
      </c>
      <c r="O22" s="99"/>
      <c r="P22" s="84"/>
      <c r="Q22" s="126"/>
      <c r="R22" s="85" t="str">
        <f t="shared" si="4"/>
        <v/>
      </c>
      <c r="S22" s="120" t="str">
        <f t="shared" si="5"/>
        <v/>
      </c>
      <c r="T22" s="120" t="e">
        <f>IF(#REF!="","",IF($B$2&gt;=#REF!,IF(#REF!="",1,0),0))</f>
        <v>#REF!</v>
      </c>
      <c r="U22" s="126"/>
    </row>
    <row r="23" spans="1:21" ht="10.199999999999999">
      <c r="A23" s="89">
        <v>16</v>
      </c>
      <c r="B23" s="145"/>
      <c r="C23" s="146"/>
      <c r="D23" s="96" t="e">
        <f>代码管理!#REF!</f>
        <v>#REF!</v>
      </c>
      <c r="E23" s="81"/>
      <c r="F23" s="84"/>
      <c r="G23" s="84"/>
      <c r="H23" s="85" t="str">
        <f t="shared" si="0"/>
        <v/>
      </c>
      <c r="I23" s="123" t="str">
        <f t="shared" si="1"/>
        <v/>
      </c>
      <c r="J23" s="84"/>
      <c r="K23" s="84"/>
      <c r="L23" s="118"/>
      <c r="M23" s="119">
        <f t="shared" si="2"/>
        <v>0</v>
      </c>
      <c r="N23" s="120" t="e">
        <f t="shared" si="3"/>
        <v>#REF!</v>
      </c>
      <c r="O23" s="99"/>
      <c r="P23" s="84"/>
      <c r="Q23" s="126"/>
      <c r="R23" s="85" t="str">
        <f t="shared" si="4"/>
        <v/>
      </c>
      <c r="S23" s="120" t="str">
        <f t="shared" si="5"/>
        <v/>
      </c>
      <c r="T23" s="120" t="e">
        <f>IF(#REF!="","",IF($B$2&gt;=#REF!,IF(#REF!="",1,0),0))</f>
        <v>#REF!</v>
      </c>
      <c r="U23" s="126"/>
    </row>
    <row r="24" spans="1:21" ht="10.199999999999999">
      <c r="A24" s="89">
        <v>17</v>
      </c>
      <c r="B24" s="145"/>
      <c r="C24" s="146"/>
      <c r="D24" s="96" t="e">
        <f>代码管理!#REF!</f>
        <v>#REF!</v>
      </c>
      <c r="E24" s="81"/>
      <c r="F24" s="84"/>
      <c r="G24" s="84"/>
      <c r="H24" s="85" t="str">
        <f t="shared" si="0"/>
        <v/>
      </c>
      <c r="I24" s="123" t="str">
        <f t="shared" si="1"/>
        <v/>
      </c>
      <c r="J24" s="84"/>
      <c r="K24" s="84"/>
      <c r="L24" s="118"/>
      <c r="M24" s="119">
        <f t="shared" si="2"/>
        <v>0</v>
      </c>
      <c r="N24" s="120" t="e">
        <f t="shared" si="3"/>
        <v>#REF!</v>
      </c>
      <c r="O24" s="99"/>
      <c r="P24" s="84"/>
      <c r="Q24" s="126"/>
      <c r="R24" s="85" t="str">
        <f t="shared" si="4"/>
        <v/>
      </c>
      <c r="S24" s="120" t="str">
        <f t="shared" si="5"/>
        <v/>
      </c>
      <c r="T24" s="120" t="e">
        <f>IF(#REF!="","",IF($B$2&gt;=#REF!,IF(#REF!="",1,0),0))</f>
        <v>#REF!</v>
      </c>
      <c r="U24" s="126"/>
    </row>
    <row r="25" spans="1:21" ht="10.199999999999999">
      <c r="A25" s="89">
        <v>18</v>
      </c>
      <c r="B25" s="145"/>
      <c r="C25" s="146"/>
      <c r="D25" s="96" t="e">
        <f>代码管理!#REF!</f>
        <v>#REF!</v>
      </c>
      <c r="E25" s="81"/>
      <c r="F25" s="84"/>
      <c r="G25" s="84"/>
      <c r="H25" s="85" t="str">
        <f t="shared" si="0"/>
        <v/>
      </c>
      <c r="I25" s="123" t="str">
        <f t="shared" si="1"/>
        <v/>
      </c>
      <c r="J25" s="84"/>
      <c r="K25" s="84"/>
      <c r="L25" s="118"/>
      <c r="M25" s="119">
        <f t="shared" si="2"/>
        <v>0</v>
      </c>
      <c r="N25" s="120" t="e">
        <f t="shared" si="3"/>
        <v>#REF!</v>
      </c>
      <c r="O25" s="99"/>
      <c r="P25" s="84"/>
      <c r="Q25" s="126"/>
      <c r="R25" s="85" t="str">
        <f t="shared" si="4"/>
        <v/>
      </c>
      <c r="S25" s="120" t="str">
        <f t="shared" si="5"/>
        <v/>
      </c>
      <c r="T25" s="120" t="e">
        <f>IF(#REF!="","",IF($B$2&gt;=#REF!,IF(#REF!="",1,0),0))</f>
        <v>#REF!</v>
      </c>
      <c r="U25" s="126"/>
    </row>
    <row r="26" spans="1:21" ht="10.199999999999999">
      <c r="A26" s="89">
        <v>19</v>
      </c>
      <c r="B26" s="145"/>
      <c r="C26" s="146"/>
      <c r="D26" s="96" t="e">
        <f>代码管理!#REF!</f>
        <v>#REF!</v>
      </c>
      <c r="E26" s="81"/>
      <c r="F26" s="84"/>
      <c r="G26" s="84"/>
      <c r="H26" s="85" t="str">
        <f t="shared" si="0"/>
        <v/>
      </c>
      <c r="I26" s="123" t="str">
        <f t="shared" si="1"/>
        <v/>
      </c>
      <c r="J26" s="84"/>
      <c r="K26" s="84"/>
      <c r="L26" s="118"/>
      <c r="M26" s="119">
        <f t="shared" si="2"/>
        <v>0</v>
      </c>
      <c r="N26" s="120" t="e">
        <f t="shared" si="3"/>
        <v>#REF!</v>
      </c>
      <c r="O26" s="99"/>
      <c r="P26" s="84"/>
      <c r="Q26" s="126"/>
      <c r="R26" s="85" t="str">
        <f t="shared" si="4"/>
        <v/>
      </c>
      <c r="S26" s="120" t="str">
        <f t="shared" si="5"/>
        <v/>
      </c>
      <c r="T26" s="120" t="e">
        <f>IF(#REF!="","",IF($B$2&gt;=#REF!,IF(#REF!="",1,0),0))</f>
        <v>#REF!</v>
      </c>
      <c r="U26" s="126"/>
    </row>
    <row r="27" spans="1:21" ht="10.199999999999999">
      <c r="A27" s="78">
        <v>20</v>
      </c>
      <c r="B27" s="95"/>
      <c r="C27" s="96"/>
      <c r="D27" s="80" t="e">
        <f>代码管理!#REF!</f>
        <v>#REF!</v>
      </c>
      <c r="E27" s="81"/>
      <c r="F27" s="84"/>
      <c r="G27" s="84"/>
      <c r="H27" s="85" t="str">
        <f t="shared" si="0"/>
        <v/>
      </c>
      <c r="I27" s="122" t="str">
        <f t="shared" si="1"/>
        <v/>
      </c>
      <c r="J27" s="84"/>
      <c r="K27" s="84"/>
      <c r="L27" s="118"/>
      <c r="M27" s="119">
        <f t="shared" si="2"/>
        <v>0</v>
      </c>
      <c r="N27" s="120" t="e">
        <f t="shared" si="3"/>
        <v>#REF!</v>
      </c>
      <c r="O27" s="99"/>
      <c r="P27" s="84"/>
      <c r="Q27" s="126"/>
      <c r="R27" s="85" t="str">
        <f t="shared" si="4"/>
        <v/>
      </c>
      <c r="S27" s="120" t="str">
        <f t="shared" si="5"/>
        <v/>
      </c>
      <c r="T27" s="120" t="e">
        <f>IF(#REF!="","",IF($B$2&gt;=#REF!,IF(#REF!="",1,0),0))</f>
        <v>#REF!</v>
      </c>
      <c r="U27" s="126"/>
    </row>
    <row r="28" spans="1:21" ht="10.199999999999999">
      <c r="A28" s="78">
        <v>21</v>
      </c>
      <c r="B28" s="145"/>
      <c r="C28" s="96"/>
      <c r="D28" s="80" t="e">
        <f>代码管理!#REF!</f>
        <v>#REF!</v>
      </c>
      <c r="E28" s="81"/>
      <c r="F28" s="84"/>
      <c r="G28" s="84"/>
      <c r="H28" s="85" t="str">
        <f t="shared" si="0"/>
        <v/>
      </c>
      <c r="I28" s="122" t="str">
        <f t="shared" si="1"/>
        <v/>
      </c>
      <c r="J28" s="84"/>
      <c r="K28" s="84"/>
      <c r="L28" s="118"/>
      <c r="M28" s="119">
        <f t="shared" si="2"/>
        <v>0</v>
      </c>
      <c r="N28" s="120" t="e">
        <f t="shared" si="3"/>
        <v>#REF!</v>
      </c>
      <c r="O28" s="99"/>
      <c r="P28" s="84"/>
      <c r="Q28" s="126"/>
      <c r="R28" s="85" t="str">
        <f t="shared" si="4"/>
        <v/>
      </c>
      <c r="S28" s="120" t="str">
        <f t="shared" si="5"/>
        <v/>
      </c>
      <c r="T28" s="120" t="e">
        <f>IF(#REF!="","",IF($B$2&gt;=#REF!,IF(#REF!="",1,0),0))</f>
        <v>#REF!</v>
      </c>
      <c r="U28" s="126"/>
    </row>
    <row r="29" spans="1:21" ht="10.199999999999999">
      <c r="A29" s="78">
        <v>22</v>
      </c>
      <c r="B29" s="145"/>
      <c r="C29" s="96"/>
      <c r="D29" s="80" t="e">
        <f>代码管理!#REF!</f>
        <v>#REF!</v>
      </c>
      <c r="E29" s="81"/>
      <c r="F29" s="84"/>
      <c r="G29" s="84"/>
      <c r="H29" s="85" t="str">
        <f t="shared" si="0"/>
        <v/>
      </c>
      <c r="I29" s="122" t="str">
        <f t="shared" si="1"/>
        <v/>
      </c>
      <c r="J29" s="84"/>
      <c r="K29" s="84"/>
      <c r="L29" s="118"/>
      <c r="M29" s="119">
        <f t="shared" si="2"/>
        <v>0</v>
      </c>
      <c r="N29" s="120" t="e">
        <f t="shared" si="3"/>
        <v>#REF!</v>
      </c>
      <c r="O29" s="99"/>
      <c r="P29" s="84"/>
      <c r="Q29" s="126"/>
      <c r="R29" s="85" t="str">
        <f t="shared" si="4"/>
        <v/>
      </c>
      <c r="S29" s="120" t="str">
        <f t="shared" si="5"/>
        <v/>
      </c>
      <c r="T29" s="120" t="e">
        <f>IF(#REF!="","",IF($B$2&gt;=#REF!,IF(#REF!="",1,0),0))</f>
        <v>#REF!</v>
      </c>
      <c r="U29" s="126"/>
    </row>
    <row r="30" spans="1:21" ht="10.199999999999999">
      <c r="A30" s="78">
        <v>23</v>
      </c>
      <c r="B30" s="95"/>
      <c r="C30" s="96"/>
      <c r="D30" s="80" t="e">
        <f>代码管理!#REF!</f>
        <v>#REF!</v>
      </c>
      <c r="E30" s="81"/>
      <c r="F30" s="84"/>
      <c r="G30" s="84"/>
      <c r="H30" s="85" t="str">
        <f t="shared" si="0"/>
        <v/>
      </c>
      <c r="I30" s="122" t="str">
        <f t="shared" si="1"/>
        <v/>
      </c>
      <c r="J30" s="84"/>
      <c r="K30" s="84"/>
      <c r="L30" s="118"/>
      <c r="M30" s="119">
        <f t="shared" si="2"/>
        <v>0</v>
      </c>
      <c r="N30" s="120" t="e">
        <f t="shared" si="3"/>
        <v>#REF!</v>
      </c>
      <c r="O30" s="99"/>
      <c r="P30" s="84"/>
      <c r="Q30" s="126"/>
      <c r="R30" s="85" t="str">
        <f t="shared" si="4"/>
        <v/>
      </c>
      <c r="S30" s="120" t="str">
        <f t="shared" si="5"/>
        <v/>
      </c>
      <c r="T30" s="120" t="e">
        <f>IF(#REF!="","",IF($B$2&gt;=#REF!,IF(#REF!="",1,0),0))</f>
        <v>#REF!</v>
      </c>
      <c r="U30" s="126"/>
    </row>
    <row r="31" spans="1:21" ht="10.199999999999999">
      <c r="A31" s="78">
        <v>24</v>
      </c>
      <c r="B31" s="95"/>
      <c r="C31" s="96"/>
      <c r="D31" s="80" t="e">
        <f>代码管理!#REF!</f>
        <v>#REF!</v>
      </c>
      <c r="E31" s="81"/>
      <c r="F31" s="84"/>
      <c r="G31" s="84"/>
      <c r="H31" s="85" t="str">
        <f t="shared" si="0"/>
        <v/>
      </c>
      <c r="I31" s="122" t="str">
        <f t="shared" si="1"/>
        <v/>
      </c>
      <c r="J31" s="84"/>
      <c r="K31" s="84"/>
      <c r="L31" s="118"/>
      <c r="M31" s="119">
        <f t="shared" si="2"/>
        <v>0</v>
      </c>
      <c r="N31" s="120" t="e">
        <f t="shared" si="3"/>
        <v>#REF!</v>
      </c>
      <c r="O31" s="99"/>
      <c r="P31" s="84"/>
      <c r="Q31" s="126"/>
      <c r="R31" s="85" t="str">
        <f t="shared" si="4"/>
        <v/>
      </c>
      <c r="S31" s="120" t="str">
        <f t="shared" si="5"/>
        <v/>
      </c>
      <c r="T31" s="120" t="e">
        <f>IF(#REF!="","",IF($B$2&gt;=#REF!,IF(#REF!="",1,0),0))</f>
        <v>#REF!</v>
      </c>
      <c r="U31" s="126"/>
    </row>
    <row r="32" spans="1:21" ht="10.199999999999999">
      <c r="A32" s="78">
        <v>25</v>
      </c>
      <c r="B32" s="95"/>
      <c r="C32" s="96"/>
      <c r="D32" s="80">
        <f>代码管理!H34</f>
        <v>3.2</v>
      </c>
      <c r="E32" s="81"/>
      <c r="F32" s="84"/>
      <c r="G32" s="84"/>
      <c r="H32" s="85" t="str">
        <f t="shared" si="0"/>
        <v/>
      </c>
      <c r="I32" s="122" t="str">
        <f t="shared" si="1"/>
        <v/>
      </c>
      <c r="J32" s="84"/>
      <c r="K32" s="84"/>
      <c r="L32" s="118"/>
      <c r="M32" s="119">
        <f t="shared" si="2"/>
        <v>0</v>
      </c>
      <c r="N32" s="120">
        <f t="shared" si="3"/>
        <v>48</v>
      </c>
      <c r="O32" s="99"/>
      <c r="P32" s="84"/>
      <c r="Q32" s="126"/>
      <c r="R32" s="85" t="str">
        <f t="shared" si="4"/>
        <v/>
      </c>
      <c r="S32" s="120" t="str">
        <f t="shared" si="5"/>
        <v/>
      </c>
      <c r="T32" s="120" t="e">
        <f>IF(#REF!="","",IF($B$2&gt;=#REF!,IF(#REF!="",1,0),0))</f>
        <v>#REF!</v>
      </c>
      <c r="U32" s="126"/>
    </row>
    <row r="33" spans="1:21" ht="10.199999999999999">
      <c r="A33" s="78">
        <v>26</v>
      </c>
      <c r="B33" s="80"/>
      <c r="C33" s="96"/>
      <c r="D33" s="80">
        <f>代码管理!H35</f>
        <v>3.2</v>
      </c>
      <c r="E33" s="81"/>
      <c r="F33" s="84"/>
      <c r="G33" s="84"/>
      <c r="H33" s="85" t="str">
        <f t="shared" si="0"/>
        <v/>
      </c>
      <c r="I33" s="122" t="str">
        <f t="shared" si="1"/>
        <v/>
      </c>
      <c r="J33" s="84"/>
      <c r="K33" s="84"/>
      <c r="L33" s="118"/>
      <c r="M33" s="119">
        <f t="shared" si="2"/>
        <v>0</v>
      </c>
      <c r="N33" s="120">
        <f t="shared" si="3"/>
        <v>48</v>
      </c>
      <c r="O33" s="99"/>
      <c r="P33" s="84"/>
      <c r="Q33" s="126"/>
      <c r="R33" s="85" t="str">
        <f t="shared" si="4"/>
        <v/>
      </c>
      <c r="S33" s="120" t="str">
        <f t="shared" si="5"/>
        <v/>
      </c>
      <c r="T33" s="120" t="e">
        <f>IF(#REF!="","",IF($B$2&gt;=#REF!,IF(#REF!="",1,0),0))</f>
        <v>#REF!</v>
      </c>
      <c r="U33" s="126"/>
    </row>
    <row r="34" spans="1:21" ht="10.199999999999999">
      <c r="A34" s="78">
        <v>27</v>
      </c>
      <c r="B34" s="80"/>
      <c r="C34" s="96"/>
      <c r="D34" s="80">
        <f>代码管理!H40</f>
        <v>3.2</v>
      </c>
      <c r="E34" s="81"/>
      <c r="F34" s="84"/>
      <c r="G34" s="84"/>
      <c r="H34" s="85" t="str">
        <f t="shared" si="0"/>
        <v/>
      </c>
      <c r="I34" s="122" t="str">
        <f t="shared" si="1"/>
        <v/>
      </c>
      <c r="J34" s="84"/>
      <c r="K34" s="84"/>
      <c r="L34" s="118"/>
      <c r="M34" s="119">
        <f t="shared" si="2"/>
        <v>0</v>
      </c>
      <c r="N34" s="120">
        <f t="shared" si="3"/>
        <v>48</v>
      </c>
      <c r="O34" s="99"/>
      <c r="P34" s="84"/>
      <c r="Q34" s="126"/>
      <c r="R34" s="85" t="str">
        <f t="shared" si="4"/>
        <v/>
      </c>
      <c r="S34" s="120" t="str">
        <f t="shared" si="5"/>
        <v/>
      </c>
      <c r="T34" s="120" t="e">
        <f>IF(#REF!="","",IF($B$2&gt;=#REF!,IF(#REF!="",1,0),0))</f>
        <v>#REF!</v>
      </c>
      <c r="U34" s="126"/>
    </row>
    <row r="35" spans="1:21" ht="10.199999999999999">
      <c r="A35" s="78">
        <v>28</v>
      </c>
      <c r="B35" s="80"/>
      <c r="C35" s="96"/>
      <c r="D35" s="80">
        <f>代码管理!H41</f>
        <v>3.2</v>
      </c>
      <c r="E35" s="81"/>
      <c r="F35" s="84"/>
      <c r="G35" s="84"/>
      <c r="H35" s="85" t="str">
        <f t="shared" si="0"/>
        <v/>
      </c>
      <c r="I35" s="122" t="str">
        <f t="shared" si="1"/>
        <v/>
      </c>
      <c r="J35" s="84"/>
      <c r="K35" s="84"/>
      <c r="L35" s="118"/>
      <c r="M35" s="119">
        <f t="shared" si="2"/>
        <v>0</v>
      </c>
      <c r="N35" s="120">
        <f t="shared" si="3"/>
        <v>48</v>
      </c>
      <c r="O35" s="99"/>
      <c r="P35" s="84"/>
      <c r="Q35" s="126"/>
      <c r="R35" s="85" t="str">
        <f t="shared" si="4"/>
        <v/>
      </c>
      <c r="S35" s="120" t="str">
        <f t="shared" si="5"/>
        <v/>
      </c>
      <c r="T35" s="120" t="e">
        <f>IF(#REF!="","",IF($B$2&gt;=#REF!,IF(#REF!="",1,0),0))</f>
        <v>#REF!</v>
      </c>
      <c r="U35" s="126"/>
    </row>
    <row r="36" spans="1:21" ht="10.199999999999999">
      <c r="A36" s="78">
        <v>29</v>
      </c>
      <c r="B36" s="80"/>
      <c r="C36" s="96"/>
      <c r="D36" s="80">
        <f>代码管理!H42</f>
        <v>2.1</v>
      </c>
      <c r="E36" s="81"/>
      <c r="F36" s="84"/>
      <c r="G36" s="84"/>
      <c r="H36" s="85" t="str">
        <f t="shared" si="0"/>
        <v/>
      </c>
      <c r="I36" s="122" t="str">
        <f t="shared" si="1"/>
        <v/>
      </c>
      <c r="J36" s="84"/>
      <c r="K36" s="84"/>
      <c r="L36" s="118"/>
      <c r="M36" s="119">
        <f t="shared" si="2"/>
        <v>0</v>
      </c>
      <c r="N36" s="120">
        <f t="shared" si="3"/>
        <v>31.5</v>
      </c>
      <c r="O36" s="99"/>
      <c r="P36" s="84"/>
      <c r="Q36" s="126"/>
      <c r="R36" s="85" t="str">
        <f t="shared" si="4"/>
        <v/>
      </c>
      <c r="S36" s="120" t="str">
        <f t="shared" si="5"/>
        <v/>
      </c>
      <c r="T36" s="120" t="e">
        <f>IF(#REF!="","",IF($B$2&gt;=#REF!,IF(#REF!="",1,0),0))</f>
        <v>#REF!</v>
      </c>
      <c r="U36" s="126"/>
    </row>
    <row r="37" spans="1:21" ht="10.199999999999999">
      <c r="A37" s="78">
        <v>30</v>
      </c>
      <c r="B37" s="80"/>
      <c r="C37" s="96"/>
      <c r="D37" s="80" t="str">
        <f>代码管理!H43</f>
        <v/>
      </c>
      <c r="E37" s="81"/>
      <c r="F37" s="84"/>
      <c r="G37" s="84"/>
      <c r="H37" s="85" t="str">
        <f t="shared" si="0"/>
        <v/>
      </c>
      <c r="I37" s="122" t="str">
        <f t="shared" si="1"/>
        <v/>
      </c>
      <c r="J37" s="84"/>
      <c r="K37" s="84"/>
      <c r="L37" s="118"/>
      <c r="M37" s="119">
        <f t="shared" si="2"/>
        <v>0</v>
      </c>
      <c r="N37" s="120" t="str">
        <f t="shared" si="3"/>
        <v/>
      </c>
      <c r="O37" s="99"/>
      <c r="P37" s="84"/>
      <c r="Q37" s="126"/>
      <c r="R37" s="85" t="str">
        <f t="shared" si="4"/>
        <v/>
      </c>
      <c r="S37" s="120" t="str">
        <f t="shared" si="5"/>
        <v/>
      </c>
      <c r="T37" s="120" t="e">
        <f>IF(#REF!="","",IF($B$2&gt;=#REF!,IF(#REF!="",1,0),0))</f>
        <v>#REF!</v>
      </c>
      <c r="U37" s="126"/>
    </row>
    <row r="38" spans="1:21" ht="10.199999999999999">
      <c r="A38" s="78">
        <v>31</v>
      </c>
      <c r="B38" s="80"/>
      <c r="C38" s="96"/>
      <c r="D38" s="80">
        <f>代码管理!H44</f>
        <v>4.2</v>
      </c>
      <c r="E38" s="81"/>
      <c r="F38" s="84"/>
      <c r="G38" s="84"/>
      <c r="H38" s="85" t="str">
        <f t="shared" si="0"/>
        <v/>
      </c>
      <c r="I38" s="122" t="str">
        <f t="shared" si="1"/>
        <v/>
      </c>
      <c r="J38" s="84"/>
      <c r="K38" s="84"/>
      <c r="L38" s="118"/>
      <c r="M38" s="119">
        <f t="shared" si="2"/>
        <v>0</v>
      </c>
      <c r="N38" s="120">
        <f t="shared" si="3"/>
        <v>63</v>
      </c>
      <c r="O38" s="99"/>
      <c r="P38" s="84"/>
      <c r="Q38" s="126"/>
      <c r="R38" s="85" t="str">
        <f t="shared" si="4"/>
        <v/>
      </c>
      <c r="S38" s="120" t="str">
        <f t="shared" si="5"/>
        <v/>
      </c>
      <c r="T38" s="120" t="e">
        <f>IF(#REF!="","",IF($B$2&gt;=#REF!,IF(#REF!="",1,0),0))</f>
        <v>#REF!</v>
      </c>
      <c r="U38" s="126"/>
    </row>
    <row r="39" spans="1:21">
      <c r="A39" s="78">
        <v>32</v>
      </c>
      <c r="B39" s="80"/>
      <c r="C39" s="96"/>
      <c r="D39" s="80">
        <f>代码管理!H45</f>
        <v>3.2</v>
      </c>
      <c r="E39" s="81"/>
      <c r="F39" s="84"/>
      <c r="G39" s="84"/>
      <c r="H39" s="85" t="str">
        <f t="shared" si="0"/>
        <v/>
      </c>
      <c r="I39" s="84" t="str">
        <f t="shared" si="1"/>
        <v/>
      </c>
      <c r="J39" s="84"/>
      <c r="K39" s="84"/>
      <c r="L39" s="118"/>
      <c r="M39" s="119">
        <f t="shared" si="2"/>
        <v>0</v>
      </c>
      <c r="N39" s="120">
        <f t="shared" si="3"/>
        <v>48</v>
      </c>
      <c r="O39" s="99"/>
      <c r="P39" s="84"/>
      <c r="Q39" s="126"/>
      <c r="R39" s="85" t="str">
        <f t="shared" si="4"/>
        <v/>
      </c>
      <c r="S39" s="120" t="str">
        <f t="shared" si="5"/>
        <v/>
      </c>
      <c r="T39" s="120" t="e">
        <f>IF(#REF!="","",IF($B$2&gt;=#REF!,IF(#REF!="",1,0),0))</f>
        <v>#REF!</v>
      </c>
      <c r="U39" s="126"/>
    </row>
    <row r="40" spans="1:21">
      <c r="A40" s="78">
        <v>33</v>
      </c>
      <c r="B40" s="80"/>
      <c r="C40" s="96"/>
      <c r="D40" s="80">
        <f>代码管理!H46</f>
        <v>3.2</v>
      </c>
      <c r="E40" s="81"/>
      <c r="F40" s="84"/>
      <c r="G40" s="84"/>
      <c r="H40" s="85" t="str">
        <f t="shared" si="0"/>
        <v/>
      </c>
      <c r="I40" s="84" t="str">
        <f t="shared" si="1"/>
        <v/>
      </c>
      <c r="J40" s="84"/>
      <c r="K40" s="84"/>
      <c r="L40" s="118"/>
      <c r="M40" s="119">
        <f t="shared" si="2"/>
        <v>0</v>
      </c>
      <c r="N40" s="120">
        <f t="shared" si="3"/>
        <v>48</v>
      </c>
      <c r="O40" s="99"/>
      <c r="P40" s="84"/>
      <c r="Q40" s="126"/>
      <c r="R40" s="85" t="str">
        <f t="shared" si="4"/>
        <v/>
      </c>
      <c r="S40" s="120" t="str">
        <f t="shared" si="5"/>
        <v/>
      </c>
      <c r="T40" s="120" t="e">
        <f>IF(#REF!="","",IF($B$2&gt;=#REF!,IF(#REF!="",1,0),0))</f>
        <v>#REF!</v>
      </c>
      <c r="U40" s="126"/>
    </row>
    <row r="41" spans="1:21">
      <c r="A41" s="78">
        <v>34</v>
      </c>
      <c r="B41" s="80"/>
      <c r="C41" s="96"/>
      <c r="D41" s="80">
        <f>代码管理!H47</f>
        <v>2.1</v>
      </c>
      <c r="E41" s="81"/>
      <c r="F41" s="84"/>
      <c r="G41" s="84"/>
      <c r="H41" s="85" t="str">
        <f t="shared" si="0"/>
        <v/>
      </c>
      <c r="I41" s="84" t="str">
        <f t="shared" si="1"/>
        <v/>
      </c>
      <c r="J41" s="84"/>
      <c r="K41" s="84"/>
      <c r="L41" s="118"/>
      <c r="M41" s="119">
        <f t="shared" si="2"/>
        <v>0</v>
      </c>
      <c r="N41" s="120">
        <f t="shared" si="3"/>
        <v>31.5</v>
      </c>
      <c r="O41" s="99"/>
      <c r="P41" s="84"/>
      <c r="Q41" s="126"/>
      <c r="R41" s="85" t="str">
        <f t="shared" si="4"/>
        <v/>
      </c>
      <c r="S41" s="120" t="str">
        <f t="shared" si="5"/>
        <v/>
      </c>
      <c r="T41" s="120" t="e">
        <f>IF(#REF!="","",IF($B$2&gt;=#REF!,IF(#REF!="",1,0),0))</f>
        <v>#REF!</v>
      </c>
      <c r="U41" s="126"/>
    </row>
    <row r="42" spans="1:21">
      <c r="A42" s="78">
        <v>35</v>
      </c>
      <c r="B42" s="80"/>
      <c r="C42" s="96"/>
      <c r="D42" s="80" t="str">
        <f>代码管理!H48</f>
        <v/>
      </c>
      <c r="E42" s="81"/>
      <c r="F42" s="84"/>
      <c r="G42" s="84"/>
      <c r="H42" s="85" t="str">
        <f t="shared" si="0"/>
        <v/>
      </c>
      <c r="I42" s="84" t="str">
        <f t="shared" si="1"/>
        <v/>
      </c>
      <c r="J42" s="84"/>
      <c r="K42" s="84"/>
      <c r="L42" s="118"/>
      <c r="M42" s="119">
        <f t="shared" si="2"/>
        <v>0</v>
      </c>
      <c r="N42" s="120" t="str">
        <f t="shared" si="3"/>
        <v/>
      </c>
      <c r="O42" s="99"/>
      <c r="P42" s="84"/>
      <c r="Q42" s="126"/>
      <c r="R42" s="85" t="str">
        <f t="shared" si="4"/>
        <v/>
      </c>
      <c r="S42" s="120" t="str">
        <f t="shared" si="5"/>
        <v/>
      </c>
      <c r="T42" s="120" t="e">
        <f>IF(#REF!="","",IF($B$2&gt;=#REF!,IF(#REF!="",1,0),0))</f>
        <v>#REF!</v>
      </c>
      <c r="U42" s="126"/>
    </row>
    <row r="43" spans="1:21" ht="10.199999999999999">
      <c r="A43" s="78">
        <v>36</v>
      </c>
      <c r="B43" s="80"/>
      <c r="C43" s="96"/>
      <c r="D43" s="80">
        <f>代码管理!H49</f>
        <v>6.3</v>
      </c>
      <c r="E43" s="81"/>
      <c r="F43" s="84"/>
      <c r="G43" s="84"/>
      <c r="H43" s="85" t="str">
        <f t="shared" si="0"/>
        <v/>
      </c>
      <c r="I43" s="122" t="str">
        <f t="shared" si="1"/>
        <v/>
      </c>
      <c r="J43" s="84"/>
      <c r="K43" s="84"/>
      <c r="L43" s="118"/>
      <c r="M43" s="119">
        <f t="shared" si="2"/>
        <v>0</v>
      </c>
      <c r="N43" s="120">
        <f t="shared" si="3"/>
        <v>94.5</v>
      </c>
      <c r="O43" s="99"/>
      <c r="P43" s="84"/>
      <c r="Q43" s="126"/>
      <c r="R43" s="85" t="str">
        <f t="shared" si="4"/>
        <v/>
      </c>
      <c r="S43" s="120" t="str">
        <f t="shared" si="5"/>
        <v/>
      </c>
      <c r="T43" s="120" t="e">
        <f>IF(#REF!="","",IF($B$2&gt;=#REF!,IF(#REF!="",1,0),0))</f>
        <v>#REF!</v>
      </c>
      <c r="U43" s="126"/>
    </row>
    <row r="44" spans="1:21" ht="10.199999999999999">
      <c r="A44" s="78">
        <v>37</v>
      </c>
      <c r="B44" s="80"/>
      <c r="C44" s="96"/>
      <c r="D44" s="80">
        <f>代码管理!H50</f>
        <v>6.2</v>
      </c>
      <c r="E44" s="81"/>
      <c r="F44" s="84"/>
      <c r="G44" s="84"/>
      <c r="H44" s="85" t="str">
        <f t="shared" si="0"/>
        <v/>
      </c>
      <c r="I44" s="122" t="str">
        <f t="shared" si="1"/>
        <v/>
      </c>
      <c r="J44" s="84"/>
      <c r="K44" s="84"/>
      <c r="L44" s="118"/>
      <c r="M44" s="119">
        <f t="shared" si="2"/>
        <v>0</v>
      </c>
      <c r="N44" s="120">
        <f t="shared" si="3"/>
        <v>93</v>
      </c>
      <c r="O44" s="99"/>
      <c r="P44" s="84"/>
      <c r="Q44" s="126"/>
      <c r="R44" s="85" t="str">
        <f t="shared" si="4"/>
        <v/>
      </c>
      <c r="S44" s="120" t="str">
        <f t="shared" si="5"/>
        <v/>
      </c>
      <c r="T44" s="120" t="e">
        <f>IF(#REF!="","",IF($B$2&gt;=#REF!,IF(#REF!="",1,0),0))</f>
        <v>#REF!</v>
      </c>
      <c r="U44" s="126"/>
    </row>
    <row r="45" spans="1:21" ht="10.199999999999999">
      <c r="A45" s="78">
        <v>38</v>
      </c>
      <c r="B45" s="80"/>
      <c r="C45" s="96"/>
      <c r="D45" s="80">
        <f>代码管理!H52</f>
        <v>8.4</v>
      </c>
      <c r="E45" s="81"/>
      <c r="F45" s="84"/>
      <c r="G45" s="84"/>
      <c r="H45" s="85" t="str">
        <f t="shared" si="0"/>
        <v/>
      </c>
      <c r="I45" s="122" t="str">
        <f t="shared" si="1"/>
        <v/>
      </c>
      <c r="J45" s="84"/>
      <c r="K45" s="84"/>
      <c r="L45" s="118"/>
      <c r="M45" s="119">
        <f t="shared" si="2"/>
        <v>0</v>
      </c>
      <c r="N45" s="120">
        <f t="shared" si="3"/>
        <v>126</v>
      </c>
      <c r="O45" s="99"/>
      <c r="P45" s="84"/>
      <c r="Q45" s="126"/>
      <c r="R45" s="85" t="str">
        <f t="shared" si="4"/>
        <v/>
      </c>
      <c r="S45" s="120" t="str">
        <f t="shared" si="5"/>
        <v/>
      </c>
      <c r="T45" s="120" t="e">
        <f>IF(#REF!="","",IF($B$2&gt;=#REF!,IF(#REF!="",1,0),0))</f>
        <v>#REF!</v>
      </c>
      <c r="U45" s="126"/>
    </row>
    <row r="46" spans="1:21">
      <c r="A46" s="78">
        <v>39</v>
      </c>
      <c r="B46" s="80"/>
      <c r="C46" s="96"/>
      <c r="D46" s="80" t="e">
        <f>代码管理!#REF!</f>
        <v>#REF!</v>
      </c>
      <c r="E46" s="81"/>
      <c r="F46" s="84"/>
      <c r="G46" s="84"/>
      <c r="H46" s="85" t="str">
        <f t="shared" si="0"/>
        <v/>
      </c>
      <c r="I46" s="84" t="str">
        <f t="shared" si="1"/>
        <v/>
      </c>
      <c r="J46" s="84"/>
      <c r="K46" s="84"/>
      <c r="L46" s="84"/>
      <c r="M46" s="119">
        <f t="shared" si="2"/>
        <v>0</v>
      </c>
      <c r="N46" s="120" t="e">
        <f t="shared" si="3"/>
        <v>#REF!</v>
      </c>
      <c r="O46" s="99"/>
      <c r="P46" s="84"/>
      <c r="Q46" s="126"/>
      <c r="R46" s="85" t="str">
        <f t="shared" si="4"/>
        <v/>
      </c>
      <c r="S46" s="120" t="str">
        <f t="shared" si="5"/>
        <v/>
      </c>
      <c r="T46" s="120" t="e">
        <f>IF(#REF!="","",IF($B$2&gt;=#REF!,IF(#REF!="",1,0),0))</f>
        <v>#REF!</v>
      </c>
      <c r="U46" s="126"/>
    </row>
    <row r="47" spans="1:21">
      <c r="A47" s="78"/>
      <c r="B47" s="97" t="s">
        <v>18</v>
      </c>
      <c r="C47" s="78"/>
      <c r="D47" s="78"/>
      <c r="E47" s="98"/>
      <c r="F47" s="99"/>
      <c r="G47" s="99"/>
      <c r="H47" s="100"/>
      <c r="I47" s="124"/>
      <c r="J47" s="99"/>
      <c r="K47" s="99"/>
      <c r="L47" s="119">
        <f>SUM(L8:L46)</f>
        <v>0</v>
      </c>
      <c r="M47" s="119">
        <f>SUM(M8:M46)</f>
        <v>0</v>
      </c>
      <c r="N47" s="120" t="e">
        <f>SUM(N8:N46)</f>
        <v>#REF!</v>
      </c>
      <c r="O47" s="125">
        <f>SUM(O8:O46)</f>
        <v>0</v>
      </c>
      <c r="P47" s="126"/>
      <c r="Q47" s="131">
        <f>SUM(Q8:Q46)</f>
        <v>0</v>
      </c>
      <c r="R47" s="85"/>
      <c r="S47" s="85"/>
      <c r="T47" s="132"/>
      <c r="U47" s="126"/>
    </row>
    <row r="50" spans="1:4" ht="18" customHeight="1">
      <c r="A50" s="307" t="s">
        <v>19</v>
      </c>
      <c r="B50" s="101" t="s">
        <v>136</v>
      </c>
      <c r="C50" s="102" t="s">
        <v>21</v>
      </c>
      <c r="D50" s="103">
        <f>1-COUNTIF(H8:H46,"")/A46</f>
        <v>0</v>
      </c>
    </row>
    <row r="51" spans="1:4" ht="18" customHeight="1">
      <c r="A51" s="308"/>
      <c r="B51" s="104"/>
      <c r="C51" s="105" t="s">
        <v>25</v>
      </c>
      <c r="D51" s="106">
        <f>COUNTIF(I8:I46,1)</f>
        <v>0</v>
      </c>
    </row>
    <row r="52" spans="1:4" ht="18" customHeight="1">
      <c r="A52" s="308"/>
      <c r="B52" s="104"/>
      <c r="C52" s="107" t="s">
        <v>27</v>
      </c>
      <c r="D52" s="108">
        <f>1-COUNTIF(R8:R46,"")/A46</f>
        <v>0</v>
      </c>
    </row>
    <row r="53" spans="1:4" ht="18" customHeight="1">
      <c r="A53" s="308"/>
      <c r="B53" s="104"/>
      <c r="C53" s="105" t="s">
        <v>28</v>
      </c>
      <c r="D53" s="106">
        <f>COUNTIF($R$8:$R$47,"◎")</f>
        <v>0</v>
      </c>
    </row>
    <row r="54" spans="1:4" ht="18" customHeight="1">
      <c r="A54" s="308"/>
      <c r="B54" s="104"/>
      <c r="C54" s="105" t="s">
        <v>29</v>
      </c>
      <c r="D54" s="106">
        <f>COUNTIF($R$8:$R$47,"○")</f>
        <v>0</v>
      </c>
    </row>
    <row r="55" spans="1:4" ht="18" customHeight="1">
      <c r="A55" s="308"/>
      <c r="B55" s="104"/>
      <c r="C55" s="105" t="s">
        <v>30</v>
      </c>
      <c r="D55" s="106">
        <f>COUNTIF(S8:S46,1)</f>
        <v>0</v>
      </c>
    </row>
    <row r="56" spans="1:4" ht="18" customHeight="1">
      <c r="A56" s="308"/>
      <c r="B56" s="104"/>
      <c r="C56" s="105" t="s">
        <v>31</v>
      </c>
      <c r="D56" s="106">
        <f>COUNTIF($R$8:$R$47,"△")</f>
        <v>0</v>
      </c>
    </row>
    <row r="57" spans="1:4" ht="18" customHeight="1">
      <c r="A57" s="309"/>
      <c r="B57" s="139"/>
      <c r="C57" s="140" t="s">
        <v>32</v>
      </c>
      <c r="D57" s="141">
        <f>L47</f>
        <v>0</v>
      </c>
    </row>
    <row r="58" spans="1:4" ht="18" customHeight="1">
      <c r="B58" s="112"/>
    </row>
    <row r="59" spans="1:4" ht="18" customHeight="1">
      <c r="B59" s="112"/>
    </row>
    <row r="60" spans="1:4" ht="18" customHeight="1">
      <c r="B60" s="112"/>
    </row>
    <row r="61" spans="1:4" ht="18" customHeight="1">
      <c r="B61" s="112"/>
    </row>
    <row r="62" spans="1:4" ht="18" customHeight="1"/>
    <row r="63" spans="1:4" ht="18" customHeight="1">
      <c r="A63" s="113"/>
      <c r="B63" s="112"/>
      <c r="C63" s="114"/>
      <c r="D63" s="114"/>
    </row>
    <row r="64" spans="1:4" ht="18" customHeight="1">
      <c r="B64" s="112"/>
    </row>
    <row r="65" spans="1:4" ht="18" customHeight="1">
      <c r="B65" s="112"/>
    </row>
    <row r="66" spans="1:4" ht="18" customHeight="1">
      <c r="B66" s="112"/>
    </row>
    <row r="67" spans="1:4" ht="18" customHeight="1">
      <c r="B67" s="112"/>
    </row>
    <row r="68" spans="1:4" ht="18" customHeight="1">
      <c r="B68" s="112"/>
      <c r="C68" s="114"/>
      <c r="D68" s="114"/>
    </row>
    <row r="69" spans="1:4" ht="18" customHeight="1">
      <c r="B69" s="112"/>
    </row>
    <row r="70" spans="1:4" ht="18" customHeight="1">
      <c r="B70" s="112"/>
    </row>
    <row r="71" spans="1:4" ht="18" customHeight="1">
      <c r="B71" s="112"/>
    </row>
    <row r="72" spans="1:4" ht="18" customHeight="1">
      <c r="B72" s="112"/>
    </row>
    <row r="73" spans="1:4">
      <c r="A73" s="133"/>
      <c r="B73" s="112"/>
      <c r="C73" s="114"/>
      <c r="D73" s="114"/>
    </row>
    <row r="74" spans="1:4">
      <c r="B74" s="112"/>
      <c r="C74" s="114"/>
      <c r="D74" s="114"/>
    </row>
  </sheetData>
  <mergeCells count="24">
    <mergeCell ref="U4:U7"/>
    <mergeCell ref="F4:S5"/>
    <mergeCell ref="P6:P7"/>
    <mergeCell ref="Q6:Q7"/>
    <mergeCell ref="R6:R7"/>
    <mergeCell ref="S6:S7"/>
    <mergeCell ref="T4:T5"/>
    <mergeCell ref="T6:T7"/>
    <mergeCell ref="N6:O6"/>
    <mergeCell ref="A4:A7"/>
    <mergeCell ref="A50:A57"/>
    <mergeCell ref="B4:B7"/>
    <mergeCell ref="C4:C7"/>
    <mergeCell ref="D4:D7"/>
    <mergeCell ref="E4:E5"/>
    <mergeCell ref="E6:E7"/>
    <mergeCell ref="F6:F7"/>
    <mergeCell ref="G6:G7"/>
    <mergeCell ref="H6:H7"/>
    <mergeCell ref="I6:I7"/>
    <mergeCell ref="J6:J7"/>
    <mergeCell ref="K6:K7"/>
    <mergeCell ref="L6:L7"/>
    <mergeCell ref="M6:M7"/>
  </mergeCells>
  <phoneticPr fontId="31" type="noConversion"/>
  <conditionalFormatting sqref="A19:A26">
    <cfRule type="expression" dxfId="150" priority="5" stopIfTrue="1">
      <formula>IF(#REF!="△",1,IF(#REF!=1,1,IF(#REF!="△",1,IF(#REF!=1,1,0))))</formula>
    </cfRule>
    <cfRule type="expression" dxfId="149" priority="6" stopIfTrue="1">
      <formula>IF(F19="△",1,IF(G19=1,1,IF(K19="△",1,IF(L19=1,1,0))))</formula>
    </cfRule>
  </conditionalFormatting>
  <conditionalFormatting sqref="C8:C26">
    <cfRule type="expression" dxfId="148" priority="1" stopIfTrue="1">
      <formula>IF(#REF!="△",1,IF(#REF!=1,1,IF(#REF!="△",1,IF(#REF!=1,1,0))))</formula>
    </cfRule>
    <cfRule type="expression" dxfId="147" priority="2" stopIfTrue="1">
      <formula>IF(G8="△",1,IF(H8=1,1,IF(M8="△",1,IF(N8=1,1,0))))</formula>
    </cfRule>
  </conditionalFormatting>
  <conditionalFormatting sqref="C27:C46">
    <cfRule type="expression" dxfId="146" priority="3" stopIfTrue="1">
      <formula>IF(#REF!="△",1,IF(#REF!=1,1,IF(#REF!="△",1,IF(T27=1,1,0))))</formula>
    </cfRule>
    <cfRule type="expression" dxfId="145" priority="4" stopIfTrue="1">
      <formula>IF(H27="△",1,IF(I27=1,1,IF(R27="△",1,IF(S27=1,1,0))))</formula>
    </cfRule>
  </conditionalFormatting>
  <conditionalFormatting sqref="C47:D47">
    <cfRule type="expression" dxfId="144" priority="9" stopIfTrue="1">
      <formula>IF(#REF!="△",1,IF(#REF!=1,1,IF(#REF!="△",1,IF(#REF!=1,1,0))))</formula>
    </cfRule>
    <cfRule type="expression" dxfId="143" priority="10" stopIfTrue="1">
      <formula>IF(#REF!="△",1,IF(#REF!=1,1,IF(#REF!="△",1,IF(#REF!=1,1,0))))</formula>
    </cfRule>
    <cfRule type="expression" dxfId="142" priority="11" stopIfTrue="1">
      <formula>IF(#REF!="△",1,IF(#REF!=1,1,IF(#REF!="△",1,IF(#REF!=1,1,0))))</formula>
    </cfRule>
  </conditionalFormatting>
  <conditionalFormatting sqref="D8:D18 D27:D46">
    <cfRule type="expression" dxfId="141" priority="12" stopIfTrue="1">
      <formula>IF(#REF!="△",1,IF(#REF!=1,1,IF(#REF!="△",1,IF(#REF!=1,1,0))))</formula>
    </cfRule>
    <cfRule type="expression" dxfId="140" priority="13" stopIfTrue="1">
      <formula>IF(#REF!="△",1,IF(#REF!=1,1,IF(#REF!="△",1,IF(#REF!=1,1,0))))</formula>
    </cfRule>
    <cfRule type="expression" dxfId="139" priority="14" stopIfTrue="1">
      <formula>IF(#REF!="△",1,IF(#REF!=1,1,IF(#REF!="△",1,IF(#REF!=1,1,0))))</formula>
    </cfRule>
  </conditionalFormatting>
  <conditionalFormatting sqref="D19:D26">
    <cfRule type="expression" dxfId="138" priority="7" stopIfTrue="1">
      <formula>IF(#REF!="△",1,IF(#REF!=1,1,IF(T19="△",1,IF(#REF!=1,1,0))))</formula>
    </cfRule>
    <cfRule type="expression" dxfId="137" priority="8" stopIfTrue="1">
      <formula>IF(I19="△",1,IF(J19=1,1,IF(S19="△",1,IF(#REF!=1,1,0))))</formula>
    </cfRule>
  </conditionalFormatting>
  <pageMargins left="0.52916666666666701" right="0.235416666666667" top="0.74791666666666701" bottom="0.196527777777778" header="0.31388888888888899" footer="0.31388888888888899"/>
  <pageSetup paperSize="9" scale="95" orientation="landscape" r:id="rId1"/>
  <headerFooter alignWithMargins="0">
    <oddHeader>&amp;L&amp;"-,加粗"&amp;9青岛萨纳斯科技有限公司&amp;C&amp;G&amp;R&amp;"-,加粗"&amp;9进度跟踪票</oddHeader>
  </headerFooter>
  <rowBreaks count="1" manualBreakCount="1">
    <brk id="47" max="20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2"/>
  </sheetPr>
  <dimension ref="A1:AA65"/>
  <sheetViews>
    <sheetView showGridLines="0" tabSelected="1" view="pageBreakPreview" zoomScale="160" zoomScaleNormal="100" workbookViewId="0">
      <selection activeCell="B2" sqref="B2"/>
    </sheetView>
  </sheetViews>
  <sheetFormatPr defaultColWidth="9" defaultRowHeight="9.6"/>
  <cols>
    <col min="1" max="1" width="3.88671875" style="2" customWidth="1"/>
    <col min="2" max="2" width="13.6640625" style="2" customWidth="1"/>
    <col min="3" max="3" width="26.88671875" style="2" customWidth="1"/>
    <col min="4" max="4" width="11.77734375" style="3" customWidth="1"/>
    <col min="5" max="5" width="5.21875" style="2" customWidth="1"/>
    <col min="6" max="7" width="5.33203125" style="2" customWidth="1"/>
    <col min="8" max="8" width="5.88671875" style="2" customWidth="1"/>
    <col min="9" max="9" width="3.77734375" style="2" hidden="1" customWidth="1"/>
    <col min="10" max="11" width="10.109375" style="2"/>
    <col min="12" max="12" width="4" style="2" hidden="1" customWidth="1"/>
    <col min="13" max="13" width="5" style="2" hidden="1" customWidth="1"/>
    <col min="14" max="14" width="9" style="2" hidden="1" customWidth="1"/>
    <col min="15" max="15" width="10.109375" style="2"/>
    <col min="16" max="16" width="5.33203125" style="2" customWidth="1"/>
    <col min="17" max="17" width="3.44140625" style="2" hidden="1" customWidth="1"/>
    <col min="18" max="18" width="3.77734375" style="2" customWidth="1"/>
    <col min="19" max="19" width="3.77734375" style="2" hidden="1" customWidth="1"/>
    <col min="20" max="20" width="6.77734375" style="2" customWidth="1"/>
    <col min="21" max="21" width="8.21875" style="2" customWidth="1"/>
    <col min="22" max="22" width="5.88671875" style="2" customWidth="1"/>
    <col min="23" max="23" width="7.44140625" style="2" customWidth="1"/>
    <col min="24" max="24" width="8.21875" style="2" customWidth="1"/>
    <col min="25" max="25" width="5.88671875" style="2" customWidth="1"/>
    <col min="26" max="26" width="21.109375" style="2" customWidth="1"/>
    <col min="27" max="27" width="14.21875" style="2" customWidth="1"/>
    <col min="28" max="28" width="7" style="2" customWidth="1"/>
    <col min="29" max="16384" width="9" style="2"/>
  </cols>
  <sheetData>
    <row r="1" spans="1:27" ht="1.5" customHeight="1"/>
    <row r="2" spans="1:27" ht="24.75" customHeight="1">
      <c r="A2" s="71" t="s">
        <v>137</v>
      </c>
      <c r="B2" s="72"/>
      <c r="D2" s="73"/>
    </row>
    <row r="3" spans="1:27" ht="12.75" customHeight="1">
      <c r="A3" s="74"/>
      <c r="B3" s="75"/>
      <c r="D3" s="73"/>
    </row>
    <row r="4" spans="1:27" s="1" customFormat="1" ht="12" customHeight="1">
      <c r="A4" s="375" t="s">
        <v>1</v>
      </c>
      <c r="B4" s="389" t="s">
        <v>138</v>
      </c>
      <c r="C4" s="389" t="s">
        <v>139</v>
      </c>
      <c r="D4" s="322" t="s">
        <v>140</v>
      </c>
      <c r="E4" s="376" t="s">
        <v>141</v>
      </c>
      <c r="F4" s="393" t="s">
        <v>142</v>
      </c>
      <c r="G4" s="394"/>
      <c r="H4" s="394"/>
      <c r="I4" s="332" t="s">
        <v>5</v>
      </c>
      <c r="J4" s="388" t="s">
        <v>143</v>
      </c>
      <c r="K4" s="388"/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8"/>
      <c r="X4" s="388"/>
      <c r="Y4" s="388"/>
      <c r="Z4" s="392" t="s">
        <v>7</v>
      </c>
      <c r="AA4" s="168"/>
    </row>
    <row r="5" spans="1:27" s="1" customFormat="1" ht="12" customHeight="1">
      <c r="A5" s="375"/>
      <c r="B5" s="314"/>
      <c r="C5" s="314"/>
      <c r="D5" s="390"/>
      <c r="E5" s="391"/>
      <c r="F5" s="394"/>
      <c r="G5" s="394"/>
      <c r="H5" s="394"/>
      <c r="I5" s="332"/>
      <c r="J5" s="322" t="s">
        <v>39</v>
      </c>
      <c r="K5" s="322" t="s">
        <v>40</v>
      </c>
      <c r="L5" s="331" t="s">
        <v>10</v>
      </c>
      <c r="M5" s="331" t="s">
        <v>11</v>
      </c>
      <c r="N5" s="322" t="s">
        <v>12</v>
      </c>
      <c r="O5" s="322" t="s">
        <v>43</v>
      </c>
      <c r="P5" s="322" t="s">
        <v>14</v>
      </c>
      <c r="Q5" s="332" t="s">
        <v>15</v>
      </c>
      <c r="R5" s="331" t="s">
        <v>16</v>
      </c>
      <c r="S5" s="331" t="s">
        <v>17</v>
      </c>
      <c r="T5" s="379" t="s">
        <v>126</v>
      </c>
      <c r="U5" s="379"/>
      <c r="V5" s="379"/>
      <c r="W5" s="379" t="s">
        <v>127</v>
      </c>
      <c r="X5" s="379"/>
      <c r="Y5" s="379"/>
      <c r="Z5" s="392"/>
      <c r="AA5" s="168"/>
    </row>
    <row r="6" spans="1:27" s="1" customFormat="1" ht="30" customHeight="1">
      <c r="A6" s="375"/>
      <c r="B6" s="314"/>
      <c r="C6" s="314"/>
      <c r="D6" s="76" t="s">
        <v>144</v>
      </c>
      <c r="E6" s="391"/>
      <c r="F6" s="77" t="s">
        <v>145</v>
      </c>
      <c r="G6" s="77" t="s">
        <v>146</v>
      </c>
      <c r="H6" s="77" t="s">
        <v>49</v>
      </c>
      <c r="I6" s="332"/>
      <c r="J6" s="322"/>
      <c r="K6" s="322"/>
      <c r="L6" s="331"/>
      <c r="M6" s="331"/>
      <c r="N6" s="322"/>
      <c r="O6" s="322"/>
      <c r="P6" s="322"/>
      <c r="Q6" s="332"/>
      <c r="R6" s="332"/>
      <c r="S6" s="331"/>
      <c r="T6" s="115" t="s">
        <v>128</v>
      </c>
      <c r="U6" s="115" t="s">
        <v>147</v>
      </c>
      <c r="V6" s="77" t="s">
        <v>49</v>
      </c>
      <c r="W6" s="115" t="s">
        <v>129</v>
      </c>
      <c r="X6" s="115" t="s">
        <v>148</v>
      </c>
      <c r="Y6" s="77" t="s">
        <v>49</v>
      </c>
      <c r="Z6" s="392"/>
      <c r="AA6" s="168"/>
    </row>
    <row r="7" spans="1:27" s="3" customFormat="1">
      <c r="A7" s="143">
        <v>1</v>
      </c>
      <c r="B7" s="79" t="s">
        <v>149</v>
      </c>
      <c r="C7" s="170" t="s">
        <v>150</v>
      </c>
      <c r="D7" s="171" t="s">
        <v>52</v>
      </c>
      <c r="E7" s="134">
        <v>16</v>
      </c>
      <c r="F7" s="144">
        <v>31.2</v>
      </c>
      <c r="G7" s="144">
        <v>8</v>
      </c>
      <c r="H7" s="144">
        <v>24</v>
      </c>
      <c r="I7" s="120" t="e">
        <f>IF([1]单体测试!AB6="","",Q7+#REF!+[1]詳細設計書レビュー!M7+[1]詳細設計書レビュー!Q7+[1]詳細設計書レビュー!#REF!+[1]詳細設計書レビュー!#REF!+[1]单体测试!AD6+[1]单体测试!O6)</f>
        <v>#REF!</v>
      </c>
      <c r="J7" s="82"/>
      <c r="K7" s="82"/>
      <c r="L7" s="83"/>
      <c r="M7" s="117"/>
      <c r="N7" s="82"/>
      <c r="O7" s="82"/>
      <c r="P7" s="158">
        <v>32</v>
      </c>
      <c r="Q7" s="119">
        <f t="shared" ref="Q7:Q9" si="0">IF(O7="",0,P7)</f>
        <v>0</v>
      </c>
      <c r="R7" s="163" t="str">
        <f t="shared" ref="R7:R17" si="1">IF(O7="","",IF(O7=N7,"○",IF(O7&gt;N7,"△","◎")))</f>
        <v/>
      </c>
      <c r="S7" s="117" t="str">
        <f t="shared" ref="S7:S17" si="2">IF(N7="","",IF($B$2&gt;=N7,IF(O7="",1),0))</f>
        <v/>
      </c>
      <c r="T7" s="179">
        <v>23.4</v>
      </c>
      <c r="U7" s="179">
        <v>6</v>
      </c>
      <c r="V7" s="180">
        <f t="shared" ref="V7:V9" si="3">IF(T7="","",T7+U7*10%)</f>
        <v>24</v>
      </c>
      <c r="W7" s="179"/>
      <c r="X7" s="179"/>
      <c r="Y7" s="180" t="str">
        <f t="shared" ref="Y7:Y8" si="4">IF(W7="","",W7+X7*10%)</f>
        <v/>
      </c>
      <c r="Z7" s="142"/>
      <c r="AA7" s="169"/>
    </row>
    <row r="8" spans="1:27" s="3" customFormat="1">
      <c r="A8" s="143">
        <v>2</v>
      </c>
      <c r="B8" s="79" t="s">
        <v>151</v>
      </c>
      <c r="C8" s="170" t="s">
        <v>152</v>
      </c>
      <c r="D8" s="171"/>
      <c r="E8" s="134">
        <v>12</v>
      </c>
      <c r="F8" s="144">
        <v>8</v>
      </c>
      <c r="G8" s="144">
        <v>0</v>
      </c>
      <c r="H8" s="144">
        <v>8</v>
      </c>
      <c r="I8" s="120" t="e">
        <f>IF([1]单体测试!AB7="","",Q8+#REF!+[1]詳細設計書レビュー!M8+[1]詳細設計書レビュー!Q8+[1]詳細設計書レビュー!#REF!+[1]詳細設計書レビュー!#REF!+[1]单体测试!AD7+[1]单体测试!O7)</f>
        <v>#REF!</v>
      </c>
      <c r="J8" s="82"/>
      <c r="K8" s="82"/>
      <c r="L8" s="83"/>
      <c r="M8" s="117"/>
      <c r="N8" s="82"/>
      <c r="O8" s="82"/>
      <c r="P8" s="158">
        <v>12</v>
      </c>
      <c r="Q8" s="119">
        <f t="shared" si="0"/>
        <v>0</v>
      </c>
      <c r="R8" s="163" t="str">
        <f t="shared" si="1"/>
        <v/>
      </c>
      <c r="S8" s="117" t="str">
        <f t="shared" si="2"/>
        <v/>
      </c>
      <c r="T8" s="179">
        <v>8</v>
      </c>
      <c r="U8" s="179">
        <v>0</v>
      </c>
      <c r="V8" s="180">
        <f t="shared" si="3"/>
        <v>8</v>
      </c>
      <c r="W8" s="179"/>
      <c r="X8" s="179"/>
      <c r="Y8" s="180" t="str">
        <f t="shared" si="4"/>
        <v/>
      </c>
      <c r="Z8" s="142"/>
      <c r="AA8" s="169"/>
    </row>
    <row r="9" spans="1:27" s="3" customFormat="1">
      <c r="A9" s="143">
        <v>3</v>
      </c>
      <c r="B9" s="79" t="s">
        <v>153</v>
      </c>
      <c r="C9" s="170" t="s">
        <v>154</v>
      </c>
      <c r="D9" s="171"/>
      <c r="E9" s="134">
        <v>12</v>
      </c>
      <c r="F9" s="144">
        <v>8</v>
      </c>
      <c r="G9" s="144">
        <v>0</v>
      </c>
      <c r="H9" s="144">
        <v>8</v>
      </c>
      <c r="I9" s="120" t="e">
        <f>IF([1]单体测试!AB8="","",Q9+#REF!+[1]詳細設計書レビュー!M9+[1]詳細設計書レビュー!Q9+[1]詳細設計書レビュー!#REF!+[1]詳細設計書レビュー!#REF!+[1]单体测试!AD8+[1]单体测试!O8)</f>
        <v>#REF!</v>
      </c>
      <c r="J9" s="82"/>
      <c r="K9" s="82"/>
      <c r="L9" s="83"/>
      <c r="M9" s="117"/>
      <c r="N9" s="82"/>
      <c r="O9" s="82"/>
      <c r="P9" s="158">
        <v>12</v>
      </c>
      <c r="Q9" s="119">
        <f t="shared" si="0"/>
        <v>0</v>
      </c>
      <c r="R9" s="163" t="str">
        <f t="shared" si="1"/>
        <v/>
      </c>
      <c r="S9" s="117" t="str">
        <f t="shared" si="2"/>
        <v/>
      </c>
      <c r="T9" s="179">
        <v>8</v>
      </c>
      <c r="U9" s="179">
        <v>0</v>
      </c>
      <c r="V9" s="180">
        <f t="shared" si="3"/>
        <v>8</v>
      </c>
      <c r="W9" s="179"/>
      <c r="X9" s="179"/>
      <c r="Y9" s="180" t="str">
        <f t="shared" ref="Y9:Y52" si="5">IF(W9="","",W9+X9*10%)</f>
        <v/>
      </c>
      <c r="Z9" s="142"/>
      <c r="AA9" s="169"/>
    </row>
    <row r="10" spans="1:27" s="3" customFormat="1">
      <c r="A10" s="143">
        <v>7</v>
      </c>
      <c r="B10" s="86" t="s">
        <v>155</v>
      </c>
      <c r="C10" s="170" t="s">
        <v>156</v>
      </c>
      <c r="D10" s="172"/>
      <c r="E10" s="134">
        <v>4</v>
      </c>
      <c r="F10" s="144">
        <v>4</v>
      </c>
      <c r="G10" s="144">
        <v>2</v>
      </c>
      <c r="H10" s="144">
        <f t="shared" ref="H10:H17" si="6">IF(F10="","",F10+G10*10%)</f>
        <v>4.2</v>
      </c>
      <c r="I10" s="120" t="e">
        <f>IF([1]单体测试!AB15="","",Q10+#REF!+[1]詳細設計書レビュー!M16+[1]詳細設計書レビュー!Q16+[1]詳細設計書レビュー!#REF!+[1]詳細設計書レビュー!#REF!+[1]单体测试!AD15+[1]单体测试!O15)</f>
        <v>#REF!</v>
      </c>
      <c r="J10" s="82"/>
      <c r="K10" s="82"/>
      <c r="L10" s="83"/>
      <c r="M10" s="117"/>
      <c r="N10" s="82"/>
      <c r="O10" s="82"/>
      <c r="P10" s="158">
        <v>4</v>
      </c>
      <c r="Q10" s="119">
        <f t="shared" ref="Q10:Q12" si="7">IF(O10="",0,P10)</f>
        <v>0</v>
      </c>
      <c r="R10" s="163" t="str">
        <f t="shared" si="1"/>
        <v/>
      </c>
      <c r="S10" s="117" t="str">
        <f t="shared" si="2"/>
        <v/>
      </c>
      <c r="T10" s="179">
        <v>4</v>
      </c>
      <c r="U10" s="179">
        <v>2</v>
      </c>
      <c r="V10" s="180">
        <f t="shared" ref="V10:V17" si="8">IF(T10="","",T10+U10*10%)</f>
        <v>4.2</v>
      </c>
      <c r="W10" s="179"/>
      <c r="X10" s="179"/>
      <c r="Y10" s="180" t="str">
        <f t="shared" si="5"/>
        <v/>
      </c>
      <c r="Z10" s="142"/>
      <c r="AA10" s="169"/>
    </row>
    <row r="11" spans="1:27" s="3" customFormat="1">
      <c r="A11" s="143">
        <v>8</v>
      </c>
      <c r="B11" s="86" t="s">
        <v>157</v>
      </c>
      <c r="C11" s="170" t="s">
        <v>158</v>
      </c>
      <c r="D11" s="172"/>
      <c r="E11" s="134">
        <v>4</v>
      </c>
      <c r="F11" s="144">
        <v>4</v>
      </c>
      <c r="G11" s="144">
        <v>2</v>
      </c>
      <c r="H11" s="144">
        <f t="shared" si="6"/>
        <v>4.2</v>
      </c>
      <c r="I11" s="120" t="e">
        <f>IF([1]单体测试!AB16="","",Q11+#REF!+[1]詳細設計書レビュー!M17+[1]詳細設計書レビュー!Q17+[1]詳細設計書レビュー!#REF!+[1]詳細設計書レビュー!#REF!+[1]单体测试!AD16+[1]单体测试!O16)</f>
        <v>#REF!</v>
      </c>
      <c r="J11" s="82"/>
      <c r="K11" s="82"/>
      <c r="L11" s="83"/>
      <c r="M11" s="117"/>
      <c r="N11" s="82"/>
      <c r="O11" s="82"/>
      <c r="P11" s="158">
        <v>4</v>
      </c>
      <c r="Q11" s="119">
        <f t="shared" si="7"/>
        <v>0</v>
      </c>
      <c r="R11" s="163" t="str">
        <f t="shared" si="1"/>
        <v/>
      </c>
      <c r="S11" s="117" t="str">
        <f t="shared" si="2"/>
        <v/>
      </c>
      <c r="T11" s="179">
        <v>4</v>
      </c>
      <c r="U11" s="179">
        <v>2</v>
      </c>
      <c r="V11" s="180">
        <f t="shared" si="8"/>
        <v>4.2</v>
      </c>
      <c r="W11" s="179"/>
      <c r="X11" s="179"/>
      <c r="Y11" s="180" t="str">
        <f t="shared" si="5"/>
        <v/>
      </c>
      <c r="Z11" s="142"/>
      <c r="AA11" s="169"/>
    </row>
    <row r="12" spans="1:27" s="3" customFormat="1">
      <c r="A12" s="143">
        <v>9</v>
      </c>
      <c r="B12" s="86" t="s">
        <v>159</v>
      </c>
      <c r="C12" s="170" t="s">
        <v>160</v>
      </c>
      <c r="D12" s="171"/>
      <c r="E12" s="134">
        <v>4</v>
      </c>
      <c r="F12" s="144">
        <v>4</v>
      </c>
      <c r="G12" s="144">
        <v>2</v>
      </c>
      <c r="H12" s="144">
        <f t="shared" si="6"/>
        <v>4.2</v>
      </c>
      <c r="I12" s="120" t="e">
        <f>IF([1]单体测试!AB17="","",Q12+#REF!+[1]詳細設計書レビュー!M18+[1]詳細設計書レビュー!Q18+[1]詳細設計書レビュー!#REF!+[1]詳細設計書レビュー!#REF!+[1]单体测试!AD17+[1]单体测试!O17)</f>
        <v>#REF!</v>
      </c>
      <c r="J12" s="82"/>
      <c r="K12" s="82"/>
      <c r="L12" s="83"/>
      <c r="M12" s="117"/>
      <c r="N12" s="82"/>
      <c r="O12" s="82"/>
      <c r="P12" s="158">
        <v>4</v>
      </c>
      <c r="Q12" s="119">
        <f t="shared" si="7"/>
        <v>0</v>
      </c>
      <c r="R12" s="163" t="str">
        <f t="shared" si="1"/>
        <v/>
      </c>
      <c r="S12" s="117" t="str">
        <f t="shared" si="2"/>
        <v/>
      </c>
      <c r="T12" s="179">
        <v>4</v>
      </c>
      <c r="U12" s="179">
        <v>2</v>
      </c>
      <c r="V12" s="180">
        <f t="shared" si="8"/>
        <v>4.2</v>
      </c>
      <c r="W12" s="179"/>
      <c r="X12" s="179"/>
      <c r="Y12" s="180" t="str">
        <f t="shared" si="5"/>
        <v/>
      </c>
      <c r="Z12" s="142"/>
      <c r="AA12" s="169"/>
    </row>
    <row r="13" spans="1:27" s="3" customFormat="1">
      <c r="A13" s="143">
        <v>10</v>
      </c>
      <c r="B13" s="86" t="s">
        <v>161</v>
      </c>
      <c r="C13" s="170" t="s">
        <v>162</v>
      </c>
      <c r="D13" s="171"/>
      <c r="E13" s="134">
        <v>4</v>
      </c>
      <c r="F13" s="144">
        <v>4</v>
      </c>
      <c r="G13" s="144">
        <v>2</v>
      </c>
      <c r="H13" s="144">
        <f t="shared" si="6"/>
        <v>4.2</v>
      </c>
      <c r="I13" s="120"/>
      <c r="J13" s="82"/>
      <c r="K13" s="82"/>
      <c r="L13" s="83"/>
      <c r="M13" s="117"/>
      <c r="N13" s="82"/>
      <c r="O13" s="82"/>
      <c r="P13" s="158">
        <v>4</v>
      </c>
      <c r="Q13" s="119"/>
      <c r="R13" s="163" t="str">
        <f t="shared" si="1"/>
        <v/>
      </c>
      <c r="S13" s="117" t="str">
        <f t="shared" si="2"/>
        <v/>
      </c>
      <c r="T13" s="179">
        <v>4</v>
      </c>
      <c r="U13" s="179">
        <v>2</v>
      </c>
      <c r="V13" s="180">
        <f t="shared" si="8"/>
        <v>4.2</v>
      </c>
      <c r="W13" s="179"/>
      <c r="X13" s="179"/>
      <c r="Y13" s="180" t="str">
        <f t="shared" si="5"/>
        <v/>
      </c>
      <c r="Z13" s="142"/>
      <c r="AA13" s="169"/>
    </row>
    <row r="14" spans="1:27" s="3" customFormat="1">
      <c r="A14" s="143">
        <v>11</v>
      </c>
      <c r="B14" s="86" t="s">
        <v>163</v>
      </c>
      <c r="C14" s="170" t="s">
        <v>164</v>
      </c>
      <c r="D14" s="171"/>
      <c r="E14" s="134">
        <v>4</v>
      </c>
      <c r="F14" s="144">
        <v>4</v>
      </c>
      <c r="G14" s="144">
        <v>2</v>
      </c>
      <c r="H14" s="144">
        <f t="shared" si="6"/>
        <v>4.2</v>
      </c>
      <c r="I14" s="120"/>
      <c r="J14" s="82"/>
      <c r="K14" s="82"/>
      <c r="L14" s="83"/>
      <c r="M14" s="117"/>
      <c r="N14" s="82"/>
      <c r="O14" s="82"/>
      <c r="P14" s="158">
        <v>4</v>
      </c>
      <c r="Q14" s="119"/>
      <c r="R14" s="163" t="str">
        <f t="shared" si="1"/>
        <v/>
      </c>
      <c r="S14" s="117" t="str">
        <f t="shared" si="2"/>
        <v/>
      </c>
      <c r="T14" s="179">
        <v>4</v>
      </c>
      <c r="U14" s="179">
        <v>2</v>
      </c>
      <c r="V14" s="180">
        <f t="shared" si="8"/>
        <v>4.2</v>
      </c>
      <c r="W14" s="179">
        <v>4</v>
      </c>
      <c r="X14" s="179">
        <v>2</v>
      </c>
      <c r="Y14" s="180">
        <f t="shared" si="5"/>
        <v>4.2</v>
      </c>
      <c r="Z14" s="142"/>
      <c r="AA14" s="169"/>
    </row>
    <row r="15" spans="1:27" s="3" customFormat="1">
      <c r="A15" s="143">
        <v>12</v>
      </c>
      <c r="B15" s="86" t="s">
        <v>165</v>
      </c>
      <c r="C15" s="170" t="s">
        <v>166</v>
      </c>
      <c r="D15" s="171"/>
      <c r="E15" s="134">
        <v>4</v>
      </c>
      <c r="F15" s="144" t="str">
        <f>IF($R15&lt;&gt;"",T15,"")</f>
        <v/>
      </c>
      <c r="G15" s="144" t="str">
        <f>IF($R15&lt;&gt;"",U15,"")</f>
        <v/>
      </c>
      <c r="H15" s="144" t="str">
        <f t="shared" si="6"/>
        <v/>
      </c>
      <c r="I15" s="120"/>
      <c r="J15" s="82"/>
      <c r="K15" s="82"/>
      <c r="L15" s="83"/>
      <c r="M15" s="117"/>
      <c r="N15" s="82"/>
      <c r="O15" s="82"/>
      <c r="P15" s="158"/>
      <c r="Q15" s="119"/>
      <c r="R15" s="163" t="str">
        <f t="shared" si="1"/>
        <v/>
      </c>
      <c r="S15" s="117" t="str">
        <f t="shared" si="2"/>
        <v/>
      </c>
      <c r="T15" s="179"/>
      <c r="U15" s="179">
        <v>0</v>
      </c>
      <c r="V15" s="180" t="str">
        <f t="shared" si="8"/>
        <v/>
      </c>
      <c r="W15" s="179"/>
      <c r="X15" s="179"/>
      <c r="Y15" s="180" t="str">
        <f t="shared" si="5"/>
        <v/>
      </c>
      <c r="Z15" s="142"/>
      <c r="AA15" s="169"/>
    </row>
    <row r="16" spans="1:27" s="3" customFormat="1">
      <c r="A16" s="143">
        <v>13</v>
      </c>
      <c r="B16" s="86" t="s">
        <v>167</v>
      </c>
      <c r="C16" s="170" t="s">
        <v>168</v>
      </c>
      <c r="D16" s="171"/>
      <c r="E16" s="134">
        <v>6</v>
      </c>
      <c r="F16" s="144">
        <v>6</v>
      </c>
      <c r="G16" s="144">
        <v>3</v>
      </c>
      <c r="H16" s="144">
        <f t="shared" si="6"/>
        <v>6.3</v>
      </c>
      <c r="I16" s="120"/>
      <c r="J16" s="82"/>
      <c r="K16" s="82"/>
      <c r="L16" s="83"/>
      <c r="M16" s="117"/>
      <c r="N16" s="82"/>
      <c r="O16" s="82"/>
      <c r="P16" s="158">
        <v>6</v>
      </c>
      <c r="Q16" s="119"/>
      <c r="R16" s="163" t="str">
        <f t="shared" si="1"/>
        <v/>
      </c>
      <c r="S16" s="117" t="str">
        <f t="shared" si="2"/>
        <v/>
      </c>
      <c r="T16" s="179">
        <v>4</v>
      </c>
      <c r="U16" s="179">
        <v>2</v>
      </c>
      <c r="V16" s="180">
        <f t="shared" si="8"/>
        <v>4.2</v>
      </c>
      <c r="W16" s="179"/>
      <c r="X16" s="179"/>
      <c r="Y16" s="180" t="str">
        <f t="shared" si="5"/>
        <v/>
      </c>
      <c r="Z16" s="142"/>
      <c r="AA16" s="169"/>
    </row>
    <row r="17" spans="1:27" s="3" customFormat="1" ht="12.75" customHeight="1">
      <c r="A17" s="143">
        <v>14</v>
      </c>
      <c r="B17" s="86" t="s">
        <v>169</v>
      </c>
      <c r="C17" s="170" t="s">
        <v>170</v>
      </c>
      <c r="D17" s="171"/>
      <c r="E17" s="134">
        <v>6</v>
      </c>
      <c r="F17" s="144">
        <v>6</v>
      </c>
      <c r="G17" s="144">
        <v>3</v>
      </c>
      <c r="H17" s="144">
        <f t="shared" si="6"/>
        <v>6.3</v>
      </c>
      <c r="I17" s="120"/>
      <c r="J17" s="82"/>
      <c r="K17" s="82"/>
      <c r="L17" s="83"/>
      <c r="M17" s="117"/>
      <c r="N17" s="82"/>
      <c r="O17" s="82"/>
      <c r="P17" s="158">
        <v>6</v>
      </c>
      <c r="Q17" s="119"/>
      <c r="R17" s="163" t="str">
        <f t="shared" si="1"/>
        <v/>
      </c>
      <c r="S17" s="117" t="str">
        <f t="shared" si="2"/>
        <v/>
      </c>
      <c r="T17" s="179">
        <v>6</v>
      </c>
      <c r="U17" s="179">
        <v>3</v>
      </c>
      <c r="V17" s="180">
        <f t="shared" si="8"/>
        <v>6.3</v>
      </c>
      <c r="W17" s="179"/>
      <c r="X17" s="179"/>
      <c r="Y17" s="180" t="str">
        <f t="shared" si="5"/>
        <v/>
      </c>
      <c r="Z17" s="142"/>
      <c r="AA17" s="169"/>
    </row>
    <row r="18" spans="1:27" s="3" customFormat="1" ht="12.75" customHeight="1">
      <c r="A18" s="143">
        <v>15</v>
      </c>
      <c r="B18" s="86" t="s">
        <v>171</v>
      </c>
      <c r="C18" s="170" t="s">
        <v>172</v>
      </c>
      <c r="D18" s="171"/>
      <c r="E18" s="134">
        <v>6</v>
      </c>
      <c r="F18" s="144">
        <v>6</v>
      </c>
      <c r="G18" s="144">
        <v>3</v>
      </c>
      <c r="H18" s="144">
        <f t="shared" ref="H18:H39" si="9">IF(F18="","",F18+G18*10%)</f>
        <v>6.3</v>
      </c>
      <c r="I18" s="120"/>
      <c r="J18" s="82"/>
      <c r="K18" s="82"/>
      <c r="L18" s="83"/>
      <c r="M18" s="117"/>
      <c r="N18" s="82"/>
      <c r="O18" s="82"/>
      <c r="P18" s="158">
        <v>6</v>
      </c>
      <c r="Q18" s="119"/>
      <c r="R18" s="163" t="str">
        <f t="shared" ref="R18:R39" si="10">IF(O18="","",IF(O18=N18,"○",IF(O18&gt;N18,"△","◎")))</f>
        <v/>
      </c>
      <c r="S18" s="117" t="str">
        <f t="shared" ref="S18:S39" si="11">IF(N18="","",IF($B$2&gt;=N18,IF(O18="",1),0))</f>
        <v/>
      </c>
      <c r="T18" s="179">
        <v>6</v>
      </c>
      <c r="U18" s="179">
        <v>3</v>
      </c>
      <c r="V18" s="180">
        <f t="shared" ref="V18:V39" si="12">IF(T18="","",T18+U18*10%)</f>
        <v>6.3</v>
      </c>
      <c r="W18" s="179">
        <v>2</v>
      </c>
      <c r="X18" s="179">
        <v>1</v>
      </c>
      <c r="Y18" s="180">
        <f t="shared" si="5"/>
        <v>2.1</v>
      </c>
      <c r="Z18" s="142"/>
      <c r="AA18" s="169"/>
    </row>
    <row r="19" spans="1:27" s="3" customFormat="1" ht="12.75" customHeight="1">
      <c r="A19" s="143">
        <v>16</v>
      </c>
      <c r="B19" s="86" t="s">
        <v>173</v>
      </c>
      <c r="C19" s="170" t="s">
        <v>174</v>
      </c>
      <c r="D19" s="172"/>
      <c r="E19" s="134">
        <v>6</v>
      </c>
      <c r="F19" s="144">
        <v>2</v>
      </c>
      <c r="G19" s="144">
        <v>1</v>
      </c>
      <c r="H19" s="144">
        <f t="shared" si="9"/>
        <v>2.1</v>
      </c>
      <c r="I19" s="120"/>
      <c r="J19" s="82"/>
      <c r="K19" s="82"/>
      <c r="L19" s="83"/>
      <c r="M19" s="117"/>
      <c r="N19" s="82"/>
      <c r="O19" s="82"/>
      <c r="P19" s="158">
        <v>2</v>
      </c>
      <c r="Q19" s="119"/>
      <c r="R19" s="163" t="str">
        <f t="shared" si="10"/>
        <v/>
      </c>
      <c r="S19" s="117" t="str">
        <f t="shared" si="11"/>
        <v/>
      </c>
      <c r="T19" s="179">
        <v>2</v>
      </c>
      <c r="U19" s="179">
        <v>1</v>
      </c>
      <c r="V19" s="180">
        <f t="shared" si="12"/>
        <v>2.1</v>
      </c>
      <c r="W19" s="179">
        <v>2</v>
      </c>
      <c r="X19" s="179">
        <v>1</v>
      </c>
      <c r="Y19" s="180">
        <f t="shared" si="5"/>
        <v>2.1</v>
      </c>
      <c r="Z19" s="142"/>
      <c r="AA19" s="169"/>
    </row>
    <row r="20" spans="1:27" s="3" customFormat="1" ht="12.75" customHeight="1">
      <c r="A20" s="143">
        <v>17</v>
      </c>
      <c r="B20" s="86" t="s">
        <v>175</v>
      </c>
      <c r="C20" s="170" t="s">
        <v>176</v>
      </c>
      <c r="D20" s="172"/>
      <c r="E20" s="134">
        <v>3</v>
      </c>
      <c r="F20" s="144">
        <v>3</v>
      </c>
      <c r="G20" s="144">
        <v>2</v>
      </c>
      <c r="H20" s="144">
        <f t="shared" si="9"/>
        <v>3.2</v>
      </c>
      <c r="I20" s="120"/>
      <c r="J20" s="82"/>
      <c r="K20" s="82"/>
      <c r="L20" s="83"/>
      <c r="M20" s="117"/>
      <c r="N20" s="82"/>
      <c r="O20" s="82"/>
      <c r="P20" s="158">
        <v>3</v>
      </c>
      <c r="Q20" s="119"/>
      <c r="R20" s="163" t="str">
        <f t="shared" si="10"/>
        <v/>
      </c>
      <c r="S20" s="117" t="str">
        <f t="shared" si="11"/>
        <v/>
      </c>
      <c r="T20" s="179">
        <v>3</v>
      </c>
      <c r="U20" s="179">
        <v>2</v>
      </c>
      <c r="V20" s="180">
        <f t="shared" si="12"/>
        <v>3.2</v>
      </c>
      <c r="W20" s="179"/>
      <c r="X20" s="179"/>
      <c r="Y20" s="180" t="str">
        <f t="shared" si="5"/>
        <v/>
      </c>
      <c r="Z20" s="142"/>
      <c r="AA20" s="169"/>
    </row>
    <row r="21" spans="1:27" s="3" customFormat="1" ht="12.75" customHeight="1">
      <c r="A21" s="143">
        <v>18</v>
      </c>
      <c r="B21" s="86" t="s">
        <v>177</v>
      </c>
      <c r="C21" s="170" t="s">
        <v>178</v>
      </c>
      <c r="D21" s="171"/>
      <c r="E21" s="134">
        <v>3</v>
      </c>
      <c r="F21" s="144">
        <v>3</v>
      </c>
      <c r="G21" s="144">
        <v>2</v>
      </c>
      <c r="H21" s="144">
        <f t="shared" si="9"/>
        <v>3.2</v>
      </c>
      <c r="I21" s="120"/>
      <c r="J21" s="82"/>
      <c r="K21" s="82"/>
      <c r="L21" s="83"/>
      <c r="M21" s="117"/>
      <c r="N21" s="82"/>
      <c r="O21" s="82"/>
      <c r="P21" s="158">
        <v>3</v>
      </c>
      <c r="Q21" s="119"/>
      <c r="R21" s="163" t="str">
        <f t="shared" si="10"/>
        <v/>
      </c>
      <c r="S21" s="117" t="str">
        <f t="shared" si="11"/>
        <v/>
      </c>
      <c r="T21" s="179">
        <v>3</v>
      </c>
      <c r="U21" s="179">
        <v>2</v>
      </c>
      <c r="V21" s="180">
        <f t="shared" si="12"/>
        <v>3.2</v>
      </c>
      <c r="W21" s="179"/>
      <c r="X21" s="179"/>
      <c r="Y21" s="180" t="str">
        <f t="shared" si="5"/>
        <v/>
      </c>
      <c r="Z21" s="142"/>
      <c r="AA21" s="169"/>
    </row>
    <row r="22" spans="1:27" s="3" customFormat="1" ht="12.75" customHeight="1">
      <c r="A22" s="143">
        <v>19</v>
      </c>
      <c r="B22" s="86" t="s">
        <v>179</v>
      </c>
      <c r="C22" s="170" t="s">
        <v>180</v>
      </c>
      <c r="D22" s="171"/>
      <c r="E22" s="134">
        <v>3</v>
      </c>
      <c r="F22" s="144">
        <v>3</v>
      </c>
      <c r="G22" s="144">
        <v>2</v>
      </c>
      <c r="H22" s="144">
        <f t="shared" si="9"/>
        <v>3.2</v>
      </c>
      <c r="I22" s="120"/>
      <c r="J22" s="82"/>
      <c r="K22" s="82"/>
      <c r="L22" s="83"/>
      <c r="M22" s="117"/>
      <c r="N22" s="82"/>
      <c r="O22" s="82"/>
      <c r="P22" s="158">
        <v>3</v>
      </c>
      <c r="Q22" s="119"/>
      <c r="R22" s="163" t="str">
        <f t="shared" si="10"/>
        <v/>
      </c>
      <c r="S22" s="117" t="str">
        <f t="shared" si="11"/>
        <v/>
      </c>
      <c r="T22" s="179">
        <v>3</v>
      </c>
      <c r="U22" s="179">
        <v>2</v>
      </c>
      <c r="V22" s="180">
        <f t="shared" si="12"/>
        <v>3.2</v>
      </c>
      <c r="W22" s="179"/>
      <c r="X22" s="179"/>
      <c r="Y22" s="180" t="str">
        <f t="shared" si="5"/>
        <v/>
      </c>
      <c r="Z22" s="142"/>
      <c r="AA22" s="169"/>
    </row>
    <row r="23" spans="1:27" s="3" customFormat="1" ht="12.75" customHeight="1">
      <c r="A23" s="143">
        <v>20</v>
      </c>
      <c r="B23" s="86" t="s">
        <v>181</v>
      </c>
      <c r="C23" s="170" t="s">
        <v>182</v>
      </c>
      <c r="D23" s="171"/>
      <c r="E23" s="134">
        <v>3</v>
      </c>
      <c r="F23" s="144">
        <v>3</v>
      </c>
      <c r="G23" s="144">
        <v>1</v>
      </c>
      <c r="H23" s="144">
        <f t="shared" si="9"/>
        <v>3.1</v>
      </c>
      <c r="I23" s="120"/>
      <c r="J23" s="82"/>
      <c r="K23" s="82"/>
      <c r="L23" s="83"/>
      <c r="M23" s="117"/>
      <c r="N23" s="82"/>
      <c r="O23" s="82"/>
      <c r="P23" s="158">
        <v>3</v>
      </c>
      <c r="Q23" s="119"/>
      <c r="R23" s="163" t="str">
        <f t="shared" si="10"/>
        <v/>
      </c>
      <c r="S23" s="117" t="str">
        <f t="shared" si="11"/>
        <v/>
      </c>
      <c r="T23" s="179">
        <v>3</v>
      </c>
      <c r="U23" s="179">
        <v>1</v>
      </c>
      <c r="V23" s="180">
        <f t="shared" si="12"/>
        <v>3.1</v>
      </c>
      <c r="W23" s="179"/>
      <c r="X23" s="179"/>
      <c r="Y23" s="180" t="str">
        <f t="shared" si="5"/>
        <v/>
      </c>
      <c r="Z23" s="142"/>
      <c r="AA23" s="169"/>
    </row>
    <row r="24" spans="1:27" s="3" customFormat="1" ht="12.75" customHeight="1">
      <c r="A24" s="143">
        <v>21</v>
      </c>
      <c r="B24" s="86" t="s">
        <v>183</v>
      </c>
      <c r="C24" s="170" t="s">
        <v>184</v>
      </c>
      <c r="D24" s="171"/>
      <c r="E24" s="134">
        <v>4</v>
      </c>
      <c r="F24" s="144">
        <v>4</v>
      </c>
      <c r="G24" s="144">
        <v>2</v>
      </c>
      <c r="H24" s="144">
        <f t="shared" si="9"/>
        <v>4.2</v>
      </c>
      <c r="I24" s="120"/>
      <c r="J24" s="82"/>
      <c r="K24" s="82"/>
      <c r="L24" s="83"/>
      <c r="M24" s="117"/>
      <c r="N24" s="82"/>
      <c r="O24" s="82"/>
      <c r="P24" s="158">
        <v>4</v>
      </c>
      <c r="Q24" s="119"/>
      <c r="R24" s="163" t="str">
        <f t="shared" si="10"/>
        <v/>
      </c>
      <c r="S24" s="117" t="str">
        <f t="shared" si="11"/>
        <v/>
      </c>
      <c r="T24" s="179">
        <v>4</v>
      </c>
      <c r="U24" s="179">
        <v>2</v>
      </c>
      <c r="V24" s="180">
        <f t="shared" si="12"/>
        <v>4.2</v>
      </c>
      <c r="W24" s="179"/>
      <c r="X24" s="179"/>
      <c r="Y24" s="180" t="str">
        <f t="shared" si="5"/>
        <v/>
      </c>
      <c r="Z24" s="142"/>
      <c r="AA24" s="169"/>
    </row>
    <row r="25" spans="1:27" s="3" customFormat="1" ht="12.75" customHeight="1">
      <c r="A25" s="143">
        <v>22</v>
      </c>
      <c r="B25" s="86" t="s">
        <v>185</v>
      </c>
      <c r="C25" s="170" t="s">
        <v>186</v>
      </c>
      <c r="D25" s="171"/>
      <c r="E25" s="134">
        <v>4</v>
      </c>
      <c r="F25" s="144">
        <v>4</v>
      </c>
      <c r="G25" s="144">
        <v>2</v>
      </c>
      <c r="H25" s="144">
        <f t="shared" si="9"/>
        <v>4.2</v>
      </c>
      <c r="I25" s="120"/>
      <c r="J25" s="82"/>
      <c r="K25" s="82"/>
      <c r="L25" s="83"/>
      <c r="M25" s="117"/>
      <c r="N25" s="82"/>
      <c r="O25" s="82"/>
      <c r="P25" s="158">
        <v>4</v>
      </c>
      <c r="Q25" s="119"/>
      <c r="R25" s="163" t="str">
        <f t="shared" si="10"/>
        <v/>
      </c>
      <c r="S25" s="117" t="str">
        <f t="shared" si="11"/>
        <v/>
      </c>
      <c r="T25" s="179">
        <v>4</v>
      </c>
      <c r="U25" s="179">
        <v>2</v>
      </c>
      <c r="V25" s="180">
        <f t="shared" si="12"/>
        <v>4.2</v>
      </c>
      <c r="W25" s="179"/>
      <c r="X25" s="179"/>
      <c r="Y25" s="180" t="str">
        <f t="shared" si="5"/>
        <v/>
      </c>
      <c r="Z25" s="142"/>
      <c r="AA25" s="169"/>
    </row>
    <row r="26" spans="1:27" s="3" customFormat="1" ht="12.75" customHeight="1">
      <c r="A26" s="143">
        <v>23</v>
      </c>
      <c r="B26" s="86" t="s">
        <v>187</v>
      </c>
      <c r="C26" s="170" t="s">
        <v>188</v>
      </c>
      <c r="D26" s="171"/>
      <c r="E26" s="134">
        <v>4</v>
      </c>
      <c r="F26" s="144">
        <v>4</v>
      </c>
      <c r="G26" s="144">
        <v>2</v>
      </c>
      <c r="H26" s="144">
        <f t="shared" si="9"/>
        <v>4.2</v>
      </c>
      <c r="I26" s="120"/>
      <c r="J26" s="82"/>
      <c r="K26" s="82"/>
      <c r="L26" s="83"/>
      <c r="M26" s="117"/>
      <c r="N26" s="82"/>
      <c r="O26" s="82"/>
      <c r="P26" s="158">
        <v>4</v>
      </c>
      <c r="Q26" s="119"/>
      <c r="R26" s="163" t="str">
        <f t="shared" si="10"/>
        <v/>
      </c>
      <c r="S26" s="117" t="str">
        <f t="shared" si="11"/>
        <v/>
      </c>
      <c r="T26" s="179">
        <v>4</v>
      </c>
      <c r="U26" s="179">
        <v>2</v>
      </c>
      <c r="V26" s="180">
        <f t="shared" si="12"/>
        <v>4.2</v>
      </c>
      <c r="W26" s="179"/>
      <c r="X26" s="179"/>
      <c r="Y26" s="180" t="str">
        <f t="shared" si="5"/>
        <v/>
      </c>
      <c r="Z26" s="142"/>
      <c r="AA26" s="169"/>
    </row>
    <row r="27" spans="1:27" s="3" customFormat="1" ht="12.75" customHeight="1">
      <c r="A27" s="143">
        <v>24</v>
      </c>
      <c r="B27" s="86" t="s">
        <v>189</v>
      </c>
      <c r="C27" s="170" t="s">
        <v>190</v>
      </c>
      <c r="D27" s="171"/>
      <c r="E27" s="134">
        <v>5</v>
      </c>
      <c r="F27" s="144">
        <v>5</v>
      </c>
      <c r="G27" s="144">
        <v>3</v>
      </c>
      <c r="H27" s="144">
        <f t="shared" si="9"/>
        <v>5.3</v>
      </c>
      <c r="I27" s="120"/>
      <c r="J27" s="82"/>
      <c r="K27" s="82"/>
      <c r="L27" s="83"/>
      <c r="M27" s="117"/>
      <c r="N27" s="82"/>
      <c r="O27" s="82"/>
      <c r="P27" s="158">
        <v>5</v>
      </c>
      <c r="Q27" s="119"/>
      <c r="R27" s="163" t="str">
        <f t="shared" si="10"/>
        <v/>
      </c>
      <c r="S27" s="117" t="str">
        <f t="shared" si="11"/>
        <v/>
      </c>
      <c r="T27" s="179">
        <v>5</v>
      </c>
      <c r="U27" s="179">
        <v>3</v>
      </c>
      <c r="V27" s="180">
        <f t="shared" si="12"/>
        <v>5.3</v>
      </c>
      <c r="W27" s="179"/>
      <c r="X27" s="179"/>
      <c r="Y27" s="180" t="str">
        <f t="shared" si="5"/>
        <v/>
      </c>
      <c r="Z27" s="142"/>
      <c r="AA27" s="169"/>
    </row>
    <row r="28" spans="1:27" s="3" customFormat="1" ht="12.75" customHeight="1">
      <c r="A28" s="143">
        <v>25</v>
      </c>
      <c r="B28" s="86" t="s">
        <v>191</v>
      </c>
      <c r="C28" s="170" t="s">
        <v>192</v>
      </c>
      <c r="D28" s="171"/>
      <c r="E28" s="134">
        <v>5</v>
      </c>
      <c r="F28" s="144">
        <v>5</v>
      </c>
      <c r="G28" s="144">
        <v>2</v>
      </c>
      <c r="H28" s="144">
        <f t="shared" si="9"/>
        <v>5.2</v>
      </c>
      <c r="I28" s="120"/>
      <c r="J28" s="82"/>
      <c r="K28" s="82"/>
      <c r="L28" s="83"/>
      <c r="M28" s="117"/>
      <c r="N28" s="82"/>
      <c r="O28" s="82"/>
      <c r="P28" s="158">
        <v>5</v>
      </c>
      <c r="Q28" s="119"/>
      <c r="R28" s="163" t="str">
        <f t="shared" si="10"/>
        <v/>
      </c>
      <c r="S28" s="117" t="str">
        <f t="shared" si="11"/>
        <v/>
      </c>
      <c r="T28" s="179">
        <v>5</v>
      </c>
      <c r="U28" s="179">
        <v>2</v>
      </c>
      <c r="V28" s="180">
        <f t="shared" si="12"/>
        <v>5.2</v>
      </c>
      <c r="W28" s="179"/>
      <c r="X28" s="179"/>
      <c r="Y28" s="180" t="str">
        <f t="shared" si="5"/>
        <v/>
      </c>
      <c r="Z28" s="142"/>
      <c r="AA28" s="169"/>
    </row>
    <row r="29" spans="1:27" s="3" customFormat="1" ht="12.75" customHeight="1">
      <c r="A29" s="143">
        <v>26</v>
      </c>
      <c r="B29" s="86" t="s">
        <v>193</v>
      </c>
      <c r="C29" s="170" t="s">
        <v>194</v>
      </c>
      <c r="D29" s="171"/>
      <c r="E29" s="134">
        <v>5</v>
      </c>
      <c r="F29" s="144">
        <v>5</v>
      </c>
      <c r="G29" s="144">
        <v>3</v>
      </c>
      <c r="H29" s="144">
        <f t="shared" si="9"/>
        <v>5.3</v>
      </c>
      <c r="I29" s="120"/>
      <c r="J29" s="82"/>
      <c r="K29" s="82"/>
      <c r="L29" s="83"/>
      <c r="M29" s="117"/>
      <c r="N29" s="82"/>
      <c r="O29" s="82"/>
      <c r="P29" s="158">
        <v>5</v>
      </c>
      <c r="Q29" s="119"/>
      <c r="R29" s="163" t="str">
        <f t="shared" si="10"/>
        <v/>
      </c>
      <c r="S29" s="117" t="str">
        <f t="shared" si="11"/>
        <v/>
      </c>
      <c r="T29" s="179">
        <v>5</v>
      </c>
      <c r="U29" s="179">
        <v>3</v>
      </c>
      <c r="V29" s="180">
        <f t="shared" si="12"/>
        <v>5.3</v>
      </c>
      <c r="W29" s="179">
        <v>3</v>
      </c>
      <c r="X29" s="179">
        <v>2</v>
      </c>
      <c r="Y29" s="180">
        <f t="shared" si="5"/>
        <v>3.2</v>
      </c>
      <c r="Z29" s="142"/>
      <c r="AA29" s="169"/>
    </row>
    <row r="30" spans="1:27" s="3" customFormat="1" ht="12.75" customHeight="1">
      <c r="A30" s="143">
        <v>27</v>
      </c>
      <c r="B30" s="86" t="s">
        <v>195</v>
      </c>
      <c r="C30" s="170" t="s">
        <v>196</v>
      </c>
      <c r="D30" s="171"/>
      <c r="E30" s="134">
        <v>5</v>
      </c>
      <c r="F30" s="144">
        <v>1</v>
      </c>
      <c r="G30" s="144">
        <v>2</v>
      </c>
      <c r="H30" s="144">
        <f t="shared" si="9"/>
        <v>1.2</v>
      </c>
      <c r="I30" s="120"/>
      <c r="J30" s="82"/>
      <c r="K30" s="82"/>
      <c r="L30" s="83"/>
      <c r="M30" s="117"/>
      <c r="N30" s="82"/>
      <c r="O30" s="82"/>
      <c r="P30" s="158">
        <v>1</v>
      </c>
      <c r="Q30" s="119"/>
      <c r="R30" s="163" t="str">
        <f t="shared" si="10"/>
        <v/>
      </c>
      <c r="S30" s="117" t="str">
        <f t="shared" si="11"/>
        <v/>
      </c>
      <c r="T30" s="179">
        <v>1</v>
      </c>
      <c r="U30" s="179">
        <v>1</v>
      </c>
      <c r="V30" s="180">
        <f t="shared" si="12"/>
        <v>1.1000000000000001</v>
      </c>
      <c r="W30" s="179">
        <v>1</v>
      </c>
      <c r="X30" s="179">
        <v>1</v>
      </c>
      <c r="Y30" s="180">
        <f t="shared" si="5"/>
        <v>1.1000000000000001</v>
      </c>
      <c r="Z30" s="142"/>
      <c r="AA30" s="169"/>
    </row>
    <row r="31" spans="1:27" s="3" customFormat="1" ht="12.75" customHeight="1">
      <c r="A31" s="143">
        <v>28</v>
      </c>
      <c r="B31" s="86" t="s">
        <v>197</v>
      </c>
      <c r="C31" s="170" t="s">
        <v>198</v>
      </c>
      <c r="D31" s="171"/>
      <c r="E31" s="134">
        <v>12</v>
      </c>
      <c r="F31" s="144">
        <v>12</v>
      </c>
      <c r="G31" s="144">
        <v>6</v>
      </c>
      <c r="H31" s="144">
        <f t="shared" si="9"/>
        <v>12.6</v>
      </c>
      <c r="I31" s="120"/>
      <c r="J31" s="82"/>
      <c r="K31" s="82"/>
      <c r="L31" s="83"/>
      <c r="M31" s="117"/>
      <c r="N31" s="82"/>
      <c r="O31" s="82"/>
      <c r="P31" s="158">
        <v>12</v>
      </c>
      <c r="Q31" s="119"/>
      <c r="R31" s="163" t="str">
        <f t="shared" si="10"/>
        <v/>
      </c>
      <c r="S31" s="117" t="str">
        <f t="shared" si="11"/>
        <v/>
      </c>
      <c r="T31" s="179">
        <v>12</v>
      </c>
      <c r="U31" s="179">
        <v>6</v>
      </c>
      <c r="V31" s="180">
        <f t="shared" si="12"/>
        <v>12.6</v>
      </c>
      <c r="W31" s="179"/>
      <c r="X31" s="179"/>
      <c r="Y31" s="180" t="str">
        <f t="shared" si="5"/>
        <v/>
      </c>
      <c r="Z31" s="142"/>
      <c r="AA31" s="169"/>
    </row>
    <row r="32" spans="1:27" s="3" customFormat="1" ht="12.75" customHeight="1">
      <c r="A32" s="143">
        <v>29</v>
      </c>
      <c r="B32" s="86" t="s">
        <v>199</v>
      </c>
      <c r="C32" s="170" t="s">
        <v>200</v>
      </c>
      <c r="D32" s="171"/>
      <c r="E32" s="134">
        <v>6</v>
      </c>
      <c r="F32" s="144">
        <v>6</v>
      </c>
      <c r="G32" s="144">
        <v>3</v>
      </c>
      <c r="H32" s="144">
        <f t="shared" si="9"/>
        <v>6.3</v>
      </c>
      <c r="I32" s="120"/>
      <c r="J32" s="82"/>
      <c r="K32" s="82"/>
      <c r="L32" s="83"/>
      <c r="M32" s="117"/>
      <c r="N32" s="82"/>
      <c r="O32" s="175"/>
      <c r="P32" s="158">
        <v>6</v>
      </c>
      <c r="Q32" s="119"/>
      <c r="R32" s="163" t="str">
        <f t="shared" si="10"/>
        <v/>
      </c>
      <c r="S32" s="117" t="str">
        <f t="shared" si="11"/>
        <v/>
      </c>
      <c r="T32" s="179">
        <v>6</v>
      </c>
      <c r="U32" s="179">
        <v>3</v>
      </c>
      <c r="V32" s="180">
        <f t="shared" si="12"/>
        <v>6.3</v>
      </c>
      <c r="W32" s="179"/>
      <c r="X32" s="179"/>
      <c r="Y32" s="180" t="str">
        <f t="shared" si="5"/>
        <v/>
      </c>
      <c r="Z32" s="142"/>
      <c r="AA32" s="169"/>
    </row>
    <row r="33" spans="1:27" s="3" customFormat="1" ht="12.75" customHeight="1">
      <c r="A33" s="143">
        <v>23</v>
      </c>
      <c r="B33" s="145" t="s">
        <v>201</v>
      </c>
      <c r="C33" s="170" t="s">
        <v>188</v>
      </c>
      <c r="D33" s="171"/>
      <c r="E33" s="134">
        <v>3</v>
      </c>
      <c r="F33" s="144">
        <v>3</v>
      </c>
      <c r="G33" s="144">
        <v>2</v>
      </c>
      <c r="H33" s="144">
        <f t="shared" si="9"/>
        <v>3.2</v>
      </c>
      <c r="I33" s="120"/>
      <c r="J33" s="82"/>
      <c r="K33" s="82"/>
      <c r="L33" s="83"/>
      <c r="M33" s="117"/>
      <c r="N33" s="82"/>
      <c r="O33" s="82"/>
      <c r="P33" s="158">
        <v>3</v>
      </c>
      <c r="Q33" s="119"/>
      <c r="R33" s="163" t="str">
        <f t="shared" si="10"/>
        <v/>
      </c>
      <c r="S33" s="117" t="str">
        <f t="shared" si="11"/>
        <v/>
      </c>
      <c r="T33" s="179">
        <v>3</v>
      </c>
      <c r="U33" s="179">
        <v>2</v>
      </c>
      <c r="V33" s="180">
        <f t="shared" si="12"/>
        <v>3.2</v>
      </c>
      <c r="W33" s="179"/>
      <c r="X33" s="179"/>
      <c r="Y33" s="180" t="str">
        <f t="shared" si="5"/>
        <v/>
      </c>
      <c r="Z33" s="142"/>
      <c r="AA33" s="169"/>
    </row>
    <row r="34" spans="1:27" s="3" customFormat="1">
      <c r="A34" s="143">
        <v>24</v>
      </c>
      <c r="B34" s="145" t="s">
        <v>202</v>
      </c>
      <c r="C34" s="170" t="s">
        <v>203</v>
      </c>
      <c r="D34" s="171"/>
      <c r="E34" s="134">
        <v>3</v>
      </c>
      <c r="F34" s="144">
        <v>3</v>
      </c>
      <c r="G34" s="144">
        <v>2</v>
      </c>
      <c r="H34" s="144">
        <f t="shared" si="9"/>
        <v>3.2</v>
      </c>
      <c r="I34" s="120"/>
      <c r="J34" s="82"/>
      <c r="K34" s="82"/>
      <c r="L34" s="83"/>
      <c r="M34" s="117"/>
      <c r="N34" s="82"/>
      <c r="O34" s="82"/>
      <c r="P34" s="158">
        <v>3</v>
      </c>
      <c r="Q34" s="119"/>
      <c r="R34" s="163" t="str">
        <f t="shared" si="10"/>
        <v/>
      </c>
      <c r="S34" s="117" t="str">
        <f t="shared" si="11"/>
        <v/>
      </c>
      <c r="T34" s="179">
        <v>3</v>
      </c>
      <c r="U34" s="179">
        <v>2</v>
      </c>
      <c r="V34" s="144">
        <f t="shared" si="12"/>
        <v>3.2</v>
      </c>
      <c r="W34" s="179"/>
      <c r="X34" s="179"/>
      <c r="Y34" s="180" t="str">
        <f t="shared" si="5"/>
        <v/>
      </c>
      <c r="Z34" s="142"/>
      <c r="AA34" s="169"/>
    </row>
    <row r="35" spans="1:27" s="3" customFormat="1">
      <c r="A35" s="143">
        <v>25</v>
      </c>
      <c r="B35" s="145" t="s">
        <v>204</v>
      </c>
      <c r="C35" s="170" t="s">
        <v>192</v>
      </c>
      <c r="D35" s="171"/>
      <c r="E35" s="134">
        <v>3</v>
      </c>
      <c r="F35" s="144">
        <v>3</v>
      </c>
      <c r="G35" s="144">
        <v>2</v>
      </c>
      <c r="H35" s="144">
        <f t="shared" si="9"/>
        <v>3.2</v>
      </c>
      <c r="I35" s="120" t="e">
        <f>IF([1]单体测试!AB37="","",Q35+#REF!+[1]詳細設計書レビュー!M38+[1]詳細設計書レビュー!Q38+[1]詳細設計書レビュー!#REF!+[1]詳細設計書レビュー!#REF!+[1]单体测试!AD37+[1]单体测试!O37)</f>
        <v>#REF!</v>
      </c>
      <c r="J35" s="82"/>
      <c r="K35" s="82"/>
      <c r="L35" s="83"/>
      <c r="M35" s="117"/>
      <c r="N35" s="82"/>
      <c r="O35" s="82"/>
      <c r="P35" s="158">
        <v>3</v>
      </c>
      <c r="Q35" s="119">
        <f>IF(O35="",0,P35)</f>
        <v>0</v>
      </c>
      <c r="R35" s="83" t="str">
        <f t="shared" si="10"/>
        <v/>
      </c>
      <c r="S35" s="117" t="str">
        <f t="shared" si="11"/>
        <v/>
      </c>
      <c r="T35" s="179">
        <v>3</v>
      </c>
      <c r="U35" s="179">
        <v>2</v>
      </c>
      <c r="V35" s="144">
        <f t="shared" si="12"/>
        <v>3.2</v>
      </c>
      <c r="W35" s="179"/>
      <c r="X35" s="179"/>
      <c r="Y35" s="180" t="str">
        <f t="shared" si="5"/>
        <v/>
      </c>
      <c r="Z35" s="142"/>
      <c r="AA35" s="169"/>
    </row>
    <row r="36" spans="1:27" s="3" customFormat="1">
      <c r="A36" s="143">
        <v>26</v>
      </c>
      <c r="B36" s="145" t="s">
        <v>205</v>
      </c>
      <c r="C36" s="170" t="s">
        <v>206</v>
      </c>
      <c r="D36" s="171"/>
      <c r="E36" s="134">
        <v>3</v>
      </c>
      <c r="F36" s="144">
        <v>3</v>
      </c>
      <c r="G36" s="144">
        <v>1</v>
      </c>
      <c r="H36" s="144">
        <f t="shared" si="9"/>
        <v>3.1</v>
      </c>
      <c r="I36" s="120"/>
      <c r="J36" s="82"/>
      <c r="K36" s="82"/>
      <c r="L36" s="83"/>
      <c r="M36" s="117"/>
      <c r="N36" s="82"/>
      <c r="O36" s="82"/>
      <c r="P36" s="158">
        <v>3</v>
      </c>
      <c r="Q36" s="119"/>
      <c r="R36" s="163" t="str">
        <f t="shared" si="10"/>
        <v/>
      </c>
      <c r="S36" s="117" t="str">
        <f t="shared" si="11"/>
        <v/>
      </c>
      <c r="T36" s="179">
        <v>3</v>
      </c>
      <c r="U36" s="179">
        <v>1</v>
      </c>
      <c r="V36" s="144">
        <f t="shared" si="12"/>
        <v>3.1</v>
      </c>
      <c r="W36" s="179"/>
      <c r="X36" s="179"/>
      <c r="Y36" s="180" t="str">
        <f t="shared" si="5"/>
        <v/>
      </c>
      <c r="Z36" s="142"/>
      <c r="AA36" s="169"/>
    </row>
    <row r="37" spans="1:27" s="3" customFormat="1">
      <c r="A37" s="143">
        <v>27</v>
      </c>
      <c r="B37" s="145" t="s">
        <v>207</v>
      </c>
      <c r="C37" s="170" t="s">
        <v>208</v>
      </c>
      <c r="D37" s="171"/>
      <c r="E37" s="134">
        <v>4</v>
      </c>
      <c r="F37" s="144">
        <v>4</v>
      </c>
      <c r="G37" s="144">
        <v>2</v>
      </c>
      <c r="H37" s="144">
        <f t="shared" si="9"/>
        <v>4.2</v>
      </c>
      <c r="I37" s="120" t="e">
        <f>IF([1]单体测试!AB39="","",Q37+#REF!+[1]詳細設計書レビュー!M40+[1]詳細設計書レビュー!Q40+[1]詳細設計書レビュー!#REF!+[1]詳細設計書レビュー!#REF!+[1]单体测试!AD39+[1]单体测试!O39)</f>
        <v>#REF!</v>
      </c>
      <c r="J37" s="82"/>
      <c r="K37" s="82"/>
      <c r="L37" s="83"/>
      <c r="M37" s="117"/>
      <c r="N37" s="82"/>
      <c r="O37" s="82"/>
      <c r="P37" s="158">
        <v>4</v>
      </c>
      <c r="Q37" s="119">
        <f>IF(O37="",0,P37)</f>
        <v>0</v>
      </c>
      <c r="R37" s="83" t="str">
        <f t="shared" si="10"/>
        <v/>
      </c>
      <c r="S37" s="117" t="str">
        <f t="shared" si="11"/>
        <v/>
      </c>
      <c r="T37" s="179">
        <v>4</v>
      </c>
      <c r="U37" s="179">
        <v>2</v>
      </c>
      <c r="V37" s="144">
        <f t="shared" si="12"/>
        <v>4.2</v>
      </c>
      <c r="W37" s="179"/>
      <c r="X37" s="179"/>
      <c r="Y37" s="180" t="str">
        <f t="shared" si="5"/>
        <v/>
      </c>
      <c r="Z37" s="142"/>
      <c r="AA37" s="169"/>
    </row>
    <row r="38" spans="1:27" s="3" customFormat="1">
      <c r="A38" s="143">
        <v>28</v>
      </c>
      <c r="B38" s="145" t="s">
        <v>209</v>
      </c>
      <c r="C38" s="170" t="s">
        <v>210</v>
      </c>
      <c r="D38" s="171"/>
      <c r="E38" s="134">
        <v>4</v>
      </c>
      <c r="F38" s="144">
        <v>4</v>
      </c>
      <c r="G38" s="144">
        <v>2</v>
      </c>
      <c r="H38" s="144">
        <f t="shared" si="9"/>
        <v>4.2</v>
      </c>
      <c r="I38" s="120"/>
      <c r="J38" s="82"/>
      <c r="K38" s="82"/>
      <c r="L38" s="83"/>
      <c r="M38" s="117"/>
      <c r="N38" s="82"/>
      <c r="O38" s="82"/>
      <c r="P38" s="158">
        <v>4</v>
      </c>
      <c r="Q38" s="119"/>
      <c r="R38" s="163" t="str">
        <f t="shared" si="10"/>
        <v/>
      </c>
      <c r="S38" s="117" t="str">
        <f t="shared" si="11"/>
        <v/>
      </c>
      <c r="T38" s="179">
        <v>4</v>
      </c>
      <c r="U38" s="179">
        <v>2</v>
      </c>
      <c r="V38" s="144">
        <f t="shared" si="12"/>
        <v>4.2</v>
      </c>
      <c r="W38" s="179">
        <v>4</v>
      </c>
      <c r="X38" s="179">
        <v>2</v>
      </c>
      <c r="Y38" s="180">
        <f t="shared" si="5"/>
        <v>4.2</v>
      </c>
      <c r="Z38" s="142"/>
      <c r="AA38" s="169"/>
    </row>
    <row r="39" spans="1:27" s="3" customFormat="1">
      <c r="A39" s="143">
        <v>29</v>
      </c>
      <c r="B39" s="145" t="s">
        <v>211</v>
      </c>
      <c r="C39" s="170" t="s">
        <v>212</v>
      </c>
      <c r="D39" s="171"/>
      <c r="E39" s="134">
        <v>4</v>
      </c>
      <c r="F39" s="144" t="str">
        <f>IF($R39&lt;&gt;"",T39,"")</f>
        <v/>
      </c>
      <c r="G39" s="144" t="str">
        <f>IF($R39&lt;&gt;"",U39,"")</f>
        <v/>
      </c>
      <c r="H39" s="144" t="str">
        <f t="shared" si="9"/>
        <v/>
      </c>
      <c r="I39" s="120" t="e">
        <f>IF([1]单体测试!AB41="","",Q39+#REF!+[1]詳細設計書レビュー!M42+[1]詳細設計書レビュー!Q42+[1]詳細設計書レビュー!#REF!+[1]詳細設計書レビュー!#REF!+[1]单体测试!AD41+[1]单体测试!O41)</f>
        <v>#REF!</v>
      </c>
      <c r="J39" s="82"/>
      <c r="K39" s="82"/>
      <c r="L39" s="83"/>
      <c r="M39" s="117"/>
      <c r="N39" s="82"/>
      <c r="O39" s="82"/>
      <c r="P39" s="158"/>
      <c r="Q39" s="119">
        <f t="shared" ref="Q39:Q44" si="13">IF(O39="",0,P39)</f>
        <v>0</v>
      </c>
      <c r="R39" s="83" t="str">
        <f t="shared" si="10"/>
        <v/>
      </c>
      <c r="S39" s="117" t="str">
        <f t="shared" si="11"/>
        <v/>
      </c>
      <c r="T39" s="179"/>
      <c r="U39" s="179">
        <v>0</v>
      </c>
      <c r="V39" s="144" t="str">
        <f t="shared" si="12"/>
        <v/>
      </c>
      <c r="W39" s="179"/>
      <c r="X39" s="179"/>
      <c r="Y39" s="180" t="str">
        <f t="shared" si="5"/>
        <v/>
      </c>
      <c r="Z39" s="142"/>
      <c r="AA39" s="169"/>
    </row>
    <row r="40" spans="1:27" s="3" customFormat="1">
      <c r="A40" s="143">
        <v>26</v>
      </c>
      <c r="B40" s="145" t="s">
        <v>205</v>
      </c>
      <c r="C40" s="170" t="s">
        <v>178</v>
      </c>
      <c r="D40" s="171"/>
      <c r="E40" s="134">
        <v>3</v>
      </c>
      <c r="F40" s="144">
        <v>3</v>
      </c>
      <c r="G40" s="144">
        <v>2</v>
      </c>
      <c r="H40" s="144">
        <f t="shared" ref="H40:H52" si="14">IF(F40="","",F40+G40*10%)</f>
        <v>3.2</v>
      </c>
      <c r="I40" s="120" t="e">
        <f>IF([1]单体测试!AB38="","",Q40+#REF!+[1]詳細設計書レビュー!M39+[1]詳細設計書レビュー!Q39+[1]詳細設計書レビュー!#REF!+[1]詳細設計書レビュー!#REF!+[1]单体测试!AD38+[1]单体测试!O38)</f>
        <v>#REF!</v>
      </c>
      <c r="J40" s="82"/>
      <c r="K40" s="82"/>
      <c r="L40" s="83"/>
      <c r="M40" s="117"/>
      <c r="N40" s="82"/>
      <c r="O40" s="82"/>
      <c r="P40" s="158">
        <v>3</v>
      </c>
      <c r="Q40" s="119">
        <f t="shared" si="13"/>
        <v>0</v>
      </c>
      <c r="R40" s="83" t="str">
        <f t="shared" ref="R40:R52" si="15">IF(O40="","",IF(O40=N40,"○",IF(O40&gt;N40,"△","◎")))</f>
        <v/>
      </c>
      <c r="S40" s="117" t="str">
        <f t="shared" ref="S40:S52" si="16">IF(N40="","",IF($B$2&gt;=N40,IF(O40="",1),0))</f>
        <v/>
      </c>
      <c r="T40" s="179">
        <v>3</v>
      </c>
      <c r="U40" s="179">
        <v>2</v>
      </c>
      <c r="V40" s="144">
        <f t="shared" ref="V40:V52" si="17">IF(T40="","",T40+U40*10%)</f>
        <v>3.2</v>
      </c>
      <c r="W40" s="179"/>
      <c r="X40" s="179"/>
      <c r="Y40" s="180" t="str">
        <f t="shared" si="5"/>
        <v/>
      </c>
      <c r="Z40" s="142"/>
      <c r="AA40" s="169"/>
    </row>
    <row r="41" spans="1:27" s="3" customFormat="1">
      <c r="A41" s="143">
        <v>27</v>
      </c>
      <c r="B41" s="145" t="s">
        <v>207</v>
      </c>
      <c r="C41" s="170" t="s">
        <v>213</v>
      </c>
      <c r="D41" s="171"/>
      <c r="E41" s="134">
        <v>3</v>
      </c>
      <c r="F41" s="144">
        <v>3</v>
      </c>
      <c r="G41" s="144">
        <v>2</v>
      </c>
      <c r="H41" s="144">
        <f t="shared" si="14"/>
        <v>3.2</v>
      </c>
      <c r="I41" s="120" t="e">
        <f>IF([1]单体测试!AB39="","",Q41+#REF!+[1]詳細設計書レビュー!M40+[1]詳細設計書レビュー!Q40+[1]詳細設計書レビュー!#REF!+[1]詳細設計書レビュー!#REF!+[1]单体测试!AD39+[1]单体测试!O39)</f>
        <v>#REF!</v>
      </c>
      <c r="J41" s="82"/>
      <c r="K41" s="82"/>
      <c r="L41" s="83"/>
      <c r="M41" s="117"/>
      <c r="N41" s="82"/>
      <c r="O41" s="82"/>
      <c r="P41" s="158">
        <v>3</v>
      </c>
      <c r="Q41" s="119">
        <f t="shared" si="13"/>
        <v>0</v>
      </c>
      <c r="R41" s="83" t="str">
        <f t="shared" si="15"/>
        <v/>
      </c>
      <c r="S41" s="117" t="str">
        <f t="shared" si="16"/>
        <v/>
      </c>
      <c r="T41" s="179">
        <v>3</v>
      </c>
      <c r="U41" s="179">
        <v>2</v>
      </c>
      <c r="V41" s="144">
        <f t="shared" si="17"/>
        <v>3.2</v>
      </c>
      <c r="W41" s="179">
        <v>2</v>
      </c>
      <c r="X41" s="179">
        <v>1</v>
      </c>
      <c r="Y41" s="180">
        <f t="shared" si="5"/>
        <v>2.1</v>
      </c>
      <c r="Z41" s="142"/>
      <c r="AA41" s="169"/>
    </row>
    <row r="42" spans="1:27" s="3" customFormat="1">
      <c r="A42" s="143">
        <v>28</v>
      </c>
      <c r="B42" s="145" t="s">
        <v>209</v>
      </c>
      <c r="C42" s="170" t="s">
        <v>214</v>
      </c>
      <c r="D42" s="171"/>
      <c r="E42" s="134">
        <v>3</v>
      </c>
      <c r="F42" s="144">
        <v>2</v>
      </c>
      <c r="G42" s="144">
        <v>1</v>
      </c>
      <c r="H42" s="144">
        <f t="shared" si="14"/>
        <v>2.1</v>
      </c>
      <c r="I42" s="120" t="e">
        <f>IF([1]单体测试!AB40="","",Q42+#REF!+[1]詳細設計書レビュー!M41+[1]詳細設計書レビュー!Q41+[1]詳細設計書レビュー!#REF!+[1]詳細設計書レビュー!#REF!+[1]单体测试!AD40+[1]单体测试!O40)</f>
        <v>#REF!</v>
      </c>
      <c r="J42" s="82"/>
      <c r="K42" s="82"/>
      <c r="L42" s="83"/>
      <c r="M42" s="117"/>
      <c r="N42" s="82"/>
      <c r="O42" s="82"/>
      <c r="P42" s="158">
        <v>2</v>
      </c>
      <c r="Q42" s="119">
        <f t="shared" si="13"/>
        <v>0</v>
      </c>
      <c r="R42" s="83" t="str">
        <f t="shared" si="15"/>
        <v/>
      </c>
      <c r="S42" s="117" t="str">
        <f t="shared" si="16"/>
        <v/>
      </c>
      <c r="T42" s="179">
        <v>2</v>
      </c>
      <c r="U42" s="179">
        <v>1</v>
      </c>
      <c r="V42" s="144">
        <f t="shared" si="17"/>
        <v>2.1</v>
      </c>
      <c r="W42" s="179">
        <v>2</v>
      </c>
      <c r="X42" s="179">
        <v>1</v>
      </c>
      <c r="Y42" s="180">
        <f t="shared" si="5"/>
        <v>2.1</v>
      </c>
      <c r="Z42" s="142"/>
      <c r="AA42" s="169"/>
    </row>
    <row r="43" spans="1:27" s="3" customFormat="1">
      <c r="A43" s="143">
        <v>29</v>
      </c>
      <c r="B43" s="145" t="s">
        <v>211</v>
      </c>
      <c r="C43" s="170" t="s">
        <v>215</v>
      </c>
      <c r="D43" s="171"/>
      <c r="E43" s="134">
        <v>4</v>
      </c>
      <c r="F43" s="144" t="str">
        <f>IF($R43&lt;&gt;"",T43,"")</f>
        <v/>
      </c>
      <c r="G43" s="144" t="str">
        <f>IF($R43&lt;&gt;"",U43,"")</f>
        <v/>
      </c>
      <c r="H43" s="144" t="str">
        <f t="shared" si="14"/>
        <v/>
      </c>
      <c r="I43" s="120" t="e">
        <f>IF([1]单体测试!AB41="","",Q43+#REF!+[1]詳細設計書レビュー!M42+[1]詳細設計書レビュー!Q42+[1]詳細設計書レビュー!#REF!+[1]詳細設計書レビュー!#REF!+[1]单体测试!AD41+[1]单体测试!O41)</f>
        <v>#REF!</v>
      </c>
      <c r="J43" s="82"/>
      <c r="K43" s="82"/>
      <c r="L43" s="83"/>
      <c r="M43" s="117"/>
      <c r="N43" s="82"/>
      <c r="O43" s="82"/>
      <c r="P43" s="158"/>
      <c r="Q43" s="119">
        <f t="shared" si="13"/>
        <v>0</v>
      </c>
      <c r="R43" s="83" t="str">
        <f t="shared" si="15"/>
        <v/>
      </c>
      <c r="S43" s="117" t="str">
        <f t="shared" si="16"/>
        <v/>
      </c>
      <c r="T43" s="179"/>
      <c r="U43" s="179">
        <v>0</v>
      </c>
      <c r="V43" s="144" t="str">
        <f t="shared" si="17"/>
        <v/>
      </c>
      <c r="W43" s="179"/>
      <c r="X43" s="179"/>
      <c r="Y43" s="180"/>
      <c r="Z43" s="142"/>
      <c r="AA43" s="169"/>
    </row>
    <row r="44" spans="1:27" s="3" customFormat="1">
      <c r="A44" s="143">
        <v>30</v>
      </c>
      <c r="B44" s="145" t="s">
        <v>216</v>
      </c>
      <c r="C44" s="170" t="s">
        <v>217</v>
      </c>
      <c r="D44" s="171"/>
      <c r="E44" s="134">
        <v>4</v>
      </c>
      <c r="F44" s="144">
        <v>4</v>
      </c>
      <c r="G44" s="144">
        <v>2</v>
      </c>
      <c r="H44" s="144">
        <f t="shared" si="14"/>
        <v>4.2</v>
      </c>
      <c r="I44" s="120" t="e">
        <f>IF([1]单体测试!AB42="","",Q44+#REF!+[1]詳細設計書レビュー!M43+[1]詳細設計書レビュー!Q43+[1]詳細設計書レビュー!#REF!+[1]詳細設計書レビュー!#REF!+[1]单体测试!AD42+[1]单体测试!O42)</f>
        <v>#REF!</v>
      </c>
      <c r="J44" s="82"/>
      <c r="K44" s="82"/>
      <c r="L44" s="83"/>
      <c r="M44" s="117"/>
      <c r="N44" s="82"/>
      <c r="O44" s="82"/>
      <c r="P44" s="158">
        <v>4</v>
      </c>
      <c r="Q44" s="119">
        <f t="shared" si="13"/>
        <v>0</v>
      </c>
      <c r="R44" s="83" t="str">
        <f t="shared" si="15"/>
        <v/>
      </c>
      <c r="S44" s="117" t="str">
        <f t="shared" si="16"/>
        <v/>
      </c>
      <c r="T44" s="179">
        <v>4</v>
      </c>
      <c r="U44" s="179">
        <v>2</v>
      </c>
      <c r="V44" s="144">
        <f t="shared" si="17"/>
        <v>4.2</v>
      </c>
      <c r="W44" s="179"/>
      <c r="X44" s="179"/>
      <c r="Y44" s="180" t="str">
        <f t="shared" si="5"/>
        <v/>
      </c>
      <c r="Z44" s="142"/>
      <c r="AA44" s="169"/>
    </row>
    <row r="45" spans="1:27" s="3" customFormat="1">
      <c r="A45" s="143">
        <v>31</v>
      </c>
      <c r="B45" s="145" t="s">
        <v>218</v>
      </c>
      <c r="C45" s="170" t="s">
        <v>219</v>
      </c>
      <c r="D45" s="171"/>
      <c r="E45" s="134">
        <v>3</v>
      </c>
      <c r="F45" s="144">
        <v>3</v>
      </c>
      <c r="G45" s="144">
        <v>2</v>
      </c>
      <c r="H45" s="144">
        <f t="shared" si="14"/>
        <v>3.2</v>
      </c>
      <c r="I45" s="120" t="e">
        <f>IF([1]单体测试!AB43="","",Q45+#REF!+[1]詳細設計書レビュー!M44+[1]詳細設計書レビュー!Q44+[1]詳細設計書レビュー!#REF!+[1]詳細設計書レビュー!#REF!+[1]单体测试!AD43+[1]单体测试!O43)</f>
        <v>#REF!</v>
      </c>
      <c r="J45" s="82"/>
      <c r="K45" s="82"/>
      <c r="L45" s="83"/>
      <c r="M45" s="117"/>
      <c r="N45" s="82"/>
      <c r="O45" s="82"/>
      <c r="P45" s="158">
        <v>3</v>
      </c>
      <c r="Q45" s="119">
        <f t="shared" ref="Q45:Q52" si="18">IF(O45="",0,P45)</f>
        <v>0</v>
      </c>
      <c r="R45" s="83" t="str">
        <f t="shared" si="15"/>
        <v/>
      </c>
      <c r="S45" s="117" t="str">
        <f t="shared" si="16"/>
        <v/>
      </c>
      <c r="T45" s="179">
        <v>3</v>
      </c>
      <c r="U45" s="179">
        <v>2</v>
      </c>
      <c r="V45" s="144">
        <f t="shared" si="17"/>
        <v>3.2</v>
      </c>
      <c r="W45" s="179"/>
      <c r="X45" s="179"/>
      <c r="Y45" s="180" t="str">
        <f t="shared" si="5"/>
        <v/>
      </c>
      <c r="Z45" s="142"/>
      <c r="AA45" s="169"/>
    </row>
    <row r="46" spans="1:27" s="3" customFormat="1">
      <c r="A46" s="143">
        <v>32</v>
      </c>
      <c r="B46" s="145" t="s">
        <v>220</v>
      </c>
      <c r="C46" s="170" t="s">
        <v>221</v>
      </c>
      <c r="D46" s="171"/>
      <c r="E46" s="134">
        <v>3</v>
      </c>
      <c r="F46" s="144">
        <v>3</v>
      </c>
      <c r="G46" s="144">
        <v>2</v>
      </c>
      <c r="H46" s="144">
        <f t="shared" si="14"/>
        <v>3.2</v>
      </c>
      <c r="I46" s="120" t="e">
        <f>IF([1]单体测试!AB44="","",Q46+#REF!+[1]詳細設計書レビュー!M45+[1]詳細設計書レビュー!Q45+[1]詳細設計書レビュー!#REF!+[1]詳細設計書レビュー!#REF!+[1]单体测试!AD44+[1]单体测试!O44)</f>
        <v>#REF!</v>
      </c>
      <c r="J46" s="82"/>
      <c r="K46" s="82"/>
      <c r="L46" s="83"/>
      <c r="M46" s="117"/>
      <c r="N46" s="82"/>
      <c r="O46" s="82"/>
      <c r="P46" s="158">
        <v>3</v>
      </c>
      <c r="Q46" s="119">
        <f t="shared" si="18"/>
        <v>0</v>
      </c>
      <c r="R46" s="83" t="str">
        <f t="shared" si="15"/>
        <v/>
      </c>
      <c r="S46" s="117" t="str">
        <f t="shared" si="16"/>
        <v/>
      </c>
      <c r="T46" s="179">
        <v>3</v>
      </c>
      <c r="U46" s="179">
        <v>2</v>
      </c>
      <c r="V46" s="144">
        <f t="shared" si="17"/>
        <v>3.2</v>
      </c>
      <c r="W46" s="179">
        <v>2</v>
      </c>
      <c r="X46" s="179">
        <v>1</v>
      </c>
      <c r="Y46" s="180">
        <f t="shared" si="5"/>
        <v>2.1</v>
      </c>
      <c r="Z46" s="142"/>
      <c r="AA46" s="169"/>
    </row>
    <row r="47" spans="1:27" s="3" customFormat="1">
      <c r="A47" s="143">
        <v>33</v>
      </c>
      <c r="B47" s="145" t="s">
        <v>222</v>
      </c>
      <c r="C47" s="170" t="s">
        <v>223</v>
      </c>
      <c r="D47" s="171"/>
      <c r="E47" s="134">
        <v>3</v>
      </c>
      <c r="F47" s="144">
        <v>2</v>
      </c>
      <c r="G47" s="144">
        <v>1</v>
      </c>
      <c r="H47" s="144">
        <f t="shared" si="14"/>
        <v>2.1</v>
      </c>
      <c r="I47" s="120" t="e">
        <f>IF([1]单体测试!AB45="","",Q47+#REF!+[1]詳細設計書レビュー!M46+[1]詳細設計書レビュー!Q46+[1]詳細設計書レビュー!#REF!+[1]詳細設計書レビュー!#REF!+[1]单体测试!AD45+[1]单体测试!O45)</f>
        <v>#REF!</v>
      </c>
      <c r="J47" s="82"/>
      <c r="K47" s="82"/>
      <c r="L47" s="83"/>
      <c r="M47" s="117"/>
      <c r="N47" s="82"/>
      <c r="O47" s="82"/>
      <c r="P47" s="158">
        <v>2</v>
      </c>
      <c r="Q47" s="119">
        <f t="shared" si="18"/>
        <v>0</v>
      </c>
      <c r="R47" s="83" t="str">
        <f t="shared" si="15"/>
        <v/>
      </c>
      <c r="S47" s="117" t="str">
        <f t="shared" si="16"/>
        <v/>
      </c>
      <c r="T47" s="179">
        <v>2</v>
      </c>
      <c r="U47" s="179">
        <v>1</v>
      </c>
      <c r="V47" s="144">
        <f t="shared" si="17"/>
        <v>2.1</v>
      </c>
      <c r="W47" s="179">
        <v>2</v>
      </c>
      <c r="X47" s="179">
        <v>1</v>
      </c>
      <c r="Y47" s="180">
        <f t="shared" si="5"/>
        <v>2.1</v>
      </c>
      <c r="Z47" s="142"/>
      <c r="AA47" s="169"/>
    </row>
    <row r="48" spans="1:27" s="3" customFormat="1">
      <c r="A48" s="143">
        <v>34</v>
      </c>
      <c r="B48" s="145" t="s">
        <v>224</v>
      </c>
      <c r="C48" s="170" t="s">
        <v>225</v>
      </c>
      <c r="D48" s="171"/>
      <c r="E48" s="134">
        <v>3</v>
      </c>
      <c r="F48" s="144" t="str">
        <f>IF($R48&lt;&gt;"",T48,"")</f>
        <v/>
      </c>
      <c r="G48" s="144" t="str">
        <f>IF($R48&lt;&gt;"",U48,"")</f>
        <v/>
      </c>
      <c r="H48" s="144" t="str">
        <f t="shared" si="14"/>
        <v/>
      </c>
      <c r="I48" s="120" t="e">
        <f>IF([1]单体测试!AB46="","",Q48+#REF!+[1]詳細設計書レビュー!#REF!+[1]詳細設計書レビュー!#REF!+[1]詳細設計書レビュー!#REF!+[1]詳細設計書レビュー!#REF!+[1]单体测试!AD46+[1]单体测试!O46)</f>
        <v>#REF!</v>
      </c>
      <c r="J48" s="82"/>
      <c r="K48" s="82"/>
      <c r="L48" s="83"/>
      <c r="M48" s="117"/>
      <c r="N48" s="82"/>
      <c r="O48" s="82"/>
      <c r="P48" s="158"/>
      <c r="Q48" s="119">
        <f t="shared" si="18"/>
        <v>0</v>
      </c>
      <c r="R48" s="83" t="str">
        <f t="shared" si="15"/>
        <v/>
      </c>
      <c r="S48" s="117" t="str">
        <f t="shared" si="16"/>
        <v/>
      </c>
      <c r="T48" s="179"/>
      <c r="U48" s="179">
        <v>0</v>
      </c>
      <c r="V48" s="144" t="str">
        <f t="shared" si="17"/>
        <v/>
      </c>
      <c r="W48" s="179"/>
      <c r="X48" s="179"/>
      <c r="Y48" s="180" t="str">
        <f t="shared" si="5"/>
        <v/>
      </c>
      <c r="Z48" s="142"/>
      <c r="AA48" s="169"/>
    </row>
    <row r="49" spans="1:27" s="3" customFormat="1">
      <c r="A49" s="143">
        <v>35</v>
      </c>
      <c r="B49" s="145" t="s">
        <v>226</v>
      </c>
      <c r="C49" s="170" t="s">
        <v>227</v>
      </c>
      <c r="D49" s="171"/>
      <c r="E49" s="134">
        <v>6</v>
      </c>
      <c r="F49" s="144">
        <v>6</v>
      </c>
      <c r="G49" s="144">
        <v>3</v>
      </c>
      <c r="H49" s="144">
        <f t="shared" si="14"/>
        <v>6.3</v>
      </c>
      <c r="I49" s="120" t="e">
        <f>IF([1]单体测试!AB47="","",Q49+#REF!+[1]詳細設計書レビュー!#REF!+[1]詳細設計書レビュー!#REF!+[1]詳細設計書レビュー!#REF!+[1]詳細設計書レビュー!#REF!+[1]单体测试!AD47+[1]单体测试!O47)</f>
        <v>#REF!</v>
      </c>
      <c r="J49" s="82"/>
      <c r="K49" s="82"/>
      <c r="L49" s="83"/>
      <c r="M49" s="117"/>
      <c r="N49" s="82"/>
      <c r="O49" s="82"/>
      <c r="P49" s="158">
        <v>6</v>
      </c>
      <c r="Q49" s="119">
        <f t="shared" si="18"/>
        <v>0</v>
      </c>
      <c r="R49" s="83" t="str">
        <f t="shared" si="15"/>
        <v/>
      </c>
      <c r="S49" s="117" t="str">
        <f t="shared" si="16"/>
        <v/>
      </c>
      <c r="T49" s="179">
        <v>6</v>
      </c>
      <c r="U49" s="179">
        <v>3</v>
      </c>
      <c r="V49" s="144">
        <f t="shared" si="17"/>
        <v>6.3</v>
      </c>
      <c r="W49" s="179"/>
      <c r="X49" s="179"/>
      <c r="Y49" s="180" t="str">
        <f t="shared" si="5"/>
        <v/>
      </c>
      <c r="Z49" s="142"/>
      <c r="AA49" s="169"/>
    </row>
    <row r="50" spans="1:27" s="3" customFormat="1">
      <c r="A50" s="143">
        <v>36</v>
      </c>
      <c r="B50" s="145" t="s">
        <v>228</v>
      </c>
      <c r="C50" s="170" t="s">
        <v>229</v>
      </c>
      <c r="D50" s="171"/>
      <c r="E50" s="134">
        <v>6</v>
      </c>
      <c r="F50" s="144">
        <v>6</v>
      </c>
      <c r="G50" s="144">
        <v>2</v>
      </c>
      <c r="H50" s="144">
        <f t="shared" si="14"/>
        <v>6.2</v>
      </c>
      <c r="I50" s="120" t="e">
        <f>IF([1]单体测试!AB48="","",Q50+#REF!+[1]詳細設計書レビュー!#REF!+[1]詳細設計書レビュー!#REF!+[1]詳細設計書レビュー!#REF!+[1]詳細設計書レビュー!#REF!+[1]单体测试!AD48+[1]单体测试!O48)</f>
        <v>#REF!</v>
      </c>
      <c r="J50" s="82"/>
      <c r="K50" s="82"/>
      <c r="L50" s="83"/>
      <c r="M50" s="117"/>
      <c r="N50" s="82"/>
      <c r="O50" s="82"/>
      <c r="P50" s="158">
        <v>4</v>
      </c>
      <c r="Q50" s="119">
        <f t="shared" si="18"/>
        <v>0</v>
      </c>
      <c r="R50" s="83" t="str">
        <f t="shared" si="15"/>
        <v/>
      </c>
      <c r="S50" s="117" t="str">
        <f t="shared" si="16"/>
        <v/>
      </c>
      <c r="T50" s="179">
        <v>4</v>
      </c>
      <c r="U50" s="179">
        <v>2</v>
      </c>
      <c r="V50" s="144">
        <f t="shared" si="17"/>
        <v>4.2</v>
      </c>
      <c r="W50" s="179">
        <v>2</v>
      </c>
      <c r="X50" s="179">
        <v>1</v>
      </c>
      <c r="Y50" s="180">
        <f t="shared" si="5"/>
        <v>2.1</v>
      </c>
      <c r="Z50" s="142"/>
      <c r="AA50" s="169"/>
    </row>
    <row r="51" spans="1:27" s="3" customFormat="1">
      <c r="A51" s="143">
        <v>37</v>
      </c>
      <c r="B51" s="145" t="s">
        <v>230</v>
      </c>
      <c r="C51" s="170" t="s">
        <v>231</v>
      </c>
      <c r="D51" s="171"/>
      <c r="E51" s="134">
        <v>6</v>
      </c>
      <c r="F51" s="144">
        <v>2</v>
      </c>
      <c r="G51" s="144">
        <v>1</v>
      </c>
      <c r="H51" s="144">
        <f t="shared" si="14"/>
        <v>2.1</v>
      </c>
      <c r="I51" s="120" t="e">
        <f>IF([1]单体测试!AB49="","",Q51+#REF!+[1]詳細設計書レビュー!#REF!+[1]詳細設計書レビュー!#REF!+[1]詳細設計書レビュー!#REF!+[1]詳細設計書レビュー!#REF!+[1]单体测试!AD49+[1]单体测试!O49)</f>
        <v>#REF!</v>
      </c>
      <c r="J51" s="82"/>
      <c r="K51" s="82"/>
      <c r="L51" s="83"/>
      <c r="M51" s="117"/>
      <c r="N51" s="82"/>
      <c r="O51" s="82"/>
      <c r="P51" s="158"/>
      <c r="Q51" s="119">
        <f t="shared" si="18"/>
        <v>0</v>
      </c>
      <c r="R51" s="83" t="str">
        <f t="shared" si="15"/>
        <v/>
      </c>
      <c r="S51" s="117" t="str">
        <f t="shared" si="16"/>
        <v/>
      </c>
      <c r="T51" s="179">
        <v>2</v>
      </c>
      <c r="U51" s="179">
        <v>1</v>
      </c>
      <c r="V51" s="144">
        <f t="shared" si="17"/>
        <v>2.1</v>
      </c>
      <c r="W51" s="179">
        <v>2</v>
      </c>
      <c r="X51" s="179">
        <v>1</v>
      </c>
      <c r="Y51" s="180">
        <f t="shared" si="5"/>
        <v>2.1</v>
      </c>
      <c r="Z51" s="142"/>
      <c r="AA51" s="169"/>
    </row>
    <row r="52" spans="1:27" s="3" customFormat="1">
      <c r="A52" s="143">
        <v>37</v>
      </c>
      <c r="B52" s="145" t="s">
        <v>230</v>
      </c>
      <c r="C52" s="170" t="s">
        <v>198</v>
      </c>
      <c r="D52" s="171"/>
      <c r="E52" s="134">
        <v>12</v>
      </c>
      <c r="F52" s="144">
        <v>8</v>
      </c>
      <c r="G52" s="144">
        <v>4</v>
      </c>
      <c r="H52" s="144">
        <f t="shared" si="14"/>
        <v>8.4</v>
      </c>
      <c r="I52" s="120" t="e">
        <f>IF([1]单体测试!AB49="","",Q52+#REF!+[1]詳細設計書レビュー!#REF!+[1]詳細設計書レビュー!#REF!+[1]詳細設計書レビュー!#REF!+[1]詳細設計書レビュー!#REF!+[1]单体测试!AD49+[1]单体测试!O49)</f>
        <v>#REF!</v>
      </c>
      <c r="J52" s="82"/>
      <c r="K52" s="82"/>
      <c r="L52" s="83"/>
      <c r="M52" s="117"/>
      <c r="N52" s="82"/>
      <c r="O52" s="82"/>
      <c r="P52" s="158">
        <v>8</v>
      </c>
      <c r="Q52" s="119">
        <f t="shared" si="18"/>
        <v>0</v>
      </c>
      <c r="R52" s="83" t="str">
        <f t="shared" si="15"/>
        <v/>
      </c>
      <c r="S52" s="117" t="str">
        <f t="shared" si="16"/>
        <v/>
      </c>
      <c r="T52" s="179">
        <v>8</v>
      </c>
      <c r="U52" s="179">
        <v>4</v>
      </c>
      <c r="V52" s="144">
        <f t="shared" si="17"/>
        <v>8.4</v>
      </c>
      <c r="W52" s="179">
        <v>4</v>
      </c>
      <c r="X52" s="179">
        <v>2</v>
      </c>
      <c r="Y52" s="180">
        <f t="shared" si="5"/>
        <v>4.2</v>
      </c>
      <c r="Z52" s="142"/>
      <c r="AA52" s="169"/>
    </row>
    <row r="53" spans="1:27">
      <c r="A53" s="143"/>
      <c r="B53" s="143" t="s">
        <v>18</v>
      </c>
      <c r="C53" s="170"/>
      <c r="D53" s="98"/>
      <c r="E53" s="134">
        <f>SUM(E10:E52)</f>
        <v>193</v>
      </c>
      <c r="F53" s="144"/>
      <c r="G53" s="144"/>
      <c r="H53" s="144">
        <f>SUM(H7:H52)</f>
        <v>208.49999999999989</v>
      </c>
      <c r="I53" s="120" t="e">
        <f>SUM(I10:I52)</f>
        <v>#REF!</v>
      </c>
      <c r="J53" s="176"/>
      <c r="K53" s="176"/>
      <c r="L53" s="83"/>
      <c r="M53" s="177"/>
      <c r="N53" s="176"/>
      <c r="O53" s="176"/>
      <c r="P53" s="178">
        <f>SUM(P7:P52)</f>
        <v>212</v>
      </c>
      <c r="Q53" s="119">
        <f>SUM(Q10:Q52)</f>
        <v>0</v>
      </c>
      <c r="R53" s="83"/>
      <c r="S53" s="83"/>
      <c r="T53" s="181"/>
      <c r="U53" s="181"/>
      <c r="V53" s="182">
        <f>SUM(V7:V52)</f>
        <v>204.2999999999999</v>
      </c>
      <c r="W53" s="181"/>
      <c r="X53" s="181"/>
      <c r="Y53" s="182">
        <f>SUM(Y7:Y52)</f>
        <v>33.70000000000001</v>
      </c>
    </row>
    <row r="54" spans="1:27">
      <c r="E54" s="148"/>
    </row>
    <row r="55" spans="1:27" ht="18" customHeight="1">
      <c r="A55" s="307" t="s">
        <v>19</v>
      </c>
      <c r="B55" s="101" t="s">
        <v>232</v>
      </c>
      <c r="C55" s="102" t="s">
        <v>21</v>
      </c>
      <c r="D55" s="103" t="e">
        <f>1-COUNTIF(L7:L52,"")/#REF!</f>
        <v>#REF!</v>
      </c>
      <c r="E55" s="148"/>
    </row>
    <row r="56" spans="1:27" ht="18" customHeight="1">
      <c r="A56" s="308"/>
      <c r="B56" s="150" t="s">
        <v>22</v>
      </c>
      <c r="C56" s="105" t="s">
        <v>23</v>
      </c>
      <c r="D56" s="106">
        <f>COUNTIF($L$7:$L$52,"◎")</f>
        <v>0</v>
      </c>
      <c r="E56" s="148"/>
    </row>
    <row r="57" spans="1:27" ht="18" customHeight="1">
      <c r="A57" s="308"/>
      <c r="B57" s="173" t="e">
        <f>IF(#REF!=0,"",#REF!*160/((#REF!+詳細設計書レビュー!L47+詳細設計書レビュー!Q47)*1.1))</f>
        <v>#REF!</v>
      </c>
      <c r="C57" s="105" t="s">
        <v>24</v>
      </c>
      <c r="D57" s="106">
        <f>COUNTIF($L$7:$L$52,"○")</f>
        <v>0</v>
      </c>
      <c r="E57" s="148"/>
    </row>
    <row r="58" spans="1:27" ht="18" customHeight="1">
      <c r="A58" s="308"/>
      <c r="B58" s="174"/>
      <c r="C58" s="105" t="s">
        <v>25</v>
      </c>
      <c r="D58" s="106">
        <f>COUNTIF(M7:M52,1)</f>
        <v>0</v>
      </c>
      <c r="E58" s="148"/>
    </row>
    <row r="59" spans="1:27" ht="18" customHeight="1">
      <c r="A59" s="308"/>
      <c r="B59" s="174"/>
      <c r="C59" s="105" t="s">
        <v>26</v>
      </c>
      <c r="D59" s="106">
        <f>COUNTIF($L$7:$L$52,"△")</f>
        <v>0</v>
      </c>
      <c r="E59" s="148"/>
    </row>
    <row r="60" spans="1:27" ht="18" customHeight="1">
      <c r="A60" s="308"/>
      <c r="B60" s="174"/>
      <c r="C60" s="107" t="s">
        <v>27</v>
      </c>
      <c r="D60" s="153" t="e">
        <f>1-COUNTIF(R7:R52,"")/#REF!</f>
        <v>#REF!</v>
      </c>
      <c r="E60" s="148"/>
    </row>
    <row r="61" spans="1:27" ht="18" customHeight="1">
      <c r="A61" s="308"/>
      <c r="B61" s="104"/>
      <c r="C61" s="105" t="s">
        <v>28</v>
      </c>
      <c r="D61" s="106">
        <f>COUNTIF($R$7:$R$52,"◎")</f>
        <v>0</v>
      </c>
      <c r="E61" s="148"/>
    </row>
    <row r="62" spans="1:27" ht="18" customHeight="1">
      <c r="A62" s="308"/>
      <c r="B62" s="104"/>
      <c r="C62" s="105" t="s">
        <v>29</v>
      </c>
      <c r="D62" s="106">
        <f>COUNTIF($R$7:$R$52,"○")</f>
        <v>0</v>
      </c>
      <c r="E62" s="148"/>
    </row>
    <row r="63" spans="1:27" ht="18" customHeight="1">
      <c r="A63" s="308"/>
      <c r="B63" s="152"/>
      <c r="C63" s="105" t="s">
        <v>30</v>
      </c>
      <c r="D63" s="106">
        <f>COUNTIF(S7:S52,1)</f>
        <v>0</v>
      </c>
      <c r="E63" s="148"/>
    </row>
    <row r="64" spans="1:27" ht="18" customHeight="1">
      <c r="A64" s="308"/>
      <c r="B64" s="152"/>
      <c r="C64" s="105" t="s">
        <v>31</v>
      </c>
      <c r="D64" s="106">
        <f>COUNTIF($R$7:$R$52,"△")</f>
        <v>0</v>
      </c>
      <c r="E64" s="148"/>
    </row>
    <row r="65" spans="1:5" ht="18" customHeight="1">
      <c r="A65" s="309"/>
      <c r="B65" s="155"/>
      <c r="C65" s="156" t="s">
        <v>32</v>
      </c>
      <c r="D65" s="183" t="e">
        <f>#REF!</f>
        <v>#REF!</v>
      </c>
      <c r="E65" s="148"/>
    </row>
  </sheetData>
  <autoFilter ref="A6:AB53" xr:uid="{00000000-0009-0000-0000-000007000000}"/>
  <mergeCells count="22">
    <mergeCell ref="F4:H5"/>
    <mergeCell ref="P5:P6"/>
    <mergeCell ref="Q5:Q6"/>
    <mergeCell ref="R5:R6"/>
    <mergeCell ref="S5:S6"/>
    <mergeCell ref="Z4:Z6"/>
    <mergeCell ref="J4:Y4"/>
    <mergeCell ref="T5:V5"/>
    <mergeCell ref="W5:Y5"/>
    <mergeCell ref="A4:A6"/>
    <mergeCell ref="A55:A65"/>
    <mergeCell ref="B4:B6"/>
    <mergeCell ref="C4:C6"/>
    <mergeCell ref="D4:D5"/>
    <mergeCell ref="E4:E6"/>
    <mergeCell ref="I4:I6"/>
    <mergeCell ref="J5:J6"/>
    <mergeCell ref="K5:K6"/>
    <mergeCell ref="L5:L6"/>
    <mergeCell ref="M5:M6"/>
    <mergeCell ref="N5:N6"/>
    <mergeCell ref="O5:O6"/>
  </mergeCells>
  <phoneticPr fontId="31" type="noConversion"/>
  <conditionalFormatting sqref="B7:B9">
    <cfRule type="expression" dxfId="136" priority="1" stopIfTrue="1">
      <formula>IF(#REF!="△",1,IF(#REF!=1,1,IF(#REF!="△",1,IF(#REF!=1,1,0))))</formula>
    </cfRule>
    <cfRule type="expression" dxfId="135" priority="2" stopIfTrue="1">
      <formula>IF(K7="△",1,IF(L7=1,1,IF(Q7="△",1,IF(R7=1,1,0))))</formula>
    </cfRule>
  </conditionalFormatting>
  <conditionalFormatting sqref="B10:B32">
    <cfRule type="expression" dxfId="134" priority="9" stopIfTrue="1">
      <formula>IF(#REF!="△",1,IF(#REF!=1,1,IF(#REF!="△",1,IF(#REF!=1,1,0))))</formula>
    </cfRule>
    <cfRule type="expression" dxfId="133" priority="10" stopIfTrue="1">
      <formula>IF(K10="△",1,IF(L10=1,1,IF(Q10="△",1,IF(R10=1,1,0))))</formula>
    </cfRule>
    <cfRule type="expression" dxfId="132" priority="29" stopIfTrue="1">
      <formula>IF(#REF!="△",1,IF(#REF!=1,1,IF(#REF!="△",1,IF(#REF!=1,1,0))))</formula>
    </cfRule>
    <cfRule type="expression" dxfId="131" priority="30" stopIfTrue="1">
      <formula>IF(#REF!="△",1,IF(#REF!=1,1,IF(#REF!="△",1,IF(#REF!=1,1,0))))</formula>
    </cfRule>
  </conditionalFormatting>
  <conditionalFormatting sqref="C7:C9">
    <cfRule type="expression" dxfId="130" priority="3" stopIfTrue="1">
      <formula>IF(#REF!="△",1,IF(#REF!=1,1,IF(#REF!="△",1,IF(#REF!=1,1,0))))</formula>
    </cfRule>
    <cfRule type="expression" dxfId="129" priority="4" stopIfTrue="1">
      <formula>IF(K7="△",1,IF(L7=1,1,IF(Q7="△",1,IF(R7=1,1,0))))</formula>
    </cfRule>
  </conditionalFormatting>
  <conditionalFormatting sqref="C10:C44">
    <cfRule type="expression" dxfId="128" priority="11" stopIfTrue="1">
      <formula>IF(#REF!="△",1,IF(#REF!=1,1,IF(#REF!="△",1,IF(#REF!=1,1,0))))</formula>
    </cfRule>
    <cfRule type="expression" dxfId="127" priority="12" stopIfTrue="1">
      <formula>IF(K10="△",1,IF(L10=1,1,IF(Q10="△",1,IF(R10=1,1,0))))</formula>
    </cfRule>
    <cfRule type="expression" dxfId="126" priority="23" stopIfTrue="1">
      <formula>IF(#REF!="△",1,IF(#REF!=1,1,IF(#REF!="△",1,IF(#REF!=1,1,0))))</formula>
    </cfRule>
    <cfRule type="expression" dxfId="125" priority="24" stopIfTrue="1">
      <formula>IF(K10="△",1,IF(L10=1,1,IF(Q10="△",1,IF(R10=1,1,0))))</formula>
    </cfRule>
  </conditionalFormatting>
  <conditionalFormatting sqref="C45:C47">
    <cfRule type="expression" dxfId="124" priority="47" stopIfTrue="1">
      <formula>IF(#REF!="△",1,IF(#REF!=1,1,IF(#REF!="△",1,IF(#REF!=1,1,0))))</formula>
    </cfRule>
    <cfRule type="expression" dxfId="123" priority="48" stopIfTrue="1">
      <formula>IF(K45="△",1,IF(L45=1,1,IF(Q45="△",1,IF(R45=1,1,0))))</formula>
    </cfRule>
    <cfRule type="expression" dxfId="122" priority="49" stopIfTrue="1">
      <formula>IF(#REF!="△",1,IF(#REF!=1,1,IF(#REF!="△",1,IF(#REF!=1,1,0))))</formula>
    </cfRule>
    <cfRule type="expression" dxfId="121" priority="50" stopIfTrue="1">
      <formula>IF(K45="△",1,IF(L45=1,1,IF(Q45="△",1,IF(R45=1,1,0))))</formula>
    </cfRule>
  </conditionalFormatting>
  <conditionalFormatting sqref="C45:C52">
    <cfRule type="expression" dxfId="120" priority="43" stopIfTrue="1">
      <formula>IF(#REF!="△",1,IF(#REF!=1,1,IF(#REF!="△",1,IF(#REF!=1,1,0))))</formula>
    </cfRule>
    <cfRule type="expression" dxfId="119" priority="44" stopIfTrue="1">
      <formula>IF(K45="△",1,IF(L45=1,1,IF(Q45="△",1,IF(R45=1,1,0))))</formula>
    </cfRule>
  </conditionalFormatting>
  <conditionalFormatting sqref="C45:C53">
    <cfRule type="expression" dxfId="118" priority="61" stopIfTrue="1">
      <formula>IF(#REF!="△",1,IF(#REF!=1,1,IF(#REF!="△",1,IF(#REF!=1,1,0))))</formula>
    </cfRule>
    <cfRule type="expression" dxfId="117" priority="62" stopIfTrue="1">
      <formula>IF(K45="△",1,IF(L45=1,1,IF(Q45="△",1,IF(R45=1,1,0))))</formula>
    </cfRule>
  </conditionalFormatting>
  <conditionalFormatting sqref="C50 C52">
    <cfRule type="expression" dxfId="116" priority="37" stopIfTrue="1">
      <formula>IF(#REF!="△",1,IF(#REF!=1,1,IF(#REF!="△",1,IF(#REF!=1,1,0))))</formula>
    </cfRule>
    <cfRule type="expression" dxfId="115" priority="38" stopIfTrue="1">
      <formula>IF(K50="△",1,IF(L50=1,1,IF(Q50="△",1,IF(R50=1,1,0))))</formula>
    </cfRule>
    <cfRule type="expression" dxfId="114" priority="41" stopIfTrue="1">
      <formula>IF(#REF!="△",1,IF(#REF!=1,1,IF(#REF!="△",1,IF(#REF!=1,1,0))))</formula>
    </cfRule>
    <cfRule type="expression" dxfId="113" priority="42" stopIfTrue="1">
      <formula>IF(K50="△",1,IF(L50=1,1,IF(Q50="△",1,IF(R50=1,1,0))))</formula>
    </cfRule>
  </conditionalFormatting>
  <conditionalFormatting sqref="C53">
    <cfRule type="expression" dxfId="112" priority="101" stopIfTrue="1">
      <formula>IF(#REF!="△",1,IF(#REF!=1,1,IF(#REF!="△",1,IF(#REF!=1,1,0))))</formula>
    </cfRule>
    <cfRule type="expression" dxfId="111" priority="102" stopIfTrue="1">
      <formula>IF(K53="△",1,IF(L53=1,1,IF(Q53="△",1,IF(R53=1,1,0))))</formula>
    </cfRule>
  </conditionalFormatting>
  <pageMargins left="0.42916666666666697" right="0.21875" top="0.74375000000000002" bottom="0.179166666666667" header="0.3" footer="0.3"/>
  <pageSetup paperSize="9" scale="70" fitToHeight="0" orientation="landscape" r:id="rId1"/>
  <headerFooter alignWithMargins="0">
    <oddHeader>&amp;L&amp;"-,加粗"&amp;9青岛萨纳斯科技有限公司&amp;C&amp;G&amp;R&amp;"-,加粗"&amp;9进度跟踪票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2"/>
  </sheetPr>
  <dimension ref="A1:AC61"/>
  <sheetViews>
    <sheetView showGridLines="0" view="pageBreakPreview" zoomScale="120" zoomScaleNormal="100" workbookViewId="0">
      <selection activeCell="B7" sqref="B7:C16"/>
    </sheetView>
  </sheetViews>
  <sheetFormatPr defaultColWidth="9" defaultRowHeight="9.6"/>
  <cols>
    <col min="1" max="1" width="3.88671875" style="2" customWidth="1"/>
    <col min="2" max="2" width="11.33203125" style="2" customWidth="1"/>
    <col min="3" max="3" width="28.44140625" style="2" customWidth="1"/>
    <col min="4" max="4" width="5.109375" style="3" customWidth="1"/>
    <col min="5" max="5" width="8.33203125" style="2" customWidth="1"/>
    <col min="6" max="6" width="11.33203125" style="2" customWidth="1"/>
    <col min="7" max="7" width="3.77734375" style="2" hidden="1" customWidth="1"/>
    <col min="8" max="9" width="9" style="2"/>
    <col min="10" max="10" width="4.21875" style="2" customWidth="1"/>
    <col min="11" max="11" width="4.6640625" style="2" hidden="1" customWidth="1"/>
    <col min="12" max="13" width="9" style="2"/>
    <col min="14" max="14" width="6" style="2" customWidth="1"/>
    <col min="15" max="15" width="3.21875" style="2" hidden="1" customWidth="1"/>
    <col min="16" max="16" width="4.109375" style="2" customWidth="1"/>
    <col min="17" max="17" width="4.33203125" style="2" hidden="1" customWidth="1"/>
    <col min="18" max="19" width="4.33203125" style="3" customWidth="1"/>
    <col min="20" max="20" width="4.44140625" style="3" customWidth="1"/>
    <col min="21" max="21" width="4" style="3" customWidth="1"/>
    <col min="22" max="24" width="4" style="4" customWidth="1"/>
    <col min="25" max="25" width="23.109375" style="4" customWidth="1"/>
    <col min="26" max="27" width="4" style="4" customWidth="1"/>
    <col min="28" max="28" width="5.21875" style="4" customWidth="1"/>
    <col min="29" max="29" width="4.77734375" style="4" customWidth="1"/>
    <col min="30" max="30" width="21.109375" style="2" customWidth="1"/>
    <col min="31" max="31" width="14.21875" style="2" customWidth="1"/>
    <col min="32" max="32" width="7" style="2" customWidth="1"/>
    <col min="33" max="16384" width="9" style="2"/>
  </cols>
  <sheetData>
    <row r="1" spans="1:29" ht="1.5" customHeight="1"/>
    <row r="2" spans="1:29" ht="24.75" customHeight="1">
      <c r="A2" s="71" t="s">
        <v>0</v>
      </c>
      <c r="B2" s="72"/>
      <c r="D2" s="73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>
      <c r="A3" s="74"/>
      <c r="B3" s="75"/>
      <c r="D3" s="7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s="1" customFormat="1" ht="12" customHeight="1">
      <c r="A4" s="375" t="s">
        <v>1</v>
      </c>
      <c r="B4" s="314" t="s">
        <v>122</v>
      </c>
      <c r="C4" s="314" t="s">
        <v>3</v>
      </c>
      <c r="D4" s="322" t="s">
        <v>4</v>
      </c>
      <c r="E4" s="376" t="s">
        <v>123</v>
      </c>
      <c r="F4" s="393" t="s">
        <v>124</v>
      </c>
      <c r="G4" s="332" t="s">
        <v>5</v>
      </c>
      <c r="H4" s="392" t="s">
        <v>233</v>
      </c>
      <c r="I4" s="392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2"/>
      <c r="U4" s="392"/>
      <c r="V4" s="392"/>
      <c r="W4" s="392"/>
      <c r="X4" s="392"/>
      <c r="Y4" s="392" t="s">
        <v>7</v>
      </c>
      <c r="Z4" s="168"/>
    </row>
    <row r="5" spans="1:29" s="1" customFormat="1" ht="12" customHeight="1">
      <c r="A5" s="375"/>
      <c r="B5" s="314"/>
      <c r="C5" s="314"/>
      <c r="D5" s="322"/>
      <c r="E5" s="376"/>
      <c r="F5" s="393"/>
      <c r="G5" s="332"/>
      <c r="H5" s="322" t="s">
        <v>8</v>
      </c>
      <c r="I5" s="322" t="s">
        <v>9</v>
      </c>
      <c r="J5" s="331" t="s">
        <v>10</v>
      </c>
      <c r="K5" s="331" t="s">
        <v>11</v>
      </c>
      <c r="L5" s="322" t="s">
        <v>12</v>
      </c>
      <c r="M5" s="322" t="s">
        <v>13</v>
      </c>
      <c r="N5" s="322" t="s">
        <v>14</v>
      </c>
      <c r="O5" s="332" t="s">
        <v>15</v>
      </c>
      <c r="P5" s="331" t="s">
        <v>16</v>
      </c>
      <c r="Q5" s="331" t="s">
        <v>17</v>
      </c>
      <c r="R5" s="395" t="s">
        <v>120</v>
      </c>
      <c r="S5" s="164" t="s">
        <v>234</v>
      </c>
      <c r="T5" s="164"/>
      <c r="U5" s="164"/>
      <c r="V5" s="164"/>
      <c r="W5" s="164"/>
      <c r="X5" s="374" t="s">
        <v>235</v>
      </c>
      <c r="Y5" s="392"/>
      <c r="Z5" s="168"/>
    </row>
    <row r="6" spans="1:29" s="1" customFormat="1" ht="30" customHeight="1">
      <c r="A6" s="375"/>
      <c r="B6" s="314"/>
      <c r="C6" s="314"/>
      <c r="D6" s="322"/>
      <c r="E6" s="376"/>
      <c r="F6" s="393"/>
      <c r="G6" s="332"/>
      <c r="H6" s="322"/>
      <c r="I6" s="322"/>
      <c r="J6" s="331"/>
      <c r="K6" s="331"/>
      <c r="L6" s="322"/>
      <c r="M6" s="322"/>
      <c r="N6" s="322"/>
      <c r="O6" s="332"/>
      <c r="P6" s="331"/>
      <c r="Q6" s="331"/>
      <c r="R6" s="395"/>
      <c r="S6" s="165" t="s">
        <v>236</v>
      </c>
      <c r="T6" s="165" t="s">
        <v>237</v>
      </c>
      <c r="U6" s="165" t="s">
        <v>238</v>
      </c>
      <c r="V6" s="165" t="s">
        <v>239</v>
      </c>
      <c r="W6" s="127" t="s">
        <v>49</v>
      </c>
      <c r="X6" s="374"/>
      <c r="Y6" s="392"/>
      <c r="Z6" s="168"/>
    </row>
    <row r="7" spans="1:29" s="3" customFormat="1">
      <c r="A7" s="143">
        <v>1</v>
      </c>
      <c r="B7" s="79" t="s">
        <v>240</v>
      </c>
      <c r="C7" s="79" t="s">
        <v>241</v>
      </c>
      <c r="D7" s="81"/>
      <c r="E7" s="134"/>
      <c r="F7" s="144" t="str">
        <f>IF(詳細設計書作成!F7&lt;&gt;"",詳細設計書作成!F7,"")</f>
        <v/>
      </c>
      <c r="G7" s="120" t="str">
        <f>IF([2]テスト!AB7="","",#REF!+#REF!+'[2]レビュー&amp;SQLテスト'!M8+'[2]レビュー&amp;SQLテスト'!Q8+'[2]レビュー&amp;SQLテスト'!#REF!+'[2]レビュー&amp;SQLテスト'!#REF!+[2]テスト!AD7+[2]テスト!O7)</f>
        <v/>
      </c>
      <c r="H7" s="82"/>
      <c r="I7" s="82"/>
      <c r="J7" s="83" t="str">
        <f t="shared" ref="J7:J26" si="0">IF(I7="","",IF(I7=H7,"○",IF(I7&gt;H7,"△","◎")))</f>
        <v/>
      </c>
      <c r="K7" s="117" t="str">
        <f>IF(H7="","",IF(H7&lt;=$B$2,IF(I7="",1),0))</f>
        <v/>
      </c>
      <c r="L7" s="82"/>
      <c r="M7" s="82"/>
      <c r="N7" s="158"/>
      <c r="O7" s="119">
        <f t="shared" ref="O7:O26" si="1">IF(M7="",0,N7)</f>
        <v>0</v>
      </c>
      <c r="P7" s="83" t="str">
        <f t="shared" ref="P7:P26" si="2">IF(M7="","",IF(M7=L7,"○",IF(M7&gt;L7,"△","◎")))</f>
        <v/>
      </c>
      <c r="Q7" s="162" t="str">
        <f t="shared" ref="Q7:Q26" si="3">IF(L7="","",IF($B$2&gt;=L7,IF(M7="",1),0))</f>
        <v/>
      </c>
      <c r="R7" s="162" t="str">
        <f t="shared" ref="R7:R26" si="4">IF(M7&lt;&gt;"",W7,"")</f>
        <v/>
      </c>
      <c r="S7" s="166"/>
      <c r="T7" s="166"/>
      <c r="U7" s="166"/>
      <c r="V7" s="166"/>
      <c r="W7" s="163" t="str">
        <f t="shared" ref="W7:W26" si="5">IF(S7="","",S7+T7+U7+V7)</f>
        <v/>
      </c>
      <c r="X7" s="167"/>
      <c r="Y7" s="142"/>
      <c r="Z7" s="169"/>
    </row>
    <row r="8" spans="1:29" s="3" customFormat="1">
      <c r="A8" s="143">
        <v>2</v>
      </c>
      <c r="B8" s="79" t="s">
        <v>242</v>
      </c>
      <c r="C8" s="79" t="s">
        <v>243</v>
      </c>
      <c r="D8" s="81"/>
      <c r="E8" s="134"/>
      <c r="F8" s="144" t="str">
        <f>IF(詳細設計書作成!F8&lt;&gt;"",詳細設計書作成!F8,"")</f>
        <v/>
      </c>
      <c r="G8" s="120" t="str">
        <f>IF([2]テスト!AB8="","",#REF!+#REF!+'[2]レビュー&amp;SQLテスト'!M9+'[2]レビュー&amp;SQLテスト'!Q9+'[2]レビュー&amp;SQLテスト'!#REF!+'[2]レビュー&amp;SQLテスト'!#REF!+[2]テスト!AD8+[2]テスト!O8)</f>
        <v/>
      </c>
      <c r="H8" s="82"/>
      <c r="I8" s="82"/>
      <c r="J8" s="83" t="str">
        <f t="shared" si="0"/>
        <v/>
      </c>
      <c r="K8" s="117" t="str">
        <f>IF(H8="","",IF(H8&lt;=$B$2,IF(I8="",1),0))</f>
        <v/>
      </c>
      <c r="L8" s="82"/>
      <c r="M8" s="82"/>
      <c r="N8" s="158"/>
      <c r="O8" s="119">
        <f t="shared" si="1"/>
        <v>0</v>
      </c>
      <c r="P8" s="83" t="str">
        <f t="shared" si="2"/>
        <v/>
      </c>
      <c r="Q8" s="162" t="str">
        <f t="shared" si="3"/>
        <v/>
      </c>
      <c r="R8" s="162" t="str">
        <f t="shared" si="4"/>
        <v/>
      </c>
      <c r="S8" s="166"/>
      <c r="T8" s="166"/>
      <c r="U8" s="166"/>
      <c r="V8" s="166"/>
      <c r="W8" s="163" t="str">
        <f t="shared" si="5"/>
        <v/>
      </c>
      <c r="X8" s="167"/>
      <c r="Y8" s="142"/>
      <c r="Z8" s="169"/>
    </row>
    <row r="9" spans="1:29" s="3" customFormat="1">
      <c r="A9" s="143">
        <v>3</v>
      </c>
      <c r="B9" s="79" t="s">
        <v>244</v>
      </c>
      <c r="C9" s="79" t="s">
        <v>245</v>
      </c>
      <c r="D9" s="81"/>
      <c r="E9" s="134"/>
      <c r="F9" s="144" t="str">
        <f>IF(詳細設計書作成!F9&lt;&gt;"",詳細設計書作成!F9,"")</f>
        <v/>
      </c>
      <c r="G9" s="120" t="str">
        <f>IF([2]テスト!AB9="","",#REF!+#REF!+'[2]レビュー&amp;SQLテスト'!M10+'[2]レビュー&amp;SQLテスト'!Q10+'[2]レビュー&amp;SQLテスト'!#REF!+'[2]レビュー&amp;SQLテスト'!#REF!+[2]テスト!AD9+[2]テスト!O9)</f>
        <v/>
      </c>
      <c r="H9" s="82"/>
      <c r="I9" s="98"/>
      <c r="J9" s="83" t="str">
        <f t="shared" si="0"/>
        <v/>
      </c>
      <c r="K9" s="117"/>
      <c r="L9" s="82"/>
      <c r="M9" s="82"/>
      <c r="N9" s="158"/>
      <c r="O9" s="119">
        <f t="shared" si="1"/>
        <v>0</v>
      </c>
      <c r="P9" s="83" t="str">
        <f t="shared" si="2"/>
        <v/>
      </c>
      <c r="Q9" s="162" t="str">
        <f t="shared" si="3"/>
        <v/>
      </c>
      <c r="R9" s="162" t="str">
        <f t="shared" si="4"/>
        <v/>
      </c>
      <c r="S9" s="166"/>
      <c r="T9" s="166"/>
      <c r="U9" s="166"/>
      <c r="V9" s="166"/>
      <c r="W9" s="163" t="str">
        <f t="shared" si="5"/>
        <v/>
      </c>
      <c r="X9" s="167"/>
      <c r="Y9" s="142"/>
      <c r="Z9" s="169"/>
    </row>
    <row r="10" spans="1:29" s="3" customFormat="1">
      <c r="A10" s="143">
        <v>4</v>
      </c>
      <c r="B10" s="79" t="s">
        <v>246</v>
      </c>
      <c r="C10" s="79" t="s">
        <v>247</v>
      </c>
      <c r="D10" s="81"/>
      <c r="E10" s="137"/>
      <c r="F10" s="144" t="str">
        <f>IF(詳細設計書作成!F10&lt;&gt;"",詳細設計書作成!F10,"")</f>
        <v/>
      </c>
      <c r="G10" s="120" t="str">
        <f>IF([2]テスト!AB11="","",#REF!+#REF!+'[2]レビュー&amp;SQLテスト'!M12+'[2]レビュー&amp;SQLテスト'!Q12+'[2]レビュー&amp;SQLテスト'!#REF!+'[2]レビュー&amp;SQLテスト'!#REF!+[2]テスト!AD11+[2]テスト!O11)</f>
        <v/>
      </c>
      <c r="H10" s="82"/>
      <c r="I10" s="82"/>
      <c r="J10" s="83" t="str">
        <f t="shared" si="0"/>
        <v/>
      </c>
      <c r="K10" s="117" t="str">
        <f>IF(H10="","",IF(H10&lt;=$B$2,IF(#REF!="",1),0))</f>
        <v/>
      </c>
      <c r="L10" s="82"/>
      <c r="M10" s="82"/>
      <c r="N10" s="158"/>
      <c r="O10" s="119">
        <f t="shared" si="1"/>
        <v>0</v>
      </c>
      <c r="P10" s="83" t="str">
        <f t="shared" si="2"/>
        <v/>
      </c>
      <c r="Q10" s="162" t="str">
        <f t="shared" si="3"/>
        <v/>
      </c>
      <c r="R10" s="162" t="str">
        <f t="shared" si="4"/>
        <v/>
      </c>
      <c r="S10" s="166"/>
      <c r="T10" s="166"/>
      <c r="U10" s="166"/>
      <c r="V10" s="166"/>
      <c r="W10" s="163" t="str">
        <f t="shared" si="5"/>
        <v/>
      </c>
      <c r="X10" s="167"/>
      <c r="Y10" s="142"/>
      <c r="Z10" s="169"/>
    </row>
    <row r="11" spans="1:29" s="3" customFormat="1">
      <c r="A11" s="143">
        <v>5</v>
      </c>
      <c r="B11" s="79" t="s">
        <v>248</v>
      </c>
      <c r="C11" s="79" t="s">
        <v>249</v>
      </c>
      <c r="D11" s="81"/>
      <c r="E11" s="137"/>
      <c r="F11" s="144" t="str">
        <f>IF(詳細設計書作成!F11&lt;&gt;"",詳細設計書作成!F11,"")</f>
        <v/>
      </c>
      <c r="G11" s="120" t="str">
        <f>IF([2]テスト!AB12="","",#REF!+#REF!+'[2]レビュー&amp;SQLテスト'!M13+'[2]レビュー&amp;SQLテスト'!Q13+'[2]レビュー&amp;SQLテスト'!#REF!+'[2]レビュー&amp;SQLテスト'!#REF!+[2]テスト!AD12+[2]テスト!O12)</f>
        <v/>
      </c>
      <c r="H11" s="82"/>
      <c r="I11" s="82"/>
      <c r="J11" s="83" t="str">
        <f t="shared" si="0"/>
        <v/>
      </c>
      <c r="K11" s="117" t="str">
        <f t="shared" ref="K11:K26" si="6">IF(H11="","",IF(H11&lt;=$B$2,IF(I11="",1),0))</f>
        <v/>
      </c>
      <c r="L11" s="82"/>
      <c r="M11" s="82"/>
      <c r="N11" s="158"/>
      <c r="O11" s="119">
        <f t="shared" si="1"/>
        <v>0</v>
      </c>
      <c r="P11" s="83" t="str">
        <f t="shared" si="2"/>
        <v/>
      </c>
      <c r="Q11" s="162" t="str">
        <f t="shared" si="3"/>
        <v/>
      </c>
      <c r="R11" s="162" t="str">
        <f t="shared" si="4"/>
        <v/>
      </c>
      <c r="S11" s="166"/>
      <c r="T11" s="166"/>
      <c r="U11" s="166"/>
      <c r="V11" s="166"/>
      <c r="W11" s="163" t="str">
        <f t="shared" si="5"/>
        <v/>
      </c>
      <c r="X11" s="167"/>
      <c r="Y11" s="142"/>
      <c r="Z11" s="169"/>
    </row>
    <row r="12" spans="1:29" s="3" customFormat="1">
      <c r="A12" s="143">
        <v>6</v>
      </c>
      <c r="B12" s="79" t="s">
        <v>250</v>
      </c>
      <c r="C12" s="79" t="s">
        <v>251</v>
      </c>
      <c r="D12" s="81"/>
      <c r="E12" s="137"/>
      <c r="F12" s="144" t="str">
        <f>IF(詳細設計書作成!F12&lt;&gt;"",詳細設計書作成!F12,"")</f>
        <v/>
      </c>
      <c r="G12" s="120" t="str">
        <f>IF([2]テスト!AB13="","",#REF!+#REF!+'[2]レビュー&amp;SQLテスト'!M14+'[2]レビュー&amp;SQLテスト'!Q14+'[2]レビュー&amp;SQLテスト'!#REF!+'[2]レビュー&amp;SQLテスト'!#REF!+[2]テスト!AD13+[2]テスト!O13)</f>
        <v/>
      </c>
      <c r="H12" s="82"/>
      <c r="I12" s="82"/>
      <c r="J12" s="83" t="str">
        <f t="shared" si="0"/>
        <v/>
      </c>
      <c r="K12" s="117" t="str">
        <f t="shared" si="6"/>
        <v/>
      </c>
      <c r="L12" s="82"/>
      <c r="M12" s="82"/>
      <c r="N12" s="158"/>
      <c r="O12" s="119">
        <f t="shared" si="1"/>
        <v>0</v>
      </c>
      <c r="P12" s="83" t="str">
        <f t="shared" si="2"/>
        <v/>
      </c>
      <c r="Q12" s="162" t="str">
        <f t="shared" si="3"/>
        <v/>
      </c>
      <c r="R12" s="162" t="str">
        <f t="shared" si="4"/>
        <v/>
      </c>
      <c r="S12" s="166"/>
      <c r="T12" s="166"/>
      <c r="U12" s="166"/>
      <c r="V12" s="166"/>
      <c r="W12" s="163" t="str">
        <f t="shared" si="5"/>
        <v/>
      </c>
      <c r="X12" s="167"/>
      <c r="Y12" s="142"/>
      <c r="Z12" s="169"/>
    </row>
    <row r="13" spans="1:29" s="3" customFormat="1">
      <c r="A13" s="143">
        <v>7</v>
      </c>
      <c r="B13" s="86" t="s">
        <v>252</v>
      </c>
      <c r="C13" s="86" t="s">
        <v>253</v>
      </c>
      <c r="D13" s="81"/>
      <c r="E13" s="137"/>
      <c r="F13" s="144" t="str">
        <f>IF(詳細設計書作成!F13&lt;&gt;"",詳細設計書作成!F13,"")</f>
        <v/>
      </c>
      <c r="G13" s="120" t="str">
        <f>IF([2]テスト!AB14="","",#REF!+#REF!+'[2]レビュー&amp;SQLテスト'!M15+'[2]レビュー&amp;SQLテスト'!Q15+'[2]レビュー&amp;SQLテスト'!#REF!+'[2]レビュー&amp;SQLテスト'!#REF!+[2]テスト!AD14+[2]テスト!O14)</f>
        <v/>
      </c>
      <c r="H13" s="82"/>
      <c r="I13" s="82"/>
      <c r="J13" s="83" t="str">
        <f t="shared" si="0"/>
        <v/>
      </c>
      <c r="K13" s="117" t="str">
        <f t="shared" si="6"/>
        <v/>
      </c>
      <c r="L13" s="82"/>
      <c r="M13" s="82"/>
      <c r="N13" s="158"/>
      <c r="O13" s="119">
        <f t="shared" si="1"/>
        <v>0</v>
      </c>
      <c r="P13" s="83" t="str">
        <f t="shared" si="2"/>
        <v/>
      </c>
      <c r="Q13" s="162" t="str">
        <f t="shared" si="3"/>
        <v/>
      </c>
      <c r="R13" s="162" t="str">
        <f t="shared" si="4"/>
        <v/>
      </c>
      <c r="S13" s="166"/>
      <c r="T13" s="166"/>
      <c r="U13" s="166"/>
      <c r="V13" s="166"/>
      <c r="W13" s="163" t="str">
        <f t="shared" si="5"/>
        <v/>
      </c>
      <c r="X13" s="167"/>
      <c r="Y13" s="130"/>
      <c r="Z13" s="169"/>
    </row>
    <row r="14" spans="1:29" s="3" customFormat="1">
      <c r="A14" s="143">
        <v>8</v>
      </c>
      <c r="B14" s="86" t="s">
        <v>254</v>
      </c>
      <c r="C14" s="86" t="s">
        <v>255</v>
      </c>
      <c r="D14" s="81"/>
      <c r="E14" s="137"/>
      <c r="F14" s="144" t="str">
        <f>IF(詳細設計書作成!F14&lt;&gt;"",詳細設計書作成!F14,"")</f>
        <v/>
      </c>
      <c r="G14" s="120" t="str">
        <f>IF([2]テスト!AB15="","",#REF!+#REF!+'[2]レビュー&amp;SQLテスト'!M16+'[2]レビュー&amp;SQLテスト'!Q16+'[2]レビュー&amp;SQLテスト'!#REF!+'[2]レビュー&amp;SQLテスト'!#REF!+[2]テスト!AD15+[2]テスト!O15)</f>
        <v/>
      </c>
      <c r="H14" s="82"/>
      <c r="I14" s="82"/>
      <c r="J14" s="83" t="str">
        <f t="shared" si="0"/>
        <v/>
      </c>
      <c r="K14" s="117" t="str">
        <f t="shared" si="6"/>
        <v/>
      </c>
      <c r="L14" s="82"/>
      <c r="M14" s="82"/>
      <c r="N14" s="158"/>
      <c r="O14" s="119">
        <f t="shared" si="1"/>
        <v>0</v>
      </c>
      <c r="P14" s="83" t="str">
        <f t="shared" si="2"/>
        <v/>
      </c>
      <c r="Q14" s="162" t="str">
        <f t="shared" si="3"/>
        <v/>
      </c>
      <c r="R14" s="162" t="str">
        <f t="shared" si="4"/>
        <v/>
      </c>
      <c r="S14" s="166"/>
      <c r="T14" s="166"/>
      <c r="U14" s="166"/>
      <c r="V14" s="166"/>
      <c r="W14" s="163" t="str">
        <f t="shared" si="5"/>
        <v/>
      </c>
      <c r="X14" s="167"/>
      <c r="Y14" s="130"/>
      <c r="Z14" s="169"/>
    </row>
    <row r="15" spans="1:29" s="3" customFormat="1">
      <c r="A15" s="143">
        <v>9</v>
      </c>
      <c r="B15" s="86" t="s">
        <v>256</v>
      </c>
      <c r="C15" s="86" t="s">
        <v>257</v>
      </c>
      <c r="D15" s="81"/>
      <c r="E15" s="137"/>
      <c r="F15" s="144" t="str">
        <f>IF(詳細設計書作成!F15&lt;&gt;"",詳細設計書作成!F15,"")</f>
        <v/>
      </c>
      <c r="G15" s="120" t="str">
        <f>IF([2]テスト!AB16="","",#REF!+#REF!+'[2]レビュー&amp;SQLテスト'!M17+'[2]レビュー&amp;SQLテスト'!Q17+'[2]レビュー&amp;SQLテスト'!#REF!+'[2]レビュー&amp;SQLテスト'!#REF!+[2]テスト!AD16+[2]テスト!O16)</f>
        <v/>
      </c>
      <c r="H15" s="82"/>
      <c r="I15" s="82"/>
      <c r="J15" s="83" t="str">
        <f t="shared" si="0"/>
        <v/>
      </c>
      <c r="K15" s="117" t="str">
        <f t="shared" si="6"/>
        <v/>
      </c>
      <c r="L15" s="82"/>
      <c r="M15" s="82"/>
      <c r="N15" s="158"/>
      <c r="O15" s="119">
        <f t="shared" si="1"/>
        <v>0</v>
      </c>
      <c r="P15" s="83" t="str">
        <f t="shared" si="2"/>
        <v/>
      </c>
      <c r="Q15" s="162" t="str">
        <f t="shared" si="3"/>
        <v/>
      </c>
      <c r="R15" s="162" t="str">
        <f t="shared" si="4"/>
        <v/>
      </c>
      <c r="S15" s="166"/>
      <c r="T15" s="166"/>
      <c r="U15" s="166"/>
      <c r="V15" s="166"/>
      <c r="W15" s="163" t="str">
        <f t="shared" si="5"/>
        <v/>
      </c>
      <c r="X15" s="167"/>
      <c r="Y15" s="142"/>
      <c r="Z15" s="169"/>
    </row>
    <row r="16" spans="1:29" s="3" customFormat="1" ht="12.75" customHeight="1">
      <c r="A16" s="143">
        <v>10</v>
      </c>
      <c r="B16" s="86" t="s">
        <v>258</v>
      </c>
      <c r="C16" s="86" t="s">
        <v>259</v>
      </c>
      <c r="D16" s="81"/>
      <c r="E16" s="137"/>
      <c r="F16" s="144" t="str">
        <f>IF(詳細設計書作成!F16&lt;&gt;"",詳細設計書作成!F16,"")</f>
        <v/>
      </c>
      <c r="G16" s="120" t="str">
        <f>IF([2]テスト!AB17="","",#REF!+#REF!+'[2]レビュー&amp;SQLテスト'!M18+'[2]レビュー&amp;SQLテスト'!Q18+'[2]レビュー&amp;SQLテスト'!#REF!+'[2]レビュー&amp;SQLテスト'!#REF!+[2]テスト!AD17+[2]テスト!O17)</f>
        <v/>
      </c>
      <c r="H16" s="82"/>
      <c r="I16" s="82"/>
      <c r="J16" s="83" t="str">
        <f t="shared" si="0"/>
        <v/>
      </c>
      <c r="K16" s="117" t="str">
        <f t="shared" si="6"/>
        <v/>
      </c>
      <c r="L16" s="82"/>
      <c r="M16" s="82"/>
      <c r="N16" s="158"/>
      <c r="O16" s="119">
        <f t="shared" si="1"/>
        <v>0</v>
      </c>
      <c r="P16" s="83" t="str">
        <f t="shared" si="2"/>
        <v/>
      </c>
      <c r="Q16" s="162" t="str">
        <f t="shared" si="3"/>
        <v/>
      </c>
      <c r="R16" s="162" t="str">
        <f t="shared" si="4"/>
        <v/>
      </c>
      <c r="S16" s="166"/>
      <c r="T16" s="166"/>
      <c r="U16" s="166"/>
      <c r="V16" s="166"/>
      <c r="W16" s="163" t="str">
        <f t="shared" si="5"/>
        <v/>
      </c>
      <c r="X16" s="167"/>
      <c r="Y16" s="142"/>
      <c r="Z16" s="169"/>
    </row>
    <row r="17" spans="1:26" s="3" customFormat="1">
      <c r="A17" s="143">
        <v>11</v>
      </c>
      <c r="B17" s="87"/>
      <c r="C17" s="88"/>
      <c r="D17" s="81"/>
      <c r="E17" s="137"/>
      <c r="F17" s="144" t="str">
        <f>IF(詳細設計書作成!F17&lt;&gt;"",詳細設計書作成!F17,"")</f>
        <v/>
      </c>
      <c r="G17" s="120" t="str">
        <f>IF([2]テスト!AB18="","",#REF!+#REF!+'[2]レビュー&amp;SQLテスト'!M19+'[2]レビュー&amp;SQLテスト'!Q19+'[2]レビュー&amp;SQLテスト'!#REF!+'[2]レビュー&amp;SQLテスト'!#REF!+[2]テスト!AD18+[2]テスト!O18)</f>
        <v/>
      </c>
      <c r="H17" s="82"/>
      <c r="I17" s="82"/>
      <c r="J17" s="83" t="str">
        <f t="shared" si="0"/>
        <v/>
      </c>
      <c r="K17" s="117" t="str">
        <f t="shared" si="6"/>
        <v/>
      </c>
      <c r="L17" s="82"/>
      <c r="M17" s="82"/>
      <c r="N17" s="158"/>
      <c r="O17" s="119">
        <f t="shared" si="1"/>
        <v>0</v>
      </c>
      <c r="P17" s="83" t="str">
        <f t="shared" si="2"/>
        <v/>
      </c>
      <c r="Q17" s="162" t="str">
        <f t="shared" si="3"/>
        <v/>
      </c>
      <c r="R17" s="162" t="str">
        <f t="shared" si="4"/>
        <v/>
      </c>
      <c r="S17" s="166"/>
      <c r="T17" s="166"/>
      <c r="U17" s="166"/>
      <c r="V17" s="166"/>
      <c r="W17" s="163" t="str">
        <f t="shared" si="5"/>
        <v/>
      </c>
      <c r="X17" s="167"/>
      <c r="Y17" s="130"/>
      <c r="Z17" s="169"/>
    </row>
    <row r="18" spans="1:26" s="3" customFormat="1">
      <c r="A18" s="143">
        <v>12</v>
      </c>
      <c r="B18" s="87"/>
      <c r="C18" s="88"/>
      <c r="D18" s="81"/>
      <c r="E18" s="137"/>
      <c r="F18" s="144" t="str">
        <f>IF(詳細設計書作成!F18&lt;&gt;"",詳細設計書作成!F18,"")</f>
        <v/>
      </c>
      <c r="G18" s="120" t="str">
        <f>IF([2]テスト!AB19="","",#REF!+#REF!+'[2]レビュー&amp;SQLテスト'!M20+'[2]レビュー&amp;SQLテスト'!Q20+'[2]レビュー&amp;SQLテスト'!#REF!+'[2]レビュー&amp;SQLテスト'!#REF!+[2]テスト!AD19+[2]テスト!O19)</f>
        <v/>
      </c>
      <c r="H18" s="82"/>
      <c r="I18" s="82"/>
      <c r="J18" s="83" t="str">
        <f t="shared" si="0"/>
        <v/>
      </c>
      <c r="K18" s="117" t="str">
        <f t="shared" si="6"/>
        <v/>
      </c>
      <c r="L18" s="82"/>
      <c r="M18" s="82"/>
      <c r="N18" s="158"/>
      <c r="O18" s="119">
        <f t="shared" si="1"/>
        <v>0</v>
      </c>
      <c r="P18" s="83" t="str">
        <f t="shared" si="2"/>
        <v/>
      </c>
      <c r="Q18" s="162" t="str">
        <f t="shared" si="3"/>
        <v/>
      </c>
      <c r="R18" s="162" t="str">
        <f t="shared" si="4"/>
        <v/>
      </c>
      <c r="S18" s="166"/>
      <c r="T18" s="166"/>
      <c r="U18" s="166"/>
      <c r="V18" s="166"/>
      <c r="W18" s="163" t="str">
        <f t="shared" si="5"/>
        <v/>
      </c>
      <c r="X18" s="167"/>
      <c r="Y18" s="130"/>
      <c r="Z18" s="169"/>
    </row>
    <row r="19" spans="1:26" s="3" customFormat="1">
      <c r="A19" s="143">
        <v>13</v>
      </c>
      <c r="B19" s="87"/>
      <c r="C19" s="88"/>
      <c r="D19" s="81"/>
      <c r="E19" s="137"/>
      <c r="F19" s="144" t="str">
        <f>IF(詳細設計書作成!F19&lt;&gt;"",詳細設計書作成!F19,"")</f>
        <v/>
      </c>
      <c r="G19" s="120" t="str">
        <f>IF([2]テスト!AB20="","",#REF!+#REF!+'[2]レビュー&amp;SQLテスト'!M21+'[2]レビュー&amp;SQLテスト'!Q21+'[2]レビュー&amp;SQLテスト'!#REF!+'[2]レビュー&amp;SQLテスト'!#REF!+[2]テスト!AD20+[2]テスト!O20)</f>
        <v/>
      </c>
      <c r="H19" s="82"/>
      <c r="I19" s="82"/>
      <c r="J19" s="83" t="str">
        <f t="shared" si="0"/>
        <v/>
      </c>
      <c r="K19" s="117" t="str">
        <f t="shared" si="6"/>
        <v/>
      </c>
      <c r="L19" s="82"/>
      <c r="M19" s="82"/>
      <c r="N19" s="158"/>
      <c r="O19" s="119">
        <f t="shared" si="1"/>
        <v>0</v>
      </c>
      <c r="P19" s="83" t="str">
        <f t="shared" si="2"/>
        <v/>
      </c>
      <c r="Q19" s="162" t="str">
        <f t="shared" si="3"/>
        <v/>
      </c>
      <c r="R19" s="162" t="str">
        <f t="shared" si="4"/>
        <v/>
      </c>
      <c r="S19" s="166"/>
      <c r="T19" s="166"/>
      <c r="U19" s="166"/>
      <c r="V19" s="166"/>
      <c r="W19" s="163" t="str">
        <f t="shared" si="5"/>
        <v/>
      </c>
      <c r="X19" s="167"/>
      <c r="Y19" s="130"/>
      <c r="Z19" s="169"/>
    </row>
    <row r="20" spans="1:26" s="3" customFormat="1" ht="12" customHeight="1">
      <c r="A20" s="143">
        <v>14</v>
      </c>
      <c r="B20" s="90"/>
      <c r="C20" s="79"/>
      <c r="D20" s="81"/>
      <c r="E20" s="137"/>
      <c r="F20" s="144" t="str">
        <f>IF(詳細設計書作成!F20&lt;&gt;"",詳細設計書作成!F20,"")</f>
        <v/>
      </c>
      <c r="G20" s="120" t="str">
        <f>IF([2]テスト!AB21="","",#REF!+#REF!+'[2]レビュー&amp;SQLテスト'!M22+'[2]レビュー&amp;SQLテスト'!Q22+'[2]レビュー&amp;SQLテスト'!#REF!+'[2]レビュー&amp;SQLテスト'!#REF!+[2]テスト!AD21+[2]テスト!O21)</f>
        <v/>
      </c>
      <c r="H20" s="82"/>
      <c r="I20" s="82"/>
      <c r="J20" s="83" t="str">
        <f t="shared" si="0"/>
        <v/>
      </c>
      <c r="K20" s="117" t="str">
        <f t="shared" si="6"/>
        <v/>
      </c>
      <c r="L20" s="82"/>
      <c r="M20" s="82"/>
      <c r="N20" s="158"/>
      <c r="O20" s="119">
        <f t="shared" si="1"/>
        <v>0</v>
      </c>
      <c r="P20" s="83" t="str">
        <f t="shared" si="2"/>
        <v/>
      </c>
      <c r="Q20" s="162" t="str">
        <f t="shared" si="3"/>
        <v/>
      </c>
      <c r="R20" s="162" t="str">
        <f t="shared" si="4"/>
        <v/>
      </c>
      <c r="S20" s="166"/>
      <c r="T20" s="166"/>
      <c r="U20" s="166"/>
      <c r="V20" s="166"/>
      <c r="W20" s="163" t="str">
        <f t="shared" si="5"/>
        <v/>
      </c>
      <c r="X20" s="167"/>
      <c r="Y20" s="142"/>
      <c r="Z20" s="169"/>
    </row>
    <row r="21" spans="1:26" s="3" customFormat="1">
      <c r="A21" s="143">
        <v>15</v>
      </c>
      <c r="B21" s="91"/>
      <c r="C21" s="92"/>
      <c r="D21" s="81"/>
      <c r="E21" s="137"/>
      <c r="F21" s="144" t="str">
        <f>IF(詳細設計書作成!F21&lt;&gt;"",詳細設計書作成!F21,"")</f>
        <v/>
      </c>
      <c r="G21" s="120" t="str">
        <f>IF([2]テスト!AB22="","",#REF!+#REF!+'[2]レビュー&amp;SQLテスト'!M23+'[2]レビュー&amp;SQLテスト'!Q23+'[2]レビュー&amp;SQLテスト'!#REF!+'[2]レビュー&amp;SQLテスト'!#REF!+[2]テスト!AD22+[2]テスト!O22)</f>
        <v/>
      </c>
      <c r="H21" s="82"/>
      <c r="I21" s="82"/>
      <c r="J21" s="83" t="str">
        <f t="shared" si="0"/>
        <v/>
      </c>
      <c r="K21" s="117" t="str">
        <f t="shared" si="6"/>
        <v/>
      </c>
      <c r="L21" s="82"/>
      <c r="M21" s="82"/>
      <c r="N21" s="158"/>
      <c r="O21" s="119">
        <f t="shared" si="1"/>
        <v>0</v>
      </c>
      <c r="P21" s="83" t="str">
        <f t="shared" si="2"/>
        <v/>
      </c>
      <c r="Q21" s="162" t="str">
        <f t="shared" si="3"/>
        <v/>
      </c>
      <c r="R21" s="162" t="str">
        <f t="shared" si="4"/>
        <v/>
      </c>
      <c r="S21" s="166"/>
      <c r="T21" s="166"/>
      <c r="U21" s="166"/>
      <c r="V21" s="166"/>
      <c r="W21" s="163" t="str">
        <f t="shared" si="5"/>
        <v/>
      </c>
      <c r="X21" s="167"/>
      <c r="Y21" s="142"/>
      <c r="Z21" s="169"/>
    </row>
    <row r="22" spans="1:26" s="3" customFormat="1" ht="11.25" customHeight="1">
      <c r="A22" s="143">
        <v>16</v>
      </c>
      <c r="B22" s="91"/>
      <c r="C22" s="92"/>
      <c r="D22" s="81"/>
      <c r="E22" s="137"/>
      <c r="F22" s="144" t="str">
        <f>IF(詳細設計書作成!F22&lt;&gt;"",詳細設計書作成!F22,"")</f>
        <v/>
      </c>
      <c r="G22" s="120" t="str">
        <f>IF([2]テスト!AB23="","",#REF!+#REF!+'[2]レビュー&amp;SQLテスト'!M24+'[2]レビュー&amp;SQLテスト'!Q24+'[2]レビュー&amp;SQLテスト'!#REF!+'[2]レビュー&amp;SQLテスト'!#REF!+[2]テスト!AD23+[2]テスト!O23)</f>
        <v/>
      </c>
      <c r="H22" s="82"/>
      <c r="I22" s="82"/>
      <c r="J22" s="83" t="str">
        <f t="shared" si="0"/>
        <v/>
      </c>
      <c r="K22" s="117" t="str">
        <f t="shared" si="6"/>
        <v/>
      </c>
      <c r="L22" s="82"/>
      <c r="M22" s="82"/>
      <c r="N22" s="158"/>
      <c r="O22" s="119">
        <f t="shared" si="1"/>
        <v>0</v>
      </c>
      <c r="P22" s="83" t="str">
        <f t="shared" si="2"/>
        <v/>
      </c>
      <c r="Q22" s="162" t="str">
        <f t="shared" si="3"/>
        <v/>
      </c>
      <c r="R22" s="162" t="str">
        <f t="shared" si="4"/>
        <v/>
      </c>
      <c r="S22" s="166"/>
      <c r="T22" s="166"/>
      <c r="U22" s="166"/>
      <c r="V22" s="166"/>
      <c r="W22" s="163" t="str">
        <f t="shared" si="5"/>
        <v/>
      </c>
      <c r="X22" s="167"/>
      <c r="Y22" s="130"/>
      <c r="Z22" s="169"/>
    </row>
    <row r="23" spans="1:26" s="3" customFormat="1">
      <c r="A23" s="143">
        <v>17</v>
      </c>
      <c r="B23" s="91"/>
      <c r="C23" s="92"/>
      <c r="D23" s="81"/>
      <c r="E23" s="137"/>
      <c r="F23" s="144" t="str">
        <f>IF(詳細設計書作成!F23&lt;&gt;"",詳細設計書作成!F23,"")</f>
        <v/>
      </c>
      <c r="G23" s="120" t="str">
        <f>IF([2]テスト!AB24="","",#REF!+#REF!+'[2]レビュー&amp;SQLテスト'!M25+'[2]レビュー&amp;SQLテスト'!Q25+'[2]レビュー&amp;SQLテスト'!#REF!+'[2]レビュー&amp;SQLテスト'!#REF!+[2]テスト!AD24+[2]テスト!O24)</f>
        <v/>
      </c>
      <c r="H23" s="82"/>
      <c r="I23" s="82"/>
      <c r="J23" s="83" t="str">
        <f t="shared" si="0"/>
        <v/>
      </c>
      <c r="K23" s="117" t="str">
        <f t="shared" si="6"/>
        <v/>
      </c>
      <c r="L23" s="82"/>
      <c r="M23" s="82"/>
      <c r="N23" s="158"/>
      <c r="O23" s="119">
        <f t="shared" si="1"/>
        <v>0</v>
      </c>
      <c r="P23" s="83" t="str">
        <f t="shared" si="2"/>
        <v/>
      </c>
      <c r="Q23" s="162" t="str">
        <f t="shared" si="3"/>
        <v/>
      </c>
      <c r="R23" s="162" t="str">
        <f t="shared" si="4"/>
        <v/>
      </c>
      <c r="S23" s="166"/>
      <c r="T23" s="166"/>
      <c r="U23" s="166"/>
      <c r="V23" s="166"/>
      <c r="W23" s="163" t="str">
        <f t="shared" si="5"/>
        <v/>
      </c>
      <c r="X23" s="167"/>
      <c r="Y23" s="130"/>
      <c r="Z23" s="169"/>
    </row>
    <row r="24" spans="1:26" s="3" customFormat="1">
      <c r="A24" s="143">
        <v>18</v>
      </c>
      <c r="B24" s="90"/>
      <c r="C24" s="79"/>
      <c r="D24" s="81"/>
      <c r="E24" s="137"/>
      <c r="F24" s="144" t="str">
        <f>IF(詳細設計書作成!F24&lt;&gt;"",詳細設計書作成!F24,"")</f>
        <v/>
      </c>
      <c r="G24" s="120" t="str">
        <f>IF([2]テスト!AB25="","",#REF!+#REF!+'[2]レビュー&amp;SQLテスト'!M26+'[2]レビュー&amp;SQLテスト'!Q26+'[2]レビュー&amp;SQLテスト'!#REF!+'[2]レビュー&amp;SQLテスト'!#REF!+[2]テスト!AD25+[2]テスト!O25)</f>
        <v/>
      </c>
      <c r="H24" s="82"/>
      <c r="I24" s="82"/>
      <c r="J24" s="83" t="str">
        <f t="shared" si="0"/>
        <v/>
      </c>
      <c r="K24" s="117" t="str">
        <f t="shared" si="6"/>
        <v/>
      </c>
      <c r="L24" s="82"/>
      <c r="M24" s="82"/>
      <c r="N24" s="158"/>
      <c r="O24" s="119">
        <f t="shared" si="1"/>
        <v>0</v>
      </c>
      <c r="P24" s="83" t="str">
        <f t="shared" si="2"/>
        <v/>
      </c>
      <c r="Q24" s="162" t="str">
        <f t="shared" si="3"/>
        <v/>
      </c>
      <c r="R24" s="162" t="str">
        <f t="shared" si="4"/>
        <v/>
      </c>
      <c r="S24" s="166"/>
      <c r="T24" s="166"/>
      <c r="U24" s="166"/>
      <c r="V24" s="166"/>
      <c r="W24" s="163" t="str">
        <f t="shared" si="5"/>
        <v/>
      </c>
      <c r="X24" s="167"/>
      <c r="Y24" s="142"/>
      <c r="Z24" s="169"/>
    </row>
    <row r="25" spans="1:26" s="3" customFormat="1">
      <c r="A25" s="143">
        <v>19</v>
      </c>
      <c r="B25" s="90"/>
      <c r="C25" s="79"/>
      <c r="D25" s="81"/>
      <c r="E25" s="137"/>
      <c r="F25" s="144" t="str">
        <f>IF(詳細設計書作成!F25&lt;&gt;"",詳細設計書作成!F25,"")</f>
        <v/>
      </c>
      <c r="G25" s="120" t="str">
        <f>IF([2]テスト!AB26="","",#REF!+#REF!+'[2]レビュー&amp;SQLテスト'!M27+'[2]レビュー&amp;SQLテスト'!Q27+'[2]レビュー&amp;SQLテスト'!#REF!+'[2]レビュー&amp;SQLテスト'!#REF!+[2]テスト!AD26+[2]テスト!O26)</f>
        <v/>
      </c>
      <c r="H25" s="82"/>
      <c r="I25" s="82"/>
      <c r="J25" s="83" t="str">
        <f t="shared" si="0"/>
        <v/>
      </c>
      <c r="K25" s="117" t="str">
        <f t="shared" si="6"/>
        <v/>
      </c>
      <c r="L25" s="82"/>
      <c r="M25" s="82"/>
      <c r="N25" s="158"/>
      <c r="O25" s="119">
        <f t="shared" si="1"/>
        <v>0</v>
      </c>
      <c r="P25" s="83" t="str">
        <f t="shared" si="2"/>
        <v/>
      </c>
      <c r="Q25" s="162" t="str">
        <f t="shared" si="3"/>
        <v/>
      </c>
      <c r="R25" s="162" t="str">
        <f t="shared" si="4"/>
        <v/>
      </c>
      <c r="S25" s="166"/>
      <c r="T25" s="166"/>
      <c r="U25" s="166"/>
      <c r="V25" s="166"/>
      <c r="W25" s="163" t="str">
        <f t="shared" si="5"/>
        <v/>
      </c>
      <c r="X25" s="167"/>
      <c r="Y25" s="142"/>
      <c r="Z25" s="169"/>
    </row>
    <row r="26" spans="1:26" s="3" customFormat="1">
      <c r="A26" s="143">
        <v>20</v>
      </c>
      <c r="B26" s="93"/>
      <c r="C26" s="94"/>
      <c r="D26" s="81"/>
      <c r="E26" s="137"/>
      <c r="F26" s="144" t="str">
        <f>IF(詳細設計書作成!F26&lt;&gt;"",詳細設計書作成!F26,"")</f>
        <v/>
      </c>
      <c r="G26" s="120" t="str">
        <f>IF([2]テスト!AB27="","",#REF!+#REF!+'[2]レビュー&amp;SQLテスト'!#REF!+'[2]レビュー&amp;SQLテスト'!#REF!+'[2]レビュー&amp;SQLテスト'!#REF!+'[2]レビュー&amp;SQLテスト'!#REF!+[2]テスト!AD27+[2]テスト!O27)</f>
        <v/>
      </c>
      <c r="H26" s="82"/>
      <c r="I26" s="82"/>
      <c r="J26" s="83" t="str">
        <f t="shared" si="0"/>
        <v/>
      </c>
      <c r="K26" s="117" t="str">
        <f t="shared" si="6"/>
        <v/>
      </c>
      <c r="L26" s="82"/>
      <c r="M26" s="82"/>
      <c r="N26" s="158"/>
      <c r="O26" s="119">
        <f t="shared" si="1"/>
        <v>0</v>
      </c>
      <c r="P26" s="83" t="str">
        <f t="shared" si="2"/>
        <v/>
      </c>
      <c r="Q26" s="162" t="str">
        <f t="shared" si="3"/>
        <v/>
      </c>
      <c r="R26" s="162" t="str">
        <f t="shared" si="4"/>
        <v/>
      </c>
      <c r="S26" s="166"/>
      <c r="T26" s="166"/>
      <c r="U26" s="166"/>
      <c r="V26" s="166"/>
      <c r="W26" s="163" t="str">
        <f t="shared" si="5"/>
        <v/>
      </c>
      <c r="X26" s="167"/>
      <c r="Y26" s="142"/>
      <c r="Z26" s="169"/>
    </row>
    <row r="27" spans="1:26" s="3" customFormat="1">
      <c r="A27" s="143">
        <v>21</v>
      </c>
      <c r="B27" s="93"/>
      <c r="C27" s="94"/>
      <c r="D27" s="81"/>
      <c r="E27" s="137"/>
      <c r="F27" s="144" t="str">
        <f>IF(詳細設計書作成!F27&lt;&gt;"",詳細設計書作成!F27,"")</f>
        <v/>
      </c>
      <c r="G27" s="120"/>
      <c r="H27" s="82"/>
      <c r="I27" s="82"/>
      <c r="J27" s="83"/>
      <c r="K27" s="117"/>
      <c r="L27" s="82"/>
      <c r="M27" s="82"/>
      <c r="N27" s="158"/>
      <c r="O27" s="119"/>
      <c r="P27" s="83"/>
      <c r="Q27" s="162"/>
      <c r="R27" s="162"/>
      <c r="S27" s="166"/>
      <c r="T27" s="166"/>
      <c r="U27" s="166"/>
      <c r="V27" s="166"/>
      <c r="W27" s="163"/>
      <c r="X27" s="167"/>
      <c r="Y27" s="142"/>
      <c r="Z27" s="169"/>
    </row>
    <row r="28" spans="1:26" s="3" customFormat="1">
      <c r="A28" s="143">
        <v>22</v>
      </c>
      <c r="B28" s="93"/>
      <c r="C28" s="94"/>
      <c r="D28" s="81"/>
      <c r="E28" s="137"/>
      <c r="F28" s="144" t="str">
        <f>IF(詳細設計書作成!F28&lt;&gt;"",詳細設計書作成!F28,"")</f>
        <v/>
      </c>
      <c r="G28" s="120"/>
      <c r="H28" s="82"/>
      <c r="I28" s="82"/>
      <c r="J28" s="83"/>
      <c r="K28" s="117"/>
      <c r="L28" s="82"/>
      <c r="M28" s="82"/>
      <c r="N28" s="158"/>
      <c r="O28" s="119"/>
      <c r="P28" s="83"/>
      <c r="Q28" s="162"/>
      <c r="R28" s="162"/>
      <c r="S28" s="166"/>
      <c r="T28" s="166"/>
      <c r="U28" s="166"/>
      <c r="V28" s="166"/>
      <c r="W28" s="163"/>
      <c r="X28" s="167"/>
      <c r="Y28" s="142"/>
      <c r="Z28" s="169"/>
    </row>
    <row r="29" spans="1:26" s="3" customFormat="1">
      <c r="A29" s="143">
        <v>23</v>
      </c>
      <c r="B29" s="93"/>
      <c r="C29" s="94"/>
      <c r="D29" s="81"/>
      <c r="E29" s="137"/>
      <c r="F29" s="144" t="str">
        <f>IF(詳細設計書作成!F29&lt;&gt;"",詳細設計書作成!F29,"")</f>
        <v/>
      </c>
      <c r="G29" s="120"/>
      <c r="H29" s="82"/>
      <c r="I29" s="82"/>
      <c r="J29" s="83"/>
      <c r="K29" s="117"/>
      <c r="L29" s="82"/>
      <c r="M29" s="82"/>
      <c r="N29" s="158"/>
      <c r="O29" s="119"/>
      <c r="P29" s="83"/>
      <c r="Q29" s="162"/>
      <c r="R29" s="162"/>
      <c r="S29" s="166"/>
      <c r="T29" s="166"/>
      <c r="U29" s="166"/>
      <c r="V29" s="166"/>
      <c r="W29" s="163"/>
      <c r="X29" s="167"/>
      <c r="Y29" s="142"/>
      <c r="Z29" s="169"/>
    </row>
    <row r="30" spans="1:26" s="3" customFormat="1">
      <c r="A30" s="143">
        <v>24</v>
      </c>
      <c r="B30" s="93"/>
      <c r="C30" s="94"/>
      <c r="D30" s="81"/>
      <c r="E30" s="137"/>
      <c r="F30" s="144" t="str">
        <f>IF(詳細設計書作成!F30&lt;&gt;"",詳細設計書作成!F30,"")</f>
        <v/>
      </c>
      <c r="G30" s="120"/>
      <c r="H30" s="82"/>
      <c r="I30" s="82"/>
      <c r="J30" s="83"/>
      <c r="K30" s="117"/>
      <c r="L30" s="82"/>
      <c r="M30" s="82"/>
      <c r="N30" s="158"/>
      <c r="O30" s="119"/>
      <c r="P30" s="83"/>
      <c r="Q30" s="162"/>
      <c r="R30" s="162"/>
      <c r="S30" s="166"/>
      <c r="T30" s="166"/>
      <c r="U30" s="166"/>
      <c r="V30" s="166"/>
      <c r="W30" s="163"/>
      <c r="X30" s="167"/>
      <c r="Y30" s="142"/>
      <c r="Z30" s="169"/>
    </row>
    <row r="31" spans="1:26" s="3" customFormat="1">
      <c r="A31" s="143">
        <v>25</v>
      </c>
      <c r="B31" s="145"/>
      <c r="C31" s="146"/>
      <c r="D31" s="81"/>
      <c r="E31" s="137"/>
      <c r="F31" s="144" t="str">
        <f>IF(詳細設計書作成!F31&lt;&gt;"",詳細設計書作成!F31,"")</f>
        <v/>
      </c>
      <c r="G31" s="120"/>
      <c r="H31" s="82"/>
      <c r="I31" s="82"/>
      <c r="J31" s="83"/>
      <c r="K31" s="117"/>
      <c r="L31" s="82"/>
      <c r="M31" s="82"/>
      <c r="N31" s="158"/>
      <c r="O31" s="119"/>
      <c r="P31" s="83"/>
      <c r="Q31" s="162"/>
      <c r="R31" s="162"/>
      <c r="S31" s="166"/>
      <c r="T31" s="166"/>
      <c r="U31" s="166"/>
      <c r="V31" s="166"/>
      <c r="W31" s="163"/>
      <c r="X31" s="167"/>
      <c r="Y31" s="142"/>
      <c r="Z31" s="169"/>
    </row>
    <row r="32" spans="1:26" s="3" customFormat="1">
      <c r="A32" s="143">
        <v>26</v>
      </c>
      <c r="B32" s="145"/>
      <c r="C32" s="146"/>
      <c r="D32" s="81"/>
      <c r="E32" s="137"/>
      <c r="F32" s="144" t="str">
        <f>IF(詳細設計書作成!F32&lt;&gt;"",詳細設計書作成!F32,"")</f>
        <v/>
      </c>
      <c r="G32" s="120"/>
      <c r="H32" s="82"/>
      <c r="I32" s="82"/>
      <c r="J32" s="83"/>
      <c r="K32" s="117"/>
      <c r="L32" s="82"/>
      <c r="M32" s="82"/>
      <c r="N32" s="158"/>
      <c r="O32" s="119"/>
      <c r="P32" s="83"/>
      <c r="Q32" s="162"/>
      <c r="R32" s="162"/>
      <c r="S32" s="166"/>
      <c r="T32" s="166"/>
      <c r="U32" s="166"/>
      <c r="V32" s="166"/>
      <c r="W32" s="163"/>
      <c r="X32" s="167"/>
      <c r="Y32" s="142"/>
      <c r="Z32" s="169"/>
    </row>
    <row r="33" spans="1:26" s="3" customFormat="1">
      <c r="A33" s="143">
        <v>27</v>
      </c>
      <c r="B33" s="145"/>
      <c r="C33" s="146"/>
      <c r="D33" s="81"/>
      <c r="E33" s="137"/>
      <c r="F33" s="144" t="str">
        <f>IF(詳細設計書作成!F33&lt;&gt;"",詳細設計書作成!F33,"")</f>
        <v/>
      </c>
      <c r="G33" s="120"/>
      <c r="H33" s="82"/>
      <c r="I33" s="82"/>
      <c r="J33" s="83"/>
      <c r="K33" s="117"/>
      <c r="L33" s="82"/>
      <c r="M33" s="82"/>
      <c r="N33" s="158"/>
      <c r="O33" s="119"/>
      <c r="P33" s="83"/>
      <c r="Q33" s="162"/>
      <c r="R33" s="162"/>
      <c r="S33" s="166"/>
      <c r="T33" s="166"/>
      <c r="U33" s="166"/>
      <c r="V33" s="166"/>
      <c r="W33" s="163"/>
      <c r="X33" s="167"/>
      <c r="Y33" s="142"/>
      <c r="Z33" s="169"/>
    </row>
    <row r="34" spans="1:26" s="3" customFormat="1">
      <c r="A34" s="143">
        <v>28</v>
      </c>
      <c r="B34" s="145"/>
      <c r="C34" s="146"/>
      <c r="D34" s="81"/>
      <c r="E34" s="137"/>
      <c r="F34" s="144" t="str">
        <f>IF(詳細設計書作成!F34&lt;&gt;"",詳細設計書作成!F34,"")</f>
        <v/>
      </c>
      <c r="G34" s="120"/>
      <c r="H34" s="82"/>
      <c r="I34" s="82"/>
      <c r="J34" s="83"/>
      <c r="K34" s="117"/>
      <c r="L34" s="82"/>
      <c r="M34" s="82"/>
      <c r="N34" s="158"/>
      <c r="O34" s="119"/>
      <c r="P34" s="83"/>
      <c r="Q34" s="162"/>
      <c r="R34" s="162"/>
      <c r="S34" s="166"/>
      <c r="T34" s="166"/>
      <c r="U34" s="166"/>
      <c r="V34" s="166"/>
      <c r="W34" s="163"/>
      <c r="X34" s="167"/>
      <c r="Y34" s="142"/>
      <c r="Z34" s="169"/>
    </row>
    <row r="35" spans="1:26" s="3" customFormat="1">
      <c r="A35" s="143">
        <v>29</v>
      </c>
      <c r="B35" s="145"/>
      <c r="C35" s="146"/>
      <c r="D35" s="81"/>
      <c r="E35" s="137"/>
      <c r="F35" s="144" t="str">
        <f>IF(詳細設計書作成!F35&lt;&gt;"",詳細設計書作成!F35,"")</f>
        <v/>
      </c>
      <c r="G35" s="120"/>
      <c r="H35" s="82"/>
      <c r="I35" s="82"/>
      <c r="J35" s="83"/>
      <c r="K35" s="117"/>
      <c r="L35" s="82"/>
      <c r="M35" s="82"/>
      <c r="N35" s="158"/>
      <c r="O35" s="119"/>
      <c r="P35" s="83"/>
      <c r="Q35" s="162"/>
      <c r="R35" s="162"/>
      <c r="S35" s="166"/>
      <c r="T35" s="166"/>
      <c r="U35" s="166"/>
      <c r="V35" s="166"/>
      <c r="W35" s="163"/>
      <c r="X35" s="167"/>
      <c r="Y35" s="142"/>
      <c r="Z35" s="169"/>
    </row>
    <row r="36" spans="1:26" s="3" customFormat="1">
      <c r="A36" s="143">
        <v>30</v>
      </c>
      <c r="B36" s="145"/>
      <c r="C36" s="146"/>
      <c r="D36" s="81"/>
      <c r="E36" s="137"/>
      <c r="F36" s="144" t="str">
        <f>IF(詳細設計書作成!F36&lt;&gt;"",詳細設計書作成!F36,"")</f>
        <v/>
      </c>
      <c r="G36" s="120"/>
      <c r="H36" s="82"/>
      <c r="I36" s="82"/>
      <c r="J36" s="83"/>
      <c r="K36" s="117"/>
      <c r="L36" s="82"/>
      <c r="M36" s="82"/>
      <c r="N36" s="158"/>
      <c r="O36" s="119"/>
      <c r="P36" s="83"/>
      <c r="Q36" s="162"/>
      <c r="R36" s="162"/>
      <c r="S36" s="166"/>
      <c r="T36" s="166"/>
      <c r="U36" s="166"/>
      <c r="V36" s="166"/>
      <c r="W36" s="163"/>
      <c r="X36" s="167"/>
      <c r="Y36" s="142"/>
      <c r="Z36" s="169"/>
    </row>
    <row r="37" spans="1:26" s="3" customFormat="1">
      <c r="A37" s="143">
        <v>31</v>
      </c>
      <c r="B37" s="145"/>
      <c r="C37" s="146"/>
      <c r="D37" s="81"/>
      <c r="E37" s="137"/>
      <c r="F37" s="144" t="str">
        <f>IF(詳細設計書作成!F37&lt;&gt;"",詳細設計書作成!F37,"")</f>
        <v/>
      </c>
      <c r="G37" s="120"/>
      <c r="H37" s="82"/>
      <c r="I37" s="82"/>
      <c r="J37" s="83"/>
      <c r="K37" s="117"/>
      <c r="L37" s="82"/>
      <c r="M37" s="82"/>
      <c r="N37" s="158"/>
      <c r="O37" s="119"/>
      <c r="P37" s="83"/>
      <c r="Q37" s="162"/>
      <c r="R37" s="162"/>
      <c r="S37" s="166"/>
      <c r="T37" s="166"/>
      <c r="U37" s="166"/>
      <c r="V37" s="166"/>
      <c r="W37" s="163"/>
      <c r="X37" s="167"/>
      <c r="Y37" s="142"/>
      <c r="Z37" s="169"/>
    </row>
    <row r="38" spans="1:26" s="3" customFormat="1">
      <c r="A38" s="143">
        <v>32</v>
      </c>
      <c r="B38" s="145"/>
      <c r="C38" s="146"/>
      <c r="D38" s="81"/>
      <c r="E38" s="137"/>
      <c r="F38" s="144" t="str">
        <f>IF(詳細設計書作成!F38&lt;&gt;"",詳細設計書作成!F38,"")</f>
        <v/>
      </c>
      <c r="G38" s="120"/>
      <c r="H38" s="82"/>
      <c r="I38" s="82"/>
      <c r="J38" s="83"/>
      <c r="K38" s="117"/>
      <c r="L38" s="82"/>
      <c r="M38" s="82"/>
      <c r="N38" s="158"/>
      <c r="O38" s="119"/>
      <c r="P38" s="83"/>
      <c r="Q38" s="162"/>
      <c r="R38" s="162"/>
      <c r="S38" s="166"/>
      <c r="T38" s="166"/>
      <c r="U38" s="166"/>
      <c r="V38" s="166"/>
      <c r="W38" s="163"/>
      <c r="X38" s="167"/>
      <c r="Y38" s="142"/>
      <c r="Z38" s="169"/>
    </row>
    <row r="39" spans="1:26" s="3" customFormat="1">
      <c r="A39" s="143">
        <v>33</v>
      </c>
      <c r="B39" s="145"/>
      <c r="C39" s="146"/>
      <c r="D39" s="81"/>
      <c r="E39" s="137"/>
      <c r="F39" s="144" t="str">
        <f>IF(詳細設計書作成!F39&lt;&gt;"",詳細設計書作成!F39,"")</f>
        <v/>
      </c>
      <c r="G39" s="120"/>
      <c r="H39" s="82"/>
      <c r="I39" s="82"/>
      <c r="J39" s="83"/>
      <c r="K39" s="117"/>
      <c r="L39" s="82"/>
      <c r="M39" s="82"/>
      <c r="N39" s="158"/>
      <c r="O39" s="119"/>
      <c r="P39" s="83"/>
      <c r="Q39" s="162"/>
      <c r="R39" s="162"/>
      <c r="S39" s="166"/>
      <c r="T39" s="166"/>
      <c r="U39" s="166"/>
      <c r="V39" s="166"/>
      <c r="W39" s="163"/>
      <c r="X39" s="167"/>
      <c r="Y39" s="142"/>
      <c r="Z39" s="169"/>
    </row>
    <row r="40" spans="1:26" s="3" customFormat="1">
      <c r="A40" s="143">
        <v>34</v>
      </c>
      <c r="B40" s="145"/>
      <c r="C40" s="146"/>
      <c r="D40" s="81"/>
      <c r="E40" s="137"/>
      <c r="F40" s="144" t="str">
        <f>IF(詳細設計書作成!F40&lt;&gt;"",詳細設計書作成!F40,"")</f>
        <v/>
      </c>
      <c r="G40" s="120"/>
      <c r="H40" s="82"/>
      <c r="I40" s="82"/>
      <c r="J40" s="83"/>
      <c r="K40" s="117"/>
      <c r="L40" s="82"/>
      <c r="M40" s="82"/>
      <c r="N40" s="158"/>
      <c r="O40" s="119"/>
      <c r="P40" s="83"/>
      <c r="Q40" s="162"/>
      <c r="R40" s="162"/>
      <c r="S40" s="166"/>
      <c r="T40" s="166"/>
      <c r="U40" s="166"/>
      <c r="V40" s="166"/>
      <c r="W40" s="163"/>
      <c r="X40" s="167"/>
      <c r="Y40" s="142"/>
      <c r="Z40" s="169"/>
    </row>
    <row r="41" spans="1:26" s="3" customFormat="1">
      <c r="A41" s="143">
        <v>35</v>
      </c>
      <c r="B41" s="145"/>
      <c r="C41" s="146"/>
      <c r="D41" s="81"/>
      <c r="E41" s="137"/>
      <c r="F41" s="144" t="str">
        <f>IF(詳細設計書作成!F41&lt;&gt;"",詳細設計書作成!F41,"")</f>
        <v/>
      </c>
      <c r="G41" s="120"/>
      <c r="H41" s="82"/>
      <c r="I41" s="82"/>
      <c r="J41" s="83"/>
      <c r="K41" s="117"/>
      <c r="L41" s="82"/>
      <c r="M41" s="82"/>
      <c r="N41" s="158"/>
      <c r="O41" s="119"/>
      <c r="P41" s="83"/>
      <c r="Q41" s="162"/>
      <c r="R41" s="162"/>
      <c r="S41" s="166"/>
      <c r="T41" s="166"/>
      <c r="U41" s="166"/>
      <c r="V41" s="166"/>
      <c r="W41" s="163"/>
      <c r="X41" s="167"/>
      <c r="Y41" s="142"/>
      <c r="Z41" s="169"/>
    </row>
    <row r="42" spans="1:26" s="3" customFormat="1">
      <c r="A42" s="143">
        <v>36</v>
      </c>
      <c r="B42" s="145"/>
      <c r="C42" s="146"/>
      <c r="D42" s="81"/>
      <c r="E42" s="137"/>
      <c r="F42" s="144" t="str">
        <f>IF(詳細設計書作成!F42&lt;&gt;"",詳細設計書作成!F42,"")</f>
        <v/>
      </c>
      <c r="G42" s="120"/>
      <c r="H42" s="82"/>
      <c r="I42" s="82"/>
      <c r="J42" s="83"/>
      <c r="K42" s="117"/>
      <c r="L42" s="82"/>
      <c r="M42" s="82"/>
      <c r="N42" s="158"/>
      <c r="O42" s="119"/>
      <c r="P42" s="83"/>
      <c r="Q42" s="162"/>
      <c r="R42" s="162"/>
      <c r="S42" s="166"/>
      <c r="T42" s="166"/>
      <c r="U42" s="166"/>
      <c r="V42" s="166"/>
      <c r="W42" s="163"/>
      <c r="X42" s="167"/>
      <c r="Y42" s="142"/>
      <c r="Z42" s="169"/>
    </row>
    <row r="43" spans="1:26" s="3" customFormat="1">
      <c r="A43" s="143">
        <v>37</v>
      </c>
      <c r="B43" s="145"/>
      <c r="C43" s="146"/>
      <c r="D43" s="81"/>
      <c r="E43" s="137"/>
      <c r="F43" s="144" t="str">
        <f>IF(詳細設計書作成!F43&lt;&gt;"",詳細設計書作成!F43,"")</f>
        <v/>
      </c>
      <c r="G43" s="120"/>
      <c r="H43" s="82"/>
      <c r="I43" s="82"/>
      <c r="J43" s="83"/>
      <c r="K43" s="117"/>
      <c r="L43" s="82"/>
      <c r="M43" s="82"/>
      <c r="N43" s="158"/>
      <c r="O43" s="119"/>
      <c r="P43" s="83"/>
      <c r="Q43" s="162"/>
      <c r="R43" s="162"/>
      <c r="S43" s="166"/>
      <c r="T43" s="166"/>
      <c r="U43" s="166"/>
      <c r="V43" s="166"/>
      <c r="W43" s="163"/>
      <c r="X43" s="167"/>
      <c r="Y43" s="142"/>
      <c r="Z43" s="169"/>
    </row>
    <row r="44" spans="1:26" s="3" customFormat="1">
      <c r="A44" s="143">
        <v>38</v>
      </c>
      <c r="B44" s="145"/>
      <c r="C44" s="146"/>
      <c r="D44" s="81"/>
      <c r="E44" s="137"/>
      <c r="F44" s="144" t="str">
        <f>IF(詳細設計書作成!F44&lt;&gt;"",詳細設計書作成!F44,"")</f>
        <v/>
      </c>
      <c r="G44" s="120"/>
      <c r="H44" s="82"/>
      <c r="I44" s="82"/>
      <c r="J44" s="83"/>
      <c r="K44" s="117"/>
      <c r="L44" s="82"/>
      <c r="M44" s="82"/>
      <c r="N44" s="158"/>
      <c r="O44" s="119"/>
      <c r="P44" s="83"/>
      <c r="Q44" s="162"/>
      <c r="R44" s="162"/>
      <c r="S44" s="166"/>
      <c r="T44" s="166"/>
      <c r="U44" s="166"/>
      <c r="V44" s="166"/>
      <c r="W44" s="163"/>
      <c r="X44" s="167"/>
      <c r="Y44" s="142"/>
      <c r="Z44" s="169"/>
    </row>
    <row r="45" spans="1:26" s="3" customFormat="1">
      <c r="A45" s="143">
        <v>39</v>
      </c>
      <c r="B45" s="145"/>
      <c r="C45" s="146"/>
      <c r="D45" s="81"/>
      <c r="E45" s="137"/>
      <c r="F45" s="144" t="str">
        <f>IF(詳細設計書作成!F45&lt;&gt;"",詳細設計書作成!F45,"")</f>
        <v/>
      </c>
      <c r="G45" s="120"/>
      <c r="H45" s="82"/>
      <c r="I45" s="82"/>
      <c r="J45" s="83"/>
      <c r="K45" s="117"/>
      <c r="L45" s="82"/>
      <c r="M45" s="82"/>
      <c r="N45" s="158"/>
      <c r="O45" s="119"/>
      <c r="P45" s="83"/>
      <c r="Q45" s="162"/>
      <c r="R45" s="162"/>
      <c r="S45" s="166"/>
      <c r="T45" s="166"/>
      <c r="U45" s="166"/>
      <c r="V45" s="166"/>
      <c r="W45" s="163"/>
      <c r="X45" s="167"/>
      <c r="Y45" s="142"/>
      <c r="Z45" s="169"/>
    </row>
    <row r="46" spans="1:26" s="3" customFormat="1">
      <c r="A46" s="143">
        <v>40</v>
      </c>
      <c r="B46" s="145"/>
      <c r="C46" s="146"/>
      <c r="D46" s="81"/>
      <c r="E46" s="137"/>
      <c r="F46" s="144" t="str">
        <f>IF(詳細設計書作成!F46&lt;&gt;"",詳細設計書作成!F46,"")</f>
        <v/>
      </c>
      <c r="G46" s="120"/>
      <c r="H46" s="82"/>
      <c r="I46" s="82"/>
      <c r="J46" s="83"/>
      <c r="K46" s="117"/>
      <c r="L46" s="82"/>
      <c r="M46" s="82"/>
      <c r="N46" s="158"/>
      <c r="O46" s="119"/>
      <c r="P46" s="83"/>
      <c r="Q46" s="162"/>
      <c r="R46" s="162"/>
      <c r="S46" s="166"/>
      <c r="T46" s="166"/>
      <c r="U46" s="166"/>
      <c r="V46" s="166"/>
      <c r="W46" s="163"/>
      <c r="X46" s="167"/>
      <c r="Y46" s="142"/>
      <c r="Z46" s="169"/>
    </row>
    <row r="47" spans="1:26" s="3" customFormat="1">
      <c r="A47" s="143">
        <v>41</v>
      </c>
      <c r="B47" s="145"/>
      <c r="C47" s="146"/>
      <c r="D47" s="81"/>
      <c r="E47" s="137"/>
      <c r="F47" s="144" t="str">
        <f>IF(詳細設計書作成!F47&lt;&gt;"",詳細設計書作成!F47,"")</f>
        <v/>
      </c>
      <c r="G47" s="120"/>
      <c r="H47" s="82"/>
      <c r="I47" s="82"/>
      <c r="J47" s="83"/>
      <c r="K47" s="117"/>
      <c r="L47" s="82"/>
      <c r="M47" s="82"/>
      <c r="N47" s="158"/>
      <c r="O47" s="119"/>
      <c r="P47" s="83"/>
      <c r="Q47" s="162"/>
      <c r="R47" s="162"/>
      <c r="S47" s="166"/>
      <c r="T47" s="166"/>
      <c r="U47" s="166"/>
      <c r="V47" s="166"/>
      <c r="W47" s="163"/>
      <c r="X47" s="167"/>
      <c r="Y47" s="142"/>
      <c r="Z47" s="169"/>
    </row>
    <row r="48" spans="1:26" s="3" customFormat="1">
      <c r="A48" s="143"/>
      <c r="B48" s="143" t="s">
        <v>18</v>
      </c>
      <c r="C48" s="143"/>
      <c r="D48" s="98"/>
      <c r="E48" s="134">
        <f>SUM(E7:E26)</f>
        <v>0</v>
      </c>
      <c r="F48" s="144"/>
      <c r="G48" s="120">
        <f>SUM(G7:G26)</f>
        <v>0</v>
      </c>
      <c r="H48" s="147"/>
      <c r="I48" s="147"/>
      <c r="J48" s="159"/>
      <c r="K48" s="160"/>
      <c r="L48" s="161"/>
      <c r="M48" s="161"/>
      <c r="N48" s="162">
        <f>SUM(N7:N26)</f>
        <v>0</v>
      </c>
      <c r="O48" s="162" t="e">
        <f>SUM(#REF!)</f>
        <v>#REF!</v>
      </c>
      <c r="P48" s="163"/>
      <c r="Q48" s="166"/>
      <c r="R48" s="162">
        <f>SUM(R7:R26)</f>
        <v>0</v>
      </c>
      <c r="S48" s="166">
        <f>SUM(S7:S26)</f>
        <v>0</v>
      </c>
      <c r="T48" s="166">
        <f>SUM(T7:T26)</f>
        <v>0</v>
      </c>
      <c r="U48" s="166">
        <f>SUM(U7:U26)</f>
        <v>0</v>
      </c>
      <c r="V48" s="166">
        <f>SUM(V7:V26)</f>
        <v>0</v>
      </c>
      <c r="W48" s="163">
        <f>IF(S48="","",S48+T48+U48+V48)</f>
        <v>0</v>
      </c>
      <c r="X48" s="167"/>
      <c r="Y48" s="142"/>
      <c r="Z48" s="169"/>
    </row>
    <row r="49" spans="1:5">
      <c r="E49" s="148"/>
    </row>
    <row r="50" spans="1:5">
      <c r="E50" s="148"/>
    </row>
    <row r="51" spans="1:5" ht="18" customHeight="1">
      <c r="A51" s="307" t="s">
        <v>19</v>
      </c>
      <c r="B51" s="149" t="s">
        <v>260</v>
      </c>
      <c r="C51" s="102" t="s">
        <v>21</v>
      </c>
      <c r="D51" s="103">
        <f>1-COUNTIF(J7:J26,"")/$A$26</f>
        <v>0</v>
      </c>
      <c r="E51" s="148"/>
    </row>
    <row r="52" spans="1:5" ht="18" customHeight="1">
      <c r="A52" s="308"/>
      <c r="B52" s="150" t="s">
        <v>22</v>
      </c>
      <c r="C52" s="105" t="s">
        <v>23</v>
      </c>
      <c r="D52" s="106">
        <f>COUNTIF(J7:J26,"◎")</f>
        <v>0</v>
      </c>
      <c r="E52" s="148"/>
    </row>
    <row r="53" spans="1:5" ht="18" customHeight="1">
      <c r="A53" s="308"/>
      <c r="B53" s="151" t="s">
        <v>261</v>
      </c>
      <c r="C53" s="105" t="s">
        <v>24</v>
      </c>
      <c r="D53" s="106">
        <f>COUNTIF(J7:J26,"○")</f>
        <v>0</v>
      </c>
      <c r="E53" s="148"/>
    </row>
    <row r="54" spans="1:5" ht="18" customHeight="1">
      <c r="A54" s="308"/>
      <c r="B54" s="152"/>
      <c r="C54" s="105" t="s">
        <v>25</v>
      </c>
      <c r="D54" s="106">
        <f>COUNTIF(K7:K26,1)</f>
        <v>0</v>
      </c>
      <c r="E54" s="148"/>
    </row>
    <row r="55" spans="1:5" ht="18" customHeight="1">
      <c r="A55" s="308"/>
      <c r="B55" s="152"/>
      <c r="C55" s="105" t="s">
        <v>26</v>
      </c>
      <c r="D55" s="106">
        <f>COUNTIF(J7:J26,"△")</f>
        <v>0</v>
      </c>
      <c r="E55" s="148"/>
    </row>
    <row r="56" spans="1:5" ht="18" customHeight="1">
      <c r="A56" s="308"/>
      <c r="B56" s="152"/>
      <c r="C56" s="107" t="s">
        <v>27</v>
      </c>
      <c r="D56" s="153">
        <f>1-COUNTIF(P7:P26,"")/$A$26</f>
        <v>0</v>
      </c>
      <c r="E56" s="148"/>
    </row>
    <row r="57" spans="1:5" ht="18" customHeight="1">
      <c r="A57" s="308"/>
      <c r="B57" s="152"/>
      <c r="C57" s="105" t="s">
        <v>28</v>
      </c>
      <c r="D57" s="106">
        <f>COUNTIF(P7:P26,"◎")</f>
        <v>0</v>
      </c>
      <c r="E57" s="148"/>
    </row>
    <row r="58" spans="1:5" ht="18" customHeight="1">
      <c r="A58" s="308"/>
      <c r="B58" s="152"/>
      <c r="C58" s="105" t="s">
        <v>29</v>
      </c>
      <c r="D58" s="106">
        <f>COUNTIF(P7:P26,"○")</f>
        <v>0</v>
      </c>
      <c r="E58" s="148"/>
    </row>
    <row r="59" spans="1:5" ht="18" customHeight="1">
      <c r="A59" s="308"/>
      <c r="B59" s="152"/>
      <c r="C59" s="105" t="s">
        <v>30</v>
      </c>
      <c r="D59" s="106">
        <f>COUNTIF(Q7:Q26,1)</f>
        <v>0</v>
      </c>
      <c r="E59" s="148"/>
    </row>
    <row r="60" spans="1:5" ht="18" customHeight="1">
      <c r="A60" s="308"/>
      <c r="B60" s="152"/>
      <c r="C60" s="105" t="s">
        <v>31</v>
      </c>
      <c r="D60" s="154">
        <f>COUNTIF(P7:P26,"△")</f>
        <v>0</v>
      </c>
      <c r="E60" s="148"/>
    </row>
    <row r="61" spans="1:5" ht="18" customHeight="1">
      <c r="A61" s="309"/>
      <c r="B61" s="155"/>
      <c r="C61" s="156" t="s">
        <v>32</v>
      </c>
      <c r="D61" s="157">
        <f>N48</f>
        <v>0</v>
      </c>
      <c r="E61" s="148"/>
    </row>
  </sheetData>
  <mergeCells count="22">
    <mergeCell ref="Y4:Y6"/>
    <mergeCell ref="O5:O6"/>
    <mergeCell ref="P5:P6"/>
    <mergeCell ref="Q5:Q6"/>
    <mergeCell ref="R5:R6"/>
    <mergeCell ref="X5:X6"/>
    <mergeCell ref="H4:X4"/>
    <mergeCell ref="A4:A6"/>
    <mergeCell ref="A51:A61"/>
    <mergeCell ref="B4:B6"/>
    <mergeCell ref="C4:C6"/>
    <mergeCell ref="D4:D6"/>
    <mergeCell ref="E4:E6"/>
    <mergeCell ref="F4:F6"/>
    <mergeCell ref="G4:G6"/>
    <mergeCell ref="H5:H6"/>
    <mergeCell ref="I5:I6"/>
    <mergeCell ref="J5:J6"/>
    <mergeCell ref="K5:K6"/>
    <mergeCell ref="L5:L6"/>
    <mergeCell ref="M5:M6"/>
    <mergeCell ref="N5:N6"/>
  </mergeCells>
  <phoneticPr fontId="31" type="noConversion"/>
  <conditionalFormatting sqref="B13:B16">
    <cfRule type="expression" dxfId="110" priority="9" stopIfTrue="1">
      <formula>IF(#REF!="△",1,IF(#REF!=1,1,IF(#REF!="△",1,IF(#REF!=1,1,0))))</formula>
    </cfRule>
    <cfRule type="expression" dxfId="109" priority="10" stopIfTrue="1">
      <formula>IF(H12="△",1,IF(I12=1,1,IF(N12="△",1,IF(O12=1,1,0))))</formula>
    </cfRule>
  </conditionalFormatting>
  <conditionalFormatting sqref="B7:C13">
    <cfRule type="expression" dxfId="108" priority="15" stopIfTrue="1">
      <formula>IF(#REF!="△",1,IF(#REF!=1,1,IF(#REF!="△",1,IF(#REF!=1,1,0))))</formula>
    </cfRule>
    <cfRule type="expression" dxfId="107" priority="16" stopIfTrue="1">
      <formula>IF(K7="△",1,IF(L7=1,1,IF(Q7="△",1,IF(R7=1,1,0))))</formula>
    </cfRule>
  </conditionalFormatting>
  <conditionalFormatting sqref="B14:C14">
    <cfRule type="expression" dxfId="106" priority="5" stopIfTrue="1">
      <formula>IF(#REF!="△",1,IF(#REF!=1,1,IF(#REF!="△",1,IF(#REF!=1,1,0))))</formula>
    </cfRule>
    <cfRule type="expression" dxfId="105" priority="6" stopIfTrue="1">
      <formula>IF(K14="△",1,IF(L14=1,1,IF(Q14="△",1,IF(R14=1,1,0))))</formula>
    </cfRule>
  </conditionalFormatting>
  <conditionalFormatting sqref="C7:C11 C16:C21 C23:C25">
    <cfRule type="expression" dxfId="104" priority="32" stopIfTrue="1">
      <formula>IF(L7="△",1,IF(M7=1,1,IF(R7="△",1,IF(S7=1,1,0))))</formula>
    </cfRule>
  </conditionalFormatting>
  <conditionalFormatting sqref="C7:C25">
    <cfRule type="expression" dxfId="103" priority="29" stopIfTrue="1">
      <formula>IF(#REF!="△",1,IF(#REF!=1,1,IF(#REF!="△",1,IF(#REF!=1,1,0))))</formula>
    </cfRule>
  </conditionalFormatting>
  <conditionalFormatting sqref="C12:C13">
    <cfRule type="expression" dxfId="102" priority="17" stopIfTrue="1">
      <formula>IF(#REF!="△",1,IF(#REF!=1,1,IF(#REF!="△",1,IF(#REF!=1,1,0))))</formula>
    </cfRule>
    <cfRule type="expression" dxfId="101" priority="18" stopIfTrue="1">
      <formula>IF(I12="△",1,IF(J12=1,1,IF(O12="△",1,IF(P12=1,1,0))))</formula>
    </cfRule>
  </conditionalFormatting>
  <conditionalFormatting sqref="C12:C15 C22">
    <cfRule type="expression" dxfId="100" priority="30" stopIfTrue="1">
      <formula>IF(I12="△",1,IF(J12=1,1,IF(O12="△",1,IF(P12=1,1,0))))</formula>
    </cfRule>
  </conditionalFormatting>
  <conditionalFormatting sqref="C13">
    <cfRule type="expression" dxfId="99" priority="1" stopIfTrue="1">
      <formula>IF(#REF!="△",1,IF(#REF!=1,1,IF(#REF!="△",1,IF(#REF!=1,1,0))))</formula>
    </cfRule>
    <cfRule type="expression" dxfId="98" priority="2" stopIfTrue="1">
      <formula>IF(I11="△",1,IF(J11=1,1,IF(O11="△",1,IF(P11=1,1,0))))</formula>
    </cfRule>
  </conditionalFormatting>
  <conditionalFormatting sqref="C14">
    <cfRule type="expression" dxfId="97" priority="8" stopIfTrue="1">
      <formula>IF(I14="△",1,IF(J14=1,1,IF(O14="△",1,IF(P14=1,1,0))))</formula>
    </cfRule>
  </conditionalFormatting>
  <conditionalFormatting sqref="C14:C15">
    <cfRule type="expression" dxfId="96" priority="7" stopIfTrue="1">
      <formula>IF(#REF!="△",1,IF(#REF!=1,1,IF(#REF!="△",1,IF(#REF!=1,1,0))))</formula>
    </cfRule>
  </conditionalFormatting>
  <conditionalFormatting sqref="C14:C16">
    <cfRule type="expression" dxfId="95" priority="13" stopIfTrue="1">
      <formula>IF(#REF!="△",1,IF(#REF!=1,1,IF(#REF!="△",1,IF(#REF!=1,1,0))))</formula>
    </cfRule>
    <cfRule type="expression" dxfId="94" priority="14" stopIfTrue="1">
      <formula>IF(I12="△",1,IF(J12=1,1,IF(O12="△",1,IF(P12=1,1,0))))</formula>
    </cfRule>
  </conditionalFormatting>
  <conditionalFormatting sqref="C15">
    <cfRule type="expression" dxfId="93" priority="12" stopIfTrue="1">
      <formula>IF(I13="△",1,IF(J13=1,1,IF(O13="△",1,IF(P13=1,1,0))))</formula>
    </cfRule>
  </conditionalFormatting>
  <conditionalFormatting sqref="C16">
    <cfRule type="expression" dxfId="92" priority="3" stopIfTrue="1">
      <formula>IF(#REF!="△",1,IF(#REF!=1,1,IF(#REF!="△",1,IF(#REF!=1,1,0))))</formula>
    </cfRule>
    <cfRule type="expression" dxfId="91" priority="4" stopIfTrue="1">
      <formula>IF(I13="△",1,IF(J13=1,1,IF(O13="△",1,IF(P13=1,1,0))))</formula>
    </cfRule>
  </conditionalFormatting>
  <conditionalFormatting sqref="C26:C30">
    <cfRule type="expression" dxfId="90" priority="33" stopIfTrue="1">
      <formula>IF(#REF!="△",1,IF(#REF!=1,1,IF(#REF!="△",1,IF(T26=1,1,0))))</formula>
    </cfRule>
    <cfRule type="expression" dxfId="89" priority="34" stopIfTrue="1">
      <formula>IF(H26="△",1,IF(I26=1,1,IF(R26="△",1,IF(S26=1,1,0))))</formula>
    </cfRule>
  </conditionalFormatting>
  <conditionalFormatting sqref="C31:C47">
    <cfRule type="expression" dxfId="88" priority="22" stopIfTrue="1">
      <formula>IF(#REF!="△",1,IF(#REF!=1,1,IF(#REF!="△",1,IF(#REF!=1,1,0))))</formula>
    </cfRule>
    <cfRule type="expression" dxfId="87" priority="23" stopIfTrue="1">
      <formula>IF(#REF!="△",1,IF(#REF!=1,1,IF(#REF!="△",1,IF(#REF!=1,1,0))))</formula>
    </cfRule>
  </conditionalFormatting>
  <conditionalFormatting sqref="C48">
    <cfRule type="expression" dxfId="86" priority="19" stopIfTrue="1">
      <formula>IF(#REF!="△",1,IF(#REF!=1,1,IF(#REF!="△",1,IF(#REF!=1,1,0))))</formula>
    </cfRule>
    <cfRule type="expression" dxfId="85" priority="20" stopIfTrue="1">
      <formula>IF(#REF!="△",1,IF(#REF!=1,1,IF(#REF!="△",1,IF(#REF!=1,1,0))))</formula>
    </cfRule>
    <cfRule type="expression" dxfId="84" priority="21" stopIfTrue="1">
      <formula>IF(#REF!="△",1,IF(#REF!=1,1,IF(#REF!="△",1,IF(#REF!=1,1,0))))</formula>
    </cfRule>
  </conditionalFormatting>
  <pageMargins left="0.45902777777777798" right="0.118055555555556" top="0.74791666666666701" bottom="0.196527777777778" header="0.31388888888888899" footer="0.31388888888888899"/>
  <pageSetup paperSize="9" scale="80" orientation="landscape" r:id="rId1"/>
  <headerFooter alignWithMargins="0">
    <oddHeader>&amp;L&amp;"-,加粗"&amp;9青岛萨纳斯科技有限公司&amp;C&amp;G&amp;R&amp;"-,加粗"&amp;9进度跟踪票</oddHeader>
  </headerFooter>
  <rowBreaks count="1" manualBreakCount="1">
    <brk id="48" max="24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24</vt:i4>
      </vt:variant>
    </vt:vector>
  </HeadingPairs>
  <TitlesOfParts>
    <vt:vector size="36" baseType="lpstr">
      <vt:lpstr>要件分析</vt:lpstr>
      <vt:lpstr>需求设计开发</vt:lpstr>
      <vt:lpstr>需求設計書review</vt:lpstr>
      <vt:lpstr>詳細設計書作成</vt:lpstr>
      <vt:lpstr>詳細設計書レビュー</vt:lpstr>
      <vt:lpstr>プログラム設計書作成</vt:lpstr>
      <vt:lpstr>プログラム設計書レビュー</vt:lpstr>
      <vt:lpstr>代码管理</vt:lpstr>
      <vt:lpstr>PCL作成</vt:lpstr>
      <vt:lpstr>コーディングレビュー</vt:lpstr>
      <vt:lpstr>PCLレビュー</vt:lpstr>
      <vt:lpstr>单体测试</vt:lpstr>
      <vt:lpstr>PCLレビュー!Print_Area</vt:lpstr>
      <vt:lpstr>PCL作成!Print_Area</vt:lpstr>
      <vt:lpstr>コーディングレビュー!Print_Area</vt:lpstr>
      <vt:lpstr>プログラム設計書レビュー!Print_Area</vt:lpstr>
      <vt:lpstr>プログラム設計書作成!Print_Area</vt:lpstr>
      <vt:lpstr>代码管理!Print_Area</vt:lpstr>
      <vt:lpstr>单体测试!Print_Area</vt:lpstr>
      <vt:lpstr>詳細設計書レビュー!Print_Area</vt:lpstr>
      <vt:lpstr>詳細設計書作成!Print_Area</vt:lpstr>
      <vt:lpstr>需求设计开发!Print_Area</vt:lpstr>
      <vt:lpstr>需求設計書review!Print_Area</vt:lpstr>
      <vt:lpstr>要件分析!Print_Area</vt:lpstr>
      <vt:lpstr>PCLレビュー!Print_Titles</vt:lpstr>
      <vt:lpstr>PCL作成!Print_Titles</vt:lpstr>
      <vt:lpstr>コーディングレビュー!Print_Titles</vt:lpstr>
      <vt:lpstr>プログラム設計書レビュー!Print_Titles</vt:lpstr>
      <vt:lpstr>プログラム設計書作成!Print_Titles</vt:lpstr>
      <vt:lpstr>代码管理!Print_Titles</vt:lpstr>
      <vt:lpstr>单体测试!Print_Titles</vt:lpstr>
      <vt:lpstr>詳細設計書レビュー!Print_Titles</vt:lpstr>
      <vt:lpstr>詳細設計書作成!Print_Titles</vt:lpstr>
      <vt:lpstr>需求设计开发!Print_Titles</vt:lpstr>
      <vt:lpstr>需求設計書review!Print_Titles</vt:lpstr>
      <vt:lpstr>要件分析!Print_Titles</vt:lpstr>
    </vt:vector>
  </TitlesOfParts>
  <Company>青島サナス科技有限会社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プロジェクト進捗追跡票</dc:title>
  <dc:creator>my</dc:creator>
  <cp:lastModifiedBy>todd qu</cp:lastModifiedBy>
  <cp:lastPrinted>2010-07-23T06:45:00Z</cp:lastPrinted>
  <dcterms:created xsi:type="dcterms:W3CDTF">2008-10-19T05:37:00Z</dcterms:created>
  <dcterms:modified xsi:type="dcterms:W3CDTF">2024-06-14T07:52:29Z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C4B91DA953664280A38EDBB2BBD0046E_13</vt:lpwstr>
  </property>
</Properties>
</file>