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windowWidth="28800" windowHeight="12540" tabRatio="767" firstSheet="1" activeTab="1"/>
  </bookViews>
  <sheets>
    <sheet name="要件分析" sheetId="26" state="hidden" r:id="rId1"/>
    <sheet name="需求设计开发" sheetId="16" r:id="rId2"/>
    <sheet name="需求設計書review" sheetId="17" state="hidden" r:id="rId3"/>
    <sheet name="詳細設計書作成" sheetId="12" state="hidden" r:id="rId4"/>
    <sheet name="詳細設計書レビュー" sheetId="9" state="hidden" r:id="rId5"/>
    <sheet name="プログラム設計書作成" sheetId="18" state="hidden" r:id="rId6"/>
    <sheet name="プログラム設計書レビュー" sheetId="19" state="hidden" r:id="rId7"/>
    <sheet name="代码管理" sheetId="10" r:id="rId8"/>
    <sheet name="PCL作成" sheetId="14" state="hidden" r:id="rId9"/>
    <sheet name="コーディングレビュー" sheetId="13" state="hidden" r:id="rId10"/>
    <sheet name="PCLレビュー" sheetId="15" state="hidden" r:id="rId11"/>
    <sheet name="单体测试" sheetId="5" r:id="rId12"/>
  </sheets>
  <externalReferences>
    <externalReference r:id="rId13"/>
    <externalReference r:id="rId14"/>
  </externalReferences>
  <definedNames>
    <definedName name="_xlnm._FilterDatabase" localSheetId="1" hidden="1">需求设计开发!$A$6:$W$76</definedName>
    <definedName name="_xlnm._FilterDatabase" localSheetId="7" hidden="1">代码管理!$A$6:$AB$53</definedName>
    <definedName name="_xlnm._FilterDatabase" localSheetId="10" hidden="1">PCLレビュー!$A$6:$C$47</definedName>
    <definedName name="_xlnm._FilterDatabase" localSheetId="8" hidden="1">PCL作成!$A$6:$AB$48</definedName>
    <definedName name="_xlnm._FilterDatabase" localSheetId="9" hidden="1">コーディングレビュー!$A$6:$C$47</definedName>
    <definedName name="_xlnm._FilterDatabase" localSheetId="6" hidden="1">プログラム設計書レビュー!$A$6:$C$47</definedName>
    <definedName name="_xlnm._FilterDatabase" localSheetId="5" hidden="1">プログラム設計書作成!$A$6:$U$48</definedName>
    <definedName name="_xlnm._FilterDatabase" localSheetId="11" hidden="1">单体测试!$A$7:$AH$25</definedName>
    <definedName name="_xlnm._FilterDatabase" localSheetId="4" hidden="1">詳細設計書レビュー!$A$6:$C$47</definedName>
    <definedName name="_xlnm._FilterDatabase" localSheetId="3" hidden="1">詳細設計書作成!$A$6:$U$48</definedName>
    <definedName name="_xlnm._FilterDatabase" localSheetId="2" hidden="1">需求設計書review!$A$6:$C$47</definedName>
    <definedName name="_xlnm._FilterDatabase" localSheetId="0" hidden="1">要件分析!$A$6:$O$48</definedName>
    <definedName name="_xlnm.Print_Area" localSheetId="10">PCLレビュー!$A$1:$U$58</definedName>
    <definedName name="_xlnm.Print_Area" localSheetId="8">PCL作成!$A$1:$Y$62</definedName>
    <definedName name="_xlnm.Print_Area" localSheetId="9">コーディングレビュー!$A$1:$U$58</definedName>
    <definedName name="_xlnm.Print_Area" localSheetId="6">プログラム設計書レビュー!$A$1:$U$58</definedName>
    <definedName name="_xlnm.Print_Area" localSheetId="5">プログラム設計書作成!$A$1:$V$62</definedName>
    <definedName name="_xlnm.Print_Area" localSheetId="7">代码管理!$A$1:$Z$66</definedName>
    <definedName name="_xlnm.Print_Area" localSheetId="11">单体测试!$A$1:$AI$46</definedName>
    <definedName name="_xlnm.Print_Area" localSheetId="4">詳細設計書レビュー!$A$1:$U$58</definedName>
    <definedName name="_xlnm.Print_Area" localSheetId="3">詳細設計書作成!$A$1:$V$62</definedName>
    <definedName name="_xlnm.Print_Area" localSheetId="1">需求设计开发!$A$1:$W$90</definedName>
    <definedName name="_xlnm.Print_Area" localSheetId="2">需求設計書review!$A$1:$U$58</definedName>
    <definedName name="_xlnm.Print_Area" localSheetId="0">要件分析!$A$1:$P$62</definedName>
    <definedName name="_xlnm.Print_Titles" localSheetId="10">PCLレビュー!$A:$E</definedName>
    <definedName name="_xlnm.Print_Titles" localSheetId="8">PCL作成!$A:$F</definedName>
    <definedName name="_xlnm.Print_Titles" localSheetId="9">コーディングレビュー!$A:$E</definedName>
    <definedName name="_xlnm.Print_Titles" localSheetId="6">プログラム設計書レビュー!$A:$E</definedName>
    <definedName name="_xlnm.Print_Titles" localSheetId="5">プログラム設計書作成!$A:$F</definedName>
    <definedName name="_xlnm.Print_Titles" localSheetId="7">代码管理!$A:$H</definedName>
    <definedName name="_xlnm.Print_Titles" localSheetId="11">单体测试!$A:$G</definedName>
    <definedName name="_xlnm.Print_Titles" localSheetId="4">詳細設計書レビュー!$A:$E</definedName>
    <definedName name="_xlnm.Print_Titles" localSheetId="3">詳細設計書作成!$A:$F</definedName>
    <definedName name="_xlnm.Print_Titles" localSheetId="1">需求设计开发!$A:$F</definedName>
    <definedName name="_xlnm.Print_Titles" localSheetId="2">需求設計書review!$A:$E</definedName>
    <definedName name="_xlnm.Print_Titles" localSheetId="0">要件分析!$A:$D</definedName>
  </definedNames>
  <calcPr calcId="144525"/>
</workbook>
</file>

<file path=xl/sharedStrings.xml><?xml version="1.0" encoding="utf-8"?>
<sst xmlns="http://schemas.openxmlformats.org/spreadsheetml/2006/main" count="895" uniqueCount="364">
  <si>
    <t>日付</t>
  </si>
  <si>
    <t>No</t>
  </si>
  <si>
    <t>ユーザの要望</t>
  </si>
  <si>
    <t>タスク名</t>
  </si>
  <si>
    <t>担当者</t>
  </si>
  <si>
    <t>累計
時間</t>
  </si>
  <si>
    <t>要件分析</t>
  </si>
  <si>
    <t>分析及び対策</t>
  </si>
  <si>
    <t>予定開始
日付</t>
  </si>
  <si>
    <t>実績開始
日付</t>
  </si>
  <si>
    <t>作業
開始
状態</t>
  </si>
  <si>
    <t>延期未开始</t>
  </si>
  <si>
    <t>予定完成
日付</t>
  </si>
  <si>
    <t>実績完成
日付</t>
  </si>
  <si>
    <t>累計
時間
（h）</t>
  </si>
  <si>
    <t>累計
時間
（完成）</t>
  </si>
  <si>
    <t>作業
完成
状態</t>
  </si>
  <si>
    <t>延期未完成</t>
  </si>
  <si>
    <t>集計</t>
  </si>
  <si>
    <t>進捗
統計</t>
  </si>
  <si>
    <t>基本設計書作成</t>
  </si>
  <si>
    <t>開始率</t>
  </si>
  <si>
    <t>生産率（KS/人月）</t>
  </si>
  <si>
    <t xml:space="preserve">  事前に開始</t>
  </si>
  <si>
    <t xml:space="preserve">  予定とおり開始</t>
  </si>
  <si>
    <t>　延期で開始してない</t>
  </si>
  <si>
    <t>　延期で開始</t>
  </si>
  <si>
    <t>完成率</t>
  </si>
  <si>
    <t xml:space="preserve">  事前に完成</t>
  </si>
  <si>
    <t xml:space="preserve">  予定とおり完成</t>
  </si>
  <si>
    <t>　延期で完成してない</t>
  </si>
  <si>
    <t>　延期で完成</t>
  </si>
  <si>
    <t xml:space="preserve">  工数統計</t>
  </si>
  <si>
    <t>模块a</t>
  </si>
  <si>
    <t>模块b</t>
  </si>
  <si>
    <t>预计规模</t>
  </si>
  <si>
    <t>实际规模</t>
  </si>
  <si>
    <t>完成的页数</t>
  </si>
  <si>
    <t>备注</t>
  </si>
  <si>
    <t>预定开始日期</t>
  </si>
  <si>
    <t>实际开始日期</t>
  </si>
  <si>
    <t>开始状态</t>
  </si>
  <si>
    <t>预定完成日期</t>
  </si>
  <si>
    <t>实际完成日期</t>
  </si>
  <si>
    <t>累计时间（h）</t>
  </si>
  <si>
    <t>完成状态</t>
  </si>
  <si>
    <t>累计作业</t>
  </si>
  <si>
    <t>当日作业</t>
  </si>
  <si>
    <t>手动作业累计</t>
  </si>
  <si>
    <t>合計</t>
  </si>
  <si>
    <t>手动做成</t>
  </si>
  <si>
    <t>自动生成</t>
  </si>
  <si>
    <t>数据库设计</t>
  </si>
  <si>
    <t>所有人</t>
  </si>
  <si>
    <t>用户数据库</t>
  </si>
  <si>
    <t>王安伟</t>
  </si>
  <si>
    <t>博客数据库、积分数据库</t>
  </si>
  <si>
    <t>黄逸航、姜永春</t>
  </si>
  <si>
    <t>资源工具、测验、公告数据库</t>
  </si>
  <si>
    <t>邱俊翔</t>
  </si>
  <si>
    <t>用户管理、数据字典数据库</t>
  </si>
  <si>
    <t>梁梓锋</t>
  </si>
  <si>
    <t>广告商数据库</t>
  </si>
  <si>
    <t>朱怡达</t>
  </si>
  <si>
    <t>管理员数据库</t>
  </si>
  <si>
    <t>孙伟峰</t>
  </si>
  <si>
    <t>社交关系数据库</t>
  </si>
  <si>
    <t>汤文</t>
  </si>
  <si>
    <t>API说明文档</t>
  </si>
  <si>
    <t>用户中心模块API</t>
  </si>
  <si>
    <t>博客管理模块API</t>
  </si>
  <si>
    <t>问卷模块API</t>
  </si>
  <si>
    <t>黄毅航</t>
  </si>
  <si>
    <t>广告模块API</t>
  </si>
  <si>
    <t>积分模块API</t>
  </si>
  <si>
    <t>孙伟峰、朱怡达</t>
  </si>
  <si>
    <t>管理员模块API</t>
  </si>
  <si>
    <t>公告模块API</t>
  </si>
  <si>
    <t>姜永春</t>
  </si>
  <si>
    <t>需求规格说明书</t>
  </si>
  <si>
    <t>功能性需求</t>
  </si>
  <si>
    <t>其他</t>
  </si>
  <si>
    <t>朱怡达、孙伟峰</t>
  </si>
  <si>
    <t>SNS前端系统</t>
  </si>
  <si>
    <t>管理员-账号管理、管理员-测验管理</t>
  </si>
  <si>
    <t>用户-账号相关、用户-个人中心</t>
  </si>
  <si>
    <t>用户-资源工具、用户-能力测验、用户-查看公告</t>
  </si>
  <si>
    <t>用户-博客管理</t>
  </si>
  <si>
    <t>黄逸航</t>
  </si>
  <si>
    <t>管理员-博客管理、管理员-积分管理、管理员-公告管理</t>
  </si>
  <si>
    <t>管理员-用户管理、数据字典</t>
  </si>
  <si>
    <t>广告商-广告管理</t>
  </si>
  <si>
    <t>用户-社交关系管理</t>
  </si>
  <si>
    <t>后台管理系统</t>
  </si>
  <si>
    <t>首页</t>
  </si>
  <si>
    <t>博客管理</t>
  </si>
  <si>
    <t>王安伟、姜永春</t>
  </si>
  <si>
    <t>用户管理</t>
  </si>
  <si>
    <t>汤文、邱俊翔</t>
  </si>
  <si>
    <t>积分管理</t>
  </si>
  <si>
    <t>广告管理</t>
  </si>
  <si>
    <t>进度统计</t>
  </si>
  <si>
    <t>设计做成</t>
  </si>
  <si>
    <t>开始率</t>
  </si>
  <si>
    <r>
      <rPr>
        <b/>
        <sz val="8"/>
        <rFont val="宋体"/>
        <charset val="134"/>
      </rPr>
      <t>生成率</t>
    </r>
    <r>
      <rPr>
        <b/>
        <sz val="8"/>
        <rFont val="ＭＳ ゴシック"/>
        <charset val="134"/>
      </rPr>
      <t>（KS/人月）</t>
    </r>
  </si>
  <si>
    <t>提前开始</t>
  </si>
  <si>
    <t>与预定匹配</t>
  </si>
  <si>
    <t>延期开始</t>
  </si>
  <si>
    <r>
      <rPr>
        <sz val="8"/>
        <rFont val="ＭＳ ゴシック"/>
        <charset val="134"/>
      </rPr>
      <t>提前</t>
    </r>
    <r>
      <rPr>
        <sz val="8"/>
        <rFont val="宋体"/>
        <charset val="134"/>
      </rPr>
      <t>完成</t>
    </r>
  </si>
  <si>
    <t>预定匹配</t>
  </si>
  <si>
    <r>
      <rPr>
        <sz val="8"/>
        <rFont val="ＭＳ ゴシック"/>
        <charset val="134"/>
      </rPr>
      <t>延期未</t>
    </r>
    <r>
      <rPr>
        <sz val="8"/>
        <rFont val="宋体"/>
        <charset val="134"/>
      </rPr>
      <t>完成</t>
    </r>
  </si>
  <si>
    <t>延期完成</t>
  </si>
  <si>
    <t>サブシステム名</t>
  </si>
  <si>
    <t>実績
規模</t>
  </si>
  <si>
    <t>レビュー
担当者</t>
  </si>
  <si>
    <t>HLD</t>
  </si>
  <si>
    <t>問題点数</t>
  </si>
  <si>
    <t>問題点消化完成日付</t>
  </si>
  <si>
    <t>消化累計
時間</t>
  </si>
  <si>
    <t>延期未
完成</t>
  </si>
  <si>
    <t>予定</t>
  </si>
  <si>
    <t>実績</t>
  </si>
  <si>
    <t>HLD Review</t>
  </si>
  <si>
    <t>機能名</t>
  </si>
  <si>
    <t>規模見積</t>
  </si>
  <si>
    <t>実績規模</t>
  </si>
  <si>
    <t>詳細設計書完成ページ数</t>
  </si>
  <si>
    <t>累計作業</t>
  </si>
  <si>
    <t>当日作成</t>
  </si>
  <si>
    <t>手動
作業累計</t>
  </si>
  <si>
    <t>手動
作成</t>
  </si>
  <si>
    <t>詳細設計書作成</t>
  </si>
  <si>
    <t>LLD</t>
  </si>
  <si>
    <t>LDD Review</t>
  </si>
  <si>
    <t>プログラム設計書完成ページ数</t>
  </si>
  <si>
    <t>プログラム設計書作成</t>
  </si>
  <si>
    <t>PD</t>
  </si>
  <si>
    <t>PD Review</t>
  </si>
  <si>
    <t>日期</t>
  </si>
  <si>
    <t>编号</t>
  </si>
  <si>
    <t>功能</t>
  </si>
  <si>
    <t>担当则</t>
  </si>
  <si>
    <r>
      <rPr>
        <b/>
        <sz val="8"/>
        <rFont val="宋体"/>
        <charset val="134"/>
      </rPr>
      <t>预计规</t>
    </r>
    <r>
      <rPr>
        <b/>
        <sz val="8"/>
        <rFont val="MS Gothic"/>
        <charset val="128"/>
      </rPr>
      <t>模（KS）</t>
    </r>
  </si>
  <si>
    <r>
      <rPr>
        <b/>
        <sz val="8"/>
        <rFont val="宋体"/>
        <charset val="134"/>
      </rPr>
      <t>实际规模</t>
    </r>
    <r>
      <rPr>
        <b/>
        <sz val="8"/>
        <rFont val="MS Gothic"/>
        <charset val="128"/>
      </rPr>
      <t>（KS）</t>
    </r>
  </si>
  <si>
    <t>代码完成行数 (KS)</t>
  </si>
  <si>
    <t>C</t>
  </si>
  <si>
    <t>手动作业</t>
  </si>
  <si>
    <t>自动zuoye</t>
  </si>
  <si>
    <t>自動
作業累計</t>
  </si>
  <si>
    <t>自動
作成</t>
  </si>
  <si>
    <t>frame</t>
  </si>
  <si>
    <t>框架搭建</t>
  </si>
  <si>
    <t>page01</t>
  </si>
  <si>
    <t>用户界面</t>
  </si>
  <si>
    <r>
      <rPr>
        <sz val="8"/>
        <rFont val="ＭＳ ゴシック"/>
        <charset val="134"/>
      </rPr>
      <t xml:space="preserve">黄逸航 邱俊翔 </t>
    </r>
    <r>
      <rPr>
        <sz val="8"/>
        <rFont val="宋体"/>
        <charset val="134"/>
      </rPr>
      <t>汤文</t>
    </r>
    <r>
      <rPr>
        <sz val="8"/>
        <rFont val="ＭＳ ゴシック"/>
        <charset val="134"/>
      </rPr>
      <t xml:space="preserve"> 王安</t>
    </r>
    <r>
      <rPr>
        <sz val="8"/>
        <rFont val="宋体"/>
        <charset val="134"/>
      </rPr>
      <t>伟</t>
    </r>
  </si>
  <si>
    <t>page02</t>
  </si>
  <si>
    <t>管理员界面</t>
  </si>
  <si>
    <r>
      <rPr>
        <sz val="8"/>
        <rFont val="ＭＳ ゴシック"/>
        <charset val="134"/>
      </rPr>
      <t>朱怡达 姜永春 梁梓</t>
    </r>
    <r>
      <rPr>
        <sz val="8"/>
        <rFont val="宋体"/>
        <charset val="134"/>
      </rPr>
      <t>锋</t>
    </r>
    <r>
      <rPr>
        <sz val="8"/>
        <rFont val="ＭＳ ゴシック"/>
        <charset val="134"/>
      </rPr>
      <t xml:space="preserve"> </t>
    </r>
    <r>
      <rPr>
        <sz val="8"/>
        <rFont val="宋体"/>
        <charset val="134"/>
      </rPr>
      <t>孙伟峰</t>
    </r>
  </si>
  <si>
    <t>advertiser01</t>
  </si>
  <si>
    <t>登录</t>
  </si>
  <si>
    <t>advertiser02</t>
  </si>
  <si>
    <t>发布广告</t>
  </si>
  <si>
    <t>advertiser03</t>
  </si>
  <si>
    <t>撤销广告</t>
  </si>
  <si>
    <t>administrators01</t>
  </si>
  <si>
    <r>
      <rPr>
        <sz val="8"/>
        <rFont val="宋体"/>
        <charset val="134"/>
      </rPr>
      <t>孙伟</t>
    </r>
    <r>
      <rPr>
        <sz val="8"/>
        <rFont val="ＭＳ ゴシック"/>
        <charset val="134"/>
      </rPr>
      <t>峰</t>
    </r>
  </si>
  <si>
    <t>administrators02</t>
  </si>
  <si>
    <t>修改密码</t>
  </si>
  <si>
    <t>administrators03</t>
  </si>
  <si>
    <t>查看用户列表</t>
  </si>
  <si>
    <r>
      <rPr>
        <sz val="8"/>
        <rFont val="ＭＳ ゴシック"/>
        <charset val="134"/>
      </rPr>
      <t>梁梓</t>
    </r>
    <r>
      <rPr>
        <sz val="8"/>
        <rFont val="宋体"/>
        <charset val="134"/>
      </rPr>
      <t>锋</t>
    </r>
  </si>
  <si>
    <t>administrators04</t>
  </si>
  <si>
    <t>搜索用户</t>
  </si>
  <si>
    <t>administrators05</t>
  </si>
  <si>
    <t>封禁用户</t>
  </si>
  <si>
    <t>administrators06</t>
  </si>
  <si>
    <t>设置广告商</t>
  </si>
  <si>
    <t>administrators07</t>
  </si>
  <si>
    <t>查看平台数据</t>
  </si>
  <si>
    <t>administrators08</t>
  </si>
  <si>
    <t>管理平台数据</t>
  </si>
  <si>
    <t>administrators09</t>
  </si>
  <si>
    <t>审核博客</t>
  </si>
  <si>
    <t>administrators10</t>
  </si>
  <si>
    <t>创建测验</t>
  </si>
  <si>
    <t>administrators11</t>
  </si>
  <si>
    <t>发布测验</t>
  </si>
  <si>
    <t>administrators12</t>
  </si>
  <si>
    <t>制定积分规则</t>
  </si>
  <si>
    <t>administrators13</t>
  </si>
  <si>
    <t>管理用户积分</t>
  </si>
  <si>
    <t>administrators14</t>
  </si>
  <si>
    <t>创建和发布公告</t>
  </si>
  <si>
    <t>administrators15</t>
  </si>
  <si>
    <t>修改公告</t>
  </si>
  <si>
    <t>administrators16</t>
  </si>
  <si>
    <t>删除公告</t>
  </si>
  <si>
    <t>user01</t>
  </si>
  <si>
    <t>user02</t>
  </si>
  <si>
    <t>注册</t>
  </si>
  <si>
    <t>user03</t>
  </si>
  <si>
    <t>找回密码</t>
  </si>
  <si>
    <r>
      <rPr>
        <sz val="8"/>
        <rFont val="ＭＳ ゴシック"/>
        <charset val="134"/>
      </rPr>
      <t>王安</t>
    </r>
    <r>
      <rPr>
        <sz val="8"/>
        <rFont val="宋体"/>
        <charset val="134"/>
      </rPr>
      <t>伟</t>
    </r>
  </si>
  <si>
    <t>user04</t>
  </si>
  <si>
    <t>查看个人资料</t>
  </si>
  <si>
    <t>user05</t>
  </si>
  <si>
    <t>修改个人资料</t>
  </si>
  <si>
    <t>user06</t>
  </si>
  <si>
    <t>修改邮箱和手机号</t>
  </si>
  <si>
    <t>user07</t>
  </si>
  <si>
    <t>签到获取积分</t>
  </si>
  <si>
    <t>user08</t>
  </si>
  <si>
    <t>user09</t>
  </si>
  <si>
    <t>关注用户</t>
  </si>
  <si>
    <t>user10</t>
  </si>
  <si>
    <t>私信其他用户</t>
  </si>
  <si>
    <t>user11</t>
  </si>
  <si>
    <t>取消关注用户</t>
  </si>
  <si>
    <t>user12</t>
  </si>
  <si>
    <t>资源列表</t>
  </si>
  <si>
    <t>user13</t>
  </si>
  <si>
    <t>资源标签</t>
  </si>
  <si>
    <t>user14</t>
  </si>
  <si>
    <t>开始测验</t>
  </si>
  <si>
    <t>user15</t>
  </si>
  <si>
    <t>查看测验结果</t>
  </si>
  <si>
    <t>user16</t>
  </si>
  <si>
    <t>创建并发布博文</t>
  </si>
  <si>
    <t>user17</t>
  </si>
  <si>
    <t>给博文点赞</t>
  </si>
  <si>
    <t>user18</t>
  </si>
  <si>
    <t>删除博文</t>
  </si>
  <si>
    <t>user19</t>
  </si>
  <si>
    <t>搜索博文</t>
  </si>
  <si>
    <t>user20</t>
  </si>
  <si>
    <t>评论博文</t>
  </si>
  <si>
    <t>user21</t>
  </si>
  <si>
    <t>修改博客内容及查看权限</t>
  </si>
  <si>
    <t>user22</t>
  </si>
  <si>
    <t>查看个人博文的相关数据</t>
  </si>
  <si>
    <t>user23</t>
  </si>
  <si>
    <t>转发博文</t>
  </si>
  <si>
    <t>user24</t>
  </si>
  <si>
    <t>查看公告内容</t>
  </si>
  <si>
    <t>コーディング</t>
  </si>
  <si>
    <t>チェックリスト作成（件）</t>
  </si>
  <si>
    <t>累計</t>
  </si>
  <si>
    <t>当日
作成</t>
  </si>
  <si>
    <t>正常項目</t>
  </si>
  <si>
    <t>異常項目</t>
  </si>
  <si>
    <t>限界
境界</t>
  </si>
  <si>
    <t>ｲﾝﾀｰﾌｪｰｽ</t>
  </si>
  <si>
    <t>RCCPU001</t>
  </si>
  <si>
    <r>
      <rPr>
        <sz val="8"/>
        <rFont val="ＭＳ ゴシック"/>
        <charset val="134"/>
      </rPr>
      <t>登</t>
    </r>
    <r>
      <rPr>
        <sz val="8"/>
        <rFont val="宋体"/>
        <charset val="134"/>
      </rPr>
      <t>录功能</t>
    </r>
  </si>
  <si>
    <t>RCCPU002</t>
  </si>
  <si>
    <r>
      <rPr>
        <sz val="8"/>
        <rFont val="ＭＳ ゴシック"/>
        <charset val="134"/>
      </rPr>
      <t>首</t>
    </r>
    <r>
      <rPr>
        <sz val="8"/>
        <rFont val="宋体"/>
        <charset val="134"/>
      </rPr>
      <t>页</t>
    </r>
  </si>
  <si>
    <t>RCCPU003</t>
  </si>
  <si>
    <r>
      <rPr>
        <sz val="8"/>
        <rFont val="ＭＳ ゴシック"/>
        <charset val="134"/>
      </rPr>
      <t>企</t>
    </r>
    <r>
      <rPr>
        <sz val="8"/>
        <rFont val="宋体"/>
        <charset val="134"/>
      </rPr>
      <t>业</t>
    </r>
  </si>
  <si>
    <t>RCCPU004</t>
  </si>
  <si>
    <t>个人</t>
  </si>
  <si>
    <t>RCCPU005</t>
  </si>
  <si>
    <r>
      <rPr>
        <sz val="8"/>
        <rFont val="宋体"/>
        <charset val="134"/>
      </rPr>
      <t>产</t>
    </r>
    <r>
      <rPr>
        <sz val="8"/>
        <rFont val="ＭＳ ゴシック"/>
        <charset val="134"/>
      </rPr>
      <t>品目</t>
    </r>
    <r>
      <rPr>
        <sz val="8"/>
        <rFont val="宋体"/>
        <charset val="134"/>
      </rPr>
      <t>录</t>
    </r>
  </si>
  <si>
    <t>RCCPU006</t>
  </si>
  <si>
    <r>
      <rPr>
        <sz val="8"/>
        <rFont val="宋体"/>
        <charset val="134"/>
      </rPr>
      <t>产</t>
    </r>
    <r>
      <rPr>
        <sz val="8"/>
        <rFont val="ＭＳ ゴシック"/>
        <charset val="134"/>
      </rPr>
      <t>品</t>
    </r>
    <r>
      <rPr>
        <sz val="8"/>
        <rFont val="宋体"/>
        <charset val="134"/>
      </rPr>
      <t>预约</t>
    </r>
  </si>
  <si>
    <t>RCCPA001</t>
  </si>
  <si>
    <r>
      <rPr>
        <sz val="8"/>
        <rFont val="ＭＳ ゴシック"/>
        <charset val="134"/>
      </rPr>
      <t>登</t>
    </r>
    <r>
      <rPr>
        <sz val="8"/>
        <rFont val="宋体"/>
        <charset val="134"/>
      </rPr>
      <t>录</t>
    </r>
    <r>
      <rPr>
        <sz val="8"/>
        <rFont val="ＭＳ ゴシック"/>
        <charset val="134"/>
      </rPr>
      <t>功能</t>
    </r>
  </si>
  <si>
    <t>RCCPA002</t>
  </si>
  <si>
    <r>
      <rPr>
        <sz val="8"/>
        <rFont val="ＭＳ ゴシック"/>
        <charset val="134"/>
      </rPr>
      <t>banner</t>
    </r>
    <r>
      <rPr>
        <sz val="8"/>
        <rFont val="宋体"/>
        <charset val="134"/>
      </rPr>
      <t>设置</t>
    </r>
  </si>
  <si>
    <t>RCCPA003</t>
  </si>
  <si>
    <t>banner添加</t>
  </si>
  <si>
    <t>RCCPA004</t>
  </si>
  <si>
    <r>
      <rPr>
        <sz val="8"/>
        <rFont val="ＭＳ ゴシック"/>
        <charset val="134"/>
      </rPr>
      <t>企</t>
    </r>
    <r>
      <rPr>
        <sz val="8"/>
        <rFont val="宋体"/>
        <charset val="134"/>
      </rPr>
      <t>业</t>
    </r>
    <r>
      <rPr>
        <sz val="8"/>
        <rFont val="ＭＳ ゴシック"/>
        <charset val="134"/>
      </rPr>
      <t>咨</t>
    </r>
    <r>
      <rPr>
        <sz val="8"/>
        <rFont val="宋体"/>
        <charset val="134"/>
      </rPr>
      <t>询</t>
    </r>
  </si>
  <si>
    <t>PCL作成</t>
  </si>
  <si>
    <t/>
  </si>
  <si>
    <t>KADO0001</t>
  </si>
  <si>
    <t>ログイン画面</t>
  </si>
  <si>
    <t>KADO0002</t>
  </si>
  <si>
    <t>プロジェクト進捗状態一覧（会社別）</t>
  </si>
  <si>
    <t>KADO0003</t>
  </si>
  <si>
    <t>プロジェクト進捗状態一覧（部門別）</t>
  </si>
  <si>
    <t>KADO0004</t>
  </si>
  <si>
    <t>プロジェクト進捗状態一覧（課別）</t>
  </si>
  <si>
    <t>KADO0005</t>
  </si>
  <si>
    <t>プロジェクト詳細情報画面</t>
  </si>
  <si>
    <t>KADO0006</t>
  </si>
  <si>
    <t>プロジェクト支払一覧（会社別）画面</t>
  </si>
  <si>
    <t>KADO0007</t>
  </si>
  <si>
    <t>プロジェクト支払一覧（部門別）画面</t>
  </si>
  <si>
    <t>KADO0008</t>
  </si>
  <si>
    <t>プロジェクト支払一覧（課別）画面</t>
  </si>
  <si>
    <t>KADO0009</t>
  </si>
  <si>
    <t>プロジェクト支払明細画面</t>
  </si>
  <si>
    <t>KADO0010</t>
  </si>
  <si>
    <t>稼働率統計（会社別）画面</t>
  </si>
  <si>
    <t>KADO0011</t>
  </si>
  <si>
    <t>稼働率統計（部門別）画面</t>
  </si>
  <si>
    <t>KADO0012</t>
  </si>
  <si>
    <t>稼働率統計（課別）画面</t>
  </si>
  <si>
    <t>KADO0013</t>
  </si>
  <si>
    <t>稼働率統計（個人別）画面</t>
  </si>
  <si>
    <t>KADO0014</t>
  </si>
  <si>
    <t>プロジェクト新規画面</t>
  </si>
  <si>
    <t>KADO0015</t>
  </si>
  <si>
    <t>プロジェクト一覧画面</t>
  </si>
  <si>
    <t>KADO0016</t>
  </si>
  <si>
    <t>プロジェクト修正画面</t>
  </si>
  <si>
    <t>KADO0017</t>
  </si>
  <si>
    <t>プロジェクト削除画面</t>
  </si>
  <si>
    <t>KADO0018</t>
  </si>
  <si>
    <t>個人別稼働率計算バッチ</t>
  </si>
  <si>
    <t>KADO0019</t>
  </si>
  <si>
    <t>集計稼働率計算バッチ</t>
  </si>
  <si>
    <t>KADO0020</t>
  </si>
  <si>
    <t>社員新規画面</t>
  </si>
  <si>
    <t>KADO0021</t>
  </si>
  <si>
    <t>社員一覧画面</t>
  </si>
  <si>
    <t>KADO0022</t>
  </si>
  <si>
    <t>社員修正画面</t>
  </si>
  <si>
    <t>KADO0023</t>
  </si>
  <si>
    <t>社員削除画面</t>
  </si>
  <si>
    <t>KADO0024</t>
  </si>
  <si>
    <t>社員情報画面</t>
  </si>
  <si>
    <t>DD</t>
  </si>
  <si>
    <t>PCL</t>
  </si>
  <si>
    <t>PCLレビュー</t>
  </si>
  <si>
    <r>
      <rPr>
        <b/>
        <sz val="8"/>
        <rFont val="宋体"/>
        <charset val="134"/>
      </rPr>
      <t>模块</t>
    </r>
    <r>
      <rPr>
        <b/>
        <sz val="8"/>
        <rFont val="ＭＳ ゴシック"/>
        <charset val="134"/>
      </rPr>
      <t>a</t>
    </r>
  </si>
  <si>
    <r>
      <rPr>
        <b/>
        <sz val="8"/>
        <rFont val="宋体"/>
        <charset val="134"/>
      </rPr>
      <t>模块</t>
    </r>
    <r>
      <rPr>
        <b/>
        <sz val="8"/>
        <rFont val="ＭＳ ゴシック"/>
        <charset val="134"/>
      </rPr>
      <t>b</t>
    </r>
  </si>
  <si>
    <r>
      <rPr>
        <b/>
        <sz val="8"/>
        <rFont val="宋体"/>
        <charset val="134"/>
      </rPr>
      <t xml:space="preserve">実績
規模
</t>
    </r>
    <r>
      <rPr>
        <b/>
        <sz val="8"/>
        <rFont val="MS Gothic"/>
        <charset val="128"/>
      </rPr>
      <t>(生産率)</t>
    </r>
  </si>
  <si>
    <t>checklist消化和bug（件）</t>
  </si>
  <si>
    <t>不良消化（件）</t>
  </si>
  <si>
    <t xml:space="preserve">预定开始日期
</t>
  </si>
  <si>
    <t>checklist</t>
  </si>
  <si>
    <t>Bug</t>
  </si>
  <si>
    <t>时间开始日期</t>
  </si>
  <si>
    <t>累計
消化</t>
  </si>
  <si>
    <t>当日
消化</t>
  </si>
  <si>
    <t>用例</t>
  </si>
  <si>
    <t>报告</t>
  </si>
  <si>
    <t>未
消化</t>
  </si>
  <si>
    <t>当日消化</t>
  </si>
  <si>
    <t xml:space="preserve">予定
</t>
  </si>
  <si>
    <t>累计</t>
  </si>
  <si>
    <t xml:space="preserve">当日
</t>
  </si>
  <si>
    <t>能力测验</t>
  </si>
  <si>
    <t>问卷系统</t>
  </si>
  <si>
    <t>△</t>
  </si>
  <si>
    <t>○</t>
  </si>
  <si>
    <t>管理员</t>
  </si>
  <si>
    <t>公告管理</t>
  </si>
  <si>
    <t>用户</t>
  </si>
  <si>
    <t>社交关系管理</t>
  </si>
  <si>
    <t>资源工具</t>
  </si>
  <si>
    <t>测验管理</t>
  </si>
  <si>
    <t>首页公告</t>
  </si>
  <si>
    <t>竞赛模块</t>
  </si>
  <si>
    <t>竞赛管理</t>
  </si>
  <si>
    <t>账号相关</t>
  </si>
  <si>
    <t>个人中心</t>
  </si>
  <si>
    <t>账号管理</t>
  </si>
  <si>
    <t>数据字典</t>
  </si>
  <si>
    <t>SCL消化</t>
  </si>
  <si>
    <t>不良消化</t>
  </si>
  <si>
    <t>　工数統計</t>
  </si>
  <si>
    <t>システムテスト生産率
（KS/人月）</t>
  </si>
</sst>
</file>

<file path=xl/styles.xml><?xml version="1.0" encoding="utf-8"?>
<styleSheet xmlns="http://schemas.openxmlformats.org/spreadsheetml/2006/main">
  <numFmts count="22">
    <numFmt numFmtId="42" formatCode="_ &quot;￥&quot;* #,##0_ ;_ &quot;￥&quot;* \-#,##0_ ;_ &quot;￥&quot;* &quot;-&quot;_ ;_ @_ "/>
    <numFmt numFmtId="176" formatCode="_ [$€-2]* #,##0.00_ ;_ [$€-2]* \-#,##0.00_ ;_ [$€-2]* &quot;-&quot;??_ "/>
    <numFmt numFmtId="177" formatCode="0.000_);[Red]\(0.000\)"/>
    <numFmt numFmtId="41" formatCode="_ * #,##0_ ;_ * \-#,##0_ ;_ * &quot;-&quot;_ ;_ @_ "/>
    <numFmt numFmtId="178" formatCode="&quot;\&quot;#,##0;[Red]&quot;\&quot;\-#,##0"/>
    <numFmt numFmtId="179" formatCode="_(&quot;$&quot;* #,##0.00_);_(&quot;$&quot;* \(#,##0.00\);_(&quot;$&quot;* &quot;-&quot;??_);_(@_)"/>
    <numFmt numFmtId="43" formatCode="_ * #,##0.00_ ;_ * \-#,##0.00_ ;_ * &quot;-&quot;??_ ;_ @_ "/>
    <numFmt numFmtId="180" formatCode="0.0_);[Red]\(0.0\)"/>
    <numFmt numFmtId="44" formatCode="_ &quot;￥&quot;* #,##0.00_ ;_ &quot;￥&quot;* \-#,##0.00_ ;_ &quot;￥&quot;* &quot;-&quot;??_ ;_ @_ "/>
    <numFmt numFmtId="181" formatCode="\¥#,##0;[Red]\¥\-#,##0"/>
    <numFmt numFmtId="182" formatCode="&quot;\&quot;#,##0.00;[Red]&quot;\&quot;\-#,##0.00"/>
    <numFmt numFmtId="183" formatCode="_(&quot;$&quot;* #,##0_);_(&quot;$&quot;* \(#,##0\);_(&quot;$&quot;* &quot;-&quot;_);_(@_)"/>
    <numFmt numFmtId="184" formatCode="0.0_ "/>
    <numFmt numFmtId="185" formatCode="0_);[Red]\(0\)"/>
    <numFmt numFmtId="186" formatCode="0.000_ "/>
    <numFmt numFmtId="187" formatCode="0.00_ "/>
    <numFmt numFmtId="188" formatCode="0_ "/>
    <numFmt numFmtId="189" formatCode="yyyy/m/d;@"/>
    <numFmt numFmtId="190" formatCode="0.00_);[Red]\(0.00\)"/>
    <numFmt numFmtId="191" formatCode="0.0000_ "/>
    <numFmt numFmtId="192" formatCode="m/d;@"/>
    <numFmt numFmtId="193" formatCode="#,##0.0_ ;[Red]\-#,##0.0\ "/>
  </numFmts>
  <fonts count="49">
    <font>
      <sz val="11"/>
      <color theme="1"/>
      <name val="宋体"/>
      <charset val="134"/>
      <scheme val="minor"/>
    </font>
    <font>
      <b/>
      <sz val="8"/>
      <name val="MS Gothic"/>
      <charset val="134"/>
    </font>
    <font>
      <sz val="8"/>
      <name val="MS Gothic"/>
      <charset val="134"/>
    </font>
    <font>
      <sz val="8"/>
      <name val="ＭＳ ゴシック"/>
      <charset val="134"/>
    </font>
    <font>
      <sz val="11"/>
      <color indexed="8"/>
      <name val="宋体"/>
      <charset val="134"/>
    </font>
    <font>
      <b/>
      <sz val="8"/>
      <name val="宋体"/>
      <charset val="134"/>
    </font>
    <font>
      <sz val="8"/>
      <name val="ＭＳ Ｐ明朝"/>
      <charset val="128"/>
    </font>
    <font>
      <sz val="8"/>
      <name val="宋体"/>
      <charset val="134"/>
    </font>
    <font>
      <b/>
      <sz val="8"/>
      <name val="ＭＳ ゴシック"/>
      <charset val="134"/>
    </font>
    <font>
      <sz val="8"/>
      <name val="Arial"/>
      <charset val="134"/>
    </font>
    <font>
      <sz val="8"/>
      <name val="MS Mincho"/>
      <charset val="128"/>
    </font>
    <font>
      <b/>
      <sz val="8"/>
      <name val="Arial"/>
      <charset val="134"/>
    </font>
    <font>
      <sz val="8"/>
      <name val="宋体"/>
      <charset val="134"/>
      <scheme val="major"/>
    </font>
    <font>
      <sz val="8"/>
      <color rgb="FFFF6600"/>
      <name val="宋体"/>
      <charset val="134"/>
      <scheme val="major"/>
    </font>
    <font>
      <b/>
      <sz val="8"/>
      <color rgb="FFFF6600"/>
      <name val="宋体"/>
      <charset val="134"/>
      <scheme val="major"/>
    </font>
    <font>
      <sz val="11"/>
      <name val="ＭＳ Ｐゴシック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u/>
      <sz val="11"/>
      <color rgb="FF800080"/>
      <name val="宋体"/>
      <charset val="0"/>
      <scheme val="minor"/>
    </font>
    <font>
      <sz val="11"/>
      <color indexed="9"/>
      <name val="宋体"/>
      <charset val="134"/>
    </font>
    <font>
      <sz val="11"/>
      <color rgb="FF9C0006"/>
      <name val="宋体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9"/>
      <name val="Calibri"/>
      <charset val="134"/>
    </font>
    <font>
      <u/>
      <sz val="11"/>
      <color rgb="FF0000FF"/>
      <name val="宋体"/>
      <charset val="0"/>
      <scheme val="minor"/>
    </font>
    <font>
      <u/>
      <sz val="8.25"/>
      <color indexed="36"/>
      <name val="?l?r ?o?S?V?b?N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name val="明朝"/>
      <charset val="128"/>
    </font>
    <font>
      <b/>
      <sz val="11"/>
      <color rgb="FF3F3F3F"/>
      <name val="宋体"/>
      <charset val="0"/>
      <scheme val="minor"/>
    </font>
    <font>
      <sz val="12"/>
      <name val="바탕체"/>
      <charset val="129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8.25"/>
      <color indexed="12"/>
      <name val="?l?r ?o?S?V?b?N"/>
      <charset val="134"/>
    </font>
    <font>
      <sz val="14"/>
      <name val="?l?r ??’c"/>
      <charset val="128"/>
    </font>
    <font>
      <sz val="14"/>
      <name val="Terminal"/>
      <charset val="134"/>
    </font>
    <font>
      <b/>
      <sz val="8"/>
      <name val="宋体"/>
      <charset val="134"/>
    </font>
    <font>
      <b/>
      <sz val="8"/>
      <name val="MS Gothic"/>
      <charset val="128"/>
    </font>
  </fonts>
  <fills count="5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</fills>
  <borders count="8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double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96">
    <xf numFmtId="0" fontId="0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16" fillId="13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25" fillId="18" borderId="75" applyNumberFormat="0" applyAlignment="0" applyProtection="0">
      <alignment vertical="center"/>
    </xf>
    <xf numFmtId="176" fontId="15" fillId="0" borderId="0"/>
    <xf numFmtId="176" fontId="15" fillId="0" borderId="0"/>
    <xf numFmtId="44" fontId="0" fillId="0" borderId="0" applyFont="0" applyFill="0" applyBorder="0" applyAlignment="0" applyProtection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41" fontId="0" fillId="0" borderId="0" applyFont="0" applyFill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0" fontId="16" fillId="11" borderId="0" applyNumberFormat="0" applyBorder="0" applyAlignment="0" applyProtection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21" fillId="15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43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17" fillId="20" borderId="0" applyNumberFormat="0" applyBorder="0" applyAlignment="0" applyProtection="0">
      <alignment vertical="center"/>
    </xf>
    <xf numFmtId="0" fontId="4" fillId="0" borderId="0">
      <alignment vertical="center"/>
    </xf>
    <xf numFmtId="176" fontId="15" fillId="0" borderId="0"/>
    <xf numFmtId="0" fontId="28" fillId="0" borderId="0" applyNumberFormat="0" applyFill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9" fontId="4" fillId="0" borderId="0" applyFont="0" applyFill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19" fillId="0" borderId="0" applyNumberFormat="0" applyFill="0" applyBorder="0" applyAlignment="0" applyProtection="0">
      <alignment vertical="center"/>
    </xf>
    <xf numFmtId="176" fontId="15" fillId="0" borderId="0"/>
    <xf numFmtId="0" fontId="0" fillId="24" borderId="77" applyNumberFormat="0" applyFont="0" applyAlignment="0" applyProtection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9" fontId="18" fillId="0" borderId="0" applyFont="0" applyFill="0" applyBorder="0" applyAlignment="0" applyProtection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176" fontId="15" fillId="0" borderId="0"/>
    <xf numFmtId="176" fontId="15" fillId="0" borderId="0"/>
    <xf numFmtId="0" fontId="17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29" fillId="0" borderId="0" applyNumberFormat="0" applyFill="0" applyBorder="0" applyAlignment="0" applyProtection="0">
      <alignment vertical="top"/>
      <protection locked="0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176" fontId="15" fillId="0" borderId="0"/>
    <xf numFmtId="0" fontId="4" fillId="0" borderId="0">
      <alignment vertical="center"/>
    </xf>
    <xf numFmtId="0" fontId="30" fillId="0" borderId="78" applyNumberFormat="0" applyFill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8" fontId="15" fillId="0" borderId="0" applyFont="0" applyFill="0" applyBorder="0" applyAlignment="0" applyProtection="0"/>
    <xf numFmtId="176" fontId="15" fillId="0" borderId="0"/>
    <xf numFmtId="0" fontId="31" fillId="0" borderId="78" applyNumberFormat="0" applyFill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176" fontId="22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17" fillId="12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26" fillId="0" borderId="7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36" fillId="30" borderId="79" applyNumberFormat="0" applyAlignment="0" applyProtection="0">
      <alignment vertical="center"/>
    </xf>
    <xf numFmtId="0" fontId="38" fillId="30" borderId="75" applyNumberFormat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0" fontId="39" fillId="31" borderId="80" applyNumberFormat="0" applyAlignment="0" applyProtection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4" fillId="8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0" fontId="16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32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0" fontId="40" fillId="0" borderId="81" applyNumberFormat="0" applyFill="0" applyAlignment="0" applyProtection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1" fillId="0" borderId="82" applyNumberFormat="0" applyFill="0" applyAlignment="0" applyProtection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8" fillId="0" borderId="0"/>
    <xf numFmtId="176" fontId="15" fillId="0" borderId="0"/>
    <xf numFmtId="0" fontId="4" fillId="0" borderId="0">
      <alignment vertical="center"/>
    </xf>
    <xf numFmtId="0" fontId="42" fillId="33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82" fontId="35" fillId="0" borderId="0" applyFont="0" applyFill="0" applyBorder="0" applyAlignment="0" applyProtection="0"/>
    <xf numFmtId="176" fontId="15" fillId="0" borderId="0"/>
    <xf numFmtId="176" fontId="15" fillId="0" borderId="0"/>
    <xf numFmtId="0" fontId="4" fillId="0" borderId="0">
      <alignment vertical="center"/>
    </xf>
    <xf numFmtId="176" fontId="23" fillId="7" borderId="0" applyNumberFormat="0" applyBorder="0" applyAlignment="0" applyProtection="0"/>
    <xf numFmtId="176" fontId="15" fillId="0" borderId="0"/>
    <xf numFmtId="0" fontId="43" fillId="34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16" fillId="35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17" fillId="36" borderId="0" applyNumberFormat="0" applyBorder="0" applyAlignment="0" applyProtection="0">
      <alignment vertical="center"/>
    </xf>
    <xf numFmtId="176" fontId="15" fillId="0" borderId="0"/>
    <xf numFmtId="0" fontId="16" fillId="22" borderId="0" applyNumberFormat="0" applyBorder="0" applyAlignment="0" applyProtection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16" fillId="2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29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176" fontId="15" fillId="0" borderId="0"/>
    <xf numFmtId="176" fontId="15" fillId="0" borderId="0"/>
    <xf numFmtId="0" fontId="17" fillId="43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0" fontId="16" fillId="37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16" fillId="21" borderId="0" applyNumberFormat="0" applyBorder="0" applyAlignment="0" applyProtection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17" fillId="44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16" fillId="45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0" fontId="17" fillId="40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0" fontId="17" fillId="46" borderId="0" applyNumberFormat="0" applyBorder="0" applyAlignment="0" applyProtection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16" fillId="47" borderId="0" applyNumberFormat="0" applyBorder="0" applyAlignment="0" applyProtection="0">
      <alignment vertical="center"/>
    </xf>
    <xf numFmtId="176" fontId="15" fillId="0" borderId="0"/>
    <xf numFmtId="0" fontId="4" fillId="0" borderId="0">
      <alignment vertical="center"/>
    </xf>
    <xf numFmtId="0" fontId="17" fillId="23" borderId="0" applyNumberFormat="0" applyBorder="0" applyAlignment="0" applyProtection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43" fontId="18" fillId="0" borderId="0" applyFont="0" applyFill="0" applyBorder="0" applyAlignment="0" applyProtection="0"/>
    <xf numFmtId="176" fontId="15" fillId="0" borderId="0"/>
    <xf numFmtId="176" fontId="44" fillId="0" borderId="0" applyNumberFormat="0" applyFill="0" applyBorder="0" applyAlignment="0" applyProtection="0">
      <alignment vertical="top"/>
      <protection locked="0"/>
    </xf>
    <xf numFmtId="176" fontId="15" fillId="0" borderId="0"/>
    <xf numFmtId="176" fontId="15" fillId="0" borderId="0"/>
    <xf numFmtId="176" fontId="15" fillId="0" borderId="0"/>
    <xf numFmtId="176" fontId="15" fillId="0" borderId="0"/>
    <xf numFmtId="183" fontId="18" fillId="0" borderId="0" applyFont="0" applyFill="0" applyBorder="0" applyAlignment="0" applyProtection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8" fillId="0" borderId="0" applyFont="0" applyFill="0" applyBorder="0" applyAlignment="0" applyProtection="0"/>
    <xf numFmtId="176" fontId="15" fillId="0" borderId="0"/>
    <xf numFmtId="176" fontId="15" fillId="0" borderId="0"/>
    <xf numFmtId="176" fontId="18" fillId="0" borderId="0" applyFont="0" applyFill="0" applyBorder="0" applyAlignment="0" applyProtection="0"/>
    <xf numFmtId="176" fontId="15" fillId="0" borderId="0"/>
    <xf numFmtId="176" fontId="23" fillId="19" borderId="0" applyNumberFormat="0" applyBorder="0" applyAlignment="0" applyProtection="0"/>
    <xf numFmtId="0" fontId="4" fillId="0" borderId="0">
      <alignment vertical="center"/>
    </xf>
    <xf numFmtId="176" fontId="44" fillId="0" borderId="0" applyNumberFormat="0" applyFill="0" applyBorder="0" applyAlignment="0" applyProtection="0">
      <alignment vertical="top"/>
      <protection locked="0"/>
    </xf>
    <xf numFmtId="176" fontId="15" fillId="0" borderId="0"/>
    <xf numFmtId="176" fontId="45" fillId="0" borderId="0"/>
    <xf numFmtId="176" fontId="15" fillId="0" borderId="0"/>
    <xf numFmtId="176" fontId="15" fillId="0" borderId="0"/>
    <xf numFmtId="176" fontId="22" fillId="0" borderId="0"/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37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37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22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22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9" fontId="18" fillId="7" borderId="0"/>
    <xf numFmtId="176" fontId="15" fillId="0" borderId="0"/>
    <xf numFmtId="0" fontId="4" fillId="0" borderId="0">
      <alignment vertical="center"/>
    </xf>
    <xf numFmtId="176" fontId="46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22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22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81" fontId="15" fillId="0" borderId="0" applyFont="0" applyFill="0" applyBorder="0" applyAlignment="0" applyProtection="0"/>
    <xf numFmtId="176" fontId="15" fillId="0" borderId="0"/>
    <xf numFmtId="176" fontId="23" fillId="25" borderId="0" applyNumberFormat="0" applyBorder="0" applyAlignment="0" applyProtection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23" fillId="25" borderId="0" applyNumberFormat="0" applyBorder="0" applyAlignment="0" applyProtection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23" fillId="10" borderId="0" applyNumberFormat="0" applyBorder="0" applyAlignment="0" applyProtection="0"/>
    <xf numFmtId="176" fontId="15" fillId="0" borderId="0"/>
    <xf numFmtId="176" fontId="15" fillId="0" borderId="0"/>
    <xf numFmtId="176" fontId="23" fillId="10" borderId="0" applyNumberFormat="0" applyBorder="0" applyAlignment="0" applyProtection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23" fillId="7" borderId="0" applyNumberFormat="0" applyBorder="0" applyAlignment="0" applyProtection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23" fillId="8" borderId="0" applyNumberFormat="0" applyBorder="0" applyAlignment="0" applyProtection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23" fillId="8" borderId="0" applyNumberFormat="0" applyBorder="0" applyAlignment="0" applyProtection="0"/>
    <xf numFmtId="176" fontId="15" fillId="0" borderId="0"/>
    <xf numFmtId="176" fontId="15" fillId="0" borderId="0"/>
    <xf numFmtId="176" fontId="23" fillId="17" borderId="0" applyNumberFormat="0" applyBorder="0" applyAlignment="0" applyProtection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23" fillId="17" borderId="0" applyNumberFormat="0" applyBorder="0" applyAlignment="0" applyProtection="0"/>
    <xf numFmtId="176" fontId="23" fillId="4" borderId="0" applyNumberFormat="0" applyBorder="0" applyAlignment="0" applyProtection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23" fillId="4" borderId="0" applyNumberFormat="0" applyBorder="0" applyAlignment="0" applyProtection="0"/>
    <xf numFmtId="0" fontId="4" fillId="0" borderId="0">
      <alignment vertical="center"/>
    </xf>
    <xf numFmtId="176" fontId="15" fillId="0" borderId="0"/>
    <xf numFmtId="176" fontId="4" fillId="25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4" fillId="10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176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4" fillId="8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4" fillId="17" borderId="0" applyNumberFormat="0" applyBorder="0" applyAlignment="0" applyProtection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4" fillId="4" borderId="0" applyNumberFormat="0" applyBorder="0" applyAlignment="0" applyProtection="0">
      <alignment vertical="center"/>
    </xf>
    <xf numFmtId="176" fontId="23" fillId="6" borderId="0" applyNumberFormat="0" applyBorder="0" applyAlignment="0" applyProtection="0"/>
    <xf numFmtId="176" fontId="15" fillId="0" borderId="0"/>
    <xf numFmtId="176" fontId="23" fillId="6" borderId="0" applyNumberFormat="0" applyBorder="0" applyAlignment="0" applyProtection="0"/>
    <xf numFmtId="176" fontId="15" fillId="0" borderId="0"/>
    <xf numFmtId="176" fontId="15" fillId="0" borderId="0"/>
    <xf numFmtId="0" fontId="4" fillId="0" borderId="0">
      <alignment vertical="center"/>
    </xf>
    <xf numFmtId="176" fontId="23" fillId="14" borderId="0" applyNumberFormat="0" applyBorder="0" applyAlignment="0" applyProtection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23" fillId="14" borderId="0" applyNumberFormat="0" applyBorder="0" applyAlignment="0" applyProtection="0"/>
    <xf numFmtId="176" fontId="23" fillId="19" borderId="0" applyNumberFormat="0" applyBorder="0" applyAlignment="0" applyProtection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23" fillId="8" borderId="0" applyNumberFormat="0" applyBorder="0" applyAlignment="0" applyProtection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23" fillId="8" borderId="0" applyNumberFormat="0" applyBorder="0" applyAlignment="0" applyProtection="0"/>
    <xf numFmtId="0" fontId="4" fillId="0" borderId="0">
      <alignment vertical="center"/>
    </xf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23" fillId="6" borderId="0" applyNumberFormat="0" applyBorder="0" applyAlignment="0" applyProtection="0"/>
    <xf numFmtId="176" fontId="15" fillId="0" borderId="0"/>
    <xf numFmtId="0" fontId="2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23" fillId="6" borderId="0" applyNumberFormat="0" applyBorder="0" applyAlignment="0" applyProtection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23" fillId="28" borderId="0" applyNumberFormat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23" fillId="28" borderId="0" applyNumberFormat="0" applyBorder="0" applyAlignment="0" applyProtection="0"/>
    <xf numFmtId="176" fontId="15" fillId="0" borderId="0"/>
    <xf numFmtId="176" fontId="15" fillId="0" borderId="0"/>
    <xf numFmtId="176" fontId="4" fillId="6" borderId="0" applyNumberFormat="0" applyBorder="0" applyAlignment="0" applyProtection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4" fillId="14" borderId="0" applyNumberFormat="0" applyBorder="0" applyAlignment="0" applyProtection="0">
      <alignment vertical="center"/>
    </xf>
    <xf numFmtId="176" fontId="15" fillId="0" borderId="0"/>
    <xf numFmtId="176" fontId="4" fillId="19" borderId="0" applyNumberFormat="0" applyBorder="0" applyAlignment="0" applyProtection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4" fillId="6" borderId="0" applyNumberFormat="0" applyBorder="0" applyAlignment="0" applyProtection="0">
      <alignment vertical="center"/>
    </xf>
    <xf numFmtId="176" fontId="15" fillId="0" borderId="0"/>
    <xf numFmtId="176" fontId="4" fillId="28" borderId="0" applyNumberFormat="0" applyBorder="0" applyAlignment="0" applyProtection="0">
      <alignment vertical="center"/>
    </xf>
    <xf numFmtId="176" fontId="15" fillId="0" borderId="0"/>
    <xf numFmtId="176" fontId="27" fillId="49" borderId="0" applyNumberFormat="0" applyBorder="0" applyAlignment="0" applyProtection="0"/>
    <xf numFmtId="176" fontId="27" fillId="49" borderId="0" applyNumberFormat="0" applyBorder="0" applyAlignment="0" applyProtection="0"/>
    <xf numFmtId="176" fontId="15" fillId="0" borderId="0"/>
    <xf numFmtId="176" fontId="27" fillId="14" borderId="0" applyNumberFormat="0" applyBorder="0" applyAlignment="0" applyProtection="0"/>
    <xf numFmtId="176" fontId="15" fillId="0" borderId="0"/>
    <xf numFmtId="176" fontId="15" fillId="0" borderId="0"/>
    <xf numFmtId="176" fontId="27" fillId="14" borderId="0" applyNumberFormat="0" applyBorder="0" applyAlignment="0" applyProtection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27" fillId="19" borderId="0" applyNumberFormat="0" applyBorder="0" applyAlignment="0" applyProtection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27" fillId="19" borderId="0" applyNumberFormat="0" applyBorder="0" applyAlignment="0" applyProtection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27" fillId="48" borderId="0" applyNumberFormat="0" applyBorder="0" applyAlignment="0" applyProtection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27" fillId="48" borderId="0" applyNumberFormat="0" applyBorder="0" applyAlignment="0" applyProtection="0"/>
    <xf numFmtId="176" fontId="15" fillId="0" borderId="0"/>
    <xf numFmtId="176" fontId="15" fillId="0" borderId="0"/>
    <xf numFmtId="176" fontId="15" fillId="0" borderId="0"/>
    <xf numFmtId="176" fontId="27" fillId="42" borderId="0" applyNumberFormat="0" applyBorder="0" applyAlignment="0" applyProtection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27" fillId="42" borderId="0" applyNumberFormat="0" applyBorder="0" applyAlignment="0" applyProtection="0"/>
    <xf numFmtId="176" fontId="15" fillId="0" borderId="0"/>
    <xf numFmtId="176" fontId="15" fillId="0" borderId="0"/>
    <xf numFmtId="176" fontId="27" fillId="50" borderId="0" applyNumberFormat="0" applyBorder="0" applyAlignment="0" applyProtection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27" fillId="50" borderId="0" applyNumberFormat="0" applyBorder="0" applyAlignment="0" applyProtection="0"/>
    <xf numFmtId="176" fontId="15" fillId="0" borderId="0"/>
    <xf numFmtId="176" fontId="15" fillId="0" borderId="0"/>
    <xf numFmtId="176" fontId="20" fillId="49" borderId="0" applyNumberFormat="0" applyBorder="0" applyAlignment="0" applyProtection="0">
      <alignment vertical="center"/>
    </xf>
    <xf numFmtId="0" fontId="4" fillId="0" borderId="0">
      <alignment vertical="center"/>
    </xf>
    <xf numFmtId="176" fontId="15" fillId="0" borderId="0"/>
    <xf numFmtId="176" fontId="20" fillId="14" borderId="0" applyNumberFormat="0" applyBorder="0" applyAlignment="0" applyProtection="0">
      <alignment vertical="center"/>
    </xf>
    <xf numFmtId="176" fontId="20" fillId="19" borderId="0" applyNumberFormat="0" applyBorder="0" applyAlignment="0" applyProtection="0">
      <alignment vertical="center"/>
    </xf>
    <xf numFmtId="176" fontId="20" fillId="48" borderId="0" applyNumberFormat="0" applyBorder="0" applyAlignment="0" applyProtection="0">
      <alignment vertical="center"/>
    </xf>
    <xf numFmtId="176" fontId="20" fillId="42" borderId="0" applyNumberFormat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20" fillId="50" borderId="0" applyNumberFormat="0" applyBorder="0" applyAlignment="0" applyProtection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9" fontId="4" fillId="0" borderId="0" applyFont="0" applyFill="0" applyBorder="0" applyAlignment="0" applyProtection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40" fontId="35" fillId="0" borderId="0" applyFont="0" applyFill="0" applyBorder="0" applyAlignment="0" applyProtection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9" fontId="35" fillId="0" borderId="0" applyFont="0" applyFill="0" applyBorder="0" applyAlignment="0" applyProtection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8" fontId="35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38" fontId="35" fillId="0" borderId="0" applyFont="0" applyFill="0" applyBorder="0" applyAlignment="0" applyProtection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2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176" fontId="15" fillId="0" borderId="0"/>
    <xf numFmtId="0" fontId="4" fillId="0" borderId="0">
      <alignment vertical="center"/>
    </xf>
    <xf numFmtId="176" fontId="1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40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5" fontId="3" fillId="0" borderId="0" xfId="0" applyNumberFormat="1" applyFont="1" applyAlignment="1">
      <alignment horizontal="center" vertical="center"/>
    </xf>
    <xf numFmtId="0" fontId="4" fillId="0" borderId="0" xfId="2630">
      <alignment vertical="center"/>
    </xf>
    <xf numFmtId="0" fontId="5" fillId="2" borderId="1" xfId="2630" applyFont="1" applyFill="1" applyBorder="1" applyAlignment="1">
      <alignment horizontal="center" vertical="center"/>
    </xf>
    <xf numFmtId="14" fontId="6" fillId="2" borderId="2" xfId="2630" applyNumberFormat="1" applyFont="1" applyFill="1" applyBorder="1" applyAlignment="1">
      <alignment horizontal="center" vertical="center" wrapText="1"/>
    </xf>
    <xf numFmtId="0" fontId="2" fillId="0" borderId="0" xfId="2630" applyFont="1" applyAlignment="1">
      <alignment horizontal="center" vertical="center"/>
    </xf>
    <xf numFmtId="0" fontId="7" fillId="0" borderId="0" xfId="2630" applyFont="1" applyAlignment="1">
      <alignment horizontal="center" vertical="center"/>
    </xf>
    <xf numFmtId="14" fontId="6" fillId="0" borderId="0" xfId="2630" applyNumberFormat="1" applyFont="1" applyAlignment="1">
      <alignment horizontal="center" vertical="center" wrapText="1"/>
    </xf>
    <xf numFmtId="0" fontId="1" fillId="3" borderId="3" xfId="2630" applyFont="1" applyFill="1" applyBorder="1" applyAlignment="1">
      <alignment horizontal="center" vertical="center"/>
    </xf>
    <xf numFmtId="0" fontId="5" fillId="3" borderId="3" xfId="2630" applyFont="1" applyFill="1" applyBorder="1" applyAlignment="1">
      <alignment horizontal="center" vertical="center"/>
    </xf>
    <xf numFmtId="0" fontId="5" fillId="3" borderId="3" xfId="2630" applyFont="1" applyFill="1" applyBorder="1" applyAlignment="1">
      <alignment horizontal="center" vertical="center" wrapText="1"/>
    </xf>
    <xf numFmtId="0" fontId="5" fillId="2" borderId="3" xfId="2630" applyFont="1" applyFill="1" applyBorder="1" applyAlignment="1">
      <alignment horizontal="center" vertical="center" wrapText="1"/>
    </xf>
    <xf numFmtId="185" fontId="5" fillId="0" borderId="3" xfId="2630" applyNumberFormat="1" applyFont="1" applyBorder="1" applyAlignment="1">
      <alignment horizontal="center" vertical="center" wrapText="1"/>
    </xf>
    <xf numFmtId="0" fontId="8" fillId="3" borderId="3" xfId="2630" applyFont="1" applyFill="1" applyBorder="1" applyAlignment="1">
      <alignment horizontal="center" vertical="center"/>
    </xf>
    <xf numFmtId="0" fontId="2" fillId="3" borderId="3" xfId="2630" applyFont="1" applyFill="1" applyBorder="1" applyAlignment="1">
      <alignment horizontal="center" vertical="center"/>
    </xf>
    <xf numFmtId="0" fontId="7" fillId="3" borderId="3" xfId="2630" applyFont="1" applyFill="1" applyBorder="1" applyAlignment="1">
      <alignment horizontal="left" vertical="center"/>
    </xf>
    <xf numFmtId="186" fontId="2" fillId="3" borderId="3" xfId="2630" applyNumberFormat="1" applyFont="1" applyFill="1" applyBorder="1" applyAlignment="1">
      <alignment horizontal="right" vertical="center"/>
    </xf>
    <xf numFmtId="188" fontId="2" fillId="3" borderId="3" xfId="2630" applyNumberFormat="1" applyFont="1" applyFill="1" applyBorder="1" applyAlignment="1">
      <alignment horizontal="right" vertical="center"/>
    </xf>
    <xf numFmtId="0" fontId="3" fillId="0" borderId="3" xfId="2630" applyFont="1" applyBorder="1" applyAlignment="1">
      <alignment horizontal="center" vertical="center" wrapText="1" shrinkToFit="1"/>
    </xf>
    <xf numFmtId="189" fontId="2" fillId="0" borderId="3" xfId="2630" applyNumberFormat="1" applyFont="1" applyBorder="1" applyAlignment="1">
      <alignment horizontal="right" vertical="center"/>
    </xf>
    <xf numFmtId="0" fontId="7" fillId="3" borderId="3" xfId="2630" applyFont="1" applyFill="1" applyBorder="1" applyAlignment="1">
      <alignment horizontal="center" vertical="center"/>
    </xf>
    <xf numFmtId="0" fontId="3" fillId="0" borderId="3" xfId="2630" applyFont="1" applyBorder="1" applyAlignment="1">
      <alignment horizontal="center" vertical="center"/>
    </xf>
    <xf numFmtId="189" fontId="2" fillId="0" borderId="3" xfId="2630" applyNumberFormat="1" applyFont="1" applyBorder="1" applyAlignment="1">
      <alignment horizontal="center" vertical="center"/>
    </xf>
    <xf numFmtId="0" fontId="8" fillId="0" borderId="4" xfId="2630" applyFont="1" applyBorder="1" applyAlignment="1">
      <alignment horizontal="center" vertical="top" wrapText="1"/>
    </xf>
    <xf numFmtId="0" fontId="8" fillId="0" borderId="5" xfId="2630" applyFont="1" applyBorder="1" applyAlignment="1">
      <alignment horizontal="center" vertical="center"/>
    </xf>
    <xf numFmtId="0" fontId="3" fillId="4" borderId="6" xfId="2630" applyFont="1" applyFill="1" applyBorder="1" applyAlignment="1">
      <alignment horizontal="left" vertical="center"/>
    </xf>
    <xf numFmtId="9" fontId="3" fillId="4" borderId="7" xfId="977" applyFont="1" applyFill="1" applyBorder="1" applyAlignment="1">
      <alignment horizontal="center" vertical="center"/>
    </xf>
    <xf numFmtId="9" fontId="2" fillId="0" borderId="0" xfId="977" applyFont="1" applyFill="1" applyBorder="1" applyAlignment="1">
      <alignment horizontal="center" vertical="center"/>
    </xf>
    <xf numFmtId="0" fontId="8" fillId="0" borderId="8" xfId="2630" applyFont="1" applyBorder="1" applyAlignment="1">
      <alignment horizontal="center" vertical="top" wrapText="1"/>
    </xf>
    <xf numFmtId="0" fontId="3" fillId="0" borderId="9" xfId="2630" applyFont="1" applyBorder="1" applyAlignment="1">
      <alignment horizontal="center" vertical="center"/>
    </xf>
    <xf numFmtId="0" fontId="3" fillId="0" borderId="10" xfId="2630" applyFont="1" applyBorder="1" applyAlignment="1">
      <alignment horizontal="left" vertical="center"/>
    </xf>
    <xf numFmtId="0" fontId="3" fillId="5" borderId="11" xfId="2630" applyFont="1" applyFill="1" applyBorder="1" applyAlignment="1">
      <alignment horizontal="center" vertical="center"/>
    </xf>
    <xf numFmtId="0" fontId="3" fillId="4" borderId="12" xfId="2630" applyFont="1" applyFill="1" applyBorder="1" applyAlignment="1">
      <alignment horizontal="left" vertical="center"/>
    </xf>
    <xf numFmtId="9" fontId="3" fillId="4" borderId="13" xfId="977" applyFont="1" applyFill="1" applyBorder="1" applyAlignment="1">
      <alignment horizontal="center" vertical="center"/>
    </xf>
    <xf numFmtId="0" fontId="3" fillId="5" borderId="14" xfId="2630" applyFont="1" applyFill="1" applyBorder="1" applyAlignment="1">
      <alignment horizontal="center" vertical="center"/>
    </xf>
    <xf numFmtId="0" fontId="3" fillId="0" borderId="15" xfId="2630" applyFont="1" applyBorder="1" applyAlignment="1">
      <alignment horizontal="center" vertical="center"/>
    </xf>
    <xf numFmtId="0" fontId="3" fillId="0" borderId="9" xfId="2630" applyFont="1" applyBorder="1" applyAlignment="1">
      <alignment horizontal="left" vertical="center"/>
    </xf>
    <xf numFmtId="180" fontId="3" fillId="5" borderId="16" xfId="2630" applyNumberFormat="1" applyFont="1" applyFill="1" applyBorder="1" applyAlignment="1">
      <alignment horizontal="center" vertical="center"/>
    </xf>
    <xf numFmtId="180" fontId="2" fillId="0" borderId="0" xfId="2630" applyNumberFormat="1" applyFont="1" applyAlignment="1">
      <alignment horizontal="center" vertical="center"/>
    </xf>
    <xf numFmtId="0" fontId="8" fillId="0" borderId="9" xfId="2630" applyFont="1" applyBorder="1" applyAlignment="1">
      <alignment horizontal="center" vertical="center"/>
    </xf>
    <xf numFmtId="0" fontId="3" fillId="4" borderId="17" xfId="2630" applyFont="1" applyFill="1" applyBorder="1" applyAlignment="1">
      <alignment horizontal="left" vertical="center"/>
    </xf>
    <xf numFmtId="9" fontId="3" fillId="4" borderId="18" xfId="977" applyFont="1" applyFill="1" applyBorder="1" applyAlignment="1">
      <alignment horizontal="center" vertical="center"/>
    </xf>
    <xf numFmtId="0" fontId="3" fillId="0" borderId="19" xfId="2630" applyFont="1" applyBorder="1" applyAlignment="1">
      <alignment horizontal="center" vertical="center"/>
    </xf>
    <xf numFmtId="0" fontId="3" fillId="0" borderId="20" xfId="2630" applyFont="1" applyBorder="1" applyAlignment="1">
      <alignment horizontal="left" vertical="center"/>
    </xf>
    <xf numFmtId="180" fontId="3" fillId="5" borderId="21" xfId="2630" applyNumberFormat="1" applyFont="1" applyFill="1" applyBorder="1" applyAlignment="1">
      <alignment horizontal="center" vertical="center"/>
    </xf>
    <xf numFmtId="0" fontId="8" fillId="0" borderId="14" xfId="2630" applyFont="1" applyBorder="1" applyAlignment="1">
      <alignment horizontal="center" vertical="center" wrapText="1"/>
    </xf>
    <xf numFmtId="0" fontId="3" fillId="0" borderId="0" xfId="2630" applyFont="1" applyAlignment="1">
      <alignment horizontal="center" vertical="center"/>
    </xf>
    <xf numFmtId="0" fontId="8" fillId="0" borderId="22" xfId="2630" applyFont="1" applyBorder="1" applyAlignment="1">
      <alignment horizontal="center" vertical="top" wrapText="1"/>
    </xf>
    <xf numFmtId="190" fontId="8" fillId="0" borderId="23" xfId="2630" applyNumberFormat="1" applyFont="1" applyBorder="1" applyAlignment="1">
      <alignment horizontal="center" vertical="center"/>
    </xf>
    <xf numFmtId="0" fontId="5" fillId="5" borderId="3" xfId="2630" applyFont="1" applyFill="1" applyBorder="1" applyAlignment="1">
      <alignment horizontal="center" vertical="center" wrapText="1"/>
    </xf>
    <xf numFmtId="0" fontId="5" fillId="0" borderId="3" xfId="2630" applyFont="1" applyBorder="1" applyAlignment="1">
      <alignment horizontal="center" vertical="center" wrapText="1"/>
    </xf>
    <xf numFmtId="0" fontId="1" fillId="5" borderId="3" xfId="2630" applyFont="1" applyFill="1" applyBorder="1" applyAlignment="1">
      <alignment horizontal="center" vertical="center" wrapText="1"/>
    </xf>
    <xf numFmtId="191" fontId="2" fillId="5" borderId="3" xfId="2630" applyNumberFormat="1" applyFont="1" applyFill="1" applyBorder="1" applyAlignment="1">
      <alignment horizontal="center" vertical="center"/>
    </xf>
    <xf numFmtId="185" fontId="9" fillId="5" borderId="3" xfId="2630" applyNumberFormat="1" applyFont="1" applyFill="1" applyBorder="1" applyAlignment="1">
      <alignment horizontal="right" vertical="center"/>
    </xf>
    <xf numFmtId="180" fontId="2" fillId="0" borderId="3" xfId="2630" applyNumberFormat="1" applyFont="1" applyBorder="1" applyAlignment="1">
      <alignment horizontal="right" vertical="center"/>
    </xf>
    <xf numFmtId="180" fontId="2" fillId="5" borderId="3" xfId="2630" applyNumberFormat="1" applyFont="1" applyFill="1" applyBorder="1" applyAlignment="1">
      <alignment horizontal="right" vertical="center"/>
    </xf>
    <xf numFmtId="192" fontId="2" fillId="5" borderId="3" xfId="2630" applyNumberFormat="1" applyFont="1" applyFill="1" applyBorder="1" applyAlignment="1">
      <alignment horizontal="center" vertical="center"/>
    </xf>
    <xf numFmtId="192" fontId="2" fillId="5" borderId="3" xfId="2630" applyNumberFormat="1" applyFont="1" applyFill="1" applyBorder="1" applyAlignment="1">
      <alignment horizontal="right" vertical="center"/>
    </xf>
    <xf numFmtId="192" fontId="2" fillId="0" borderId="3" xfId="2630" applyNumberFormat="1" applyFont="1" applyBorder="1" applyAlignment="1">
      <alignment horizontal="right" vertical="center"/>
    </xf>
    <xf numFmtId="187" fontId="2" fillId="5" borderId="3" xfId="2630" applyNumberFormat="1" applyFont="1" applyFill="1" applyBorder="1" applyAlignment="1">
      <alignment horizontal="center" vertical="center"/>
    </xf>
    <xf numFmtId="0" fontId="5" fillId="0" borderId="3" xfId="2630" applyFont="1" applyBorder="1" applyAlignment="1">
      <alignment horizontal="center" vertical="center"/>
    </xf>
    <xf numFmtId="193" fontId="5" fillId="2" borderId="3" xfId="2630" applyNumberFormat="1" applyFont="1" applyFill="1" applyBorder="1" applyAlignment="1">
      <alignment horizontal="center" vertical="center" wrapText="1"/>
    </xf>
    <xf numFmtId="185" fontId="5" fillId="2" borderId="3" xfId="2630" applyNumberFormat="1" applyFont="1" applyFill="1" applyBorder="1" applyAlignment="1">
      <alignment horizontal="center" vertical="center" wrapText="1"/>
    </xf>
    <xf numFmtId="193" fontId="5" fillId="5" borderId="3" xfId="2630" applyNumberFormat="1" applyFont="1" applyFill="1" applyBorder="1" applyAlignment="1">
      <alignment horizontal="center" vertical="center" wrapText="1"/>
    </xf>
    <xf numFmtId="188" fontId="2" fillId="5" borderId="3" xfId="2630" applyNumberFormat="1" applyFont="1" applyFill="1" applyBorder="1" applyAlignment="1">
      <alignment horizontal="right" vertical="center"/>
    </xf>
    <xf numFmtId="185" fontId="10" fillId="0" borderId="3" xfId="2630" applyNumberFormat="1" applyFont="1" applyBorder="1" applyAlignment="1">
      <alignment horizontal="right" vertical="center"/>
    </xf>
    <xf numFmtId="185" fontId="10" fillId="5" borderId="3" xfId="2630" applyNumberFormat="1" applyFont="1" applyFill="1" applyBorder="1" applyAlignment="1">
      <alignment horizontal="center" vertical="center"/>
    </xf>
    <xf numFmtId="185" fontId="3" fillId="5" borderId="3" xfId="2630" applyNumberFormat="1" applyFont="1" applyFill="1" applyBorder="1" applyAlignment="1">
      <alignment horizontal="center" vertical="center"/>
    </xf>
    <xf numFmtId="185" fontId="3" fillId="2" borderId="3" xfId="2630" applyNumberFormat="1" applyFont="1" applyFill="1" applyBorder="1" applyAlignment="1">
      <alignment horizontal="center" vertical="center"/>
    </xf>
    <xf numFmtId="180" fontId="3" fillId="5" borderId="3" xfId="2630" applyNumberFormat="1" applyFont="1" applyFill="1" applyBorder="1" applyAlignment="1">
      <alignment horizontal="center" vertical="center"/>
    </xf>
    <xf numFmtId="0" fontId="5" fillId="0" borderId="0" xfId="2630" applyFont="1" applyAlignment="1">
      <alignment horizontal="center" vertical="center"/>
    </xf>
    <xf numFmtId="1" fontId="2" fillId="0" borderId="3" xfId="2630" applyNumberFormat="1" applyFont="1" applyBorder="1" applyAlignment="1">
      <alignment horizontal="center" vertical="center"/>
    </xf>
    <xf numFmtId="1" fontId="2" fillId="0" borderId="0" xfId="2630" applyNumberFormat="1" applyFont="1" applyAlignment="1">
      <alignment horizontal="center" vertical="center"/>
    </xf>
    <xf numFmtId="1" fontId="2" fillId="5" borderId="3" xfId="263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 wrapText="1"/>
    </xf>
    <xf numFmtId="190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 shrinkToFit="1"/>
    </xf>
    <xf numFmtId="189" fontId="3" fillId="0" borderId="3" xfId="0" applyNumberFormat="1" applyFont="1" applyBorder="1" applyAlignment="1">
      <alignment horizontal="right" vertical="center"/>
    </xf>
    <xf numFmtId="191" fontId="3" fillId="5" borderId="3" xfId="0" applyNumberFormat="1" applyFont="1" applyFill="1" applyBorder="1" applyAlignment="1">
      <alignment horizontal="center" vertical="center"/>
    </xf>
    <xf numFmtId="189" fontId="2" fillId="0" borderId="3" xfId="0" applyNumberFormat="1" applyFont="1" applyBorder="1" applyAlignment="1">
      <alignment horizontal="right" vertical="center"/>
    </xf>
    <xf numFmtId="191" fontId="2" fillId="5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/>
    </xf>
    <xf numFmtId="0" fontId="2" fillId="9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192" fontId="2" fillId="5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top" wrapText="1"/>
    </xf>
    <xf numFmtId="192" fontId="8" fillId="0" borderId="24" xfId="0" applyNumberFormat="1" applyFont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9" fontId="3" fillId="4" borderId="7" xfId="73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5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9" fontId="3" fillId="4" borderId="11" xfId="73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80" fontId="3" fillId="5" borderId="1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9" fontId="2" fillId="0" borderId="0" xfId="73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185" fontId="3" fillId="5" borderId="3" xfId="0" applyNumberFormat="1" applyFont="1" applyFill="1" applyBorder="1" applyAlignment="1">
      <alignment horizontal="right" vertical="center"/>
    </xf>
    <xf numFmtId="180" fontId="2" fillId="0" borderId="3" xfId="0" applyNumberFormat="1" applyFont="1" applyBorder="1" applyAlignment="1">
      <alignment horizontal="right" vertical="center"/>
    </xf>
    <xf numFmtId="180" fontId="2" fillId="5" borderId="3" xfId="0" applyNumberFormat="1" applyFont="1" applyFill="1" applyBorder="1" applyAlignment="1">
      <alignment horizontal="right" vertical="center"/>
    </xf>
    <xf numFmtId="188" fontId="2" fillId="5" borderId="3" xfId="0" applyNumberFormat="1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85" fontId="9" fillId="5" borderId="3" xfId="0" applyNumberFormat="1" applyFont="1" applyFill="1" applyBorder="1" applyAlignment="1">
      <alignment horizontal="right" vertical="center"/>
    </xf>
    <xf numFmtId="185" fontId="9" fillId="0" borderId="3" xfId="0" applyNumberFormat="1" applyFont="1" applyBorder="1" applyAlignment="1">
      <alignment horizontal="right" vertical="center"/>
    </xf>
    <xf numFmtId="192" fontId="2" fillId="5" borderId="3" xfId="0" applyNumberFormat="1" applyFont="1" applyFill="1" applyBorder="1" applyAlignment="1">
      <alignment horizontal="right" vertical="center"/>
    </xf>
    <xf numFmtId="0" fontId="2" fillId="5" borderId="3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1" fontId="3" fillId="0" borderId="3" xfId="0" applyNumberFormat="1" applyFont="1" applyBorder="1" applyAlignment="1">
      <alignment horizontal="left" vertical="center" wrapText="1"/>
    </xf>
    <xf numFmtId="180" fontId="2" fillId="5" borderId="3" xfId="0" applyNumberFormat="1" applyFont="1" applyFill="1" applyBorder="1" applyAlignment="1">
      <alignment horizontal="center" vertical="center"/>
    </xf>
    <xf numFmtId="187" fontId="2" fillId="5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87" fontId="3" fillId="3" borderId="3" xfId="0" applyNumberFormat="1" applyFont="1" applyFill="1" applyBorder="1" applyAlignment="1">
      <alignment horizontal="right" vertical="center"/>
    </xf>
    <xf numFmtId="0" fontId="3" fillId="10" borderId="3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 wrapText="1"/>
    </xf>
    <xf numFmtId="187" fontId="3" fillId="3" borderId="3" xfId="1493" applyNumberFormat="1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180" fontId="3" fillId="5" borderId="21" xfId="0" applyNumberFormat="1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86" fontId="3" fillId="5" borderId="3" xfId="0" applyNumberFormat="1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187" fontId="3" fillId="0" borderId="3" xfId="0" applyNumberFormat="1" applyFont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190" fontId="8" fillId="0" borderId="19" xfId="0" applyNumberFormat="1" applyFont="1" applyBorder="1" applyAlignment="1">
      <alignment horizontal="left" vertical="center" indent="2"/>
    </xf>
    <xf numFmtId="0" fontId="3" fillId="0" borderId="9" xfId="0" applyFont="1" applyBorder="1" applyAlignment="1">
      <alignment horizontal="center" vertical="center"/>
    </xf>
    <xf numFmtId="9" fontId="3" fillId="4" borderId="13" xfId="73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/>
    </xf>
    <xf numFmtId="184" fontId="3" fillId="5" borderId="30" xfId="0" applyNumberFormat="1" applyFont="1" applyFill="1" applyBorder="1" applyAlignment="1">
      <alignment horizontal="center" vertical="center"/>
    </xf>
    <xf numFmtId="180" fontId="3" fillId="0" borderId="3" xfId="0" applyNumberFormat="1" applyFont="1" applyBorder="1" applyAlignment="1">
      <alignment horizontal="right" vertical="center"/>
    </xf>
    <xf numFmtId="184" fontId="3" fillId="5" borderId="3" xfId="0" applyNumberFormat="1" applyFont="1" applyFill="1" applyBorder="1" applyAlignment="1">
      <alignment horizontal="right" vertical="center"/>
    </xf>
    <xf numFmtId="184" fontId="2" fillId="5" borderId="3" xfId="0" applyNumberFormat="1" applyFont="1" applyFill="1" applyBorder="1" applyAlignment="1">
      <alignment horizontal="right" vertical="center"/>
    </xf>
    <xf numFmtId="187" fontId="3" fillId="0" borderId="3" xfId="0" applyNumberFormat="1" applyFont="1" applyBorder="1" applyAlignment="1">
      <alignment horizontal="center" vertical="center"/>
    </xf>
    <xf numFmtId="188" fontId="3" fillId="5" borderId="3" xfId="0" applyNumberFormat="1" applyFont="1" applyFill="1" applyBorder="1" applyAlignment="1">
      <alignment horizontal="center" vertical="center"/>
    </xf>
    <xf numFmtId="185" fontId="3" fillId="5" borderId="3" xfId="0" applyNumberFormat="1" applyFont="1" applyFill="1" applyBorder="1" applyAlignment="1">
      <alignment horizontal="center" vertical="center"/>
    </xf>
    <xf numFmtId="185" fontId="5" fillId="5" borderId="3" xfId="0" applyNumberFormat="1" applyFont="1" applyFill="1" applyBorder="1" applyAlignment="1">
      <alignment horizontal="center"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185" fontId="3" fillId="0" borderId="3" xfId="0" applyNumberFormat="1" applyFont="1" applyBorder="1" applyAlignment="1">
      <alignment horizontal="center" vertical="center"/>
    </xf>
    <xf numFmtId="188" fontId="3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left" vertical="center" wrapText="1"/>
    </xf>
    <xf numFmtId="0" fontId="3" fillId="0" borderId="32" xfId="0" applyFont="1" applyBorder="1" applyAlignment="1">
      <alignment horizontal="center" vertical="center" wrapText="1" shrinkToFit="1"/>
    </xf>
    <xf numFmtId="0" fontId="7" fillId="0" borderId="32" xfId="0" applyFont="1" applyBorder="1" applyAlignment="1">
      <alignment horizontal="center" vertical="center" wrapText="1" shrinkToFit="1"/>
    </xf>
    <xf numFmtId="190" fontId="8" fillId="0" borderId="19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85" fontId="5" fillId="2" borderId="3" xfId="0" applyNumberFormat="1" applyFont="1" applyFill="1" applyBorder="1" applyAlignment="1">
      <alignment horizontal="center" vertical="center" wrapText="1"/>
    </xf>
    <xf numFmtId="192" fontId="3" fillId="0" borderId="3" xfId="0" applyNumberFormat="1" applyFont="1" applyBorder="1" applyAlignment="1">
      <alignment horizontal="right" vertical="center"/>
    </xf>
    <xf numFmtId="192" fontId="3" fillId="5" borderId="3" xfId="0" applyNumberFormat="1" applyFont="1" applyFill="1" applyBorder="1" applyAlignment="1">
      <alignment horizontal="right" vertical="center"/>
    </xf>
    <xf numFmtId="180" fontId="3" fillId="5" borderId="3" xfId="0" applyNumberFormat="1" applyFont="1" applyFill="1" applyBorder="1" applyAlignment="1">
      <alignment horizontal="right" vertical="center"/>
    </xf>
    <xf numFmtId="14" fontId="5" fillId="0" borderId="3" xfId="0" applyNumberFormat="1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right" vertical="center"/>
    </xf>
    <xf numFmtId="177" fontId="3" fillId="5" borderId="3" xfId="0" applyNumberFormat="1" applyFont="1" applyFill="1" applyBorder="1" applyAlignment="1">
      <alignment horizontal="right" vertical="center"/>
    </xf>
    <xf numFmtId="177" fontId="3" fillId="0" borderId="3" xfId="1493" applyNumberFormat="1" applyFont="1" applyBorder="1" applyAlignment="1">
      <alignment horizontal="right" vertical="center"/>
    </xf>
    <xf numFmtId="186" fontId="3" fillId="0" borderId="3" xfId="0" applyNumberFormat="1" applyFont="1" applyBorder="1" applyAlignment="1">
      <alignment horizontal="right" vertical="center"/>
    </xf>
    <xf numFmtId="186" fontId="3" fillId="0" borderId="3" xfId="0" applyNumberFormat="1" applyFont="1" applyBorder="1" applyAlignment="1">
      <alignment horizontal="center" vertical="center"/>
    </xf>
    <xf numFmtId="186" fontId="3" fillId="5" borderId="3" xfId="0" applyNumberFormat="1" applyFont="1" applyFill="1" applyBorder="1" applyAlignment="1">
      <alignment horizontal="center" vertical="center"/>
    </xf>
    <xf numFmtId="180" fontId="3" fillId="5" borderId="23" xfId="0" applyNumberFormat="1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 wrapText="1"/>
    </xf>
    <xf numFmtId="185" fontId="5" fillId="2" borderId="37" xfId="0" applyNumberFormat="1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left" vertical="center"/>
    </xf>
    <xf numFmtId="187" fontId="3" fillId="3" borderId="48" xfId="0" applyNumberFormat="1" applyFont="1" applyFill="1" applyBorder="1" applyAlignment="1">
      <alignment horizontal="right" vertical="center"/>
    </xf>
    <xf numFmtId="186" fontId="3" fillId="5" borderId="46" xfId="0" applyNumberFormat="1" applyFont="1" applyFill="1" applyBorder="1" applyAlignment="1">
      <alignment horizontal="right" vertical="center"/>
    </xf>
    <xf numFmtId="188" fontId="2" fillId="5" borderId="49" xfId="0" applyNumberFormat="1" applyFont="1" applyFill="1" applyBorder="1" applyAlignment="1">
      <alignment horizontal="center" vertical="center"/>
    </xf>
    <xf numFmtId="189" fontId="3" fillId="0" borderId="50" xfId="0" applyNumberFormat="1" applyFont="1" applyBorder="1" applyAlignment="1">
      <alignment horizontal="right" vertical="center"/>
    </xf>
    <xf numFmtId="0" fontId="3" fillId="3" borderId="5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 wrapText="1"/>
    </xf>
    <xf numFmtId="187" fontId="3" fillId="3" borderId="52" xfId="1493" applyNumberFormat="1" applyFont="1" applyFill="1" applyBorder="1" applyAlignment="1">
      <alignment horizontal="right" vertical="center"/>
    </xf>
    <xf numFmtId="186" fontId="3" fillId="5" borderId="32" xfId="0" applyNumberFormat="1" applyFont="1" applyFill="1" applyBorder="1" applyAlignment="1">
      <alignment horizontal="right" vertical="center"/>
    </xf>
    <xf numFmtId="0" fontId="3" fillId="3" borderId="53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186" fontId="3" fillId="5" borderId="27" xfId="0" applyNumberFormat="1" applyFont="1" applyFill="1" applyBorder="1" applyAlignment="1">
      <alignment horizontal="right" vertical="center"/>
    </xf>
    <xf numFmtId="188" fontId="2" fillId="5" borderId="54" xfId="0" applyNumberFormat="1" applyFont="1" applyFill="1" applyBorder="1" applyAlignment="1">
      <alignment horizontal="center" vertical="center"/>
    </xf>
    <xf numFmtId="192" fontId="3" fillId="0" borderId="55" xfId="0" applyNumberFormat="1" applyFont="1" applyBorder="1" applyAlignment="1">
      <alignment horizontal="right" vertical="center"/>
    </xf>
    <xf numFmtId="185" fontId="5" fillId="2" borderId="56" xfId="0" applyNumberFormat="1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57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189" fontId="3" fillId="0" borderId="46" xfId="0" applyNumberFormat="1" applyFont="1" applyBorder="1" applyAlignment="1">
      <alignment horizontal="right" vertical="center"/>
    </xf>
    <xf numFmtId="191" fontId="3" fillId="5" borderId="46" xfId="0" applyNumberFormat="1" applyFont="1" applyFill="1" applyBorder="1" applyAlignment="1">
      <alignment horizontal="center" vertical="center"/>
    </xf>
    <xf numFmtId="185" fontId="3" fillId="5" borderId="46" xfId="0" applyNumberFormat="1" applyFont="1" applyFill="1" applyBorder="1" applyAlignment="1">
      <alignment horizontal="right" vertical="center"/>
    </xf>
    <xf numFmtId="189" fontId="3" fillId="0" borderId="52" xfId="0" applyNumberFormat="1" applyFont="1" applyBorder="1" applyAlignment="1">
      <alignment horizontal="right" vertical="center"/>
    </xf>
    <xf numFmtId="189" fontId="3" fillId="0" borderId="48" xfId="0" applyNumberFormat="1" applyFont="1" applyBorder="1" applyAlignment="1">
      <alignment horizontal="right" vertical="center"/>
    </xf>
    <xf numFmtId="180" fontId="3" fillId="0" borderId="32" xfId="0" applyNumberFormat="1" applyFont="1" applyBorder="1" applyAlignment="1">
      <alignment horizontal="right" vertical="center"/>
    </xf>
    <xf numFmtId="180" fontId="2" fillId="5" borderId="58" xfId="0" applyNumberFormat="1" applyFont="1" applyFill="1" applyBorder="1" applyAlignment="1">
      <alignment horizontal="right" vertical="center"/>
    </xf>
    <xf numFmtId="185" fontId="3" fillId="5" borderId="46" xfId="0" applyNumberFormat="1" applyFont="1" applyFill="1" applyBorder="1" applyAlignment="1">
      <alignment horizontal="center" vertical="center"/>
    </xf>
    <xf numFmtId="189" fontId="3" fillId="0" borderId="32" xfId="0" applyNumberFormat="1" applyFont="1" applyBorder="1" applyAlignment="1">
      <alignment horizontal="right" vertical="center"/>
    </xf>
    <xf numFmtId="191" fontId="3" fillId="5" borderId="32" xfId="0" applyNumberFormat="1" applyFont="1" applyFill="1" applyBorder="1" applyAlignment="1">
      <alignment horizontal="center" vertical="center"/>
    </xf>
    <xf numFmtId="185" fontId="3" fillId="5" borderId="32" xfId="0" applyNumberFormat="1" applyFont="1" applyFill="1" applyBorder="1" applyAlignment="1">
      <alignment horizontal="right" vertical="center"/>
    </xf>
    <xf numFmtId="185" fontId="3" fillId="5" borderId="32" xfId="0" applyNumberFormat="1" applyFont="1" applyFill="1" applyBorder="1" applyAlignment="1">
      <alignment horizontal="center" vertical="center"/>
    </xf>
    <xf numFmtId="180" fontId="3" fillId="0" borderId="52" xfId="0" applyNumberFormat="1" applyFont="1" applyBorder="1" applyAlignment="1">
      <alignment horizontal="right" vertical="center"/>
    </xf>
    <xf numFmtId="192" fontId="3" fillId="0" borderId="27" xfId="0" applyNumberFormat="1" applyFont="1" applyBorder="1" applyAlignment="1">
      <alignment horizontal="right" vertical="center"/>
    </xf>
    <xf numFmtId="191" fontId="3" fillId="5" borderId="27" xfId="0" applyNumberFormat="1" applyFont="1" applyFill="1" applyBorder="1" applyAlignment="1">
      <alignment horizontal="center" vertical="center"/>
    </xf>
    <xf numFmtId="192" fontId="3" fillId="5" borderId="59" xfId="0" applyNumberFormat="1" applyFont="1" applyFill="1" applyBorder="1" applyAlignment="1">
      <alignment horizontal="right" vertical="center"/>
    </xf>
    <xf numFmtId="192" fontId="3" fillId="0" borderId="59" xfId="0" applyNumberFormat="1" applyFont="1" applyBorder="1" applyAlignment="1">
      <alignment horizontal="right" vertical="center"/>
    </xf>
    <xf numFmtId="180" fontId="3" fillId="5" borderId="59" xfId="0" applyNumberFormat="1" applyFont="1" applyFill="1" applyBorder="1" applyAlignment="1">
      <alignment horizontal="right" vertical="center"/>
    </xf>
    <xf numFmtId="180" fontId="2" fillId="5" borderId="59" xfId="0" applyNumberFormat="1" applyFont="1" applyFill="1" applyBorder="1" applyAlignment="1">
      <alignment horizontal="right" vertical="center"/>
    </xf>
    <xf numFmtId="0" fontId="5" fillId="0" borderId="60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 wrapText="1"/>
    </xf>
    <xf numFmtId="14" fontId="5" fillId="0" borderId="61" xfId="0" applyNumberFormat="1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/>
    </xf>
    <xf numFmtId="0" fontId="5" fillId="5" borderId="61" xfId="0" applyFont="1" applyFill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/>
    </xf>
    <xf numFmtId="177" fontId="3" fillId="0" borderId="47" xfId="0" applyNumberFormat="1" applyFont="1" applyBorder="1" applyAlignment="1">
      <alignment horizontal="right" vertical="center"/>
    </xf>
    <xf numFmtId="177" fontId="3" fillId="5" borderId="46" xfId="0" applyNumberFormat="1" applyFont="1" applyFill="1" applyBorder="1" applyAlignment="1">
      <alignment horizontal="right" vertical="center"/>
    </xf>
    <xf numFmtId="177" fontId="3" fillId="0" borderId="48" xfId="0" applyNumberFormat="1" applyFont="1" applyBorder="1" applyAlignment="1">
      <alignment horizontal="right" vertical="center"/>
    </xf>
    <xf numFmtId="177" fontId="3" fillId="5" borderId="47" xfId="0" applyNumberFormat="1" applyFont="1" applyFill="1" applyBorder="1" applyAlignment="1">
      <alignment horizontal="right" vertical="center"/>
    </xf>
    <xf numFmtId="1" fontId="3" fillId="0" borderId="64" xfId="0" applyNumberFormat="1" applyFont="1" applyBorder="1" applyAlignment="1">
      <alignment horizontal="center" vertical="center"/>
    </xf>
    <xf numFmtId="177" fontId="3" fillId="0" borderId="31" xfId="1493" applyNumberFormat="1" applyFont="1" applyBorder="1" applyAlignment="1">
      <alignment horizontal="right" vertical="center"/>
    </xf>
    <xf numFmtId="177" fontId="3" fillId="5" borderId="32" xfId="0" applyNumberFormat="1" applyFont="1" applyFill="1" applyBorder="1" applyAlignment="1">
      <alignment horizontal="right" vertical="center"/>
    </xf>
    <xf numFmtId="177" fontId="3" fillId="0" borderId="52" xfId="0" applyNumberFormat="1" applyFont="1" applyBorder="1" applyAlignment="1">
      <alignment horizontal="right" vertical="center"/>
    </xf>
    <xf numFmtId="177" fontId="3" fillId="5" borderId="31" xfId="0" applyNumberFormat="1" applyFont="1" applyFill="1" applyBorder="1" applyAlignment="1">
      <alignment horizontal="right" vertical="center"/>
    </xf>
    <xf numFmtId="1" fontId="3" fillId="0" borderId="65" xfId="0" applyNumberFormat="1" applyFont="1" applyBorder="1" applyAlignment="1">
      <alignment horizontal="center" vertical="center"/>
    </xf>
    <xf numFmtId="186" fontId="3" fillId="0" borderId="31" xfId="1493" applyNumberFormat="1" applyFont="1" applyBorder="1" applyAlignment="1">
      <alignment horizontal="right" vertical="center"/>
    </xf>
    <xf numFmtId="186" fontId="3" fillId="0" borderId="52" xfId="0" applyNumberFormat="1" applyFont="1" applyBorder="1" applyAlignment="1">
      <alignment horizontal="right" vertical="center"/>
    </xf>
    <xf numFmtId="186" fontId="3" fillId="5" borderId="31" xfId="0" applyNumberFormat="1" applyFont="1" applyFill="1" applyBorder="1" applyAlignment="1">
      <alignment horizontal="right" vertical="center"/>
    </xf>
    <xf numFmtId="191" fontId="3" fillId="5" borderId="20" xfId="0" applyNumberFormat="1" applyFont="1" applyFill="1" applyBorder="1" applyAlignment="1">
      <alignment horizontal="center" vertical="center"/>
    </xf>
    <xf numFmtId="186" fontId="3" fillId="0" borderId="20" xfId="0" applyNumberFormat="1" applyFont="1" applyBorder="1" applyAlignment="1">
      <alignment horizontal="center" vertical="center"/>
    </xf>
    <xf numFmtId="186" fontId="3" fillId="5" borderId="27" xfId="0" applyNumberFormat="1" applyFont="1" applyFill="1" applyBorder="1" applyAlignment="1">
      <alignment horizontal="center" vertical="center"/>
    </xf>
    <xf numFmtId="186" fontId="3" fillId="0" borderId="59" xfId="0" applyNumberFormat="1" applyFont="1" applyBorder="1" applyAlignment="1">
      <alignment horizontal="center" vertical="center"/>
    </xf>
    <xf numFmtId="186" fontId="3" fillId="5" borderId="20" xfId="0" applyNumberFormat="1" applyFont="1" applyFill="1" applyBorder="1" applyAlignment="1">
      <alignment horizontal="center" vertical="center"/>
    </xf>
    <xf numFmtId="1" fontId="3" fillId="0" borderId="66" xfId="0" applyNumberFormat="1" applyFont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/>
    </xf>
    <xf numFmtId="0" fontId="12" fillId="5" borderId="36" xfId="0" applyFont="1" applyFill="1" applyBorder="1" applyAlignment="1">
      <alignment horizontal="center" vertical="center" wrapText="1"/>
    </xf>
    <xf numFmtId="185" fontId="12" fillId="2" borderId="37" xfId="0" applyNumberFormat="1" applyFont="1" applyFill="1" applyBorder="1" applyAlignment="1">
      <alignment horizontal="center" vertical="center" wrapText="1"/>
    </xf>
    <xf numFmtId="0" fontId="12" fillId="3" borderId="3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5" borderId="39" xfId="0" applyFont="1" applyFill="1" applyBorder="1" applyAlignment="1">
      <alignment horizontal="center" vertical="center"/>
    </xf>
    <xf numFmtId="0" fontId="12" fillId="5" borderId="40" xfId="0" applyFont="1" applyFill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3" borderId="4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5" borderId="43" xfId="0" applyFont="1" applyFill="1" applyBorder="1" applyAlignment="1">
      <alignment horizontal="center" vertical="center"/>
    </xf>
    <xf numFmtId="0" fontId="12" fillId="5" borderId="44" xfId="0" applyFont="1" applyFill="1" applyBorder="1" applyAlignment="1">
      <alignment horizontal="center" vertical="center" wrapText="1"/>
    </xf>
    <xf numFmtId="0" fontId="12" fillId="3" borderId="45" xfId="0" applyFont="1" applyFill="1" applyBorder="1" applyAlignment="1">
      <alignment horizontal="center" vertical="center"/>
    </xf>
    <xf numFmtId="0" fontId="12" fillId="3" borderId="46" xfId="0" applyFont="1" applyFill="1" applyBorder="1" applyAlignment="1">
      <alignment horizontal="left" vertical="center"/>
    </xf>
    <xf numFmtId="0" fontId="12" fillId="3" borderId="47" xfId="0" applyFont="1" applyFill="1" applyBorder="1" applyAlignment="1">
      <alignment horizontal="left" vertical="center"/>
    </xf>
    <xf numFmtId="0" fontId="12" fillId="0" borderId="32" xfId="0" applyFont="1" applyBorder="1" applyAlignment="1">
      <alignment horizontal="center" vertical="center" wrapText="1" shrinkToFit="1"/>
    </xf>
    <xf numFmtId="187" fontId="12" fillId="3" borderId="48" xfId="0" applyNumberFormat="1" applyFont="1" applyFill="1" applyBorder="1" applyAlignment="1">
      <alignment horizontal="right" vertical="center"/>
    </xf>
    <xf numFmtId="186" fontId="12" fillId="5" borderId="46" xfId="0" applyNumberFormat="1" applyFont="1" applyFill="1" applyBorder="1" applyAlignment="1">
      <alignment horizontal="right" vertical="center"/>
    </xf>
    <xf numFmtId="188" fontId="12" fillId="5" borderId="49" xfId="0" applyNumberFormat="1" applyFont="1" applyFill="1" applyBorder="1" applyAlignment="1">
      <alignment horizontal="center" vertical="center"/>
    </xf>
    <xf numFmtId="189" fontId="12" fillId="0" borderId="50" xfId="0" applyNumberFormat="1" applyFont="1" applyBorder="1" applyAlignment="1">
      <alignment horizontal="right" vertical="center"/>
    </xf>
    <xf numFmtId="0" fontId="12" fillId="3" borderId="67" xfId="0" applyFont="1" applyFill="1" applyBorder="1" applyAlignment="1">
      <alignment horizontal="center" vertical="center"/>
    </xf>
    <xf numFmtId="0" fontId="12" fillId="3" borderId="58" xfId="0" applyFont="1" applyFill="1" applyBorder="1" applyAlignment="1">
      <alignment horizontal="left" vertical="center"/>
    </xf>
    <xf numFmtId="0" fontId="13" fillId="3" borderId="68" xfId="0" applyFont="1" applyFill="1" applyBorder="1" applyAlignment="1">
      <alignment horizontal="left" vertical="center"/>
    </xf>
    <xf numFmtId="187" fontId="12" fillId="3" borderId="69" xfId="0" applyNumberFormat="1" applyFont="1" applyFill="1" applyBorder="1" applyAlignment="1">
      <alignment horizontal="right" vertical="center"/>
    </xf>
    <xf numFmtId="0" fontId="14" fillId="3" borderId="68" xfId="0" applyFont="1" applyFill="1" applyBorder="1" applyAlignment="1">
      <alignment horizontal="left" vertical="center"/>
    </xf>
    <xf numFmtId="0" fontId="12" fillId="3" borderId="68" xfId="0" applyFont="1" applyFill="1" applyBorder="1" applyAlignment="1">
      <alignment horizontal="left" vertical="center"/>
    </xf>
    <xf numFmtId="0" fontId="12" fillId="3" borderId="5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left" vertical="center"/>
    </xf>
    <xf numFmtId="0" fontId="12" fillId="3" borderId="31" xfId="0" applyFont="1" applyFill="1" applyBorder="1" applyAlignment="1">
      <alignment horizontal="left" vertical="center" wrapText="1"/>
    </xf>
    <xf numFmtId="187" fontId="12" fillId="3" borderId="52" xfId="1493" applyNumberFormat="1" applyFont="1" applyFill="1" applyBorder="1" applyAlignment="1">
      <alignment horizontal="right" vertical="center"/>
    </xf>
    <xf numFmtId="186" fontId="12" fillId="5" borderId="32" xfId="0" applyNumberFormat="1" applyFont="1" applyFill="1" applyBorder="1" applyAlignment="1">
      <alignment horizontal="right" vertical="center"/>
    </xf>
    <xf numFmtId="0" fontId="7" fillId="3" borderId="32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 wrapText="1"/>
    </xf>
    <xf numFmtId="185" fontId="12" fillId="2" borderId="56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center" vertical="center" wrapText="1"/>
    </xf>
    <xf numFmtId="0" fontId="12" fillId="5" borderId="57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189" fontId="12" fillId="0" borderId="46" xfId="0" applyNumberFormat="1" applyFont="1" applyBorder="1" applyAlignment="1">
      <alignment horizontal="right" vertical="center"/>
    </xf>
    <xf numFmtId="191" fontId="12" fillId="5" borderId="46" xfId="0" applyNumberFormat="1" applyFont="1" applyFill="1" applyBorder="1" applyAlignment="1">
      <alignment horizontal="center" vertical="center"/>
    </xf>
    <xf numFmtId="185" fontId="12" fillId="5" borderId="46" xfId="0" applyNumberFormat="1" applyFont="1" applyFill="1" applyBorder="1" applyAlignment="1">
      <alignment horizontal="right" vertical="center"/>
    </xf>
    <xf numFmtId="189" fontId="12" fillId="0" borderId="52" xfId="0" applyNumberFormat="1" applyFont="1" applyBorder="1" applyAlignment="1">
      <alignment horizontal="right" vertical="center"/>
    </xf>
    <xf numFmtId="180" fontId="12" fillId="0" borderId="32" xfId="0" applyNumberFormat="1" applyFont="1" applyBorder="1" applyAlignment="1">
      <alignment horizontal="right" vertical="center"/>
    </xf>
    <xf numFmtId="180" fontId="12" fillId="5" borderId="58" xfId="0" applyNumberFormat="1" applyFont="1" applyFill="1" applyBorder="1" applyAlignment="1">
      <alignment horizontal="right" vertical="center"/>
    </xf>
    <xf numFmtId="185" fontId="12" fillId="5" borderId="46" xfId="0" applyNumberFormat="1" applyFont="1" applyFill="1" applyBorder="1" applyAlignment="1">
      <alignment horizontal="center" vertical="center"/>
    </xf>
    <xf numFmtId="185" fontId="12" fillId="5" borderId="58" xfId="0" applyNumberFormat="1" applyFont="1" applyFill="1" applyBorder="1" applyAlignment="1">
      <alignment horizontal="right" vertical="center"/>
    </xf>
    <xf numFmtId="189" fontId="12" fillId="0" borderId="58" xfId="0" applyNumberFormat="1" applyFont="1" applyBorder="1" applyAlignment="1">
      <alignment horizontal="right" vertical="center"/>
    </xf>
    <xf numFmtId="189" fontId="12" fillId="0" borderId="69" xfId="0" applyNumberFormat="1" applyFont="1" applyBorder="1" applyAlignment="1">
      <alignment horizontal="right" vertical="center"/>
    </xf>
    <xf numFmtId="189" fontId="12" fillId="0" borderId="32" xfId="0" applyNumberFormat="1" applyFont="1" applyBorder="1" applyAlignment="1">
      <alignment horizontal="right" vertical="center"/>
    </xf>
    <xf numFmtId="191" fontId="12" fillId="5" borderId="32" xfId="0" applyNumberFormat="1" applyFont="1" applyFill="1" applyBorder="1" applyAlignment="1">
      <alignment horizontal="center" vertical="center"/>
    </xf>
    <xf numFmtId="185" fontId="12" fillId="5" borderId="32" xfId="0" applyNumberFormat="1" applyFont="1" applyFill="1" applyBorder="1" applyAlignment="1">
      <alignment horizontal="right" vertical="center"/>
    </xf>
    <xf numFmtId="185" fontId="12" fillId="5" borderId="32" xfId="0" applyNumberFormat="1" applyFont="1" applyFill="1" applyBorder="1" applyAlignment="1">
      <alignment horizontal="center" vertical="center"/>
    </xf>
    <xf numFmtId="180" fontId="12" fillId="0" borderId="52" xfId="0" applyNumberFormat="1" applyFont="1" applyBorder="1" applyAlignment="1">
      <alignment horizontal="right" vertical="center"/>
    </xf>
    <xf numFmtId="0" fontId="12" fillId="0" borderId="60" xfId="0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 wrapText="1"/>
    </xf>
    <xf numFmtId="14" fontId="12" fillId="0" borderId="10" xfId="0" applyNumberFormat="1" applyFont="1" applyBorder="1" applyAlignment="1">
      <alignment horizontal="center" vertical="center" wrapText="1"/>
    </xf>
    <xf numFmtId="14" fontId="12" fillId="0" borderId="70" xfId="0" applyNumberFormat="1" applyFont="1" applyBorder="1" applyAlignment="1">
      <alignment horizontal="center" vertical="center" wrapText="1"/>
    </xf>
    <xf numFmtId="14" fontId="12" fillId="0" borderId="61" xfId="0" applyNumberFormat="1" applyFont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/>
    </xf>
    <xf numFmtId="0" fontId="12" fillId="0" borderId="70" xfId="0" applyFont="1" applyBorder="1" applyAlignment="1">
      <alignment horizontal="center" vertical="center" wrapText="1"/>
    </xf>
    <xf numFmtId="0" fontId="12" fillId="5" borderId="61" xfId="0" applyFont="1" applyFill="1" applyBorder="1" applyAlignment="1">
      <alignment horizontal="center" vertical="center" wrapText="1"/>
    </xf>
    <xf numFmtId="0" fontId="12" fillId="0" borderId="63" xfId="0" applyFont="1" applyBorder="1" applyAlignment="1">
      <alignment horizontal="center" vertical="center"/>
    </xf>
    <xf numFmtId="177" fontId="12" fillId="0" borderId="47" xfId="0" applyNumberFormat="1" applyFont="1" applyBorder="1" applyAlignment="1">
      <alignment horizontal="right" vertical="center"/>
    </xf>
    <xf numFmtId="177" fontId="12" fillId="5" borderId="46" xfId="0" applyNumberFormat="1" applyFont="1" applyFill="1" applyBorder="1" applyAlignment="1">
      <alignment horizontal="right" vertical="center"/>
    </xf>
    <xf numFmtId="177" fontId="12" fillId="0" borderId="48" xfId="0" applyNumberFormat="1" applyFont="1" applyBorder="1" applyAlignment="1">
      <alignment horizontal="right" vertical="center"/>
    </xf>
    <xf numFmtId="177" fontId="12" fillId="0" borderId="71" xfId="0" applyNumberFormat="1" applyFont="1" applyBorder="1" applyAlignment="1">
      <alignment horizontal="right" vertical="center"/>
    </xf>
    <xf numFmtId="177" fontId="12" fillId="5" borderId="47" xfId="0" applyNumberFormat="1" applyFont="1" applyFill="1" applyBorder="1" applyAlignment="1">
      <alignment horizontal="right" vertical="center"/>
    </xf>
    <xf numFmtId="1" fontId="12" fillId="0" borderId="64" xfId="0" applyNumberFormat="1" applyFont="1" applyBorder="1" applyAlignment="1">
      <alignment horizontal="center" vertical="center"/>
    </xf>
    <xf numFmtId="1" fontId="12" fillId="0" borderId="72" xfId="0" applyNumberFormat="1" applyFont="1" applyBorder="1" applyAlignment="1">
      <alignment horizontal="center" vertical="center"/>
    </xf>
    <xf numFmtId="177" fontId="12" fillId="0" borderId="68" xfId="0" applyNumberFormat="1" applyFont="1" applyBorder="1" applyAlignment="1">
      <alignment horizontal="right" vertical="center"/>
    </xf>
    <xf numFmtId="177" fontId="12" fillId="0" borderId="69" xfId="0" applyNumberFormat="1" applyFont="1" applyBorder="1" applyAlignment="1">
      <alignment horizontal="right" vertical="center"/>
    </xf>
    <xf numFmtId="177" fontId="12" fillId="0" borderId="73" xfId="0" applyNumberFormat="1" applyFont="1" applyBorder="1" applyAlignment="1">
      <alignment horizontal="right" vertical="center"/>
    </xf>
    <xf numFmtId="177" fontId="12" fillId="0" borderId="31" xfId="1493" applyNumberFormat="1" applyFont="1" applyBorder="1" applyAlignment="1">
      <alignment horizontal="right" vertical="center"/>
    </xf>
    <xf numFmtId="177" fontId="12" fillId="0" borderId="52" xfId="0" applyNumberFormat="1" applyFont="1" applyBorder="1" applyAlignment="1">
      <alignment horizontal="right" vertical="center"/>
    </xf>
    <xf numFmtId="1" fontId="12" fillId="0" borderId="65" xfId="0" applyNumberFormat="1" applyFont="1" applyBorder="1" applyAlignment="1">
      <alignment horizontal="center" vertical="center"/>
    </xf>
    <xf numFmtId="177" fontId="12" fillId="0" borderId="74" xfId="0" applyNumberFormat="1" applyFont="1" applyBorder="1" applyAlignment="1">
      <alignment horizontal="right" vertical="center"/>
    </xf>
    <xf numFmtId="177" fontId="12" fillId="5" borderId="31" xfId="0" applyNumberFormat="1" applyFont="1" applyFill="1" applyBorder="1" applyAlignment="1">
      <alignment horizontal="right" vertical="center"/>
    </xf>
    <xf numFmtId="177" fontId="3" fillId="0" borderId="74" xfId="0" applyNumberFormat="1" applyFont="1" applyBorder="1" applyAlignment="1">
      <alignment horizontal="right" vertical="center"/>
    </xf>
    <xf numFmtId="186" fontId="3" fillId="0" borderId="74" xfId="0" applyNumberFormat="1" applyFont="1" applyBorder="1" applyAlignment="1">
      <alignment horizontal="right" vertical="center"/>
    </xf>
    <xf numFmtId="0" fontId="3" fillId="3" borderId="61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87" fontId="3" fillId="3" borderId="10" xfId="0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horizontal="center" vertical="top" wrapText="1"/>
    </xf>
    <xf numFmtId="192" fontId="5" fillId="0" borderId="24" xfId="0" applyNumberFormat="1" applyFont="1" applyBorder="1" applyAlignment="1">
      <alignment horizontal="center" vertical="center"/>
    </xf>
    <xf numFmtId="0" fontId="7" fillId="4" borderId="6" xfId="0" applyFont="1" applyFill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186" fontId="3" fillId="0" borderId="54" xfId="0" applyNumberFormat="1" applyFont="1" applyBorder="1" applyAlignment="1">
      <alignment horizontal="center" vertical="center"/>
    </xf>
  </cellXfs>
  <cellStyles count="6096">
    <cellStyle name="常规" xfId="0" builtinId="0"/>
    <cellStyle name="7_FAX用紙_テスト仕様書(テストモール)_053北陸勤怠給与(東京)_チェックシートAPO_01.コンバージョン手順書（最新）20040831" xfId="1"/>
    <cellStyle name="7_FAX用紙_★テスト仕様書000111_システム構築_(APO)_キャビネット構成図_キャビネット構成図_01.コンバージョン手順書（最新）20040831" xfId="2"/>
    <cellStyle name="7_FAX用紙_システム構築_(APO)_(APO)_050.(添付資料)その他 2" xfId="3"/>
    <cellStyle name="7_FAX用紙_★テスト仕様書_053北陸勤怠給与(東京)_01.コンバージョン手順書（最新）20040831" xfId="4"/>
    <cellStyle name="7_FAX用紙_★テスト仕様書_注文確認_チェックシートAPO_キャビネット構成図_050.(添付資料)その他 2" xfId="5"/>
    <cellStyle name="7_FAX用紙_テスト仕様書(テストモール)_055飛脚ﾒｰﾙ便ｻｰﾊﾞ(急便向け）_(APO)_キャビネット構成図_キャビネット構成図" xfId="6"/>
    <cellStyle name="7_FAX用紙_★テスト仕様書000125_055飛脚ﾒｰﾙ便ｻｰﾊﾞ(急便向け）_キャビネット構成図" xfId="7"/>
    <cellStyle name="7_FAX用紙_テスト仕様書_注文確認_01.コンバージョン手順書（最新）20040831" xfId="8"/>
    <cellStyle name="货币[0]" xfId="9" builtinId="7"/>
    <cellStyle name="7_FAX用紙_テスト仕様書(対楽天)_053北陸勤怠給与(東京)_チェックシートAPO_キャビネット構成図_01.コンバージョン手順書（最新）20040831" xfId="10"/>
    <cellStyle name="7_FAX用紙_★テスト仕様書000125_053北陸勤怠給与(東京)_チェックシートAPO_(APO)_キャビネット構成図_01.コンバージョン手順書（最新）20040831" xfId="11"/>
    <cellStyle name="7_FAX用紙_キャビネット構成図 2" xfId="12"/>
    <cellStyle name="7_FAX用紙_テスト仕様書(テストモール)_053北陸勤怠給与(東京)_チェックシートAPO_キャビネット構成図_キャビネット構成図 2" xfId="13"/>
    <cellStyle name="20% - 强调文字颜色 3" xfId="14" builtinId="38"/>
    <cellStyle name="7_FAX用紙_★テスト仕様書_053北陸勤怠給与(東京)_キャビネット構成図_キャビネット構成図 2" xfId="15"/>
    <cellStyle name="7_FAX用紙_★テスト仕様書000111_注文確認_(APO)_(APO) 2" xfId="16"/>
    <cellStyle name="7_FAX用紙_テスト仕様書_システム構築_(APO) 2" xfId="17"/>
    <cellStyle name="7_FAX用紙_★テスト仕様書_053北陸勤怠給与(東京)_(APO)_(APO)_キャビネット構成図_キャビネット構成図_01.コンバージョン手順書（最新）20040831" xfId="18"/>
    <cellStyle name="7_FAX用紙_テスト仕様書_(APO)_(APO)_050.(添付資料)その他" xfId="19"/>
    <cellStyle name="7_FAX用紙_★テスト仕様書_楽天見積機能縮小版_キャビネット構成図_01.コンバージョン手順書（最新）20040831 2" xfId="20"/>
    <cellStyle name="7_FAX用紙_SO21見積1205_(APO)_キャビネット構成図_キャビネット構成図_01.コンバージョン手順書（最新）20040831" xfId="21"/>
    <cellStyle name="7_FAX用紙_057楽天様向ｲﾝﾀｰﾈｯﾄｼｮｯﾋﾟﾝｸﾞﾓｰﾙ機能開発2_(APO)_(APO)_キャビネット構成図_キャビネット構成図_050.(添付資料)その他 2" xfId="22"/>
    <cellStyle name="输入" xfId="23" builtinId="20"/>
    <cellStyle name="7_FAX用紙_★テスト仕様書000111_057楽天様向ｲﾝﾀｰﾈｯﾄｼｮｯﾋﾟﾝｸﾞﾓｰﾙ機能開発2_チェックシートAPO_(APO)_キャビネット構成図_キャビネット構成図_01.コンバージョン手順書（最新）20040831" xfId="24"/>
    <cellStyle name="7_FAX用紙_★テスト仕様書_SO21見積1205_(APO)_(APO)_キャビネット構成図_キャビネット構成図_01.コンバージョン手順書（最新）20040831" xfId="25"/>
    <cellStyle name="货币" xfId="26" builtinId="4"/>
    <cellStyle name="7_FAX用紙_★テスト仕様書000125_SO21見積1205_(APO)_(APO)_01.コンバージョン手順書（最新）20040831" xfId="27"/>
    <cellStyle name="7_FAX用紙_テスト仕様書(テストモール)_SO21見積1205_(APO)_キャビネット構成図 2" xfId="28"/>
    <cellStyle name="7_FAX用紙_テスト仕様書_モールＩ／Ｆテスト_(APO)_(APO)_キャビネット構成図_キャビネット構成図_01.コンバージョン手順書（最新）20040831" xfId="29"/>
    <cellStyle name="7_FAX用紙_053北陸勤怠給与(東京)_キャビネット構成図_01.コンバージョン手順書（最新）20040831" xfId="30"/>
    <cellStyle name="7_FAX用紙_053北陸勤怠給与(東京)_チェックシートAPO_(APO)_キャビネット構成図_キャビネット構成図 2" xfId="31"/>
    <cellStyle name="7_FAX用紙_★テスト仕様書_057楽天様向ｲﾝﾀｰﾈｯﾄｼｮｯﾋﾟﾝｸﾞﾓｰﾙ機能開発2_チェックシートAPO_(APO)_キャビネット構成図_050.(添付資料)その他 2" xfId="32"/>
    <cellStyle name="7_FAX用紙_テスト仕様書(テストモール)_チェックシートAPO_キャビネット構成図_キャビネット構成図 2" xfId="33"/>
    <cellStyle name="7_FAX用紙_テスト仕様書(テストモール)_楽天見積機能縮小版_キャビネット構成図_キャビネット構成図" xfId="34"/>
    <cellStyle name="7_FAX用紙_★テスト仕様書000125_053北陸勤怠給与(東京)_(APO)_(APO)_キャビネット構成図_キャビネット構成図_01.コンバージョン手順書（最新）20040831" xfId="35"/>
    <cellStyle name="7_FAX用紙_★テスト仕様書_SO21見積1205_キャビネット構成図_キャビネット構成図_01.コンバージョン手順書（最新）20040831" xfId="36"/>
    <cellStyle name="Hyperlink" xfId="37"/>
    <cellStyle name="7_FAX用紙_テスト仕様書_057楽天様向ｲﾝﾀｰﾈｯﾄｼｮｯﾋﾟﾝｸﾞﾓｰﾙ機能開発2_(APO)_01.コンバージョン手順書（最新）20040831 2" xfId="38"/>
    <cellStyle name="7_FAX用紙_テスト仕様書_055飛脚ﾒｰﾙ便ｻｰﾊﾞ(急便向け）_(APO)_050.(添付資料)その他" xfId="39"/>
    <cellStyle name="7_FAX用紙_053北陸勤怠給与(東京)_(APO)_(APO)" xfId="40"/>
    <cellStyle name="7_FAX用紙_テスト仕様書_057楽天様向ｲﾝﾀｰﾈｯﾄｼｮｯﾋﾟﾝｸﾞﾓｰﾙ機能開発2_チェックシートAPO_(APO)_キャビネット構成図_キャビネット構成図_01.コンバージョン手順書（最新）20040831 2" xfId="41"/>
    <cellStyle name="7_FAX用紙_★テスト仕様書_057楽天様向ｲﾝﾀｰﾈｯﾄｼｮｯﾋﾟﾝｸﾞﾓｰﾙ機能開発2_キャビネット構成図_キャビネット構成図_050.(添付資料)その他" xfId="42"/>
    <cellStyle name="7_FAX用紙_★テスト仕様書000111_053北陸勤怠給与(東京)_(APO)_(APO)_050.(添付資料)その他 2" xfId="43"/>
    <cellStyle name="千位分隔[0]" xfId="44" builtinId="6"/>
    <cellStyle name="7_FAX用紙_★テスト仕様書000111_SO21見積1205_(APO)_(APO)_キャビネット構成図_050.(添付資料)その他 2" xfId="45"/>
    <cellStyle name="7_FAX用紙_★テスト仕様書000125_055飛脚ﾒｰﾙ便ｻｰﾊﾞ(急便向け）_チェックシートAPO_(APO) 2" xfId="46"/>
    <cellStyle name="7_FAX用紙_★テスト仕様書_(APO)_(APO)_キャビネット構成図_キャビネット構成図_01.コンバージョン手順書（最新）20040831 2" xfId="47"/>
    <cellStyle name="40% - 强调文字颜色 3" xfId="48" builtinId="39"/>
    <cellStyle name="7_FAX用紙_モールＩＦテスト仕様書（対楽天）_(APO)_(APO)" xfId="49"/>
    <cellStyle name="7_FAX用紙_★テスト仕様書_楽天見積機能縮小版_チェックシートAPO_キャビネット構成図_キャビネット構成図_01.コンバージョン手順書（最新）20040831" xfId="50"/>
    <cellStyle name="7_FAX用紙_テスト仕様書_システム構築_チェックシートAPO_(APO)_キャビネット構成図_キャビネット構成図_01.コンバージョン手順書（最新）20040831 2" xfId="51"/>
    <cellStyle name="差" xfId="52" builtinId="27"/>
    <cellStyle name="7_FAX用紙_★テスト仕様書000125_システム構築_(APO)_キャビネット構成図_050.(添付資料)その他" xfId="53"/>
    <cellStyle name="7_FAX用紙_★テスト仕様書000111_057楽天様向ｲﾝﾀｰﾈｯﾄｼｮｯﾋﾟﾝｸﾞﾓｰﾙ機能開発2_(APO)_キャビネット構成図_キャビネット構成図_01.コンバージョン手順書（最新）20040831 2" xfId="54"/>
    <cellStyle name="7_FAX用紙_★テスト仕様書_システム構築_チェックシートAPO_(APO)_キャビネット構成図_キャビネット構成図_050.(添付資料)その他" xfId="55"/>
    <cellStyle name="7_FAX用紙_★テスト仕様書_055飛脚ﾒｰﾙ便ｻｰﾊﾞ(急便向け）_(APO)_キャビネット構成図_キャビネット構成図 2" xfId="56"/>
    <cellStyle name="千位分隔" xfId="57" builtinId="3"/>
    <cellStyle name="7_FAX用紙_テスト仕様書_057楽天様向ｲﾝﾀｰﾈｯﾄｼｮｯﾋﾟﾝｸﾞﾓｰﾙ機能開発2_キャビネット構成図_キャビネット構成図" xfId="58"/>
    <cellStyle name="7_FAX用紙_★テスト仕様書000125_楽天見積機能縮小版_(APO)_キャビネット構成図_01.コンバージョン手順書（最新）20040831" xfId="59"/>
    <cellStyle name="7_FAX用紙_テスト仕様書(テストモール)_モールＩＦテスト仕様書（対楽天）_チェックシートAPO_01.コンバージョン手順書（最新）20040831 2" xfId="60"/>
    <cellStyle name="7_FAX用紙_テスト仕様書(対楽天)_チェックシートAPO_キャビネット構成図_01.コンバージョン手順書（最新）20040831 2" xfId="61"/>
    <cellStyle name="7_FAX用紙_★テスト仕様書_楽天見積機能縮小版_(APO)_(APO)_01.コンバージョン手順書（最新）20040831" xfId="62"/>
    <cellStyle name="7_FAX用紙_テスト仕様書_057楽天様向ｲﾝﾀｰﾈｯﾄｼｮｯﾋﾟﾝｸﾞﾓｰﾙ機能開発2 2" xfId="63"/>
    <cellStyle name="7_FAX用紙_テスト仕様書(テストモール)_楽天見積機能縮小版_チェックシートAPO_キャビネット構成図_キャビネット構成図_01.コンバージョン手順書（最新）20040831 2" xfId="64"/>
    <cellStyle name="7_FAX用紙_★テスト仕様書_057楽天様向ｲﾝﾀｰﾈｯﾄｼｮｯﾋﾟﾝｸﾞﾓｰﾙ機能開発2_(APO)_(APO)_050.(添付資料)その他 2" xfId="65"/>
    <cellStyle name="60% - 强调文字颜色 3" xfId="66" builtinId="40"/>
    <cellStyle name="7_FAX用紙_テスト仕様書_053北陸勤怠給与(東京)_(APO)_(APO)_キャビネット構成図_050.(添付資料)その他" xfId="67"/>
    <cellStyle name="7_FAX用紙_★テスト仕様書000111_057楽天様向ｲﾝﾀｰﾈｯﾄｼｮｯﾋﾟﾝｸﾞﾓｰﾙ機能開発2_(APO)_キャビネット構成図 2" xfId="68"/>
    <cellStyle name="超链接" xfId="69" builtinId="8"/>
    <cellStyle name="7_FAX用紙_★テスト仕様書_053北陸勤怠給与(東京)_チェックシートAPO_(APO)_01.コンバージョン手順書（最新）20040831" xfId="70"/>
    <cellStyle name="7_FAX用紙_SO21見積1205_キャビネット構成図_キャビネット構成図_01.コンバージョン手順書（最新）20040831" xfId="71"/>
    <cellStyle name="7_FAX用紙_★テスト仕様書000111_システム構築_(APO)_キャビネット構成図 2" xfId="72"/>
    <cellStyle name="百分比" xfId="73" builtinId="5"/>
    <cellStyle name="7_FAX用紙_★テスト仕様書_注文確認_キャビネット構成図_050.(添付資料)その他 2" xfId="74"/>
    <cellStyle name="7_FAX用紙_テスト仕様書(テストモール)_モールＩＦテスト仕様書（対楽天）_チェックシートAPO_(APO)_キャビネット構成図_キャビネット構成図 2" xfId="75"/>
    <cellStyle name="7_FAX用紙_★テスト仕様書000125_注文確認_(APO)_050.(添付資料)その他 2" xfId="76"/>
    <cellStyle name="7_FAX用紙_テスト仕様書_注文確認_チェックシートAPO_(APO)_01.コンバージョン手順書（最新）20040831" xfId="77"/>
    <cellStyle name="7_FAX用紙_★テスト仕様書_(APO)_01.コンバージョン手順書（最新）20040831" xfId="78"/>
    <cellStyle name="7_FAX用紙_テスト仕様書(対楽天)_SO21見積1205_(APO)_(APO)_キャビネット構成図_キャビネット構成図_01.コンバージョン手順書（最新）20040831" xfId="79"/>
    <cellStyle name="7_FAX用紙_テスト仕様書(テストモール)_モールＩＦテスト仕様書（対楽天）_(APO)_(APO)_キャビネット構成図 2" xfId="80"/>
    <cellStyle name="7_FAX用紙_★テスト仕様書000125_053北陸勤怠給与(東京)_(APO)_キャビネット構成図_キャビネット構成図 2" xfId="81"/>
    <cellStyle name="7_FAX用紙_★テスト仕様書_053北陸勤怠給与(東京)_(APO)_キャビネット構成図_キャビネット構成図_01.コンバージョン手順書（最新）20040831" xfId="82"/>
    <cellStyle name="已访问的超链接" xfId="83" builtinId="9"/>
    <cellStyle name="7_FAX用紙_053北陸勤怠給与(東京)_(APO)_(APO)_キャビネット構成図" xfId="84"/>
    <cellStyle name="注释" xfId="85" builtinId="10"/>
    <cellStyle name="IBM(401K) 2" xfId="86"/>
    <cellStyle name="7_FAX用紙_テスト仕様書(テストモール)_システム構築_キャビネット構成図" xfId="87"/>
    <cellStyle name="7_FAX用紙_テスト仕様書(対楽天)_SO21見積1205_(APO)_(APO)_キャビネット構成図_050.(添付資料)その他 2" xfId="88"/>
    <cellStyle name="7_FAX用紙_★テスト仕様書000125_システム構築_(APO)_(APO)_01.コンバージョン手順書（最新）20040831 2" xfId="89"/>
    <cellStyle name="?? [0.00]_PERSONAL" xfId="90"/>
    <cellStyle name="7_FAX用紙_★テスト仕様書000111_(APO) 2" xfId="91"/>
    <cellStyle name="7_FAX用紙_テスト仕様書(テストモール)_楽天見積機能縮小版_(APO)_キャビネット構成図_050.(添付資料)その他" xfId="92"/>
    <cellStyle name="7_FAX用紙_★テスト仕様書_053北陸勤怠給与(東京)_(APO)_キャビネット構成図_050.(添付資料)その他 2" xfId="93"/>
    <cellStyle name="7_FAX用紙_テスト仕様書_注文確認_(APO)_キャビネット構成図_050.(添付資料)その他 2" xfId="94"/>
    <cellStyle name="7_FAX用紙_★テスト仕様書000111_055飛脚ﾒｰﾙ便ｻｰﾊﾞ(急便向け）_チェックシートAPO_キャビネット構成図_キャビネット構成図_01.コンバージョン手順書（最新）20040831 2" xfId="95"/>
    <cellStyle name="7_FAX用紙_★テスト仕様書000111_055飛脚ﾒｰﾙ便ｻｰﾊﾞ(急便向け）_(APO)_01.コンバージョン手順書（最新）20040831 2" xfId="96"/>
    <cellStyle name="7_FAX用紙_テスト仕様書(対楽天)_システム構築_(APO)_キャビネット構成図_キャビネット構成図_01.コンバージョン手順書（最新）20040831 2" xfId="97"/>
    <cellStyle name="7_FAX用紙_SO21見積1205_キャビネット構成図_050.(添付資料)その他 2" xfId="98"/>
    <cellStyle name="7_FAX用紙_チェックシートAPO_(APO)_キャビネット構成図_キャビネット構成図_050.(添付資料)その他 2" xfId="99"/>
    <cellStyle name="7_FAX用紙_テスト仕様書_SO21見積1205_チェックシートAPO_キャビネット構成図 2" xfId="100"/>
    <cellStyle name="7_FAX用紙_テスト仕様書_053北陸勤怠給与(東京)_チェックシートAPO_(APO)_キャビネット構成図 2" xfId="101"/>
    <cellStyle name="标题 4" xfId="102" builtinId="19"/>
    <cellStyle name="7_FAX用紙_★テスト仕様書000111_注文確認_(APO)_(APO)_キャビネット構成図_キャビネット構成図_050.(添付資料)その他 2" xfId="103"/>
    <cellStyle name="7_FAX用紙_★テスト仕様書000125_楽天見積機能縮小版_チェックシートAPO_(APO)_キャビネット構成図_050.(添付資料)その他" xfId="104"/>
    <cellStyle name="60% - 强调文字颜色 2" xfId="105" builtinId="36"/>
    <cellStyle name="7_FAX用紙_テスト仕様書_楽天見積機能縮小版_チェックシートAPO_キャビネット構成図_01.コンバージョン手順書（最新）20040831 2" xfId="106"/>
    <cellStyle name="7_FAX用紙_テスト仕様書_システム構築_(APO)_キャビネット構成図_キャビネット構成図_050.(添付資料)その他 2" xfId="107"/>
    <cellStyle name="7_FAX用紙_★テスト仕様書000111_SO21見積1205_チェックシートAPO_(APO)_キャビネット構成図_キャビネット構成図 2" xfId="108"/>
    <cellStyle name="警告文本" xfId="109" builtinId="11"/>
    <cellStyle name="标题" xfId="110" builtinId="15"/>
    <cellStyle name="7_FAX用紙_★テスト仕様書000125_(APO)_050.(添付資料)その他 2" xfId="111"/>
    <cellStyle name="7_FAX用紙_テスト仕様書(対楽天)_システム構築_チェックシートAPO_(APO)_01.コンバージョン手順書（最新）20040831 2" xfId="112"/>
    <cellStyle name="7_FAX用紙_テスト仕様書(テストモール)_057楽天様向ｲﾝﾀｰﾈｯﾄｼｮｯﾋﾟﾝｸﾞﾓｰﾙ機能開発2_キャビネット構成図_キャビネット構成図" xfId="113"/>
    <cellStyle name="7_FAX用紙_★テスト仕様書_055飛脚ﾒｰﾙ便ｻｰﾊﾞ(急便向け）_050.(添付資料)その他" xfId="114"/>
    <cellStyle name="7_FAX用紙_テスト仕様書(対楽天)_モールＩＦテスト仕様書（対楽天）_キャビネット構成図_キャビネット構成図_050.(添付資料)その他 2" xfId="115"/>
    <cellStyle name="7_FAX用紙_★テスト仕様書000111_楽天見積機能縮小版_チェックシートAPO_(APO)_キャビネット構成図_01.コンバージョン手順書（最新）20040831 2" xfId="116"/>
    <cellStyle name="7_FAX用紙_テスト仕様書_057楽天様向ｲﾝﾀｰﾈｯﾄｼｮｯﾋﾟﾝｸﾞﾓｰﾙ機能開発2_(APO)_(APO)_キャビネット構成図_キャビネット構成図_050.(添付資料)その他 2" xfId="117"/>
    <cellStyle name="?\?|巧?Y?I?n?C?pー???“?N 2" xfId="118"/>
    <cellStyle name="7_FAX用紙_★テスト仕様書000111_055飛脚ﾒｰﾙ便ｻｰﾊﾞ(急便向け）_チェックシートAPO_キャビネット構成図_01.コンバージョン手順書（最新）20040831 2" xfId="119"/>
    <cellStyle name="7_FAX用紙_テスト仕様書(対楽天)_システム構築_(APO)_キャビネット構成図_01.コンバージョン手順書（最新）20040831 2" xfId="120"/>
    <cellStyle name="7_FAX用紙_★テスト仕様書000125_チェックシートAPO_(APO)_050.(添付資料)その他 2" xfId="121"/>
    <cellStyle name="7_FAX用紙_テスト仕様書(対楽天)_053北陸勤怠給与(東京)_(APO)_(APO)_キャビネット構成図_キャビネット構成図_050.(添付資料)その他 2" xfId="122"/>
    <cellStyle name="7_FAX用紙_★テスト仕様書_注文確認_チェックシートAPO_(APO)_キャビネット構成図" xfId="123"/>
    <cellStyle name="7_FAX用紙_055飛脚ﾒｰﾙ便ｻｰﾊﾞ(急便向け）_(APO)_キャビネット構成図_キャビネット構成図_050.(添付資料)その他" xfId="124"/>
    <cellStyle name="ATM開放システム 2" xfId="125"/>
    <cellStyle name="7_FAX用紙_057楽天様向ｲﾝﾀｰﾈｯﾄｼｮｯﾋﾟﾝｸﾞﾓｰﾙ機能開発2_(APO)" xfId="126"/>
    <cellStyle name="7_FAX用紙_★テスト仕様書000125_057楽天様向ｲﾝﾀｰﾈｯﾄｼｮｯﾋﾟﾝｸﾞﾓｰﾙ機能開発2_チェックシートAPO_キャビネット構成図" xfId="127"/>
    <cellStyle name="7_FAX用紙_★テスト仕様書_チェックシートAPO_(APO)_キャビネット構成図_キャビネット構成図_050.(添付資料)その他 2" xfId="128"/>
    <cellStyle name="7_FAX用紙_注文確認_チェックシートAPO_01.コンバージョン手順書（最新）20040831 2" xfId="129"/>
    <cellStyle name="7_FAX用紙_テスト仕様書(対楽天)_注文確認_チェックシートAPO_キャビネット構成図" xfId="130"/>
    <cellStyle name="解释性文本" xfId="131" builtinId="53"/>
    <cellStyle name="7_FAX用紙_★テスト仕様書_057楽天様向ｲﾝﾀｰﾈｯﾄｼｮｯﾋﾟﾝｸﾞﾓｰﾙ機能開発2_(APO)_キャビネット構成図_キャビネット構成図_050.(添付資料)その他 2" xfId="132"/>
    <cellStyle name="7_FAX用紙_テスト仕様書(対楽天)_モールＩＦテスト仕様書（対楽天）_(APO)_キャビネット構成図_キャビネット構成図_01.コンバージョン手順書（最新）20040831" xfId="133"/>
    <cellStyle name="标题 1" xfId="134" builtinId="16"/>
    <cellStyle name="7_FAX用紙_★テスト仕様書000125_053北陸勤怠給与(東京)_(APO)_(APO)_キャビネット構成図_キャビネット構成図_050.(添付資料)その他" xfId="135"/>
    <cellStyle name="7_FAX用紙_★テスト仕様書_SO21見積1205_キャビネット構成図_キャビネット構成図_050.(添付資料)その他" xfId="136"/>
    <cellStyle name="7_FAX用紙_テスト仕様書(テストモール)_057楽天様向ｲﾝﾀｰﾈｯﾄｼｮｯﾋﾟﾝｸﾞﾓｰﾙ機能開発2_チェックシートAPO_キャビネット構成図_01.コンバージョン手順書（最新）20040831" xfId="137"/>
    <cellStyle name="7_FAX用紙_★テスト仕様書_楽天見積機能縮小版_チェックシートAPO_(APO)_キャビネット構成図_キャビネット構成図_050.(添付資料)その他 2" xfId="138"/>
    <cellStyle name="7_FAX用紙_テスト仕様書_モールＩ／Ｆテスト_キャビネット構成図_キャビネット構成図_050.(添付資料)その他" xfId="139"/>
    <cellStyle name="7_FAX用紙_★テスト仕様書000111_注文確認_チェックシートAPO_(APO)_キャビネット構成図_050.(添付資料)その他" xfId="140"/>
    <cellStyle name="0,0_x000d__x000a_NA_x000d__x000a_" xfId="141"/>
    <cellStyle name="7_FAX用紙_★テスト仕様書000125_SO21見積1205_050.(添付資料)その他" xfId="142"/>
    <cellStyle name="标题 2" xfId="143" builtinId="17"/>
    <cellStyle name="7_FAX用紙_★テスト仕様書000125_053北陸勤怠給与(東京)_(APO)_(APO)_01.コンバージョン手順書（最新）20040831 2" xfId="144"/>
    <cellStyle name="7_FAX用紙_★テスト仕様書_SO21見積1205_01.コンバージョン手順書（最新）20040831 2" xfId="145"/>
    <cellStyle name="7_FAX用紙_テスト仕様書(対楽天)_SO21見積1205_(APO)_キャビネット構成図" xfId="146"/>
    <cellStyle name="_SPCS－開発事業部組織図（第二事業部)" xfId="147"/>
    <cellStyle name="7_FAX用紙_テスト仕様書(テストモール)_注文確認_(APO)_キャビネット構成図_キャビネット構成図_050.(添付資料)その他" xfId="148"/>
    <cellStyle name="7_FAX用紙_★テスト仕様書_053北陸勤怠給与(東京)_キャビネット構成図" xfId="149"/>
    <cellStyle name="7_FAX用紙_チェックシートAPO_キャビネット構成図_01.コンバージョン手順書（最新）20040831 2" xfId="150"/>
    <cellStyle name="7_FAX用紙_テスト仕様書_モールＩ／Ｆテスト_01.コンバージョン手順書（最新）20040831 2" xfId="151"/>
    <cellStyle name="7_FAX用紙_055飛脚ﾒｰﾙ便ｻｰﾊﾞ(急便向け）_(APO)_(APO)_01.コンバージョン手順書（最新）20040831" xfId="152"/>
    <cellStyle name="7_FAX用紙" xfId="153"/>
    <cellStyle name="7_FAX用紙_テスト仕様書(テストモール)_053北陸勤怠給与(東京)_チェックシートAPO_キャビネット構成図" xfId="154"/>
    <cellStyle name="60% - 强调文字颜色 1" xfId="155" builtinId="32"/>
    <cellStyle name="7_FAX用紙_★テスト仕様書_楽天見積機能縮小版_チェックシートAPO_キャビネット構成図_キャビネット構成図 2" xfId="156"/>
    <cellStyle name="7_FAX用紙_★テスト仕様書_楽天見積機能縮小版_チェックシートAPO_01.コンバージョン手順書（最新）20040831" xfId="157"/>
    <cellStyle name="7_FAX用紙_テスト仕様書(テストモール)_053北陸勤怠給与(東京)_チェックシートAPO_01.コンバージョン手順書（最新）20040831 2" xfId="158"/>
    <cellStyle name="7_FAX用紙_★テスト仕様書000111_システム構築_(APO)_キャビネット構成図_キャビネット構成図_01.コンバージョン手順書（最新）20040831 2" xfId="159"/>
    <cellStyle name="7_FAX用紙_★テスト仕様書_053北陸勤怠給与(東京)_01.コンバージョン手順書（最新）20040831 2" xfId="160"/>
    <cellStyle name="7_FAX用紙_テスト仕様書(テストモール)_055飛脚ﾒｰﾙ便ｻｰﾊﾞ(急便向け）_(APO)_キャビネット構成図_キャビネット構成図 2" xfId="161"/>
    <cellStyle name="7_FAX用紙_★テスト仕様書000125_055飛脚ﾒｰﾙ便ｻｰﾊﾞ(急便向け）_キャビネット構成図 2" xfId="162"/>
    <cellStyle name="7_FAX用紙_★テスト仕様書_チェックシートAPO_(APO)_キャビネット構成図_キャビネット構成図" xfId="163"/>
    <cellStyle name="7_FAX用紙_テスト仕様書_注文確認_01.コンバージョン手順書（最新）20040831 2" xfId="164"/>
    <cellStyle name="7_FAX用紙_テスト仕様書(テストモール)_楽天見積機能縮小版_(APO)_(APO)_01.コンバージョン手順書（最新）20040831" xfId="165"/>
    <cellStyle name="标题 3" xfId="166" builtinId="18"/>
    <cellStyle name="60% - 强调文字颜色 4" xfId="167" builtinId="44"/>
    <cellStyle name="7_FAX用紙_★テスト仕様書000125_053北陸勤怠給与(東京)_(APO)_050.(添付資料)その他" xfId="168"/>
    <cellStyle name="7_FAX用紙_★テスト仕様書_057楽天様向ｲﾝﾀｰﾈｯﾄｼｮｯﾋﾟﾝｸﾞﾓｰﾙ機能開発2_チェックシートAPO_キャビネット構成図_キャビネット構成図 2" xfId="169"/>
    <cellStyle name="7_FAX用紙_★テスト仕様書000111_053北陸勤怠給与(東京)_チェックシートAPO_(APO)_キャビネット構成図_01.コンバージョン手順書（最新）20040831 2" xfId="170"/>
    <cellStyle name="7_FAX用紙_★テスト仕様書000111_057楽天様向ｲﾝﾀｰﾈｯﾄｼｮｯﾋﾟﾝｸﾞﾓｰﾙ機能開発2_(APO)_(APO)_キャビネット構成図_キャビネット構成図_050.(添付資料)その他" xfId="171"/>
    <cellStyle name="標準 2 2_AQA004A_画面一覧表" xfId="172"/>
    <cellStyle name="7_FAX用紙_★テスト仕様書_055飛脚ﾒｰﾙ便ｻｰﾊﾞ(急便向け）_(APO)_キャビネット構成図_キャビネット構成図_050.(添付資料)その他 2" xfId="173"/>
    <cellStyle name="7_FAX用紙_テスト仕様書_チェックシートAPO_(APO)" xfId="174"/>
    <cellStyle name="7_FAX用紙_★テスト仕様書000111_楽天見積機能縮小版_チェックシートAPO_01.コンバージョン手順書（最新）20040831" xfId="175"/>
    <cellStyle name="输出" xfId="176" builtinId="21"/>
    <cellStyle name="计算" xfId="177" builtinId="22"/>
    <cellStyle name="7_FAX用紙_★テスト仕様書_057楽天様向ｲﾝﾀｰﾈｯﾄｼｮｯﾋﾟﾝｸﾞﾓｰﾙ機能開発2_チェックシートAPO_キャビネット構成図_キャビネット構成図_050.(添付資料)その他 2" xfId="178"/>
    <cellStyle name="7_FAX用紙_★テスト仕様書000125_055飛脚ﾒｰﾙ便ｻｰﾊﾞ(急便向け）_チェックシートAPO_(APO)" xfId="179"/>
    <cellStyle name="7_FAX用紙_★テスト仕様書_(APO)_(APO)_キャビネット構成図_キャビネット構成図_01.コンバージョン手順書（最新）20040831" xfId="180"/>
    <cellStyle name="检查单元格" xfId="181" builtinId="23"/>
    <cellStyle name="7_FAX用紙_テスト仕様書_モールＩＦテスト仕様書（対楽天）_チェックシートAPO_(APO)_キャビネット構成図_キャビネット構成図_01.コンバージョン手順書（最新）20040831 2" xfId="182"/>
    <cellStyle name="7_FAX用紙_SO21見積1205_チェックシートAPO_050.(添付資料)その他" xfId="183"/>
    <cellStyle name="7_FAX用紙_★テスト仕様書_057楽天様向ｲﾝﾀｰﾈｯﾄｼｮｯﾋﾟﾝｸﾞﾓｰﾙ機能開発2_(APO)_キャビネット構成図_キャビネット構成図_01.コンバージョン手順書（最新）20040831" xfId="184"/>
    <cellStyle name="7_FAX用紙_テスト仕様書(対楽天)_053北陸勤怠給与(東京)_チェックシートAPO_キャビネット構成図_キャビネット構成図_050.(添付資料)その他" xfId="185"/>
    <cellStyle name="7_FAX用紙_★テスト仕様書000125_053北陸勤怠給与(東京)_チェックシートAPO_(APO)_キャビネット構成図_キャビネット構成図_050.(添付資料)その他" xfId="186"/>
    <cellStyle name="7_FAX用紙_テスト仕様書(対楽天)_053北陸勤怠給与(東京)_050.(添付資料)その他" xfId="187"/>
    <cellStyle name="40% - 强调文字颜色 4 2" xfId="188"/>
    <cellStyle name="7_FAX用紙_★テスト仕様書000111_SO21見積1205_(APO)_キャビネット構成図_01.コンバージョン手順書（最新）20040831 2" xfId="189"/>
    <cellStyle name="7_FAX用紙_★テスト仕様書_055飛脚ﾒｰﾙ便ｻｰﾊﾞ(急便向け）_キャビネット構成図_050.(添付資料)その他 2" xfId="190"/>
    <cellStyle name="20% - 强调文字颜色 6" xfId="191" builtinId="50"/>
    <cellStyle name="7_FAX用紙_テスト仕様書(対楽天)_モールＩＦテスト仕様書（対楽天）_チェックシートAPO_(APO)_050.(添付資料)その他 2" xfId="192"/>
    <cellStyle name="强调文字颜色 2" xfId="193" builtinId="33"/>
    <cellStyle name="7_FAX用紙_テスト仕様書(テストモール)_055飛脚ﾒｰﾙ便ｻｰﾊﾞ(急便向け）_チェックシートAPO_(APO)_キャビネット構成図_キャビネット構成図_050.(添付資料)その他" xfId="194"/>
    <cellStyle name="7_FAX用紙_★テスト仕様書000111_チェックシートAPO_(APO)_キャビネット構成図 2" xfId="195"/>
    <cellStyle name="链接单元格" xfId="196" builtinId="24"/>
    <cellStyle name="7_FAX用紙_★テスト仕様書_システム構築_(APO)_(APO)_キャビネット構成図" xfId="197"/>
    <cellStyle name="7_FAX用紙_★テスト仕様書000111_055飛脚ﾒｰﾙ便ｻｰﾊﾞ(急便向け）_チェックシートAPO_(APO)_キャビネット構成図_キャビネット構成図" xfId="198"/>
    <cellStyle name="7_FAX用紙_テスト仕様書(対楽天)_システム構築_(APO)_(APO)_キャビネット構成図_キャビネット構成図" xfId="199"/>
    <cellStyle name="7_FAX用紙_★テスト仕様書000125_システム構築_キャビネット構成図_キャビネット構成図_01.コンバージョン手順書（最新）20040831 2" xfId="200"/>
    <cellStyle name="7_FAX用紙_★テスト仕様書_053北陸勤怠給与(東京)_(APO)_(APO)_キャビネット構成図_キャビネット構成図_050.(添付資料)その他 2" xfId="201"/>
    <cellStyle name="汇总" xfId="202" builtinId="25"/>
    <cellStyle name="7_FAX用紙_★テスト仕様書000125_システム構築_チェックシートAPO_(APO)_050.(添付資料)その他" xfId="203"/>
    <cellStyle name="7_FAX用紙_★テスト仕様書000111_057楽天様向ｲﾝﾀｰﾈｯﾄｼｮｯﾋﾟﾝｸﾞﾓｰﾙ機能開発2_チェックシートAPO_(APO)_キャビネット構成図_キャビネット構成図_050.(添付資料)その他" xfId="204"/>
    <cellStyle name="JT帳票" xfId="205"/>
    <cellStyle name="7_FAX用紙_★テスト仕様書_SO21見積1205_(APO)_(APO)_キャビネット構成図_キャビネット構成図_050.(添付資料)その他" xfId="206"/>
    <cellStyle name="7_FAX用紙_★テスト仕様書_057楽天様向ｲﾝﾀｰﾈｯﾄｼｮｯﾋﾟﾝｸﾞﾓｰﾙ機能開発2_キャビネット構成図_キャビネット構成図_01.コンバージョン手順書（最新）20040831" xfId="207"/>
    <cellStyle name="??_PERSONAL" xfId="208"/>
    <cellStyle name="7_FAX用紙_テスト仕様書(テストモール)_055飛脚ﾒｰﾙ便ｻｰﾊﾞ(急便向け）_(APO)_(APO)_050.(添付資料)その他 2" xfId="209"/>
    <cellStyle name="7_FAX用紙_モールＩＦテスト仕様書（対楽天）_(APO)_050.(添付資料)その他" xfId="210"/>
    <cellStyle name="好" xfId="211" builtinId="26"/>
    <cellStyle name="7_FAX用紙_★テスト仕様書000125_053北陸勤怠給与(東京)_キャビネット構成図_キャビネット構成図_050.(添付資料)その他 2" xfId="212"/>
    <cellStyle name="7_FAX用紙_★テスト仕様書000125_注文確認_キャビネット構成図_01.コンバージョン手順書（最新）20040831 2" xfId="213"/>
    <cellStyle name="Heading 3" xfId="214"/>
    <cellStyle name="7_FAX用紙_テスト仕様書(テストモール)_システム構築_チェックシートAPO_(APO)_キャビネット構成図" xfId="215"/>
    <cellStyle name="7" xfId="216"/>
    <cellStyle name="7_FAX用紙_★テスト仕様書_注文確認_(APO)_(APO)" xfId="217"/>
    <cellStyle name="7_FAX用紙_057楽天様向ｲﾝﾀｰﾈｯﾄｼｮｯﾋﾟﾝｸﾞﾓｰﾙ機能開発2_チェックシートAPO_(APO)" xfId="218"/>
    <cellStyle name="custom" xfId="219"/>
    <cellStyle name="20% - Accent3 2" xfId="220"/>
    <cellStyle name="7_FAX用紙_テスト仕様書(テストモール)_モールＩＦテスト仕様書（対楽天）_チェックシートAPO_キャビネット構成図_キャビネット構成図_050.(添付資料)その他 2" xfId="221"/>
    <cellStyle name="适中" xfId="222" builtinId="28"/>
    <cellStyle name="7_FAX用紙_テスト仕様書(対楽天)_キャビネット構成図_01.コンバージョン手順書（最新）20040831 2" xfId="223"/>
    <cellStyle name="7_FAX用紙_★テスト仕様書_053北陸勤怠給与(東京)_チェックシートAPO_(APO)" xfId="224"/>
    <cellStyle name="7_FAX用紙_SO21見積1205_キャビネット構成図_キャビネット構成図" xfId="225"/>
    <cellStyle name="7_FAX用紙_テスト仕様書_注文確認_(APO)_キャビネット構成図_キャビネット構成図" xfId="226"/>
    <cellStyle name="20% - 强调文字颜色 5" xfId="227" builtinId="46"/>
    <cellStyle name="7_FAX用紙_★テスト仕様書_053北陸勤怠給与(東京)_(APO)_キャビネット構成図_01.コンバージョン手順書（最新）20040831 2" xfId="228"/>
    <cellStyle name="7_FAX用紙_★テスト仕様書000125_055飛脚ﾒｰﾙ便ｻｰﾊﾞ(急便向け）_チェックシートAPO_(APO)_キャビネット構成図_キャビネット構成図 2" xfId="229"/>
    <cellStyle name="7_FAX用紙_テスト仕様書_注文確認_チェックシートAPO_(APO)" xfId="230"/>
    <cellStyle name="7_FAX用紙_★テスト仕様書_(APO)" xfId="231"/>
    <cellStyle name="7_FAX用紙_テスト仕様書(対楽天)_SO21見積1205_(APO)_(APO)_キャビネット構成図_キャビネット構成図" xfId="232"/>
    <cellStyle name="7_FAX用紙_テスト仕様書(テストモール)_053北陸勤怠給与(東京)_チェックシートAPO_(APO)_キャビネット構成図_01.コンバージョン手順書（最新）20040831 2" xfId="233"/>
    <cellStyle name="7_FAX用紙_055飛脚ﾒｰﾙ便ｻｰﾊﾞ(急便向け）_チェックシートAPO 2" xfId="234"/>
    <cellStyle name="7_FAX用紙_テスト仕様書(テストモール)_053北陸勤怠給与(東京)_チェックシートAPO_(APO)_キャビネット構成図_キャビネット構成図" xfId="235"/>
    <cellStyle name="7_FAX用紙_★テスト仕様書000111_楽天見積機能縮小版_チェックシートAPO_キャビネット構成図_050.(添付資料)その他" xfId="236"/>
    <cellStyle name="7_FAX用紙_テスト仕様書(対楽天)_057楽天様向ｲﾝﾀｰﾈｯﾄｼｮｯﾋﾟﾝｸﾞﾓｰﾙ機能開発2_(APO)_050.(添付資料)その他" xfId="237"/>
    <cellStyle name="7_FAX用紙_テスト仕様書(対楽天)_SO21見積1205_(APO)_(APO)_キャビネット構成図_01.コンバージョン手順書（最新）20040831 2" xfId="238"/>
    <cellStyle name="7_FAX用紙_★テスト仕様書_053北陸勤怠給与(東京)_(APO)_キャビネット構成図_キャビネット構成図" xfId="239"/>
    <cellStyle name="7_FAX用紙_★テスト仕様書000111_システム構築_チェックシートAPO_(APO)_01.コンバージョン手順書（最新）20040831 2" xfId="240"/>
    <cellStyle name="强调文字颜色 1" xfId="241" builtinId="29"/>
    <cellStyle name="7_FAX用紙_★テスト仕様書_053北陸勤怠給与(東京)_チェックシートAPO" xfId="242"/>
    <cellStyle name="20% - 强调文字颜色 1" xfId="243" builtinId="30"/>
    <cellStyle name="7_FAX用紙_★テスト仕様書000111_システム構築_(APO)_(APO)_キャビネット構成図" xfId="244"/>
    <cellStyle name="7_FAX用紙_テスト仕様書_注文確認_チェックシートAPO" xfId="245"/>
    <cellStyle name="7_FAX用紙_★テスト仕様書" xfId="246"/>
    <cellStyle name="40% - 强调文字颜色 1" xfId="247" builtinId="31"/>
    <cellStyle name="20% - 强调文字颜色 2" xfId="248" builtinId="34"/>
    <cellStyle name="40% - 强调文字颜色 2" xfId="249" builtinId="35"/>
    <cellStyle name="强调文字颜色 3" xfId="250" builtinId="37"/>
    <cellStyle name="7_FAX用紙_テスト仕様書(テストモール)_(APO)_キャビネット構成図_キャビネット構成図 2" xfId="251"/>
    <cellStyle name="Hyperlink 2" xfId="252"/>
    <cellStyle name="7_FAX用紙_テスト仕様書_055飛脚ﾒｰﾙ便ｻｰﾊﾞ(急便向け）_(APO)_050.(添付資料)その他 2" xfId="253"/>
    <cellStyle name="7_FAX用紙_053北陸勤怠給与(東京)_(APO)_(APO) 2" xfId="254"/>
    <cellStyle name="7_FAX用紙_★テスト仕様書_057楽天様向ｲﾝﾀｰﾈｯﾄｼｮｯﾋﾟﾝｸﾞﾓｰﾙ機能開発2_キャビネット構成図_キャビネット構成図_050.(添付資料)その他 2" xfId="255"/>
    <cellStyle name="7_FAX用紙_★テスト仕様書000125_055飛脚ﾒｰﾙ便ｻｰﾊﾞ(急便向け）_(APO)_(APO)_キャビネット構成図_050.(添付資料)その他 2" xfId="256"/>
    <cellStyle name="7_FAX用紙_★テスト仕様書000111_(APO)_01.コンバージョン手順書（最新）20040831 2" xfId="257"/>
    <cellStyle name="7_FAX用紙_テスト仕様書(対楽天)_モールＩＦテスト仕様書（対楽天）_キャビネット構成図_キャビネット構成図_050.(添付資料)その他" xfId="258"/>
    <cellStyle name="7_FAX用紙_★テスト仕様書000111_楽天見積機能縮小版_チェックシートAPO_(APO)_キャビネット構成図_01.コンバージョン手順書（最新）20040831" xfId="259"/>
    <cellStyle name="7_FAX用紙_テスト仕様書_057楽天様向ｲﾝﾀｰﾈｯﾄｼｮｯﾋﾟﾝｸﾞﾓｰﾙ機能開発2_(APO)_(APO)_キャビネット構成図_キャビネット構成図_050.(添付資料)その他" xfId="260"/>
    <cellStyle name="?\?|巧?Y?I?n?C?pー???“?N" xfId="261"/>
    <cellStyle name="7_FAX用紙_テスト仕様書(対楽天)_システム構築_チェックシートAPO_キャビネット構成図 2" xfId="262"/>
    <cellStyle name="7_FAX用紙_★テスト仕様書000125_053北陸勤怠給与(東京)_(APO)_(APO)_キャビネット構成図_050.(添付資料)その他" xfId="263"/>
    <cellStyle name="7_FAX用紙_★テスト仕様書_SO21見積1205_キャビネット構成図_050.(添付資料)その他" xfId="264"/>
    <cellStyle name="强调文字颜色 4" xfId="265" builtinId="41"/>
    <cellStyle name="7_FAX用紙_057楽天様向ｲﾝﾀｰﾈｯﾄｼｮｯﾋﾟﾝｸﾞﾓｰﾙ機能開発2_(APO)_01.コンバージョン手順書（最新）20040831" xfId="266"/>
    <cellStyle name="7_FAX用紙_★テスト仕様書000125_057楽天様向ｲﾝﾀｰﾈｯﾄｼｮｯﾋﾟﾝｸﾞﾓｰﾙ機能開発2_チェックシートAPO_キャビネット構成図_01.コンバージョン手順書（最新）20040831" xfId="267"/>
    <cellStyle name="20% - 强调文字颜色 4" xfId="268" builtinId="42"/>
    <cellStyle name="7_FAX用紙_★テスト仕様書000111_053北陸勤怠給与(東京)_(APO)_(APO)_01.コンバージョン手順書（最新）20040831 2" xfId="269"/>
    <cellStyle name="7_FAX用紙_テスト仕様書(対楽天)_055飛脚ﾒｰﾙ便ｻｰﾊﾞ(急便向け）_チェックシートAPO_キャビネット構成図_050.(添付資料)その他 2" xfId="270"/>
    <cellStyle name="7_FAX用紙_★テスト仕様書000111_SO21見積1205_(APO)_(APO)_キャビネット構成図_01.コンバージョン手順書（最新）20040831 2" xfId="271"/>
    <cellStyle name="7_FAX用紙_★テスト仕様書_注文確認_チェックシートAPO_(APO)_キャビネット構成図_01.コンバージョン手順書（最新）20040831" xfId="272"/>
    <cellStyle name="40% - 强调文字颜色 4" xfId="273" builtinId="43"/>
    <cellStyle name="Input 3" xfId="274"/>
    <cellStyle name="7_FAX用紙_★テスト仕様書000111_SO21見積1205_(APO)_キャビネット構成図_01.コンバージョン手順書（最新）20040831" xfId="275"/>
    <cellStyle name="7_FAX用紙_★テスト仕様書_055飛脚ﾒｰﾙ便ｻｰﾊﾞ(急便向け）_キャビネット構成図_050.(添付資料)その他" xfId="276"/>
    <cellStyle name="7_FAX用紙_★テスト仕様書_053北陸勤怠給与(東京)" xfId="277"/>
    <cellStyle name="7_FAX用紙_★テスト仕様書000125_055飛脚ﾒｰﾙ便ｻｰﾊﾞ(急便向け）_キャビネット構成図_キャビネット構成図_01.コンバージョン手順書（最新）20040831" xfId="278"/>
    <cellStyle name="7_FAX用紙_テスト仕様書(テストモール)_053北陸勤怠給与(東京)_チェックシートAPO" xfId="279"/>
    <cellStyle name="7_FAX用紙_★テスト仕様書000111_システム構築_(APO)_キャビネット構成図_キャビネット構成図" xfId="280"/>
    <cellStyle name="强调文字颜色 5" xfId="281" builtinId="45"/>
    <cellStyle name="7_FAX用紙_★テスト仕様書_053北陸勤怠給与(東京)_チェックシートAPO_キャビネット構成図 2" xfId="282"/>
    <cellStyle name="7_FAX用紙_053北陸勤怠給与(東京)_キャビネット構成図_キャビネット構成図_01.コンバージョン手順書（最新）20040831" xfId="283"/>
    <cellStyle name="7_FAX用紙_★テスト仕様書000125_SO21見積1205_(APO)_(APO)_キャビネット構成図_01.コンバージョン手順書（最新）20040831" xfId="284"/>
    <cellStyle name="7_FAX用紙_★テスト仕様書_055飛脚ﾒｰﾙ便ｻｰﾊﾞ(急便向け）_チェックシートAPO_(APO)_01.コンバージョン手順書（最新）20040831 2" xfId="285"/>
    <cellStyle name="7_FAX用紙_テスト仕様書_055飛脚ﾒｰﾙ便ｻｰﾊﾞ(急便向け）_(APO)_キャビネット構成図_キャビネット構成図_050.(添付資料)その他 2" xfId="286"/>
    <cellStyle name="7_FAX用紙_★テスト仕様書000111_システム構築_(APO)_(APO)_キャビネット構成図_キャビネット構成図 2" xfId="287"/>
    <cellStyle name="7_FAX用紙_テスト仕様書(テストモール)_楽天見積機能縮小版_チェックシートAPO_(APO)_キャビネット構成図_01.コンバージョン手順書（最新）20040831 2" xfId="288"/>
    <cellStyle name="7_FAX用紙_テスト仕様書_注文確認_チェックシートAPO_キャビネット構成図 2" xfId="289"/>
    <cellStyle name="7_FAX用紙_★テスト仕様書_キャビネット構成図 2" xfId="290"/>
    <cellStyle name="40% - 强调文字颜色 5" xfId="291" builtinId="47"/>
    <cellStyle name="7_FAX用紙_★テスト仕様書_チェックシートAPO" xfId="292"/>
    <cellStyle name="7_FAX用紙_★テスト仕様書000111_SO21見積1205_050.(添付資料)その他 2" xfId="293"/>
    <cellStyle name="60% - 强调文字颜色 5" xfId="294" builtinId="48"/>
    <cellStyle name="7_FAX用紙_★テスト仕様書_057楽天様向ｲﾝﾀｰﾈｯﾄｼｮｯﾋﾟﾝｸﾞﾓｰﾙ機能開発2_(APO)_(APO)_キャビネット構成図_050.(添付資料)その他" xfId="295"/>
    <cellStyle name="7_FAX用紙_テスト仕様書(対楽天)_053北陸勤怠給与(東京)_(APO)" xfId="296"/>
    <cellStyle name="7_FAX用紙_★テスト仕様書000111_(APO)_(APO)_01.コンバージョン手順書（最新）20040831" xfId="297"/>
    <cellStyle name="强调文字颜色 6" xfId="298" builtinId="49"/>
    <cellStyle name="Heading 3 2" xfId="299"/>
    <cellStyle name="7_FAX用紙_テスト仕様書(テストモール)_システム構築_チェックシートAPO_(APO)_キャビネット構成図 2" xfId="300"/>
    <cellStyle name="7_FAX用紙_★テスト仕様書_注文確認_(APO)_(APO) 2" xfId="301"/>
    <cellStyle name="7_FAX用紙_057楽天様向ｲﾝﾀｰﾈｯﾄｼｮｯﾋﾟﾝｸﾞﾓｰﾙ機能開発2_チェックシートAPO_(APO) 2" xfId="302"/>
    <cellStyle name="7_FAX用紙_モールＩ／Ｆテスト 2" xfId="303"/>
    <cellStyle name="40% - 强调文字颜色 6" xfId="304" builtinId="51"/>
    <cellStyle name="7_FAX用紙_★テスト仕様書000111_055飛脚ﾒｰﾙ便ｻｰﾊﾞ(急便向け）_(APO)_キャビネット構成図_01.コンバージョン手順書（最新）20040831" xfId="305"/>
    <cellStyle name="7_FAX用紙_テスト仕様書_楽天見積機能縮小版_(APO)_(APO)" xfId="306"/>
    <cellStyle name="60% - 强调文字颜色 6" xfId="307" builtinId="52"/>
    <cellStyle name="7_FAX用紙_★テスト仕様書000125_057楽天様向ｲﾝﾀｰﾈｯﾄｼｮｯﾋﾟﾝｸﾞﾓｰﾙ機能開発2_キャビネット構成図_01.コンバージョン手順書（最新）20040831 2" xfId="308"/>
    <cellStyle name="7_FAX用紙_テスト仕様書(対楽天)_注文確認_キャビネット構成図_01.コンバージョン手順書（最新）20040831 2" xfId="309"/>
    <cellStyle name="7_FAX用紙_★テスト仕様書000111_053北陸勤怠給与(東京) 2" xfId="310"/>
    <cellStyle name="7_FAX用紙_★テスト仕様書_053北陸勤怠給与(東京)_(APO)_(APO)_キャビネット構成図_050.(添付資料)その他 2" xfId="311"/>
    <cellStyle name="7_FAX用紙_★テスト仕様書000111_楽天見積機能縮小版_チェックシートAPO_(APO)_キャビネット構成図_キャビネット構成図_01.コンバージョン手順書（最新）20040831" xfId="312"/>
    <cellStyle name="7_FAX用紙_★テスト仕様書000111_チェックシートAPO" xfId="313"/>
    <cellStyle name="7_FAX用紙_テスト仕様書(テストモール)_057楽天様向ｲﾝﾀｰﾈｯﾄｼｮｯﾋﾟﾝｸﾞﾓｰﾙ機能開発2_キャビネット構成図_キャビネット構成図 2" xfId="314"/>
    <cellStyle name="7_FAX用紙_★テスト仕様書_055飛脚ﾒｰﾙ便ｻｰﾊﾞ(急便向け）_050.(添付資料)その他 2" xfId="315"/>
    <cellStyle name="7_FAX用紙_テスト仕様書(対楽天)_システム構築_チェックシートAPO_(APO)_キャビネット構成図_01.コンバージョン手順書（最新）20040831" xfId="316"/>
    <cellStyle name="_x000c_" xfId="317"/>
    <cellStyle name="7_FAX用紙_テスト仕様書(対楽天)_SO21見積1205_(APO)_(APO)_キャビネット構成図" xfId="318"/>
    <cellStyle name="?n?C?pー???“?N 2" xfId="319"/>
    <cellStyle name="7_FAX用紙_★テスト仕様書_注文確認_(APO)_(APO)_キャビネット構成図_キャビネット構成図_050.(添付資料)その他" xfId="320"/>
    <cellStyle name="7_FAX用紙_057楽天様向ｲﾝﾀｰﾈｯﾄｼｮｯﾋﾟﾝｸﾞﾓｰﾙ機能開発2_チェックシートAPO_(APO)_キャビネット構成図_キャビネット構成図_050.(添付資料)その他" xfId="321"/>
    <cellStyle name="7_FAX用紙_★テスト仕様書_055飛脚ﾒｰﾙ便ｻｰﾊﾞ(急便向け）_(APO)_(APO)_キャビネット構成図_キャビネット構成図_01.コンバージョン手順書（最新）20040831" xfId="322"/>
    <cellStyle name="7_FAX用紙_★テスト仕様書_053北陸勤怠給与(東京)_(APO)_キャビネット構成図" xfId="323"/>
    <cellStyle name="??" xfId="324"/>
    <cellStyle name="7_FAX用紙_★テスト仕様書_057楽天様向ｲﾝﾀｰﾈｯﾄｼｮｯﾋﾟﾝｸﾞﾓｰﾙ機能開発2_チェックシートAPO_キャビネット構成図_キャビネット構成図_050.(添付資料)その他" xfId="325"/>
    <cellStyle name="7_FAX用紙_★テスト仕様書_注文確認_チェックシートAPO_(APO)_01.コンバージョン手順書（最新）20040831" xfId="326"/>
    <cellStyle name="7_FAX用紙_★テスト仕様書000125_057楽天様向ｲﾝﾀｰﾈｯﾄｼｮｯﾋﾟﾝｸﾞﾓｰﾙ機能開発2_チェックシートAPO_01.コンバージョン手順書（最新）20040831" xfId="327"/>
    <cellStyle name="7_FAX用紙_テスト仕様書(対楽天)_注文確認_チェックシートAPO_01.コンバージョン手順書（最新）20040831" xfId="328"/>
    <cellStyle name="7_FAX用紙_★テスト仕様書000125_注文確認_チェックシートAPO_(APO)_キャビネット構成図_キャビネット構成図_01.コンバージョン手順書（最新）20040831" xfId="329"/>
    <cellStyle name="7_FAX用紙_★テスト仕様書_053北陸勤怠給与(東京)_チェックシートAPO_キャビネット構成図_050.(添付資料)その他" xfId="330"/>
    <cellStyle name="7_FAX用紙_テスト仕様書(テストモール)_057楽天様向ｲﾝﾀｰﾈｯﾄｼｮｯﾋﾟﾝｸﾞﾓｰﾙ機能開発2_チェックシートAPO_キャビネット構成図_キャビネット構成図 2" xfId="331"/>
    <cellStyle name="7_FAX用紙_★テスト仕様書000111_システム構築_(APO)_(APO)_キャビネット構成図_キャビネット構成図_050.(添付資料)その他" xfId="332"/>
    <cellStyle name="7_FAX用紙_テスト仕様書_注文確認_チェックシートAPO_キャビネット構成図_050.(添付資料)その他" xfId="333"/>
    <cellStyle name="7_FAX用紙_★テスト仕様書_キャビネット構成図_050.(添付資料)その他" xfId="334"/>
    <cellStyle name="7_FAX用紙_楽天見積機能縮小版_チェックシートAPO_(APO)_050.(添付資料)その他 2" xfId="335"/>
    <cellStyle name="7_FAX用紙_★テスト仕様書000111_SO21見積1205_キャビネット構成図_キャビネット構成図_01.コンバージョン手順書（最新）20040831 2" xfId="336"/>
    <cellStyle name="???? [0.00]_PERSONAL" xfId="337"/>
    <cellStyle name="7_FAX用紙_★テスト仕様書000111_楽天見積機能縮小版_01.コンバージョン手順書（最新）20040831 2" xfId="338"/>
    <cellStyle name="7_FAX用紙_★テスト仕様書000111_053北陸勤怠給与(東京)_キャビネット構成図 2" xfId="339"/>
    <cellStyle name="????_PERSONAL" xfId="340"/>
    <cellStyle name="7_FAX用紙_(APO)_キャビネット構成図_キャビネット構成図_050.(添付資料)その他 2" xfId="341"/>
    <cellStyle name="40% - Accent3" xfId="342"/>
    <cellStyle name="Text Indent A" xfId="343"/>
    <cellStyle name="?n?C?pー???“?N" xfId="344"/>
    <cellStyle name="7_FAX用紙_★テスト仕様書_注文確認_チェックシートAPO_キャビネット構成図_050.(添付資料)その他" xfId="345"/>
    <cellStyle name="?W・_???E香・ " xfId="346"/>
    <cellStyle name="7_FAX用紙_★テスト仕様書000125_SO21見積1205_(APO)_キャビネット構成図_キャビネット構成図_01.コンバージョン手順書（最新）20040831" xfId="347"/>
    <cellStyle name="7_FAX用紙_テスト仕様書(対楽天)_SO21見積1205_(APO)_キャビネット構成図 2" xfId="348"/>
    <cellStyle name="_SPCS－開発事業部組織図（第二事業部) 2" xfId="349"/>
    <cellStyle name="7_FAX用紙_テスト仕様書(テストモール)_注文確認_(APO)_キャビネット構成図_キャビネット構成図_050.(添付資料)その他 2" xfId="350"/>
    <cellStyle name="7_FAX用紙_055飛脚ﾒｰﾙ便ｻｰﾊﾞ(急便向け）_(APO)_(APO)_01.コンバージョン手順書（最新）20040831 2" xfId="351"/>
    <cellStyle name="好_峰-JAV~1_CMIプロジェクト_概算見積(大連)20110927" xfId="352"/>
    <cellStyle name="7_FAX用紙_★テスト仕様書_053北陸勤怠給与(東京)_キャビネット構成図 2" xfId="353"/>
    <cellStyle name="7_FAX用紙 2" xfId="354"/>
    <cellStyle name="7_FAX用紙_テスト仕様書(テストモール)_053北陸勤怠給与(東京)_チェックシートAPO_キャビネット構成図 2" xfId="355"/>
    <cellStyle name="7_FAX用紙_テスト仕様書_楽天見積機能縮小版_(APO)_(APO)_050.(添付資料)その他 2" xfId="356"/>
    <cellStyle name="7_FAX用紙_★テスト仕様書_053北陸勤怠給与(東京)_(APO)_(APO)_キャビネット構成図_01.コンバージョン手順書（最新）20040831" xfId="357"/>
    <cellStyle name="_別紙②_.開発御見積書内訳_機能ベース" xfId="358"/>
    <cellStyle name="7_FAX用紙_★テスト仕様書000111_053北陸勤怠給与(東京)_(APO)_キャビネット構成図_050.(添付資料)その他 2" xfId="359"/>
    <cellStyle name="7_FAX用紙_楽天見積機能縮小版_チェックシートAPO_キャビネット構成図 2" xfId="360"/>
    <cellStyle name="7_FAX用紙_★テスト仕様書000111_057楽天様向ｲﾝﾀｰﾈｯﾄｼｮｯﾋﾟﾝｸﾞﾓｰﾙ機能開発2_チェックシートAPO_(APO)_01.コンバージョン手順書（最新）20040831 2" xfId="361"/>
    <cellStyle name="7_FAX用紙_★テスト仕様書_SO21見積1205_(APO)_(APO)_01.コンバージョン手順書（最新）20040831 2" xfId="362"/>
    <cellStyle name="7_FAX用紙_テスト仕様書_注文確認_チェックシートAPO_(APO)_キャビネット構成図_01.コンバージョン手順書（最新）20040831 2" xfId="363"/>
    <cellStyle name="7_FAX用紙_テスト仕様書_モールＩ／Ｆテスト_(APO)_(APO)_01.コンバージョン手順書（最新）20040831 2" xfId="364"/>
    <cellStyle name="7_FAX用紙_★テスト仕様書_(APO)_キャビネット構成図_01.コンバージョン手順書（最新）20040831 2" xfId="365"/>
    <cellStyle name="7_FAX用紙_★テスト仕様書_楽天見積機能縮小版_キャビネット構成図_キャビネット構成図_01.コンバージョン手順書（最新）20040831" xfId="366"/>
    <cellStyle name="7_FAX用紙_テスト仕様書(テストモール)_システム構築_(APO)_キャビネット構成図_050.(添付資料)その他" xfId="367"/>
    <cellStyle name="7_FAX用紙_★テスト仕様書000125_楽天見積機能縮小版_キャビネット構成図_キャビネット構成図 2" xfId="368"/>
    <cellStyle name="7_FAX用紙_テスト仕様書(対楽天)_053北陸勤怠給与(東京)_チェックシートAPO" xfId="369"/>
    <cellStyle name="Copied 2" xfId="370"/>
    <cellStyle name="7_FAX用紙_テスト仕様書_楽天見積機能縮小版_チェックシートAPO_(APO)_050.(添付資料)その他" xfId="371"/>
    <cellStyle name="7_FAX用紙_★テスト仕様書000125_053北陸勤怠給与(東京)_チェックシートAPO_(APO)" xfId="372"/>
    <cellStyle name="7_FAX用紙_★テスト仕様書_053北陸勤怠給与(東京)_チェックシートAPO_(APO)_キャビネット構成図_01.コンバージョン手順書（最新）20040831 2" xfId="373"/>
    <cellStyle name="_別紙②_.開発御見積書内訳_機能ベース 2" xfId="374"/>
    <cellStyle name="7_FAX用紙_★テスト仕様書000111_チェックシートAPO_キャビネット構成図_キャビネット構成図_050.(添付資料)その他" xfId="375"/>
    <cellStyle name="7_FAX用紙_モールＩＦテスト仕様書（対楽天）_(APO)_(APO)_キャビネット構成図_050.(添付資料)その他" xfId="376"/>
    <cellStyle name="7_FAX用紙_★テスト仕様書000111_チェックシートAPO_(APO)_キャビネット構成図_キャビネット構成図_01.コンバージョン手順書（最新）20040831 2" xfId="377"/>
    <cellStyle name="7_FAX用紙_★テスト仕様書_注文確認_(APO)_キャビネット構成図_キャビネット構成図 2" xfId="378"/>
    <cellStyle name="7_FAX用紙_057楽天様向ｲﾝﾀｰﾈｯﾄｼｮｯﾋﾟﾝｸﾞﾓｰﾙ機能開発2_チェックシートAPO_キャビネット構成図_キャビネット構成図 2" xfId="379"/>
    <cellStyle name="_見積内容（２００６０９２８）" xfId="380"/>
    <cellStyle name="7_FAX用紙_★テスト仕様書000125_050.(添付資料)その他 2" xfId="381"/>
    <cellStyle name="7_FAX用紙_★テスト仕様書_057楽天様向ｲﾝﾀｰﾈｯﾄｼｮｯﾋﾟﾝｸﾞﾓｰﾙ機能開発2_(APO)_キャビネット構成図_キャビネット構成図" xfId="382"/>
    <cellStyle name="7_FAX用紙_テスト仕様書_053北陸勤怠給与(東京)_キャビネット構成図_01.コンバージョン手順書（最新）20040831" xfId="383"/>
    <cellStyle name="_見積内容（２００６０９２８） 2" xfId="384"/>
    <cellStyle name="7_FAX用紙_テスト仕様書(テストモール)_注文確認_(APO)_キャビネット構成図" xfId="385"/>
    <cellStyle name="7_FAX用紙_★テスト仕様書000125_楽天見積機能縮小版_(APO)_(APO)_キャビネット構成図_キャビネット構成図_050.(添付資料)その他" xfId="386"/>
    <cellStyle name="7_FAX用紙_★テスト仕様書000111_SO21見積1205_キャビネット構成図 2" xfId="387"/>
    <cellStyle name="7_FAX用紙_★テスト仕様書_SO21見積1205_チェックシートAPO_(APO)_キャビネット構成図_キャビネット構成図_050.(添付資料)その他 2" xfId="388"/>
    <cellStyle name="7_FAX用紙_★テスト仕様書_057楽天様向ｲﾝﾀｰﾈｯﾄｼｮｯﾋﾟﾝｸﾞﾓｰﾙ機能開発2_チェックシートAPO_キャビネット構成図" xfId="389"/>
    <cellStyle name="7_FAX用紙_(APO)_(APO)_050.(添付資料)その他 2" xfId="390"/>
    <cellStyle name="=C:\WINDOWS\SYSTEM32\COMMAND.COM" xfId="391"/>
    <cellStyle name="7_FAX用紙_057楽天様向ｲﾝﾀｰﾈｯﾄｼｮｯﾋﾟﾝｸﾞﾓｰﾙ機能開発2_(APO)_キャビネット構成図_キャビネット構成図" xfId="392"/>
    <cellStyle name="7_FAX用紙_テスト仕様書_057楽天様向ｲﾝﾀｰﾈｯﾄｼｮｯﾋﾟﾝｸﾞﾓｰﾙ機能開発2_チェックシートAPO_(APO)_キャビネット構成図_キャビネット構成図_01.コンバージョン手順書（最新）20040831" xfId="393"/>
    <cellStyle name="W__{_10E§" xfId="394"/>
    <cellStyle name="7_FAX用紙_テスト仕様書_057楽天様向ｲﾝﾀｰﾈｯﾄｼｮｯﾋﾟﾝｸﾞﾓｰﾙ機能開発2_(APO)_01.コンバージョン手順書（最新）20040831" xfId="395"/>
    <cellStyle name="7_FAX用紙_★テスト仕様書000125_053北陸勤怠給与(東京)_チェックシートAPO_キャビネット構成図_キャビネット構成図 2" xfId="396"/>
    <cellStyle name="7_FAX用紙_楽天見積機能縮小版_チェックシートAPO_(APO)_キャビネット構成図_キャビネット構成図_050.(添付資料)その他" xfId="397"/>
    <cellStyle name="7_FAX用紙_★テスト仕様書000125_053北陸勤怠給与(東京)_(APO)_(APO)_キャビネット構成図_キャビネット構成図_050.(添付資料)その他 2" xfId="398"/>
    <cellStyle name="7_FAX用紙_★テスト仕様書_SO21見積1205_キャビネット構成図_キャビネット構成図_050.(添付資料)その他 2" xfId="399"/>
    <cellStyle name="7_FAX用紙_テスト仕様書_モールＩ／Ｆテスト_キャビネット構成図_キャビネット構成図_050.(添付資料)その他 2" xfId="400"/>
    <cellStyle name="7_FAX用紙_★テスト仕様書000111_注文確認_チェックシートAPO_(APO)_キャビネット構成図_050.(添付資料)その他 2" xfId="401"/>
    <cellStyle name="0,0_x000d__x000a_NA_x000d__x000a_ 2" xfId="402"/>
    <cellStyle name="7_FAX用紙_テスト仕様書_キャビネット構成図_050.(添付資料)その他" xfId="403"/>
    <cellStyle name="7_FAX用紙_★テスト仕様書000111_057楽天様向ｲﾝﾀｰﾈｯﾄｼｮｯﾋﾟﾝｸﾞﾓｰﾙ機能開発2_キャビネット構成図_キャビネット構成図 2" xfId="404"/>
    <cellStyle name="7_FAX用紙_★テスト仕様書_チェックシートAPO_キャビネット構成図_01.コンバージョン手順書（最新）20040831" xfId="405"/>
    <cellStyle name="7_FAX用紙_★テスト仕様書_楽天見積機能縮小版_チェックシートAPO_(APO)" xfId="406"/>
    <cellStyle name="7_FAX用紙_システム構築_チェックシートAPO_(APO)_キャビネット構成図_050.(添付資料)その他 2" xfId="407"/>
    <cellStyle name="0,0_x000d__x000a_NA_x000d__x000a_ 3" xfId="408"/>
    <cellStyle name="7_FAX用紙_テスト仕様書(対楽天)_SO21見積1205_01.コンバージョン手順書（最新）20040831" xfId="409"/>
    <cellStyle name="7_FAX用紙_テスト仕様書(テストモール)_055飛脚ﾒｰﾙ便ｻｰﾊﾞ(急便向け）_キャビネット構成図_01.コンバージョン手順書（最新）20040831 2" xfId="410"/>
    <cellStyle name="7_FAX用紙_★テスト仕様書000111_055飛脚ﾒｰﾙ便ｻｰﾊﾞ(急便向け）_(APO)_(APO)_キャビネット構成図_キャビネット構成図_01.コンバージョン手順書（最新）20040831" xfId="411"/>
    <cellStyle name="7_FAX用紙_★テスト仕様書000125_楽天見積機能縮小版_チェックシートAPO_050.(添付資料)その他 2" xfId="412"/>
    <cellStyle name="0,0_x000d__x000a_NA_x000d__x000a_ 4" xfId="413"/>
    <cellStyle name="7_FAX用紙_システム構築_01.コンバージョン手順書（最新）20040831 2" xfId="414"/>
    <cellStyle name="20% - Accent1" xfId="415"/>
    <cellStyle name="7_FAX用紙_★テスト仕様書_055飛脚ﾒｰﾙ便ｻｰﾊﾞ(急便向け）_チェックシートAPO_キャビネット構成図_キャビネット構成図_050.(添付資料)その他" xfId="416"/>
    <cellStyle name="7_FAX用紙_テスト仕様書_055飛脚ﾒｰﾙ便ｻｰﾊﾞ(急便向け）_チェックシートAPO_(APO)_01.コンバージョン手順書（最新）20040831 2" xfId="417"/>
    <cellStyle name="7_FAX用紙_★テスト仕様書000111_SO21見積1205_チェックシートAPO_01.コンバージョン手順書（最新）20040831" xfId="418"/>
    <cellStyle name="7_FAX用紙_テスト仕様書_注文確認_チェックシートAPO_(APO)_キャビネット構成図_050.(添付資料)その他" xfId="419"/>
    <cellStyle name="7_FAX用紙_テスト仕様書_モールＩ／Ｆテスト_(APO)_(APO)_050.(添付資料)その他" xfId="420"/>
    <cellStyle name="7_FAX用紙_★テスト仕様書_(APO)_キャビネット構成図_050.(添付資料)その他" xfId="421"/>
    <cellStyle name="7_FAX用紙_楽天見積機能縮小版_キャビネット構成図_キャビネット構成図_050.(添付資料)その他 2" xfId="422"/>
    <cellStyle name="7_FAX用紙_★テスト仕様書000111_057楽天様向ｲﾝﾀｰﾈｯﾄｼｮｯﾋﾟﾝｸﾞﾓｰﾙ機能開発2_チェックシートAPO_(APO)_050.(添付資料)その他" xfId="423"/>
    <cellStyle name="7_FAX用紙_テスト仕様書(テストモール)_注文確認_キャビネット構成図 2" xfId="424"/>
    <cellStyle name="7_FAX用紙_テスト仕様書(テストモール)_注文確認_(APO)_01.コンバージョン手順書（最新）20040831" xfId="425"/>
    <cellStyle name="7_FAX用紙_★テスト仕様書_SO21見積1205_(APO)_(APO)_050.(添付資料)その他" xfId="426"/>
    <cellStyle name="20% - Accent1 2" xfId="427"/>
    <cellStyle name="7_FAX用紙_★テスト仕様書_057楽天様向ｲﾝﾀｰﾈｯﾄｼｮｯﾋﾟﾝｸﾞﾓｰﾙ機能開発2_(APO)_キャビネット構成図_01.コンバージョン手順書（最新）20040831" xfId="428"/>
    <cellStyle name="7_FAX用紙_★テスト仕様書_055飛脚ﾒｰﾙ便ｻｰﾊﾞ(急便向け）_チェックシートAPO_キャビネット構成図_キャビネット構成図_050.(添付資料)その他 2" xfId="429"/>
    <cellStyle name="7_FAX用紙_★テスト仕様書000111_SO21見積1205_チェックシートAPO_01.コンバージョン手順書（最新）20040831 2" xfId="430"/>
    <cellStyle name="7_FAX用紙_テスト仕様書_SO21見積1205_(APO)_(APO)" xfId="431"/>
    <cellStyle name="7_FAX用紙_★テスト仕様書_053北陸勤怠給与(東京)_チェックシートAPO_(APO)_キャビネット構成図_050.(添付資料)その他" xfId="432"/>
    <cellStyle name="7_FAX用紙_★テスト仕様書000125_システム構築_キャビネット構成図_キャビネット構成図 2" xfId="433"/>
    <cellStyle name="20% - Accent2" xfId="434"/>
    <cellStyle name="7_FAX用紙_★テスト仕様書_055飛脚ﾒｰﾙ便ｻｰﾊﾞ(急便向け）_(APO)_(APO)_キャビネット構成図_01.コンバージョン手順書（最新）20040831" xfId="435"/>
    <cellStyle name="7_FAX用紙_★テスト仕様書_チェックシートAPO_(APO)" xfId="436"/>
    <cellStyle name="20% - Accent2 2" xfId="437"/>
    <cellStyle name="7_FAX用紙_★テスト仕様書000111_注文確認_チェックシートAPO_キャビネット構成図" xfId="438"/>
    <cellStyle name="7_FAX用紙_テスト仕様書_057楽天様向ｲﾝﾀｰﾈｯﾄｼｮｯﾋﾟﾝｸﾞﾓｰﾙ機能開発2_(APO)_キャビネット構成図_キャビネット構成図_01.コンバージョン手順書（最新）20040831 2" xfId="439"/>
    <cellStyle name="7_FAX用紙_★テスト仕様書_057楽天様向ｲﾝﾀｰﾈｯﾄｼｮｯﾋﾟﾝｸﾞﾓｰﾙ機能開発2_(APO)_(APO)_キャビネット構成図_キャビネット構成図_050.(添付資料)その他" xfId="440"/>
    <cellStyle name="7_FAX用紙_テスト仕様書(対楽天)_053北陸勤怠給与(東京)_(APO)_(APO)" xfId="441"/>
    <cellStyle name="7_FAX用紙_★テスト仕様書_057楽天様向ｲﾝﾀｰﾈｯﾄｼｮｯﾋﾟﾝｸﾞﾓｰﾙ機能開発2_チェックシートAPO_(APO)_050.(添付資料)その他" xfId="442"/>
    <cellStyle name="SAPBEXsubDataEmph" xfId="443"/>
    <cellStyle name="20% - Accent3" xfId="444"/>
    <cellStyle name="7_FAX用紙_テスト仕様書(テストモール)_モールＩＦテスト仕様書（対楽天）_チェックシートAPO_キャビネット構成図_キャビネット構成図_050.(添付資料)その他" xfId="445"/>
    <cellStyle name="7_FAX用紙_★テスト仕様書000125_053北陸勤怠給与(東京)_キャビネット構成図_キャビネット構成図_050.(添付資料)その他" xfId="446"/>
    <cellStyle name="7_FAX用紙_★テスト仕様書_055飛脚ﾒｰﾙ便ｻｰﾊﾞ(急便向け）_(APO)_(APO)_キャビネット構成図_キャビネット構成図_050.(添付資料)その他 2" xfId="447"/>
    <cellStyle name="7_FAX用紙_★テスト仕様書000125_注文確認_キャビネット構成図_01.コンバージョン手順書（最新）20040831" xfId="448"/>
    <cellStyle name="7_FAX用紙_★テスト仕様書_055飛脚ﾒｰﾙ便ｻｰﾊﾞ(急便向け）_(APO)_01.コンバージョン手順書（最新）20040831" xfId="449"/>
    <cellStyle name="7_FAX用紙_★テスト仕様書000125_053北陸勤怠給与(東京)_キャビネット構成図" xfId="450"/>
    <cellStyle name="7_FAX用紙_テスト仕様書_057楽天様向ｲﾝﾀｰﾈｯﾄｼｮｯﾋﾟﾝｸﾞﾓｰﾙ機能開発2_チェックシートAPO_(APO)_01.コンバージョン手順書（最新）20040831 2" xfId="451"/>
    <cellStyle name="7_FAX用紙_★テスト仕様書000111_050.(添付資料)その他 2" xfId="452"/>
    <cellStyle name="7_FAX用紙_テスト仕様書(対楽天)_053北陸勤怠給与(東京)_キャビネット構成図_キャビネット構成図" xfId="453"/>
    <cellStyle name="20% - Accent4" xfId="454"/>
    <cellStyle name="常规 4" xfId="455"/>
    <cellStyle name="7_FAX用紙_01.コンバージョン手順書（最新）20040831" xfId="456"/>
    <cellStyle name="7_FAX用紙_テスト仕様書(テストモール)_053北陸勤怠給与(東京)_チェックシートAPO_キャビネット構成図_01.コンバージョン手順書（最新）20040831" xfId="457"/>
    <cellStyle name="7_FAX用紙_★テスト仕様書000125_055飛脚ﾒｰﾙ便ｻｰﾊﾞ(急便向け）_チェックシートAPO_キャビネット構成図_01.コンバージョン手順書（最新）20040831 2" xfId="458"/>
    <cellStyle name="7_FAX用紙_★テスト仕様書_053北陸勤怠給与(東京)_キャビネット構成図_01.コンバージョン手順書（最新）20040831" xfId="459"/>
    <cellStyle name="7_FAX用紙_テスト仕様書(テストモール)_057楽天様向ｲﾝﾀｰﾈｯﾄｼｮｯﾋﾟﾝｸﾞﾓｰﾙ機能開発2_キャビネット構成図_キャビネット構成図_050.(添付資料)その他 2" xfId="460"/>
    <cellStyle name="7_FAX用紙_テスト仕様書(テストモール)_モールＩＦテスト仕様書（対楽天）_チェックシートAPO_キャビネット構成図 2" xfId="461"/>
    <cellStyle name="7_FAX用紙_テスト仕様書_SO21見積1205_(APO)_(APO)_050.(添付資料)その他" xfId="462"/>
    <cellStyle name="7_FAX用紙_★テスト仕様書000125_053北陸勤怠給与(東京)_キャビネット構成図 2" xfId="463"/>
    <cellStyle name="7_FAX用紙_テスト仕様書(対楽天)_SO21見積1205_(APO)_キャビネット構成図_01.コンバージョン手順書（最新）20040831" xfId="464"/>
    <cellStyle name="7_FAX用紙_★テスト仕様書_055飛脚ﾒｰﾙ便ｻｰﾊﾞ(急便向け）_(APO)_01.コンバージョン手順書（最新）20040831 2" xfId="465"/>
    <cellStyle name="7_FAX用紙_テスト仕様書_注文確認_キャビネット構成図_01.コンバージョン手順書（最新）20040831" xfId="466"/>
    <cellStyle name="7_FAX用紙_テスト仕様書(対楽天)_053北陸勤怠給与(東京)_キャビネット構成図_キャビネット構成図 2" xfId="467"/>
    <cellStyle name="20% - Accent4 2" xfId="468"/>
    <cellStyle name="7_FAX用紙_★テスト仕様書000111_055飛脚ﾒｰﾙ便ｻｰﾊﾞ(急便向け）_(APO)_(APO)_キャビネット構成図_キャビネット構成図" xfId="469"/>
    <cellStyle name="7_FAX用紙_テスト仕様書(テストモール)_楽天見積機能縮小版_(APO)_(APO)_050.(添付資料)その他" xfId="470"/>
    <cellStyle name="20% - Accent5" xfId="471"/>
    <cellStyle name="7_FAX用紙_テスト仕様書(対楽天)_057楽天様向ｲﾝﾀｰﾈｯﾄｼｮｯﾋﾟﾝｸﾞﾓｰﾙ機能開発2_チェックシートAPO_(APO)_キャビネット構成図_01.コンバージョン手順書（最新）20040831 2" xfId="472"/>
    <cellStyle name="7_FAX用紙_★テスト仕様書000111_057楽天様向ｲﾝﾀｰﾈｯﾄｼｮｯﾋﾟﾝｸﾞﾓｰﾙ機能開発2_(APO)_キャビネット構成図_050.(添付資料)その他" xfId="473"/>
    <cellStyle name="7_FAX用紙_★テスト仕様書_注文確認_チェックシートAPO_(APO)_キャビネット構成図_キャビネット構成図_01.コンバージョン手順書（最新）20040831" xfId="474"/>
    <cellStyle name="7_FAX用紙_テスト仕様書(テストモール)_システム構築_チェックシートAPO_キャビネット構成図_キャビネット構成図 2" xfId="475"/>
    <cellStyle name="7_FAX用紙_★テスト仕様書_057楽天様向ｲﾝﾀｰﾈｯﾄｼｮｯﾋﾟﾝｸﾞﾓｰﾙ機能開発2_チェックシートAPO_01.コンバージョン手順書（最新）20040831" xfId="476"/>
    <cellStyle name="7_FAX用紙_★テスト仕様書000125_注文確認_(APO)_(APO) 2" xfId="477"/>
    <cellStyle name="7_FAX用紙_テスト仕様書(テストモール)_SO21見積1205_チェックシートAPO_キャビネット構成図_050.(添付資料)その他" xfId="478"/>
    <cellStyle name="7_FAX用紙_★テスト仕様書000125_057楽天様向ｲﾝﾀｰﾈｯﾄｼｮｯﾋﾟﾝｸﾞﾓｰﾙ機能開発2_チェックシートAPO_キャビネット構成図_キャビネット構成図_01.コンバージョン手順書（最新）20040831" xfId="479"/>
    <cellStyle name="7_FAX用紙_★テスト仕様書000111_055飛脚ﾒｰﾙ便ｻｰﾊﾞ(急便向け）_(APO)_(APO)_キャビネット構成図_キャビネット構成図 2" xfId="480"/>
    <cellStyle name="7_FAX用紙_テスト仕様書(テストモール)_楽天見積機能縮小版_(APO)_(APO)_050.(添付資料)その他 2" xfId="481"/>
    <cellStyle name="7_FAX用紙_057楽天様向ｲﾝﾀｰﾈｯﾄｼｮｯﾋﾟﾝｸﾞﾓｰﾙ機能開発2_(APO)_キャビネット構成図_01.コンバージョン手順書（最新）20040831" xfId="482"/>
    <cellStyle name="7_FAX用紙_テスト仕様書(対楽天)_注文確認_チェックシートAPO_キャビネット構成図_キャビネット構成図_01.コンバージョン手順書（最新）20040831" xfId="483"/>
    <cellStyle name="20% - Accent5 2" xfId="484"/>
    <cellStyle name="20% - Accent6" xfId="485"/>
    <cellStyle name="7_FAX用紙_テスト仕様書(対楽天)_SO21見積1205_(APO)_(APO) 2" xfId="486"/>
    <cellStyle name="7_FAX用紙_テスト仕様書_057楽天様向ｲﾝﾀｰﾈｯﾄｼｮｯﾋﾟﾝｸﾞﾓｰﾙ機能開発2_01.コンバージョン手順書（最新）20040831" xfId="487"/>
    <cellStyle name="7_FAX用紙_キャビネット構成図_キャビネット構成図 2" xfId="488"/>
    <cellStyle name="7_FAX用紙_★テスト仕様書_053北陸勤怠給与(東京)_(APO) 2" xfId="489"/>
    <cellStyle name="7_FAX用紙_★テスト仕様書000125_楽天見積機能縮小版_キャビネット構成図" xfId="490"/>
    <cellStyle name="7_FAX用紙_★テスト仕様書000125_053北陸勤怠給与(東京)_(APO)_(APO)_キャビネット構成図_キャビネット構成図" xfId="491"/>
    <cellStyle name="7_FAX用紙_★テスト仕様書_SO21見積1205_キャビネット構成図_キャビネット構成図" xfId="492"/>
    <cellStyle name="7_FAX用紙_テスト仕様書_モールＩ／Ｆテスト_キャビネット構成図_キャビネット構成図" xfId="493"/>
    <cellStyle name="7_FAX用紙_★テスト仕様書000111_注文確認_チェックシートAPO_(APO)_キャビネット構成図" xfId="494"/>
    <cellStyle name="20% - Accent6 2" xfId="495"/>
    <cellStyle name="7_FAX用紙_テスト仕様書_システム構築_チェックシートAPO_(APO)_01.コンバージョン手順書（最新）20040831" xfId="496"/>
    <cellStyle name="7_FAX用紙_★テスト仕様書_053北陸勤怠給与(東京)_チェックシートAPO 2" xfId="497"/>
    <cellStyle name="20% - 强调文字颜色 1 2" xfId="498"/>
    <cellStyle name="7_FAX用紙_★テスト仕様書000111_057楽天様向ｲﾝﾀｰﾈｯﾄｼｮｯﾋﾟﾝｸﾞﾓｰﾙ機能開発2_(APO)_01.コンバージョン手順書（最新）20040831" xfId="499"/>
    <cellStyle name="7_FAX用紙_★テスト仕様書000111_システム構築_(APO)_(APO)_キャビネット構成図 2" xfId="500"/>
    <cellStyle name="7_FAX用紙_テスト仕様書_注文確認_チェックシートAPO 2" xfId="501"/>
    <cellStyle name="7_FAX用紙_★テスト仕様書 2" xfId="502"/>
    <cellStyle name="7_FAX用紙_★テスト仕様書_チェックシートAPO_(APO)_キャビネット構成図_050.(添付資料)その他" xfId="503"/>
    <cellStyle name="7_FAX用紙_★テスト仕様書000111_注文確認_チェックシートAPO_キャビネット構成図_キャビネット構成図_050.(添付資料)その他" xfId="504"/>
    <cellStyle name="7_FAX用紙_テスト仕様書(対楽天)_053北陸勤怠給与(東京)_(APO)_(APO)_キャビネット構成図_050.(添付資料)その他" xfId="505"/>
    <cellStyle name="20% - 强调文字颜色 2 2" xfId="506"/>
    <cellStyle name="7_FAX用紙_テスト仕様書(対楽天)_053北陸勤怠給与(東京)_チェックシートAPO_キャビネット構成図_01.コンバージョン手順書（最新）20040831 2" xfId="507"/>
    <cellStyle name="7_FAX用紙_★テスト仕様書000125_053北陸勤怠給与(東京)_チェックシートAPO_(APO)_キャビネット構成図_01.コンバージョン手順書（最新）20040831 2" xfId="508"/>
    <cellStyle name="20% - 强调文字颜色 3 2" xfId="509"/>
    <cellStyle name="7_FAX用紙_テスト仕様書_モールＩＦテスト仕様書（対楽天）_(APO)_キャビネット構成図_01.コンバージョン手順書（最新）20040831" xfId="510"/>
    <cellStyle name="7_FAX用紙_★テスト仕様書000111_055飛脚ﾒｰﾙ便ｻｰﾊﾞ(急便向け）" xfId="511"/>
    <cellStyle name="7_FAX用紙_★テスト仕様書_システム構築_キャビネット構成図" xfId="512"/>
    <cellStyle name="7_FAX用紙_★テスト仕様書_注文確認_チェックシートAPO_(APO)_キャビネット構成図_01.コンバージョン手順書（最新）20040831 2" xfId="513"/>
    <cellStyle name="7_FAX用紙_057楽天様向ｲﾝﾀｰﾈｯﾄｼｮｯﾋﾟﾝｸﾞﾓｰﾙ機能開発2_(APO)_01.コンバージョン手順書（最新）20040831 2" xfId="514"/>
    <cellStyle name="7_FAX用紙_★テスト仕様書000125_057楽天様向ｲﾝﾀｰﾈｯﾄｼｮｯﾋﾟﾝｸﾞﾓｰﾙ機能開発2_チェックシートAPO_キャビネット構成図_01.コンバージョン手順書（最新）20040831 2" xfId="515"/>
    <cellStyle name="20% - 强调文字颜色 4 2" xfId="516"/>
    <cellStyle name="7_FAX用紙_テスト仕様書(対楽天)_(APO)_(APO)_キャビネット構成図_キャビネット構成図_01.コンバージョン手順書（最新）20040831" xfId="517"/>
    <cellStyle name="7_FAX用紙_★テスト仕様書_053北陸勤怠給与(東京)_チェックシートAPO_(APO) 2" xfId="518"/>
    <cellStyle name="7_FAX用紙_SO21見積1205_キャビネット構成図_キャビネット構成図 2" xfId="519"/>
    <cellStyle name="7_FAX用紙_テスト仕様書_注文確認_(APO)_キャビネット構成図_キャビネット構成図 2" xfId="520"/>
    <cellStyle name="20% - 强调文字颜色 5 2" xfId="521"/>
    <cellStyle name="7_FAX用紙_★テスト仕様書000125_055飛脚ﾒｰﾙ便ｻｰﾊﾞ(急便向け）_(APO)_(APO)_キャビネット構成図_キャビネット構成図" xfId="522"/>
    <cellStyle name="7_FAX用紙_テスト仕様書_注文確認_チェックシートAPO_(APO) 2" xfId="523"/>
    <cellStyle name="7_FAX用紙_★テスト仕様書_(APO) 2" xfId="524"/>
    <cellStyle name="7_FAX用紙_テスト仕様書(対楽天)_SO21見積1205_(APO)_(APO)_キャビネット構成図_キャビネット構成図 2" xfId="525"/>
    <cellStyle name="7_FAX用紙_テスト仕様書(テストモール)_053北陸勤怠給与(東京)_チェックシートAPO_(APO)_キャビネット構成図_キャビネット構成図 2" xfId="526"/>
    <cellStyle name="7_FAX用紙_★テスト仕様書000111_楽天見積機能縮小版_チェックシートAPO_キャビネット構成図_050.(添付資料)その他 2" xfId="527"/>
    <cellStyle name="7_FAX用紙_テスト仕様書(テストモール)_楽天見積機能縮小版_チェックシートAPO_(APO)" xfId="528"/>
    <cellStyle name="7_FAX用紙_テスト仕様書(対楽天)_057楽天様向ｲﾝﾀｰﾈｯﾄｼｮｯﾋﾟﾝｸﾞﾓｰﾙ機能開発2_(APO)_050.(添付資料)その他 2" xfId="529"/>
    <cellStyle name="7_FAX用紙_★テスト仕様書_053北陸勤怠給与(東京)_(APO)_キャビネット構成図_キャビネット構成図 2" xfId="530"/>
    <cellStyle name="7_FAX用紙_テスト仕様書(テストモール)_(APO)_01.コンバージョン手順書（最新）20040831" xfId="531"/>
    <cellStyle name="7_FAX用紙_テスト仕様書_注文確認_(APO)_050.(添付資料)その他" xfId="532"/>
    <cellStyle name="7_FAX用紙_★テスト仕様書000111_チェックシートAPO_キャビネット構成図" xfId="533"/>
    <cellStyle name="7_FAX用紙_★テスト仕様書_057楽天様向ｲﾝﾀｰﾈｯﾄｼｮｯﾋﾟﾝｸﾞﾓｰﾙ機能開発2_(APO)_01.コンバージョン手順書（最新）20040831" xfId="534"/>
    <cellStyle name="7_FAX用紙_★テスト仕様書000111_053北陸勤怠給与(東京)_キャビネット構成図_01.コンバージョン手順書（最新）20040831 2" xfId="535"/>
    <cellStyle name="7_FAX用紙_SO21見積1205_050.(添付資料)その他" xfId="536"/>
    <cellStyle name="7_FAX用紙_チェックシートAPO_(APO)_キャビネット構成図_050.(添付資料)その他" xfId="537"/>
    <cellStyle name="7_FAX用紙_★テスト仕様書_053北陸勤怠給与(東京)_(APO)_050.(添付資料)その他" xfId="538"/>
    <cellStyle name="7_FAX用紙_テスト仕様書(テストモール)_053北陸勤怠給与(東京)_チェックシートAPO_(APO)_050.(添付資料)その他" xfId="539"/>
    <cellStyle name="7_FAX用紙_テスト仕様書(テストモール)_システム構築_(APO)_(APO)_キャビネット構成図_01.コンバージョン手順書（最新）20040831" xfId="540"/>
    <cellStyle name="20% - 强调文字颜色 6 2" xfId="541"/>
    <cellStyle name="40% - Accent1" xfId="542"/>
    <cellStyle name="7_FAX用紙_★テスト仕様書000111_053北陸勤怠給与(東京)_チェックシートAPO_(APO)_キャビネット構成図_キャビネット構成図_01.コンバージョン手順書（最新）20040831 2" xfId="543"/>
    <cellStyle name="40% - Accent1 2" xfId="544"/>
    <cellStyle name="7_FAX用紙_★テスト仕様書_システム構築_(APO)" xfId="545"/>
    <cellStyle name="7_FAX用紙_★テスト仕様書_055飛脚ﾒｰﾙ便ｻｰﾊﾞ(急便向け）_チェックシートAPO_(APO)_キャビネット構成図_キャビネット構成図 2" xfId="546"/>
    <cellStyle name="7_FAX用紙_楽天見積機能縮小版_(APO)_キャビネット構成図_キャビネット構成図 2" xfId="547"/>
    <cellStyle name="40% - Accent2" xfId="548"/>
    <cellStyle name="7_FAX用紙_★テスト仕様書000111_055飛脚ﾒｰﾙ便ｻｰﾊﾞ(急便向け）_チェックシートAPO_050.(添付資料)その他" xfId="549"/>
    <cellStyle name="7_FAX用紙_キャビネット構成図_01.コンバージョン手順書（最新）20040831 2" xfId="550"/>
    <cellStyle name="7_FAX用紙_テスト仕様書(テストモール)_053北陸勤怠給与(東京)_チェックシートAPO_キャビネット構成図_キャビネット構成図_01.コンバージョン手順書（最新）20040831 2" xfId="551"/>
    <cellStyle name="7_FAX用紙_テスト仕様書(対楽天)_システム構築_(APO)_050.(添付資料)その他" xfId="552"/>
    <cellStyle name="7_FAX用紙_★テスト仕様書_053北陸勤怠給与(東京)_キャビネット構成図_キャビネット構成図_01.コンバージョン手順書（最新）20040831 2" xfId="553"/>
    <cellStyle name="40% - Accent2 2" xfId="554"/>
    <cellStyle name="40% - Accent3 2" xfId="555"/>
    <cellStyle name="7_FAX用紙_★テスト仕様書000111_システム構築 2" xfId="556"/>
    <cellStyle name="7_FAX用紙_★テスト仕様書_チェックシートAPO_(APO)_キャビネット構成図_キャビネット構成図_01.コンバージョン手順書（最新）20040831" xfId="557"/>
    <cellStyle name="7_FAX用紙_★テスト仕様書_055飛脚ﾒｰﾙ便ｻｰﾊﾞ(急便向け）_チェックシートAPO" xfId="558"/>
    <cellStyle name="7_FAX用紙_★テスト仕様書000125_チェックシートAPO_(APO)_01.コンバージョン手順書（最新）20040831" xfId="559"/>
    <cellStyle name="7_FAX用紙_テスト仕様書(対楽天)_053北陸勤怠給与(東京)_(APO)_(APO)_キャビネット構成図_キャビネット構成図_01.コンバージョン手順書（最新）20040831" xfId="560"/>
    <cellStyle name="7_FAX用紙_★テスト仕様書000111_SO21見積1205_キャビネット構成図_キャビネット構成図_050.(添付資料)その他" xfId="561"/>
    <cellStyle name="Normal - Style1" xfId="562"/>
    <cellStyle name="40% - Accent4" xfId="563"/>
    <cellStyle name="7_FAX用紙_★テスト仕様書_チェックシートAPO_(APO)_キャビネット構成図_キャビネット構成図_01.コンバージョン手順書（最新）20040831 2" xfId="564"/>
    <cellStyle name="7_FAX用紙_★テスト仕様書000111_057楽天様向ｲﾝﾀｰﾈｯﾄｼｮｯﾋﾟﾝｸﾞﾓｰﾙ機能開発2_(APO)_キャビネット構成図_キャビネット構成図" xfId="565"/>
    <cellStyle name="7_FAX用紙_★テスト仕様書_055飛脚ﾒｰﾙ便ｻｰﾊﾞ(急便向け）_チェックシートAPO 2" xfId="566"/>
    <cellStyle name="7_FAX用紙_★テスト仕様書000125_チェックシートAPO_(APO)_01.コンバージョン手順書（最新）20040831 2" xfId="567"/>
    <cellStyle name="7_FAX用紙_テスト仕様書(対楽天)_053北陸勤怠給与(東京)_(APO)_(APO)_キャビネット構成図_キャビネット構成図_01.コンバージョン手順書（最新）20040831 2" xfId="568"/>
    <cellStyle name="ハイパーリンク 2" xfId="569"/>
    <cellStyle name="7_FAX用紙_テスト仕様書_システム構築_チェックシートAPO_(APO)_キャビネット構成図_キャビネット構成図" xfId="570"/>
    <cellStyle name="7_FAX用紙_★テスト仕様書000111_SO21見積1205_キャビネット構成図_キャビネット構成図_050.(添付資料)その他 2" xfId="571"/>
    <cellStyle name="7_FAX用紙_★テスト仕様書000125_055飛脚ﾒｰﾙ便ｻｰﾊﾞ(急便向け）_チェックシートAPO_(APO)_キャビネット構成図_01.コンバージョン手順書（最新）20040831" xfId="572"/>
    <cellStyle name="7_FAX用紙_注文確認_チェックシートAPO_(APO)_キャビネット構成図_050.(添付資料)その他" xfId="573"/>
    <cellStyle name="40% - Accent4 2" xfId="574"/>
    <cellStyle name="7_FAX用紙_テスト仕様書_SO21見積1205_(APO)_キャビネット構成図_キャビネット構成図" xfId="575"/>
    <cellStyle name="7_FAX用紙_★テスト仕様書_システム構築_チェックシートAPO_01.コンバージョン手順書（最新）20040831" xfId="576"/>
    <cellStyle name="7_FAX用紙_★テスト仕様書000111_053北陸勤怠給与(東京)_(APO)_(APO)_キャビネット構成図_キャビネット構成図" xfId="577"/>
    <cellStyle name="警告文本 2" xfId="578"/>
    <cellStyle name="7_FAX用紙_★テスト仕様書000125_注文確認_チェックシートAPO_キャビネット構成図_01.コンバージョン手順書（最新）20040831" xfId="579"/>
    <cellStyle name="40% - Accent5" xfId="580"/>
    <cellStyle name="7_FAX用紙_★テスト仕様書_057楽天様向ｲﾝﾀｰﾈｯﾄｼｮｯﾋﾟﾝｸﾞﾓｰﾙ機能開発2_(APO)_(APO)" xfId="581"/>
    <cellStyle name="脱浦_??AN運用P1" xfId="582"/>
    <cellStyle name="7_FAX用紙_テスト仕様書_SO21見積1205_(APO)_キャビネット構成図_キャビネット構成図 2" xfId="583"/>
    <cellStyle name="7_FAX用紙_★テスト仕様書_システム構築_チェックシートAPO_01.コンバージョン手順書（最新）20040831 2" xfId="584"/>
    <cellStyle name="7_FAX用紙_★テスト仕様書000125_楽天見積機能縮小版_(APO)_(APO)_キャビネット構成図_050.(添付資料)その他" xfId="585"/>
    <cellStyle name="7_FAX用紙_★テスト仕様書000111_053北陸勤怠給与(東京)_(APO)_(APO)_キャビネット構成図_キャビネット構成図 2" xfId="586"/>
    <cellStyle name="7_FAX用紙_★テスト仕様書000125_注文確認_チェックシートAPO_キャビネット構成図_01.コンバージョン手順書（最新）20040831 2" xfId="587"/>
    <cellStyle name="40% - Accent5 2" xfId="588"/>
    <cellStyle name="7_FAX用紙_テスト仕様書(テストモール)_システム構築_チェックシートAPO_(APO)_キャビネット構成図_050.(添付資料)その他" xfId="589"/>
    <cellStyle name="7_FAX用紙_★テスト仕様書_注文確認_(APO)_(APO)_050.(添付資料)その他" xfId="590"/>
    <cellStyle name="7_FAX用紙_057楽天様向ｲﾝﾀｰﾈｯﾄｼｮｯﾋﾟﾝｸﾞﾓｰﾙ機能開発2_チェックシートAPO_(APO)_050.(添付資料)その他" xfId="591"/>
    <cellStyle name="7_FAX用紙_モールＩ／Ｆテスト_050.(添付資料)その他" xfId="592"/>
    <cellStyle name="7_FAX用紙_テスト仕様書(テストモール)_SO21見積1205" xfId="593"/>
    <cellStyle name="7_FAX用紙_★テスト仕様書000125_キャビネット構成図_キャビネット構成図" xfId="594"/>
    <cellStyle name="7_FAX用紙_★テスト仕様書_055飛脚ﾒｰﾙ便ｻｰﾊﾞ(急便向け）_チェックシートAPO_キャビネット構成図_キャビネット構成図_01.コンバージョン手順書（最新）20040831" xfId="595"/>
    <cellStyle name="40% - Accent6" xfId="596"/>
    <cellStyle name="7_FAX用紙_テスト仕様書_注文確認_(APO)_キャビネット構成図_01.コンバージョン手順書（最新）20040831" xfId="597"/>
    <cellStyle name="7_FAX用紙_テスト仕様書(対楽天)_楽天見積機能縮小版_(APO)_キャビネット構成図_キャビネット構成図" xfId="598"/>
    <cellStyle name="7_FAX用紙_テスト仕様書(テストモール)_システム構築_チェックシートAPO_(APO)_キャビネット構成図_050.(添付資料)その他 2" xfId="599"/>
    <cellStyle name="7_FAX用紙_★テスト仕様書_注文確認_(APO)_(APO)_050.(添付資料)その他 2" xfId="600"/>
    <cellStyle name="7_FAX用紙_057楽天様向ｲﾝﾀｰﾈｯﾄｼｮｯﾋﾟﾝｸﾞﾓｰﾙ機能開発2_チェックシートAPO_(APO)_050.(添付資料)その他 2" xfId="601"/>
    <cellStyle name="7_FAX用紙_モールＩ／Ｆテスト_050.(添付資料)その他 2" xfId="602"/>
    <cellStyle name="7_FAX用紙_テスト仕様書(テストモール)_SO21見積1205 2" xfId="603"/>
    <cellStyle name="7_FAX用紙_テスト仕様書(対楽天)_キャビネット構成図_01.コンバージョン手順書（最新）20040831" xfId="604"/>
    <cellStyle name="7_FAX用紙_★テスト仕様書000125_キャビネット構成図_キャビネット構成図 2" xfId="605"/>
    <cellStyle name="7_FAX用紙_★テスト仕様書_055飛脚ﾒｰﾙ便ｻｰﾊﾞ(急便向け）_チェックシートAPO_キャビネット構成図_キャビネット構成図_01.コンバージョン手順書（最新）20040831 2" xfId="606"/>
    <cellStyle name="7_FAX用紙_★テスト仕様書_053北陸勤怠給与(東京)_(APO)_キャビネット構成図_01.コンバージョン手順書（最新）20040831" xfId="607"/>
    <cellStyle name="40% - Accent6 2" xfId="608"/>
    <cellStyle name="7_FAX用紙_★テスト仕様書000125_055飛脚ﾒｰﾙ便ｻｰﾊﾞ(急便向け）_チェックシートAPO_(APO)_キャビネット構成図_キャビネット構成図" xfId="609"/>
    <cellStyle name="7_FAX用紙_★テスト仕様書000125_057楽天様向ｲﾝﾀｰﾈｯﾄｼｮｯﾋﾟﾝｸﾞﾓｰﾙ機能開発2_チェックシートAPO_(APO)_キャビネット構成図_キャビネット構成図_050.(添付資料)その他" xfId="610"/>
    <cellStyle name="40% - 强调文字颜色 1 2" xfId="611"/>
    <cellStyle name="7_FAX用紙_テスト仕様書(対楽天)_057楽天様向ｲﾝﾀｰﾈｯﾄｼｮｯﾋﾟﾝｸﾞﾓｰﾙ機能開発2_チェックシートAPO_050.(添付資料)その他" xfId="612"/>
    <cellStyle name="7_FAX用紙_注文確認_050.(添付資料)その他" xfId="613"/>
    <cellStyle name="7_FAX用紙_チェックシートAPO" xfId="614"/>
    <cellStyle name="7_FAX用紙_テスト仕様書(対楽天)_注文確認_チェックシートAPO_(APO)_キャビネット構成図_キャビネット構成図_050.(添付資料)その他" xfId="615"/>
    <cellStyle name="7_FAX用紙_★テスト仕様書000111_楽天見積機能縮小版_(APO)_キャビネット構成図_050.(添付資料)その他" xfId="616"/>
    <cellStyle name="40% - 强调文字颜色 2 2" xfId="617"/>
    <cellStyle name="7_FAX用紙_★テスト仕様書000111_SO21見積1205_チェックシートAPO_(APO)_050.(添付資料)その他" xfId="618"/>
    <cellStyle name="40% - 强调文字颜色 3 2" xfId="619"/>
    <cellStyle name="7_FAX用紙_テスト仕様書(対楽天)_システム構築_チェックシートAPO_キャビネット構成図_キャビネット構成図_050.(添付資料)その他 2" xfId="620"/>
    <cellStyle name="7_FAX用紙_★テスト仕様書_055飛脚ﾒｰﾙ便ｻｰﾊﾞ(急便向け）_(APO)_(APO)_キャビネット構成図_キャビネット構成図" xfId="621"/>
    <cellStyle name="7_FAX用紙_テスト仕様書(テストモール)_053北陸勤怠給与(東京)_(APO)_キャビネット構成図_キャビネット構成図 2" xfId="622"/>
    <cellStyle name="40% - 强调文字颜色 5 2" xfId="623"/>
    <cellStyle name="7_FAX用紙_★テスト仕様書_SO21見積1205_チェックシートAPO" xfId="624"/>
    <cellStyle name="40% - 强调文字颜色 6 2" xfId="625"/>
    <cellStyle name="7_FAX用紙_★テスト仕様書000111_055飛脚ﾒｰﾙ便ｻｰﾊﾞ(急便向け）_(APO)_キャビネット構成図_01.コンバージョン手順書（最新）20040831 2" xfId="626"/>
    <cellStyle name="60% - Accent1" xfId="627"/>
    <cellStyle name="60% - Accent1 2" xfId="628"/>
    <cellStyle name="7_FAX用紙_テスト仕様書(テストモール)_055飛脚ﾒｰﾙ便ｻｰﾊﾞ(急便向け）_キャビネット構成図_キャビネット構成図" xfId="629"/>
    <cellStyle name="60% - Accent2" xfId="630"/>
    <cellStyle name="7_FAX用紙_テスト仕様書(テストモール)_053北陸勤怠給与(東京)_(APO)_01.コンバージョン手順書（最新）20040831" xfId="631"/>
    <cellStyle name="7_FAX用紙_テスト仕様書(テストモール)_055飛脚ﾒｰﾙ便ｻｰﾊﾞ(急便向け）_キャビネット構成図_キャビネット構成図 2" xfId="632"/>
    <cellStyle name="60% - Accent2 2" xfId="633"/>
    <cellStyle name="7_FAX用紙_テスト仕様書(テストモール)_053北陸勤怠給与(東京)_(APO)_01.コンバージョン手順書（最新）20040831 2" xfId="634"/>
    <cellStyle name="7_FAX用紙_テスト仕様書_注文確認_チェックシートAPO_(APO)_キャビネット構成図_キャビネット構成図_050.(添付資料)その他" xfId="635"/>
    <cellStyle name="7_FAX用紙_テスト仕様書_モールＩ／Ｆテスト_(APO)_(APO)_キャビネット構成図_050.(添付資料)その他" xfId="636"/>
    <cellStyle name="7_FAX用紙_★テスト仕様書_(APO)_キャビネット構成図_キャビネット構成図_050.(添付資料)その他" xfId="637"/>
    <cellStyle name="7_FAX用紙_★テスト仕様書000125_注文確認 2" xfId="638"/>
    <cellStyle name="7_FAX用紙_053北陸勤怠給与(東京)_050.(添付資料)その他" xfId="639"/>
    <cellStyle name="7_FAX用紙_テスト仕様書(対楽天)_057楽天様向ｲﾝﾀｰﾈｯﾄｼｮｯﾋﾟﾝｸﾞﾓｰﾙ機能開発2_(APO)_(APO)_キャビネット構成図_キャビネット構成図_01.コンバージョン手順書（最新）20040831" xfId="640"/>
    <cellStyle name="標準２" xfId="641"/>
    <cellStyle name="7_FAX用紙_テスト仕様書_057楽天様向ｲﾝﾀｰﾈｯﾄｼｮｯﾋﾟﾝｸﾞﾓｰﾙ機能開発2_チェックシートAPO_050.(添付資料)その他" xfId="642"/>
    <cellStyle name="7_FAX用紙_★テスト仕様書000111_053北陸勤怠給与(東京)_チェックシートAPO_キャビネット構成図_キャビネット構成図_01.コンバージョン手順書（最新）20040831 2" xfId="643"/>
    <cellStyle name="7_FAX用紙_★テスト仕様書000111_057楽天様向ｲﾝﾀｰﾈｯﾄｼｮｯﾋﾟﾝｸﾞﾓｰﾙ機能開発2_チェックシートAPO_(APO)_キャビネット構成図_050.(添付資料)その他" xfId="644"/>
    <cellStyle name="7_FAX用紙_★テスト仕様書000125_システム構築_(APO)_キャビネット構成図_キャビネット構成図 2" xfId="645"/>
    <cellStyle name="60% - Accent3" xfId="646"/>
    <cellStyle name="7_FAX用紙_★テスト仕様書_SO21見積1205_(APO)_(APO)_キャビネット構成図_050.(添付資料)その他" xfId="647"/>
    <cellStyle name="7_FAX用紙_★テスト仕様書_053北陸勤怠給与(東京)_チェックシートAPO_(APO)_キャビネット構成図_キャビネット構成図_050.(添付資料)その他" xfId="648"/>
    <cellStyle name="7_FAX用紙_★テスト仕様書000111_057楽天様向ｲﾝﾀｰﾈｯﾄｼｮｯﾋﾟﾝｸﾞﾓｰﾙ機能開発2_チェックシートAPO_(APO)_キャビネット構成図_050.(添付資料)その他 2" xfId="649"/>
    <cellStyle name="7_FAX用紙_055飛脚ﾒｰﾙ便ｻｰﾊﾞ(急便向け）_(APO)_050.(添付資料)その他" xfId="650"/>
    <cellStyle name="60% - Accent3 2" xfId="651"/>
    <cellStyle name="7_FAX用紙_★テスト仕様書000125_システム構築_チェックシートAPO_キャビネット構成図" xfId="652"/>
    <cellStyle name="Bad" xfId="653"/>
    <cellStyle name="7_FAX用紙_★テスト仕様書_SO21見積1205_(APO)_(APO)_キャビネット構成図_050.(添付資料)その他 2" xfId="654"/>
    <cellStyle name="7_FAX用紙_テスト仕様書_注文確認_チェックシートAPO_(APO)_キャビネット構成図_キャビネット構成図_050.(添付資料)その他 2" xfId="655"/>
    <cellStyle name="7_FAX用紙_テスト仕様書_モールＩ／Ｆテスト_(APO)_(APO)_キャビネット構成図_050.(添付資料)その他 2" xfId="656"/>
    <cellStyle name="7_FAX用紙_★テスト仕様書_(APO)_キャビネット構成図_キャビネット構成図_050.(添付資料)その他 2" xfId="657"/>
    <cellStyle name="7_FAX用紙_053北陸勤怠給与(東京)_050.(添付資料)その他 2" xfId="658"/>
    <cellStyle name="7_FAX用紙_★テスト仕様書000111_楽天見積機能縮小版_キャビネット構成図_キャビネット構成図" xfId="659"/>
    <cellStyle name="7_FAX用紙_★テスト仕様書_053北陸勤怠給与(東京)_チェックシートAPO_(APO)_キャビネット構成図_キャビネット構成図_050.(添付資料)その他 2" xfId="660"/>
    <cellStyle name="60% - Accent4" xfId="661"/>
    <cellStyle name="7_FAX用紙_テスト仕様書(対楽天)_057楽天様向ｲﾝﾀｰﾈｯﾄｼｮｯﾋﾟﾝｸﾞﾓｰﾙ機能開発2_チェックシートAPO_(APO)_キャビネット構成図_キャビネット構成図_050.(添付資料)その他" xfId="662"/>
    <cellStyle name="7_FAX用紙_注文確認_(APO)_キャビネット構成図_キャビネット構成図_050.(添付資料)その他" xfId="663"/>
    <cellStyle name="7_FAX用紙_(APO)_キャビネット構成図_キャビネット構成図" xfId="664"/>
    <cellStyle name="7_FAX用紙_テスト仕様書(対楽天)_057楽天様向ｲﾝﾀｰﾈｯﾄｼｮｯﾋﾟﾝｸﾞﾓｰﾙ機能開発2_チェックシートAPO_(APO)_キャビネット構成図_キャビネット構成図_050.(添付資料)その他 2" xfId="665"/>
    <cellStyle name="7_FAX用紙_注文確認_(APO)_キャビネット構成図_キャビネット構成図_050.(添付資料)その他 2" xfId="666"/>
    <cellStyle name="7_FAX用紙_(APO)_キャビネット構成図_キャビネット構成図 2" xfId="667"/>
    <cellStyle name="7_FAX用紙_テスト仕様書(テストモール)_053北陸勤怠給与(東京)_(APO)_(APO)_01.コンバージョン手順書（最新）20040831" xfId="668"/>
    <cellStyle name="7_FAX用紙_★テスト仕様書000111_053北陸勤怠給与(東京)_チェックシートAPO_(APO)_050.(添付資料)その他" xfId="669"/>
    <cellStyle name="7_FAX用紙_テスト仕様書(対楽天)_053北陸勤怠給与(東京)_チェックシートAPO_(APO)_キャビネット構成図_キャビネット構成図_01.コンバージョン手順書（最新）20040831" xfId="670"/>
    <cellStyle name="60% - Accent4 2" xfId="671"/>
    <cellStyle name="7_FAX用紙_★テスト仕様書_057楽天様向ｲﾝﾀｰﾈｯﾄｼｮｯﾋﾟﾝｸﾞﾓｰﾙ機能開発2_(APO)_キャビネット構成図" xfId="672"/>
    <cellStyle name="7_FAX用紙_★テスト仕様書000111_053北陸勤怠給与(東京)_(APO)_(APO) 2" xfId="673"/>
    <cellStyle name="7_FAX用紙_★テスト仕様書000125_053北陸勤怠給与(東京)_(APO)_(APO)_キャビネット構成図_050.(添付資料)その他 2" xfId="674"/>
    <cellStyle name="60% - Accent5" xfId="675"/>
    <cellStyle name="7_FAX用紙_★テスト仕様書_SO21見積1205_キャビネット構成図_050.(添付資料)その他 2" xfId="676"/>
    <cellStyle name="7_FAX用紙_テスト仕様書(テストモール)_注文確認_(APO)" xfId="677"/>
    <cellStyle name="7_FAX用紙_★テスト仕様書_057楽天様向ｲﾝﾀｰﾈｯﾄｼｮｯﾋﾟﾝｸﾞﾓｰﾙ機能開発2_(APO)_キャビネット構成図 2" xfId="678"/>
    <cellStyle name="7_FAX用紙_テスト仕様書_注文確認_チェックシートAPO_キャビネット構成図_キャビネット構成図_050.(添付資料)その他" xfId="679"/>
    <cellStyle name="7_FAX用紙_★テスト仕様書_キャビネット構成図_キャビネット構成図_050.(添付資料)その他" xfId="680"/>
    <cellStyle name="60% - Accent5 2" xfId="681"/>
    <cellStyle name="7_FAX用紙_テスト仕様書(テストモール)_注文確認_(APO) 2" xfId="682"/>
    <cellStyle name="7_FAX用紙_★テスト仕様書_053北陸勤怠給与(東京)_チェックシートAPO_キャビネット構成図_キャビネット構成図_050.(添付資料)その他" xfId="683"/>
    <cellStyle name="60% - Accent6" xfId="684"/>
    <cellStyle name="7_FAX用紙_★テスト仕様書_楽天見積機能縮小版_チェックシートAPO_キャビネット構成図_01.コンバージョン手順書（最新）20040831 2" xfId="685"/>
    <cellStyle name="スタイル 1" xfId="686"/>
    <cellStyle name="7_FAX用紙_★テスト仕様書000125_SO21見積1205_チェックシートAPO_01.コンバージョン手順書（最新）20040831" xfId="687"/>
    <cellStyle name="7_FAX用紙_★テスト仕様書_楽天見積機能縮小版_キャビネット構成図_キャビネット構成図" xfId="688"/>
    <cellStyle name="7_FAX用紙_テスト仕様書(テストモール)_モールＩＦテスト仕様書（対楽天）_チェックシートAPO_(APO)" xfId="689"/>
    <cellStyle name="スタイル 1 2" xfId="690"/>
    <cellStyle name="7_FAX用紙_★テスト仕様書000125_SO21見積1205_チェックシートAPO_01.コンバージョン手順書（最新）20040831 2" xfId="691"/>
    <cellStyle name="7_FAX用紙_★テスト仕様書_楽天見積機能縮小版_キャビネット構成図_キャビネット構成図 2" xfId="692"/>
    <cellStyle name="7_FAX用紙_★テスト仕様書_システム構築_(APO)_(APO)_キャビネット構成図_キャビネット構成図_050.(添付資料)その他" xfId="693"/>
    <cellStyle name="7_FAX用紙_★テスト仕様書000125_053北陸勤怠給与(東京)_(APO)" xfId="694"/>
    <cellStyle name="60% - Accent6 2" xfId="695"/>
    <cellStyle name="7_FAX用紙_テスト仕様書(対楽天)_053北陸勤怠給与(東京)_チェックシートAPO_01.コンバージョン手順書（最新）20040831" xfId="696"/>
    <cellStyle name="7_FAX用紙_★テスト仕様書000125_053北陸勤怠給与(東京)_チェックシートAPO_(APO)_01.コンバージョン手順書（最新）20040831" xfId="697"/>
    <cellStyle name="60% - 强调文字颜色 1 2" xfId="698"/>
    <cellStyle name="ParaBirimi [0]_RESULTS" xfId="699"/>
    <cellStyle name="7_FAX用紙_★テスト仕様書000125_楽天見積機能縮小版_チェックシートAPO_(APO)_キャビネット構成図_050.(添付資料)その他 2" xfId="700"/>
    <cellStyle name="60% - 强调文字颜色 2 2" xfId="701"/>
    <cellStyle name="60% - 强调文字颜色 3 2" xfId="702"/>
    <cellStyle name="60% - 强调文字颜色 4 2" xfId="703"/>
    <cellStyle name="60% - 强调文字颜色 5 2" xfId="704"/>
    <cellStyle name="7_FAX用紙_★テスト仕様書_チェックシートAPO 2" xfId="705"/>
    <cellStyle name="7_FAX用紙_★テスト仕様書_057楽天様向ｲﾝﾀｰﾈｯﾄｼｮｯﾋﾟﾝｸﾞﾓｰﾙ機能開発2_(APO)_(APO)_キャビネット構成図_050.(添付資料)その他 2" xfId="706"/>
    <cellStyle name="7_FAX用紙_テスト仕様書(対楽天)_053北陸勤怠給与(東京)_(APO) 2" xfId="707"/>
    <cellStyle name="7_FAX用紙_★テスト仕様書000125_053北陸勤怠給与(東京)_050.(添付資料)その他" xfId="708"/>
    <cellStyle name="7_FAX用紙_テスト仕様書(テストモール)_楽天見積機能縮小版_(APO)_050.(添付資料)その他 2" xfId="709"/>
    <cellStyle name="7_FAX用紙_★テスト仕様書_057楽天様向ｲﾝﾀｰﾈｯﾄｼｮｯﾋﾟﾝｸﾞﾓｰﾙ機能開発2_チェックシートAPO_(APO)_01.コンバージョン手順書（最新）20040831" xfId="710"/>
    <cellStyle name="7_FAX用紙_SO21見積1205_チェックシートAPO_キャビネット構成図_050.(添付資料)その他" xfId="711"/>
    <cellStyle name="7_FAX用紙_★テスト仕様書_057楽天様向ｲﾝﾀｰﾈｯﾄｼｮｯﾋﾟﾝｸﾞﾓｰﾙ機能開発2_(APO)_(APO)_キャビネット構成図_キャビネット構成図_01.コンバージョン手順書（最新）20040831" xfId="712"/>
    <cellStyle name="7_FAX用紙_テスト仕様書_楽天見積機能縮小版_(APO)_(APO) 2" xfId="713"/>
    <cellStyle name="60% - 强调文字颜色 6 2" xfId="714"/>
    <cellStyle name="7_FAX用紙_★テスト仕様書000111_SO21見積1205_チェックシートAPO_キャビネット構成図_050.(添付資料)その他 2" xfId="715"/>
    <cellStyle name="7_FAX用紙_テスト仕様書_モールＩ／Ｆテスト_(APO)_キャビネット構成図" xfId="716"/>
    <cellStyle name="7_FAX用紙_★テスト仕様書_055飛脚ﾒｰﾙ便ｻｰﾊﾞ(急便向け）_チェックシートAPO_01.コンバージョン手順書（最新）20040831" xfId="717"/>
    <cellStyle name="7_FAX用紙_★テスト仕様書000111_057楽天様向ｲﾝﾀｰﾈｯﾄｼｮｯﾋﾟﾝｸﾞﾓｰﾙ機能開発2_チェックシートAPO_キャビネット構成図" xfId="718"/>
    <cellStyle name="7_FAX用紙_★テスト仕様書000111_055飛脚ﾒｰﾙ便ｻｰﾊﾞ(急便向け）_チェックシートAPO_(APO)_050.(添付資料)その他" xfId="719"/>
    <cellStyle name="7_FAX用紙_★テスト仕様書_SO21見積1205_(APO)_キャビネット構成図" xfId="720"/>
    <cellStyle name="7_FAX用紙_テスト仕様書(対楽天)_システム構築_(APO)_(APO)_050.(添付資料)その他" xfId="721"/>
    <cellStyle name="7_FAX用紙_(APO)" xfId="722"/>
    <cellStyle name="7_FAX用紙_テスト仕様書(対楽天)_053北陸勤怠給与(東京)_キャビネット構成図_01.コンバージョン手順書（最新）20040831" xfId="723"/>
    <cellStyle name="7_FAX用紙_テスト仕様書_モールＩ／Ｆテスト_(APO)_キャビネット構成図 2" xfId="724"/>
    <cellStyle name="7_FAX用紙_★テスト仕様書_055飛脚ﾒｰﾙ便ｻｰﾊﾞ(急便向け）_チェックシートAPO_01.コンバージョン手順書（最新）20040831 2" xfId="725"/>
    <cellStyle name="7_FAX用紙_★テスト仕様書000111_057楽天様向ｲﾝﾀｰﾈｯﾄｼｮｯﾋﾟﾝｸﾞﾓｰﾙ機能開発2_チェックシートAPO_キャビネット構成図 2" xfId="726"/>
    <cellStyle name="7_FAX用紙_★テスト仕様書000111_055飛脚ﾒｰﾙ便ｻｰﾊﾞ(急便向け）_チェックシートAPO_(APO)_050.(添付資料)その他 2" xfId="727"/>
    <cellStyle name="7_FAX用紙_★テスト仕様書_SO21見積1205_(APO)_キャビネット構成図 2" xfId="728"/>
    <cellStyle name="7_FAX用紙_テスト仕様書(対楽天)_システム構築_(APO)_(APO)_050.(添付資料)その他 2" xfId="729"/>
    <cellStyle name="7_FAX用紙_★テスト仕様書000125_053北陸勤怠給与(東京)_01.コンバージョン手順書（最新）20040831" xfId="730"/>
    <cellStyle name="7_FAX用紙_SO21見積1205_チェックシートAPO_キャビネット構成図_01.コンバージョン手順書（最新）20040831" xfId="731"/>
    <cellStyle name="7_FAX用紙_(APO) 2" xfId="732"/>
    <cellStyle name="7_FAX用紙_テスト仕様書(テストモール)_モールＩＦテスト仕様書（対楽天）_チェックシートAPO_01.コンバージョン手順書（最新）20040831" xfId="733"/>
    <cellStyle name="7_FAX用紙_テスト仕様書(対楽天)_チェックシートAPO_キャビネット構成図_01.コンバージョン手順書（最新）20040831" xfId="734"/>
    <cellStyle name="7_FAX用紙_★テスト仕様書000125_SO21見積1205_キャビネット構成図_キャビネット構成図 2" xfId="735"/>
    <cellStyle name="7_FAX用紙_★テスト仕様書_055飛脚ﾒｰﾙ便ｻｰﾊﾞ(急便向け）_(APO)_キャビネット構成図_キャビネット構成図" xfId="736"/>
    <cellStyle name="7_FAX用紙_★テスト仕様書000111_055飛脚ﾒｰﾙ便ｻｰﾊﾞ(急便向け）_チェックシートAPO_(APO)_キャビネット構成図_050.(添付資料)その他" xfId="737"/>
    <cellStyle name="7_FAX用紙_(APO)_(APO)" xfId="738"/>
    <cellStyle name="7_FAX用紙_テスト仕様書(テストモール)_053北陸勤怠給与(東京)_01.コンバージョン手順書（最新）20040831 2" xfId="739"/>
    <cellStyle name="7_FAX用紙_テスト仕様書(対楽天)_システム構築_(APO)_(APO)_キャビネット構成図_050.(添付資料)その他" xfId="740"/>
    <cellStyle name="7_FAX用紙_★テスト仕様書_システム構築_(APO)_(APO)_050.(添付資料)その他" xfId="741"/>
    <cellStyle name="7_FAX用紙_055飛脚ﾒｰﾙ便ｻｰﾊﾞ(急便向け）_(APO)_キャビネット構成図_01.コンバージョン手順書（最新）20040831" xfId="742"/>
    <cellStyle name="7_FAX用紙_テスト仕様書_システム構築_(APO)_(APO)_キャビネット構成図_01.コンバージョン手順書（最新）20040831 2" xfId="743"/>
    <cellStyle name="7_FAX用紙_055飛脚ﾒｰﾙ便ｻｰﾊﾞ(急便向け）_(APO)_(APO) 2" xfId="744"/>
    <cellStyle name="7_FAX用紙_★テスト仕様書_SO21見積1205_チェックシートAPO_(APO)_キャビネット構成図_キャビネット構成図" xfId="745"/>
    <cellStyle name="7_FAX用紙_★テスト仕様書000111_055飛脚ﾒｰﾙ便ｻｰﾊﾞ(急便向け）_チェックシートAPO_(APO)_キャビネット構成図_050.(添付資料)その他 2" xfId="746"/>
    <cellStyle name="7_FAX用紙_(APO)_(APO) 2" xfId="747"/>
    <cellStyle name="7_FAX用紙_テスト仕様書(対楽天)_システム構築_(APO)_(APO)_キャビネット構成図_050.(添付資料)その他 2" xfId="748"/>
    <cellStyle name="7_FAX用紙_053北陸勤怠給与(東京)_(APO)_(APO)_01.コンバージョン手順書（最新）20040831" xfId="749"/>
    <cellStyle name="7_FAX用紙_★テスト仕様書_システム構築_(APO)_(APO)_050.(添付資料)その他 2" xfId="750"/>
    <cellStyle name="7_FAX用紙_055飛脚ﾒｰﾙ便ｻｰﾊﾞ(急便向け）_(APO)_キャビネット構成図_01.コンバージョン手順書（最新）20040831 2" xfId="751"/>
    <cellStyle name="7_FAX用紙_テスト仕様書_モールＩ／Ｆテスト_チェックシートAPO_(APO)_キャビネット構成図_キャビネット構成図 2" xfId="752"/>
    <cellStyle name="7_FAX用紙_053北陸勤怠給与(東京)_チェックシートAPO_01.コンバージョン手順書（最新）20040831" xfId="753"/>
    <cellStyle name="7_FAX用紙_★テスト仕様書_SO21見積1205_チェックシートAPO_(APO)_キャビネット構成図_キャビネット構成図 2" xfId="754"/>
    <cellStyle name="7_FAX用紙_テスト仕様書(テストモール)_(APO)_キャビネット構成図_キャビネット構成図_01.コンバージョン手順書（最新）20040831" xfId="755"/>
    <cellStyle name="7_FAX用紙_★テスト仕様書_SO21見積1205_チェックシートAPO_(APO)_キャビネット構成図_キャビネット構成図_01.コンバージョン手順書（最新）20040831" xfId="756"/>
    <cellStyle name="7_FAX用紙_★テスト仕様書_057楽天様向ｲﾝﾀｰﾈｯﾄｼｮｯﾋﾟﾝｸﾞﾓｰﾙ機能開発2_チェックシートAPO_キャビネット構成図_050.(添付資料)その他 2" xfId="757"/>
    <cellStyle name="7_FAX用紙_★テスト仕様書_055飛脚ﾒｰﾙ便ｻｰﾊﾞ(急便向け）_(APO)_(APO)" xfId="758"/>
    <cellStyle name="7_FAX用紙_(APO)_(APO)_01.コンバージョン手順書（最新）20040831" xfId="759"/>
    <cellStyle name="7_FAX用紙_★テスト仕様書000111_注文確認_(APO)_キャビネット構成図" xfId="760"/>
    <cellStyle name="7_FAX用紙_テスト仕様書_システム構築_キャビネット構成図" xfId="761"/>
    <cellStyle name="7_FAX用紙_★テスト仕様書_055飛脚ﾒｰﾙ便ｻｰﾊﾞ(急便向け）_(APO)_(APO) 2" xfId="762"/>
    <cellStyle name="7_FAX用紙_テスト仕様書(テストモール)_055飛脚ﾒｰﾙ便ｻｰﾊﾞ(急便向け）_(APO)_(APO)_01.コンバージョン手順書（最新）20040831" xfId="763"/>
    <cellStyle name="SAPBEXaggDataEmph" xfId="764"/>
    <cellStyle name="7_FAX用紙_★テスト仕様書000111_楽天見積機能縮小版_(APO)_(APO)_キャビネット構成図_050.(添付資料)その他" xfId="765"/>
    <cellStyle name="7_FAX用紙_★テスト仕様書_SO21見積1205_チェックシートAPO_(APO)_キャビネット構成図_キャビネット構成図_01.コンバージョン手順書（最新）20040831 2" xfId="766"/>
    <cellStyle name="7_FAX用紙_(APO)_(APO)_01.コンバージョン手順書（最新）20040831 2" xfId="767"/>
    <cellStyle name="7_FAX用紙_★テスト仕様書_057楽天様向ｲﾝﾀｰﾈｯﾄｼｮｯﾋﾟﾝｸﾞﾓｰﾙ機能開発2_(APO)_キャビネット構成図_キャビネット構成図 2" xfId="768"/>
    <cellStyle name="7_FAX用紙_★テスト仕様書000111_SO21見積1205_キャビネット構成図" xfId="769"/>
    <cellStyle name="7_FAX用紙_テスト仕様書_053北陸勤怠給与(東京)_キャビネット構成図_01.コンバージョン手順書（最新）20040831 2" xfId="770"/>
    <cellStyle name="7_FAX用紙_テスト仕様書(テストモール)_注文確認_(APO)_キャビネット構成図 2" xfId="771"/>
    <cellStyle name="7_FAX用紙_★テスト仕様書_SO21見積1205_チェックシートAPO_(APO)_キャビネット構成図_キャビネット構成図_050.(添付資料)その他" xfId="772"/>
    <cellStyle name="7_FAX用紙_★テスト仕様書000125_楽天見積機能縮小版_(APO)_(APO)_キャビネット構成図_キャビネット構成図_050.(添付資料)その他 2" xfId="773"/>
    <cellStyle name="7_FAX用紙_(APO)_(APO)_050.(添付資料)その他" xfId="774"/>
    <cellStyle name="7_FAX用紙_★テスト仕様書_(APO)_(APO)" xfId="775"/>
    <cellStyle name="7_FAX用紙_★テスト仕様書_注文確認_チェックシートAPO_(APO)_050.(添付資料)その他" xfId="776"/>
    <cellStyle name="7_FAX用紙_★テスト仕様書000125_057楽天様向ｲﾝﾀｰﾈｯﾄｼｮｯﾋﾟﾝｸﾞﾓｰﾙ機能開発2_チェックシートAPO_050.(添付資料)その他" xfId="777"/>
    <cellStyle name="7_FAX用紙_(APO)_(APO)_キャビネット構成図" xfId="778"/>
    <cellStyle name="7_FAX用紙_テスト仕様書(テストモール)_モールＩＦテスト仕様書（対楽天）_(APO)_(APO)_01.コンバージョン手順書（最新）20040831" xfId="779"/>
    <cellStyle name="7_FAX用紙_★テスト仕様書000125_053北陸勤怠給与(東京)_(APO)_キャビネット構成図_01.コンバージョン手順書（最新）20040831" xfId="780"/>
    <cellStyle name="7_FAX用紙_★テスト仕様書_(APO)_(APO) 2" xfId="781"/>
    <cellStyle name="7_FAX用紙_★テスト仕様書_注文確認_チェックシートAPO_(APO)_050.(添付資料)その他 2" xfId="782"/>
    <cellStyle name="7_FAX用紙_★テスト仕様書000125_057楽天様向ｲﾝﾀｰﾈｯﾄｼｮｯﾋﾟﾝｸﾞﾓｰﾙ機能開発2_チェックシートAPO_050.(添付資料)その他 2" xfId="783"/>
    <cellStyle name="7_FAX用紙_(APO)_(APO)_キャビネット構成図 2" xfId="784"/>
    <cellStyle name="7_FAX用紙_★テスト仕様書000111_システム構築_(APO)_01.コンバージョン手順書（最新）20040831" xfId="785"/>
    <cellStyle name="7_FAX用紙_テスト仕様書(テストモール)_モールＩＦテスト仕様書（対楽天）_チェックシートAPO_(APO)_キャビネット構成図_01.コンバージョン手順書（最新）20040831" xfId="786"/>
    <cellStyle name="7_FAX用紙_テスト仕様書(対楽天)_注文確認_チェックシートAPO_050.(添付資料)その他 2" xfId="787"/>
    <cellStyle name="7_FAX用紙_★テスト仕様書000125_注文確認_チェックシートAPO_(APO)_キャビネット構成図_キャビネット構成図_050.(添付資料)その他 2" xfId="788"/>
    <cellStyle name="7_FAX用紙_テスト仕様書(テストモール)_注文確認_(APO)_(APO)_キャビネット構成図_キャビネット構成図_050.(添付資料)その他 2" xfId="789"/>
    <cellStyle name="7_FAX用紙_★テスト仕様書000125_(APO)_(APO) 2" xfId="790"/>
    <cellStyle name="7_FAX用紙_★テスト仕様書000125_楽天見積機能縮小版_チェックシートAPO_(APO)_01.コンバージョン手順書（最新）20040831 2" xfId="791"/>
    <cellStyle name="7_FAX用紙_(APO)_(APO)_キャビネット構成図_01.コンバージョン手順書（最新）20040831" xfId="792"/>
    <cellStyle name="7_FAX用紙_★テスト仕様書_(APO)_(APO)_01.コンバージョン手順書（最新）20040831" xfId="793"/>
    <cellStyle name="7_FAX用紙_★テスト仕様書_055飛脚ﾒｰﾙ便ｻｰﾊﾞ(急便向け）_チェックシートAPO_(APO)" xfId="794"/>
    <cellStyle name="7_FAX用紙_テスト仕様書_057楽天様向ｲﾝﾀｰﾈｯﾄｼｮｯﾋﾟﾝｸﾞﾓｰﾙ機能開発2" xfId="795"/>
    <cellStyle name="7_FAX用紙_テスト仕様書(テストモール)_楽天見積機能縮小版_チェックシートAPO_キャビネット構成図_キャビネット構成図_01.コンバージョン手順書（最新）20040831" xfId="796"/>
    <cellStyle name="7_FAX用紙_★テスト仕様書_057楽天様向ｲﾝﾀｰﾈｯﾄｼｮｯﾋﾟﾝｸﾞﾓｰﾙ機能開発2_(APO)_(APO)_050.(添付資料)その他" xfId="797"/>
    <cellStyle name="7_FAX用紙_テスト仕様書(テストモール)_楽天見積機能縮小版_チェックシートAPO_(APO)_キャビネット構成図 2" xfId="798"/>
    <cellStyle name="7_FAX用紙_(APO)_(APO)_キャビネット構成図_01.コンバージョン手順書（最新）20040831 2" xfId="799"/>
    <cellStyle name="7_FAX用紙_★テスト仕様書_(APO)_(APO)_01.コンバージョン手順書（最新）20040831 2" xfId="800"/>
    <cellStyle name="7_FAX用紙_★テスト仕様書_055飛脚ﾒｰﾙ便ｻｰﾊﾞ(急便向け）_チェックシートAPO_(APO) 2" xfId="801"/>
    <cellStyle name="7_FAX用紙_★テスト仕様書000125_057楽天様向ｲﾝﾀｰﾈｯﾄｼｮｯﾋﾟﾝｸﾞﾓｰﾙ機能開発2_(APO)_キャビネット構成図_01.コンバージョン手順書（最新）20040831" xfId="802"/>
    <cellStyle name="7_FAX用紙_★テスト仕様書_(APO)_(APO)_050.(添付資料)その他" xfId="803"/>
    <cellStyle name="7_FAX用紙_★テスト仕様書000125_楽天見積機能縮小版_(APO)_キャビネット構成図_キャビネット構成図_050.(添付資料)その他 2" xfId="804"/>
    <cellStyle name="7_FAX用紙_★テスト仕様書_楽天見積機能縮小版_(APO)_(APO)_キャビネット構成図_050.(添付資料)その他 2" xfId="805"/>
    <cellStyle name="7_FAX用紙_(APO)_(APO)_キャビネット構成図_050.(添付資料)その他" xfId="806"/>
    <cellStyle name="7_FAX用紙_★テスト仕様書000125_057楽天様向ｲﾝﾀｰﾈｯﾄｼｮｯﾋﾟﾝｸﾞﾓｰﾙ機能開発2_(APO)_キャビネット構成図_01.コンバージョン手順書（最新）20040831 2" xfId="807"/>
    <cellStyle name="7_FAX用紙_★テスト仕様書_(APO)_(APO)_050.(添付資料)その他 2" xfId="808"/>
    <cellStyle name="7_FAX用紙_★テスト仕様書000111_055飛脚ﾒｰﾙ便ｻｰﾊﾞ(急便向け）_(APO)_(APO)" xfId="809"/>
    <cellStyle name="7_FAX用紙_テスト仕様書_SO21見積1205_(APO)_(APO)_01.コンバージョン手順書（最新）20040831" xfId="810"/>
    <cellStyle name="7_FAX用紙_(APO)_(APO)_キャビネット構成図_050.(添付資料)その他 2" xfId="811"/>
    <cellStyle name="7_FAX用紙_テスト仕様書(テストモール)_システム構築_チェックシートAPO" xfId="812"/>
    <cellStyle name="7_FAX用紙_★テスト仕様書_楽天見積機能縮小版_チェックシートAPO_キャビネット構成図_キャビネット構成図_050.(添付資料)その他" xfId="813"/>
    <cellStyle name="7_FAX用紙_テスト仕様書(対楽天)_057楽天様向ｲﾝﾀｰﾈｯﾄｼｮｯﾋﾟﾝｸﾞﾓｰﾙ機能開発2_キャビネット構成図_キャビネット構成図" xfId="814"/>
    <cellStyle name="7_FAX用紙_★テスト仕様書000111_057楽天様向ｲﾝﾀｰﾈｯﾄｼｮｯﾋﾟﾝｸﾞﾓｰﾙ機能開発2_チェックシートAPO_(APO)_キャビネット構成図_キャビネット構成図_01.コンバージョン手順書（最新）20040831 2" xfId="815"/>
    <cellStyle name="7_FAX用紙_(APO)_(APO)_キャビネット構成図_キャビネット構成図" xfId="816"/>
    <cellStyle name="7_FAX用紙_★テスト仕様書_SO21見積1205_(APO)_(APO)_キャビネット構成図_キャビネット構成図_01.コンバージョン手順書（最新）20040831 2" xfId="817"/>
    <cellStyle name="7_FAX用紙_テスト仕様書(対楽天)_(APO)_(APO)" xfId="818"/>
    <cellStyle name="7_FAX用紙_SO21見積1205_(APO)_(APO)" xfId="819"/>
    <cellStyle name="下詰め 2" xfId="820"/>
    <cellStyle name="7_FAX用紙_テスト仕様書_057楽天様向ｲﾝﾀｰﾈｯﾄｼｮｯﾋﾟﾝｸﾞﾓｰﾙ機能開発2_チェックシートAPO_キャビネット構成図_01.コンバージョン手順書（最新）20040831 2" xfId="821"/>
    <cellStyle name="7_FAX用紙_★テスト仕様書000125_システム構築_(APO)_(APO)_050.(添付資料)その他" xfId="822"/>
    <cellStyle name="7_FAX用紙_テスト仕様書_モールＩ／Ｆテスト_(APO)_(APO)_キャビネット構成図_キャビネット構成図_01.コンバージョン手順書（最新）20040831 2" xfId="823"/>
    <cellStyle name="7_FAX用紙_053北陸勤怠給与(東京)_キャビネット構成図_01.コンバージョン手順書（最新）20040831 2" xfId="824"/>
    <cellStyle name="7_FAX用紙_★テスト仕様書000125_SO21見積1205_(APO)_(APO)_01.コンバージョン手順書（最新）20040831 2" xfId="825"/>
    <cellStyle name="7_FAX用紙_★テスト仕様書_(APO)_(APO)_キャビネット構成図" xfId="826"/>
    <cellStyle name="7_FAX用紙_★テスト仕様書000111_055飛脚ﾒｰﾙ便ｻｰﾊﾞ(急便向け）_チェックシートAPO_キャビネット構成図_キャビネット構成図_050.(添付資料)その他" xfId="827"/>
    <cellStyle name="7_FAX用紙_★テスト仕様書000111_055飛脚ﾒｰﾙ便ｻｰﾊﾞ(急便向け）_(APO)_050.(添付資料)その他" xfId="828"/>
    <cellStyle name="7_FAX用紙_★テスト仕様書_055飛脚ﾒｰﾙ便ｻｰﾊﾞ(急便向け）_チェックシートAPO_キャビネット構成図_01.コンバージョン手順書（最新）20040831" xfId="829"/>
    <cellStyle name="7_FAX用紙_テスト仕様書(対楽天)_システム構築_(APO)_キャビネット構成図_キャビネット構成図_050.(添付資料)その他" xfId="830"/>
    <cellStyle name="7_FAX用紙_★テスト仕様書000111_055飛脚ﾒｰﾙ便ｻｰﾊﾞ(急便向け）_チェックシートAPO_キャビネット構成図_キャビネット構成図_050.(添付資料)その他 2" xfId="831"/>
    <cellStyle name="7_FAX用紙_★テスト仕様書000111_055飛脚ﾒｰﾙ便ｻｰﾊﾞ(急便向け）_(APO)_050.(添付資料)その他 2" xfId="832"/>
    <cellStyle name="7_FAX用紙_★テスト仕様書_055飛脚ﾒｰﾙ便ｻｰﾊﾞ(急便向け）_チェックシートAPO_キャビネット構成図_01.コンバージョン手順書（最新）20040831 2" xfId="833"/>
    <cellStyle name="7_FAX用紙_テスト仕様書(対楽天)_システム構築_(APO)_キャビネット構成図_キャビネット構成図_050.(添付資料)その他 2" xfId="834"/>
    <cellStyle name="7_FAX用紙_テスト仕様書(テストモール)_SO21見積1205_キャビネット構成図_01.コンバージョン手順書（最新）20040831" xfId="835"/>
    <cellStyle name="7_FAX用紙_★テスト仕様書000125_(APO)_01.コンバージョン手順書（最新）20040831" xfId="836"/>
    <cellStyle name="7_FAX用紙_テスト仕様書(対楽天)_(APO)_(APO) 2" xfId="837"/>
    <cellStyle name="7_FAX用紙_(APO)_(APO)_キャビネット構成図_キャビネット構成図 2" xfId="838"/>
    <cellStyle name="7_FAX用紙_★テスト仕様書000125_システム構築_(APO)_(APO)_050.(添付資料)その他 2" xfId="839"/>
    <cellStyle name="7_FAX用紙_テスト仕様書(テストモール)_楽天見積機能縮小版_(APO)" xfId="840"/>
    <cellStyle name="7_FAX用紙_SO21見積1205_(APO)_(APO) 2" xfId="841"/>
    <cellStyle name="7_FAX用紙_テスト仕様書(テストモール)_(APO)_(APO)_キャビネット構成図_01.コンバージョン手順書（最新）20040831" xfId="842"/>
    <cellStyle name="7_FAX用紙_★テスト仕様書_(APO)_(APO)_キャビネット構成図 2" xfId="843"/>
    <cellStyle name="7_FAX用紙_(APO)_(APO)_キャビネット構成図_キャビネット構成図_01.コンバージョン手順書（最新）20040831" xfId="844"/>
    <cellStyle name="7_FAX用紙_★テスト仕様書_楽天見積機能縮小版_(APO)" xfId="845"/>
    <cellStyle name="7_FAX用紙_テスト仕様書(対楽天)_(APO)_(APO)_01.コンバージョン手順書（最新）20040831" xfId="846"/>
    <cellStyle name="7_FAX用紙_テスト仕様書(テストモール)_システム構築_050.(添付資料)その他 2" xfId="847"/>
    <cellStyle name="7_FAX用紙_★テスト仕様書_(APO)_(APO)_キャビネット構成図_01.コンバージョン手順書（最新）20040831" xfId="848"/>
    <cellStyle name="7_FAX用紙_★テスト仕様書_053北陸勤怠給与(東京)_キャビネット構成図_キャビネット構成図" xfId="849"/>
    <cellStyle name="7_FAX用紙_(APO)_(APO)_キャビネット構成図_キャビネット構成図_01.コンバージョン手順書（最新）20040831 2" xfId="850"/>
    <cellStyle name="7_FAX用紙_テスト仕様書_注文確認_キャビネット構成図_キャビネット構成図" xfId="851"/>
    <cellStyle name="7_FAX用紙_★テスト仕様書_楽天見積機能縮小版_(APO) 2" xfId="852"/>
    <cellStyle name="7_FAX用紙_テスト仕様書(対楽天)_(APO)_(APO)_01.コンバージョン手順書（最新）20040831 2" xfId="853"/>
    <cellStyle name="製品通知価格" xfId="854"/>
    <cellStyle name="7_FAX用紙_★テスト仕様書_(APO)_(APO)_キャビネット構成図_01.コンバージョン手順書（最新）20040831 2" xfId="855"/>
    <cellStyle name="7_FAX用紙_テスト仕様書_(APO)_(APO)_キャビネット構成図_01.コンバージョン手順書（最新）20040831 2" xfId="856"/>
    <cellStyle name="7_FAX用紙_(APO)_(APO)_キャビネット構成図_キャビネット構成図_050.(添付資料)その他" xfId="857"/>
    <cellStyle name="7_FAX用紙_★テスト仕様書_(APO)_(APO)_キャビネット構成図_050.(添付資料)その他" xfId="858"/>
    <cellStyle name="7_FAX用紙_システム構築_(APO)_(APO)_キャビネット構成図_キャビネット構成図 2" xfId="859"/>
    <cellStyle name="7_FAX用紙_(APO)_(APO)_キャビネット構成図_キャビネット構成図_050.(添付資料)その他 2" xfId="860"/>
    <cellStyle name="7_FAX用紙_★テスト仕様書000125_055飛脚ﾒｰﾙ便ｻｰﾊﾞ(急便向け）_(APO)_(APO)_050.(添付資料)その他" xfId="861"/>
    <cellStyle name="7_FAX用紙_★テスト仕様書_(APO)_(APO)_キャビネット構成図_050.(添付資料)その他 2" xfId="862"/>
    <cellStyle name="entry 2" xfId="863"/>
    <cellStyle name="7_FAX用紙_★テスト仕様書000111_057楽天様向ｲﾝﾀｰﾈｯﾄｼｮｯﾋﾟﾝｸﾞﾓｰﾙ機能開発2_チェックシートAPO_キャビネット構成図_01.コンバージョン手順書（最新）20040831" xfId="864"/>
    <cellStyle name="7_FAX用紙_システム構築_キャビネット構成図_キャビネット構成図_050.(添付資料)その他 2" xfId="865"/>
    <cellStyle name="7_FAX用紙_053北陸勤怠給与(東京)_チェックシートAPO_キャビネット構成図 2" xfId="866"/>
    <cellStyle name="7_FAX用紙_053北陸勤怠給与(東京)_(APO)_(APO)_キャビネット構成図 2" xfId="867"/>
    <cellStyle name="注释 2" xfId="868"/>
    <cellStyle name="7_FAX用紙_★テスト仕様書_SO21見積1205_(APO)_キャビネット構成図_01.コンバージョン手順書（最新）20040831" xfId="869"/>
    <cellStyle name="7_FAX用紙_(APO)_01.コンバージョン手順書（最新）20040831" xfId="870"/>
    <cellStyle name="7_FAX用紙_★テスト仕様書_055飛脚ﾒｰﾙ便ｻｰﾊﾞ(急便向け）_(APO)_(APO)_キャビネット構成図" xfId="871"/>
    <cellStyle name="7_FAX用紙_★テスト仕様書000125_SO21見積1205_キャビネット構成図_キャビネット構成図_01.コンバージョン手順書（最新）20040831" xfId="872"/>
    <cellStyle name="7_FAX用紙_★テスト仕様書000125_055飛脚ﾒｰﾙ便ｻｰﾊﾞ(急便向け）_(APO)_キャビネット構成図_キャビネット構成図 2" xfId="873"/>
    <cellStyle name="7_FAX用紙_★テスト仕様書_SO21見積1205_チェックシートAPO_(APO)" xfId="874"/>
    <cellStyle name="7_FAX用紙_★テスト仕様書000111_057楽天様向ｲﾝﾀｰﾈｯﾄｼｮｯﾋﾟﾝｸﾞﾓｰﾙ機能開発2_チェックシートAPO_キャビネット構成図_01.コンバージョン手順書（最新）20040831 2" xfId="875"/>
    <cellStyle name="7_FAX用紙_★テスト仕様書000111_057楽天様向ｲﾝﾀｰﾈｯﾄｼｮｯﾋﾟﾝｸﾞﾓｰﾙ機能開発2_チェックシートAPO_キャビネット構成図_キャビネット構成図" xfId="876"/>
    <cellStyle name="7_FAX用紙_テスト仕様書_モールＩ／Ｆテスト_チェックシートAPO_(APO)" xfId="877"/>
    <cellStyle name="7_FAX用紙_★テスト仕様書_SO21見積1205_(APO)_キャビネット構成図_01.コンバージョン手順書（最新）20040831 2" xfId="878"/>
    <cellStyle name="7_FAX用紙_★テスト仕様書_SO21見積1205_(APO)_キャビネット構成図_キャビネット構成図" xfId="879"/>
    <cellStyle name="7_FAX用紙_(APO)_キャビネット構成図" xfId="880"/>
    <cellStyle name="7_FAX用紙_(APO)_01.コンバージョン手順書（最新）20040831 2" xfId="881"/>
    <cellStyle name="7_FAX用紙_★テスト仕様書_055飛脚ﾒｰﾙ便ｻｰﾊﾞ(急便向け）_(APO)_(APO)_キャビネット構成図 2" xfId="882"/>
    <cellStyle name="7_FAX用紙_★テスト仕様書000125_SO21見積1205_キャビネット構成図_キャビネット構成図_01.コンバージョン手順書（最新）20040831 2" xfId="883"/>
    <cellStyle name="7_FAX用紙_★テスト仕様書_システム構築_チェックシートAPO_(APO)_キャビネット構成図_キャビネット構成図 2" xfId="884"/>
    <cellStyle name="7_FAX用紙_★テスト仕様書000125_システム構築_(APO)_キャビネット構成図 2" xfId="885"/>
    <cellStyle name="7_FAX用紙_★テスト仕様書000111_057楽天様向ｲﾝﾀｰﾈｯﾄｼｮｯﾋﾟﾝｸﾞﾓｰﾙ機能開発2_チェックシートAPO_キャビネット構成図_050.(添付資料)その他" xfId="886"/>
    <cellStyle name="7_FAX用紙_テスト仕様書(テストモール)_055飛脚ﾒｰﾙ便ｻｰﾊﾞ(急便向け）_チェックシートAPO_キャビネット構成図_キャビネット構成図_050.(添付資料)その他 2" xfId="887"/>
    <cellStyle name="7_FAX用紙_★テスト仕様書_SO21見積1205_(APO)_キャビネット構成図_050.(添付資料)その他" xfId="888"/>
    <cellStyle name="7_FAX用紙_★テスト仕様書_システム構築_キャビネット構成図_キャビネット構成図 2" xfId="889"/>
    <cellStyle name="7_FAX用紙_★テスト仕様書000111_055飛脚ﾒｰﾙ便ｻｰﾊﾞ(急便向け）_キャビネット構成図 2" xfId="890"/>
    <cellStyle name="7_FAX用紙_(APO)_050.(添付資料)その他" xfId="891"/>
    <cellStyle name="7_FAX用紙_★テスト仕様書_057楽天様向ｲﾝﾀｰﾈｯﾄｼｮｯﾋﾟﾝｸﾞﾓｰﾙ機能開発2_(APO)_(APO)_01.コンバージョン手順書（最新）20040831" xfId="892"/>
    <cellStyle name="7_FAX用紙_★テスト仕様書000111_057楽天様向ｲﾝﾀｰﾈｯﾄｼｮｯﾋﾟﾝｸﾞﾓｰﾙ機能開発2_チェックシートAPO_キャビネット構成図_050.(添付資料)その他 2" xfId="893"/>
    <cellStyle name="7_FAX用紙_システム構築_チェックシートAPO_キャビネット構成図" xfId="894"/>
    <cellStyle name="7_FAX用紙_★テスト仕様書_SO21見積1205_(APO)_キャビネット構成図_050.(添付資料)その他 2" xfId="895"/>
    <cellStyle name="7_FAX用紙_(APO)_050.(添付資料)その他 2" xfId="896"/>
    <cellStyle name="7_FAX用紙_★テスト仕様書_057楽天様向ｲﾝﾀｰﾈｯﾄｼｮｯﾋﾟﾝｸﾞﾓｰﾙ機能開発2_(APO)_(APO)_01.コンバージョン手順書（最新）20040831 2" xfId="897"/>
    <cellStyle name="7_FAX用紙_テスト仕様書(対楽天)_SO21見積1205_チェックシートAPO_01.コンバージョン手順書（最新）20040831" xfId="898"/>
    <cellStyle name="7_FAX用紙_★テスト仕様書_SO21見積1205_チェックシートAPO_(APO) 2" xfId="899"/>
    <cellStyle name="7_FAX用紙_テスト仕様書_057楽天様向ｲﾝﾀｰﾈｯﾄｼｮｯﾋﾟﾝｸﾞﾓｰﾙ機能開発2_キャビネット構成図_キャビネット構成図_01.コンバージョン手順書（最新）20040831" xfId="900"/>
    <cellStyle name="7_FAX用紙_★テスト仕様書000111_057楽天様向ｲﾝﾀｰﾈｯﾄｼｮｯﾋﾟﾝｸﾞﾓｰﾙ機能開発2_チェックシートAPO_キャビネット構成図_キャビネット構成図 2" xfId="901"/>
    <cellStyle name="7_FAX用紙_★テスト仕様書_SO21見積1205_(APO)_キャビネット構成図_キャビネット構成図 2" xfId="902"/>
    <cellStyle name="7_FAX用紙_(APO)_キャビネット構成図 2" xfId="903"/>
    <cellStyle name="7_FAX用紙_★テスト仕様書_SO21見積1205_チェックシートAPO_(APO)_01.コンバージョン手順書（最新）20040831" xfId="904"/>
    <cellStyle name="7_FAX用紙_テスト仕様書_モールＩ／Ｆテスト_チェックシートAPO_(APO)_01.コンバージョン手順書（最新）20040831" xfId="905"/>
    <cellStyle name="7_FAX用紙_★テスト仕様書000125_057楽天様向ｲﾝﾀｰﾈｯﾄｼｮｯﾋﾟﾝｸﾞﾓｰﾙ機能開発2_チェックシートAPO_(APO)_キャビネット構成図_キャビネット構成図_050.(添付資料)その他 2" xfId="906"/>
    <cellStyle name="7_FAX用紙_テスト仕様書(対楽天)_057楽天様向ｲﾝﾀｰﾈｯﾄｼｮｯﾋﾟﾝｸﾞﾓｰﾙ機能開発2_チェックシートAPO_050.(添付資料)その他 2" xfId="907"/>
    <cellStyle name="7_FAX用紙_注文確認_050.(添付資料)その他 2" xfId="908"/>
    <cellStyle name="7_FAX用紙_★テスト仕様書_SO21見積1205_(APO)_キャビネット構成図_キャビネット構成図_01.コンバージョン手順書（最新）20040831" xfId="909"/>
    <cellStyle name="7_FAX用紙_チェックシートAPO 2" xfId="910"/>
    <cellStyle name="Calc Units (1)" xfId="911"/>
    <cellStyle name="7_FAX用紙_テスト仕様書(対楽天)_注文確認_チェックシートAPO_(APO)_キャビネット構成図_キャビネット構成図_050.(添付資料)その他 2" xfId="912"/>
    <cellStyle name="7_FAX用紙_★テスト仕様書000111_楽天見積機能縮小版_(APO)_キャビネット構成図_050.(添付資料)その他 2" xfId="913"/>
    <cellStyle name="7_FAX用紙_★テスト仕様書000111_057楽天様向ｲﾝﾀｰﾈｯﾄｼｮｯﾋﾟﾝｸﾞﾓｰﾙ機能開発2_チェックシートAPO_キャビネット構成図_キャビネット構成図_01.コンバージョン手順書（最新）20040831" xfId="914"/>
    <cellStyle name="7_FAX用紙_(APO)_キャビネット構成図_01.コンバージョン手順書（最新）20040831" xfId="915"/>
    <cellStyle name="7_FAX用紙_テスト仕様書(テストモール)_楽天見積機能縮小版_チェックシートAPO_01.コンバージョン手順書（最新）20040831 2" xfId="916"/>
    <cellStyle name="7_FAX用紙_★テスト仕様書_057楽天様向ｲﾝﾀｰﾈｯﾄｼｮｯﾋﾟﾝｸﾞﾓｰﾙ機能開発2_チェックシートAPO_050.(添付資料)その他" xfId="917"/>
    <cellStyle name="7_FAX用紙_(APO)_キャビネット構成図_01.コンバージョン手順書（最新）20040831 2" xfId="918"/>
    <cellStyle name="7_FAX用紙_テスト仕様書(対楽天)_SO21見積1205_キャビネット構成図" xfId="919"/>
    <cellStyle name="7_FAX用紙_テスト仕様書(対楽天)_053北陸勤怠給与(東京)_(APO)_キャビネット構成図_キャビネット構成図" xfId="920"/>
    <cellStyle name="7_FAX用紙_テスト仕様書(対楽天)_055飛脚ﾒｰﾙ便ｻｰﾊﾞ(急便向け）_チェックシートAPO_(APO) 2" xfId="921"/>
    <cellStyle name="7_FAX用紙_テスト仕様書(対楽天)_楽天見積機能縮小版_(APO)_(APO)_キャビネット構成図_キャビネット構成図_01.コンバージョン手順書（最新）20040831" xfId="922"/>
    <cellStyle name="7_FAX用紙_★テスト仕様書_注文確認_チェックシートAPO_(APO)_キャビネット構成図_キャビネット構成図_050.(添付資料)その他" xfId="923"/>
    <cellStyle name="7_FAX用紙_057楽天様向ｲﾝﾀｰﾈｯﾄｼｮｯﾋﾟﾝｸﾞﾓｰﾙ機能開発2_(APO)_キャビネット構成図_050.(添付資料)その他" xfId="924"/>
    <cellStyle name="7_FAX用紙_★テスト仕様書000125_057楽天様向ｲﾝﾀｰﾈｯﾄｼｮｯﾋﾟﾝｸﾞﾓｰﾙ機能開発2_チェックシートAPO_キャビネット構成図_キャビネット構成図_050.(添付資料)その他" xfId="925"/>
    <cellStyle name="7_FAX用紙_★テスト仕様書_チェックシートAPO_キャビネット構成図_キャビネット構成図" xfId="926"/>
    <cellStyle name="7_FAX用紙_★テスト仕様書_057楽天様向ｲﾝﾀｰﾈｯﾄｼｮｯﾋﾟﾝｸﾞﾓｰﾙ機能開発2_キャビネット構成図_01.コンバージョン手順書（最新）20040831" xfId="927"/>
    <cellStyle name="7_FAX用紙_★テスト仕様書_システム構築_チェックシートAPO_キャビネット構成図_キャビネット構成図_01.コンバージョン手順書（最新）20040831" xfId="928"/>
    <cellStyle name="7_FAX用紙_テスト仕様書(テストモール)_注文確認_(APO)_(APO) 2" xfId="929"/>
    <cellStyle name="イタリック 2" xfId="930"/>
    <cellStyle name="7_FAX用紙_(APO)_キャビネット構成図_050.(添付資料)その他" xfId="931"/>
    <cellStyle name="7_FAX用紙_★テスト仕様書000125_楽天見積機能縮小版_(APO)_キャビネット構成図_キャビネット構成図_050.(添付資料)その他" xfId="932"/>
    <cellStyle name="7_FAX用紙_テスト仕様書_モールＩＦテスト仕様書（対楽天）_(APO) 2" xfId="933"/>
    <cellStyle name="7_FAX用紙_★テスト仕様書_楽天見積機能縮小版_(APO)_(APO)_キャビネット構成図_050.(添付資料)その他" xfId="934"/>
    <cellStyle name="7_FAX用紙_★テスト仕様書_057楽天様向ｲﾝﾀｰﾈｯﾄｼｮｯﾋﾟﾝｸﾞﾓｰﾙ機能開発2_キャビネット構成図_01.コンバージョン手順書（最新）20040831 2" xfId="935"/>
    <cellStyle name="7_FAX用紙_★テスト仕様書_システム構築_チェックシートAPO_キャビネット構成図_キャビネット構成図_01.コンバージョン手順書（最新）20040831 2" xfId="936"/>
    <cellStyle name="7_FAX用紙_(APO)_キャビネット構成図_050.(添付資料)その他 2" xfId="937"/>
    <cellStyle name="7_FAX用紙_テスト仕様書(テストモール)_055飛脚ﾒｰﾙ便ｻｰﾊﾞ(急便向け）_(APO)" xfId="938"/>
    <cellStyle name="7_FAX用紙_★テスト仕様書000111_注文確認_(APO)_キャビネット構成図 2" xfId="939"/>
    <cellStyle name="7_FAX用紙_テスト仕様書_システム構築_キャビネット構成図 2" xfId="940"/>
    <cellStyle name="7_FAX用紙_テスト仕様書(テストモール)_055飛脚ﾒｰﾙ便ｻｰﾊﾞ(急便向け）_(APO)_(APO)_01.コンバージョン手順書（最新）20040831 2" xfId="941"/>
    <cellStyle name="7_FAX用紙_★テスト仕様書000111_楽天見積機能縮小版_(APO)_(APO)_キャビネット構成図_050.(添付資料)その他 2" xfId="942"/>
    <cellStyle name="7_FAX用紙_(APO)_キャビネット構成図_キャビネット構成図_01.コンバージョン手順書（最新）20040831" xfId="943"/>
    <cellStyle name="7_FAX用紙_(APO)_キャビネット構成図_キャビネット構成図_01.コンバージョン手順書（最新）20040831 2" xfId="944"/>
    <cellStyle name="7_FAX用紙_テスト仕様書_055飛脚ﾒｰﾙ便ｻｰﾊﾞ(急便向け）_(APO) 2" xfId="945"/>
    <cellStyle name="7_FAX用紙_★テスト仕様書_SO21見積1205_チェックシートAPO_(APO)_キャビネット構成図_050.(添付資料)その他" xfId="946"/>
    <cellStyle name="7_FAX用紙_★テスト仕様書_057楽天様向ｲﾝﾀｰﾈｯﾄｼｮｯﾋﾟﾝｸﾞﾓｰﾙ機能開発2_キャビネット構成図_キャビネット構成図 2" xfId="947"/>
    <cellStyle name="7_FAX用紙_★テスト仕様書000111_楽天見積機能縮小版_01.コンバージョン手順書（最新）20040831" xfId="948"/>
    <cellStyle name="7_FAX用紙_★テスト仕様書000111_053北陸勤怠給与(東京)_キャビネット構成図" xfId="949"/>
    <cellStyle name="7_FAX用紙_(APO)_キャビネット構成図_キャビネット構成図_050.(添付資料)その他" xfId="950"/>
    <cellStyle name="7_FAX用紙_テスト仕様書(テストモール)_システム構築_(APO)_キャビネット構成図_キャビネット構成図_050.(添付資料)その他" xfId="951"/>
    <cellStyle name="7_FAX用紙_★テスト仕様書_(APO)_(APO)_キャビネット構成図_キャビネット構成図" xfId="952"/>
    <cellStyle name="7_FAX用紙_057楽天様向ｲﾝﾀｰﾈｯﾄｼｮｯﾋﾟﾝｸﾞﾓｰﾙ機能開発2_050.(添付資料)その他" xfId="953"/>
    <cellStyle name="7_FAX用紙_SO21見積1205_(APO)_(APO)_キャビネット構成図" xfId="954"/>
    <cellStyle name="7_FAX用紙_★テスト仕様書_楽天見積機能縮小版_チェックシートAPO_(APO)_キャビネット構成図_キャビネット構成図_01.コンバージョン手順書（最新）20040831" xfId="955"/>
    <cellStyle name="7_FAX用紙_★テスト仕様書_055飛脚ﾒｰﾙ便ｻｰﾊﾞ(急便向け）_(APO)" xfId="956"/>
    <cellStyle name="7_FAX用紙_★テスト仕様書000125_057楽天様向ｲﾝﾀｰﾈｯﾄｼｮｯﾋﾟﾝｸﾞﾓｰﾙ機能開発2_(APO)_050.(添付資料)その他 2" xfId="957"/>
    <cellStyle name="7_FAX用紙_テスト仕様書(対楽天)_注文確認_(APO)_050.(添付資料)その他 2" xfId="958"/>
    <cellStyle name="7_FAX用紙_★テスト仕様書_チェックシートAPO_(APO)_キャビネット構成図_01.コンバージョン手順書（最新）20040831" xfId="959"/>
    <cellStyle name="7_FAX用紙_テスト仕様書(テストモール)_システム構築_(APO)_キャビネット構成図_キャビネット構成図_050.(添付資料)その他 2" xfId="960"/>
    <cellStyle name="Input [yellow]" xfId="961"/>
    <cellStyle name="7_FAX用紙_★テスト仕様書_(APO)_(APO)_キャビネット構成図_キャビネット構成図 2" xfId="962"/>
    <cellStyle name="7_FAX用紙_057楽天様向ｲﾝﾀｰﾈｯﾄｼｮｯﾋﾟﾝｸﾞﾓｰﾙ機能開発2_050.(添付資料)その他 2" xfId="963"/>
    <cellStyle name="7_FAX用紙_SO21見積1205_(APO)_(APO)_キャビネット構成図 2" xfId="964"/>
    <cellStyle name="7_FAX用紙_★テスト仕様書_楽天見積機能縮小版_チェックシートAPO_(APO)_キャビネット構成図_キャビネット構成図_01.コンバージョン手順書（最新）20040831 2" xfId="965"/>
    <cellStyle name="7_FAX用紙_★テスト仕様書_楽天見積機能縮小版_キャビネット構成図_050.(添付資料)その他 2" xfId="966"/>
    <cellStyle name="7_FAX用紙_テスト仕様書(対楽天)_(APO)_(APO)_キャビネット構成図_050.(添付資料)その他" xfId="967"/>
    <cellStyle name="7_FAX用紙_★テスト仕様書_(APO)_(APO)_キャビネット構成図_キャビネット構成図_050.(添付資料)その他" xfId="968"/>
    <cellStyle name="7_FAX用紙_★テスト仕様書000125_057楽天様向ｲﾝﾀｰﾈｯﾄｼｮｯﾋﾟﾝｸﾞﾓｰﾙ機能開発2_キャビネット構成図" xfId="969"/>
    <cellStyle name="7_FAX用紙_★テスト仕様書_(APO)_(APO)_キャビネット構成図_キャビネット構成図_050.(添付資料)その他 2" xfId="970"/>
    <cellStyle name="7_FAX用紙_★テスト仕様書_053北陸勤怠給与(東京)_チェックシートAPO_(APO)_01.コンバージョン手順書（最新）20040831 2" xfId="971"/>
    <cellStyle name="7_FAX用紙_SO21見積1205_キャビネット構成図_キャビネット構成図_01.コンバージョン手順書（最新）20040831 2" xfId="972"/>
    <cellStyle name="7_FAX用紙_テスト仕様書_注文確認_チェックシートAPO_(APO)_01.コンバージョン手順書（最新）20040831 2" xfId="973"/>
    <cellStyle name="7_FAX用紙_★テスト仕様書000125_SO21見積1205_チェックシートAPO_キャビネット構成図_キャビネット構成図" xfId="974"/>
    <cellStyle name="7_FAX用紙_★テスト仕様書_(APO)_01.コンバージョン手順書（最新）20040831 2" xfId="975"/>
    <cellStyle name="7_FAX用紙_テスト仕様書(対楽天)_SO21見積1205_(APO)_(APO)_キャビネット構成図_キャビネット構成図_01.コンバージョン手順書（最新）20040831 2" xfId="976"/>
    <cellStyle name="百分比 2" xfId="977"/>
    <cellStyle name="7_FAX用紙_★テスト仕様書000111_楽天見積機能縮小版_キャビネット構成図_050.(添付資料)その他" xfId="978"/>
    <cellStyle name="7_FAX用紙_テスト仕様書(対楽天)_055飛脚ﾒｰﾙ便ｻｰﾊﾞ(急便向け）_(APO)_キャビネット構成図_キャビネット構成図_01.コンバージョン手順書（最新）20040831" xfId="979"/>
    <cellStyle name="7_FAX用紙_★テスト仕様書_053北陸勤怠給与(東京)_(APO)_キャビネット構成図_キャビネット構成図_01.コンバージョン手順書（最新）20040831 2" xfId="980"/>
    <cellStyle name="7_FAX用紙_★テスト仕様書_053北陸勤怠給与(東京)_チェックシートAPO_(APO)_050.(添付資料)その他" xfId="981"/>
    <cellStyle name="7_FAX用紙_SO21見積1205_キャビネット構成図_キャビネット構成図_050.(添付資料)その他" xfId="982"/>
    <cellStyle name="7_FAX用紙_★テスト仕様書_057楽天様向ｲﾝﾀｰﾈｯﾄｼｮｯﾋﾟﾝｸﾞﾓｰﾙ機能開発2_(APO)_(APO)_キャビネット構成図 2" xfId="983"/>
    <cellStyle name="7_FAX用紙_★テスト仕様書_055飛脚ﾒｰﾙ便ｻｰﾊﾞ(急便向け）_チェックシートAPO_(APO)_キャビネット構成図_キャビネット構成図_050.(添付資料)その他 2" xfId="984"/>
    <cellStyle name="7_FAX用紙_テスト仕様書_注文確認_チェックシートAPO_(APO)_050.(添付資料)その他" xfId="985"/>
    <cellStyle name="7_FAX用紙_★テスト仕様書_(APO)_050.(添付資料)その他" xfId="986"/>
    <cellStyle name="7_FAX用紙_★テスト仕様書000125_システム構築_キャビネット構成図_01.コンバージョン手順書（最新）20040831" xfId="987"/>
    <cellStyle name="7_FAX用紙_テスト仕様書(対楽天)_SO21見積1205_(APO)_(APO)_キャビネット構成図_キャビネット構成図_050.(添付資料)その他" xfId="988"/>
    <cellStyle name="7_FAX用紙_★テスト仕様書_053北陸勤怠給与(東京)_(APO)_キャビネット構成図_キャビネット構成図_050.(添付資料)その他" xfId="989"/>
    <cellStyle name="7_FAX用紙_★テスト仕様書_053北陸勤怠給与(東京)_チェックシートAPO_(APO)_050.(添付資料)その他 2" xfId="990"/>
    <cellStyle name="7_FAX用紙_SO21見積1205_キャビネット構成図_キャビネット構成図_050.(添付資料)その他 2" xfId="991"/>
    <cellStyle name="7_FAX用紙_テスト仕様書_注文確認_チェックシートAPO_(APO)_050.(添付資料)その他 2" xfId="992"/>
    <cellStyle name="7_FAX用紙_★テスト仕様書_(APO)_050.(添付資料)その他 2" xfId="993"/>
    <cellStyle name="7_FAX用紙_★テスト仕様書000125_システム構築_キャビネット構成図_01.コンバージョン手順書（最新）20040831 2" xfId="994"/>
    <cellStyle name="7_FAX用紙_テスト仕様書(対楽天)_SO21見積1205_(APO)_(APO)_キャビネット構成図_キャビネット構成図_050.(添付資料)その他 2" xfId="995"/>
    <cellStyle name="7_FAX用紙_★テスト仕様書_053北陸勤怠給与(東京)_(APO)_キャビネット構成図_キャビネット構成図_050.(添付資料)その他 2" xfId="996"/>
    <cellStyle name="7_FAX用紙_テスト仕様書_注文確認_チェックシートAPO_(APO)_キャビネット構成図" xfId="997"/>
    <cellStyle name="7_FAX用紙_テスト仕様書_モールＩ／Ｆテスト_(APO)_(APO)" xfId="998"/>
    <cellStyle name="7_FAX用紙_★テスト仕様書_(APO)_キャビネット構成図" xfId="999"/>
    <cellStyle name="7_FAX用紙_テスト仕様書(テストモール)_055飛脚ﾒｰﾙ便ｻｰﾊﾞ(急便向け）_チェックシートAPO_(APO)_キャビネット構成図_01.コンバージョン手順書（最新）20040831" xfId="1000"/>
    <cellStyle name="7_FAX用紙_★テスト仕様書000111_SO21見積1205_(APO)_(APO)_050.(添付資料)その他 2" xfId="1001"/>
    <cellStyle name="7_FAX用紙_★テスト仕様書000111_057楽天様向ｲﾝﾀｰﾈｯﾄｼｮｯﾋﾟﾝｸﾞﾓｰﾙ機能開発2_チェックシートAPO_(APO)" xfId="1002"/>
    <cellStyle name="7_FAX用紙_モールＩＦテスト仕様書（対楽天）_(APO)_(APO)_キャビネット構成図_キャビネット構成図_01.コンバージョン手順書（最新）20040831 2" xfId="1003"/>
    <cellStyle name="7_FAX用紙_★テスト仕様書_SO21見積1205_(APO)_(APO)" xfId="1004"/>
    <cellStyle name="7_FAX用紙_★テスト仕様書_055飛脚ﾒｰﾙ便ｻｰﾊﾞ(急便向け）_キャビネット構成図_キャビネット構成図_01.コンバージョン手順書（最新）20040831" xfId="1005"/>
    <cellStyle name="7_FAX用紙_★テスト仕様書000125_楽天見積機能縮小版_(APO)_キャビネット構成図_キャビネット構成図 2" xfId="1006"/>
    <cellStyle name="7_FAX用紙_★テスト仕様書_楽天見積機能縮小版_(APO)_(APO)_キャビネット構成図 2" xfId="1007"/>
    <cellStyle name="7_FAX用紙_★テスト仕様書000125_楽天見積機能縮小版_(APO)_01.コンバージョン手順書（最新）20040831" xfId="1008"/>
    <cellStyle name="7_FAX用紙_★テスト仕様書000125_キャビネット構成図_01.コンバージョン手順書（最新）20040831 2" xfId="1009"/>
    <cellStyle name="7_FAX用紙_★テスト仕様書_053北陸勤怠給与(東京)_チェックシートAPO_(APO)_キャビネット構成図" xfId="1010"/>
    <cellStyle name="7_FAX用紙_★テスト仕様書000125_注文確認_(APO)_(APO)_キャビネット構成図_キャビネット構成図_050.(添付資料)その他" xfId="1011"/>
    <cellStyle name="7_FAX用紙_テスト仕様書_注文確認_チェックシートAPO_(APO)_キャビネット構成図 2" xfId="1012"/>
    <cellStyle name="7_FAX用紙_テスト仕様書_モールＩ／Ｆテスト_(APO)_(APO) 2" xfId="1013"/>
    <cellStyle name="7_FAX用紙_★テスト仕様書_(APO)_キャビネット構成図 2" xfId="1014"/>
    <cellStyle name="7_FAX用紙_テスト仕様書(テストモール)_055飛脚ﾒｰﾙ便ｻｰﾊﾞ(急便向け）_チェックシートAPO_(APO)_キャビネット構成図_01.コンバージョン手順書（最新）20040831 2" xfId="1015"/>
    <cellStyle name="7_FAX用紙_★テスト仕様書000111_057楽天様向ｲﾝﾀｰﾈｯﾄｼｮｯﾋﾟﾝｸﾞﾓｰﾙ機能開発2_チェックシートAPO_(APO) 2" xfId="1016"/>
    <cellStyle name="7_FAX用紙_★テスト仕様書_SO21見積1205_(APO)_(APO) 2" xfId="1017"/>
    <cellStyle name="7_FAX用紙_★テスト仕様書000125_楽天見積機能縮小版_チェックシートAPO_(APO)_キャビネット構成図" xfId="1018"/>
    <cellStyle name="7_FAX用紙_★テスト仕様書_053北陸勤怠給与(東京)_チェックシートAPO_(APO)_キャビネット構成図 2" xfId="1019"/>
    <cellStyle name="7_FAX用紙_★テスト仕様書000125_注文確認_(APO)_(APO)_キャビネット構成図_キャビネット構成図_050.(添付資料)その他 2" xfId="1020"/>
    <cellStyle name="7_FAX用紙_★テスト仕様書000111_057楽天様向ｲﾝﾀｰﾈｯﾄｼｮｯﾋﾟﾝｸﾞﾓｰﾙ機能開発2_(APO)_(APO)_キャビネット構成図_01.コンバージョン手順書（最新）20040831" xfId="1021"/>
    <cellStyle name="7_FAX用紙_★テスト仕様書_055飛脚ﾒｰﾙ便ｻｰﾊﾞ(急便向け）_キャビネット構成図_キャビネット構成図_01.コンバージョン手順書（最新）20040831 2" xfId="1022"/>
    <cellStyle name="7_FAX用紙_★テスト仕様書000111_053北陸勤怠給与(東京)_(APO)_キャビネット構成図_050.(添付資料)その他" xfId="1023"/>
    <cellStyle name="7_FAX用紙_楽天見積機能縮小版_チェックシートAPO_キャビネット構成図" xfId="1024"/>
    <cellStyle name="7_FAX用紙_★テスト仕様書000111_057楽天様向ｲﾝﾀｰﾈｯﾄｼｮｯﾋﾟﾝｸﾞﾓｰﾙ機能開発2_チェックシートAPO_(APO)_01.コンバージョン手順書（最新）20040831" xfId="1025"/>
    <cellStyle name="7_FAX用紙_★テスト仕様書_SO21見積1205_(APO)_(APO)_01.コンバージョン手順書（最新）20040831" xfId="1026"/>
    <cellStyle name="7_FAX用紙_テスト仕様書(対楽天)_SO21見積1205_チェックシートAPO_(APO)_キャビネット構成図_キャビネット構成図 2" xfId="1027"/>
    <cellStyle name="7_FAX用紙_テスト仕様書_注文確認_チェックシートAPO_(APO)_キャビネット構成図_01.コンバージョン手順書（最新）20040831" xfId="1028"/>
    <cellStyle name="7_FAX用紙_テスト仕様書_モールＩ／Ｆテスト_(APO)_(APO)_01.コンバージョン手順書（最新）20040831" xfId="1029"/>
    <cellStyle name="7_FAX用紙_★テスト仕様書_(APO)_キャビネット構成図_01.コンバージョン手順書（最新）20040831" xfId="1030"/>
    <cellStyle name="7_FAX用紙_★テスト仕様書_注文確認_(APO)_キャビネット構成図_050.(添付資料)その他 2" xfId="1031"/>
    <cellStyle name="7_FAX用紙_057楽天様向ｲﾝﾀｰﾈｯﾄｼｮｯﾋﾟﾝｸﾞﾓｰﾙ機能開発2_チェックシートAPO_キャビネット構成図_050.(添付資料)その他 2" xfId="1032"/>
    <cellStyle name="7_FAX用紙_★テスト仕様書_053北陸勤怠給与(東京)_チェックシートAPO_(APO)_キャビネット構成図_01.コンバージョン手順書（最新）20040831" xfId="1033"/>
    <cellStyle name="7_FAX用紙_テスト仕様書_注文確認_チェックシートAPO_(APO)_キャビネット構成図_050.(添付資料)その他 2" xfId="1034"/>
    <cellStyle name="7_FAX用紙_テスト仕様書_モールＩ／Ｆテスト_(APO)_(APO)_050.(添付資料)その他 2" xfId="1035"/>
    <cellStyle name="7_FAX用紙_★テスト仕様書000125_055飛脚ﾒｰﾙ便ｻｰﾊﾞ(急便向け）_(APO)_(APO)_キャビネット構成図_050.(添付資料)その他" xfId="1036"/>
    <cellStyle name="7_FAX用紙_★テスト仕様書_(APO)_キャビネット構成図_050.(添付資料)その他 2" xfId="1037"/>
    <cellStyle name="7_FAX用紙_★テスト仕様書000111_(APO)_01.コンバージョン手順書（最新）20040831" xfId="1038"/>
    <cellStyle name="7_FAX用紙_テスト仕様書(テストモール)_システム構築_(APO)_(APO)_キャビネット構成図_キャビネット構成図_01.コンバージョン手順書（最新）20040831 2" xfId="1039"/>
    <cellStyle name="7_FAX用紙_★テスト仕様書000111_057楽天様向ｲﾝﾀｰﾈｯﾄｼｮｯﾋﾟﾝｸﾞﾓｰﾙ機能開発2_チェックシートAPO_(APO)_050.(添付資料)その他 2" xfId="1040"/>
    <cellStyle name="7_FAX用紙_テスト仕様書(テストモール)_注文確認_(APO)_01.コンバージョン手順書（最新）20040831 2" xfId="1041"/>
    <cellStyle name="7_FAX用紙_★テスト仕様書_SO21見積1205_(APO)_(APO)_050.(添付資料)その他 2" xfId="1042"/>
    <cellStyle name="7_FAX用紙_テスト仕様書_SO21見積1205_(APO)_(APO) 2" xfId="1043"/>
    <cellStyle name="7_FAX用紙_★テスト仕様書_053北陸勤怠給与(東京)_チェックシートAPO_(APO)_キャビネット構成図_050.(添付資料)その他 2" xfId="1044"/>
    <cellStyle name="7_FAX用紙_★テスト仕様書_057楽天様向ｲﾝﾀｰﾈｯﾄｼｮｯﾋﾟﾝｸﾞﾓｰﾙ機能開発2_(APO)_キャビネット構成図_01.コンバージョン手順書（最新）20040831 2" xfId="1045"/>
    <cellStyle name="7_FAX用紙_テスト仕様書_注文確認_チェックシートAPO_(APO)_キャビネット構成図_キャビネット構成図" xfId="1046"/>
    <cellStyle name="7_FAX用紙_テスト仕様書_モールＩ／Ｆテスト_(APO)_(APO)_キャビネット構成図" xfId="1047"/>
    <cellStyle name="7_FAX用紙_★テスト仕様書_(APO)_キャビネット構成図_キャビネット構成図" xfId="1048"/>
    <cellStyle name="7_FAX用紙_★テスト仕様書_楽天見積機能縮小版_チェックシートAPO 2" xfId="1049"/>
    <cellStyle name="7_FAX用紙_053北陸勤怠給与(東京)" xfId="1050"/>
    <cellStyle name="7_FAX用紙_★テスト仕様書000111_057楽天様向ｲﾝﾀｰﾈｯﾄｼｮｯﾋﾟﾝｸﾞﾓｰﾙ機能開発2_チェックシートAPO_(APO)_キャビネット構成図" xfId="1051"/>
    <cellStyle name="7_FAX用紙_★テスト仕様書_SO21見積1205_(APO)_(APO)_キャビネット構成図" xfId="1052"/>
    <cellStyle name="7_FAX用紙_★テスト仕様書_053北陸勤怠給与(東京)_チェックシートAPO_(APO)_キャビネット構成図_キャビネット構成図" xfId="1053"/>
    <cellStyle name="7_FAX用紙_テスト仕様書(テストモール)_楽天見積機能縮小版_(APO)_キャビネット構成図_01.コンバージョン手順書（最新）20040831" xfId="1054"/>
    <cellStyle name="7_FAX用紙_テスト仕様書_注文確認_チェックシートAPO_(APO)_キャビネット構成図_キャビネット構成図 2" xfId="1055"/>
    <cellStyle name="7_FAX用紙_テスト仕様書_モールＩ／Ｆテスト_(APO)_(APO)_キャビネット構成図 2" xfId="1056"/>
    <cellStyle name="7_FAX用紙_★テスト仕様書_(APO)_キャビネット構成図_キャビネット構成図 2" xfId="1057"/>
    <cellStyle name="7_FAX用紙_053北陸勤怠給与(東京) 2" xfId="1058"/>
    <cellStyle name="7_FAX用紙_★テスト仕様書000111_057楽天様向ｲﾝﾀｰﾈｯﾄｼｮｯﾋﾟﾝｸﾞﾓｰﾙ機能開発2_チェックシートAPO_(APO)_キャビネット構成図 2" xfId="1059"/>
    <cellStyle name="7_FAX用紙_★テスト仕様書000111_SO21見積1205_(APO)_(APO)_050.(添付資料)その他" xfId="1060"/>
    <cellStyle name="7_FAX用紙_★テスト仕様書_SO21見積1205_(APO)_(APO)_キャビネット構成図 2" xfId="1061"/>
    <cellStyle name="7_FAX用紙_★テスト仕様書_053北陸勤怠給与(東京)_チェックシートAPO_(APO)_キャビネット構成図_キャビネット構成図 2" xfId="1062"/>
    <cellStyle name="7_FAX用紙_★テスト仕様書000125_楽天見積機能縮小版_(APO)_キャビネット構成図_キャビネット構成図" xfId="1063"/>
    <cellStyle name="7_FAX用紙_テスト仕様書(テストモール)_楽天見積機能縮小版_(APO)_キャビネット構成図_01.コンバージョン手順書（最新）20040831 2" xfId="1064"/>
    <cellStyle name="7_FAX用紙_★テスト仕様書_楽天見積機能縮小版_(APO)_(APO)_キャビネット構成図" xfId="1065"/>
    <cellStyle name="7_FAX用紙_★テスト仕様書000125_053北陸勤怠給与(東京)_(APO)_(APO)_キャビネット構成図 2" xfId="1066"/>
    <cellStyle name="7_FAX用紙_★テスト仕様書_SO21見積1205_(APO)_(APO)_キャビネット構成図_01.コンバージョン手順書（最新）20040831" xfId="1067"/>
    <cellStyle name="7_FAX用紙_★テスト仕様書_SO21見積1205_キャビネット構成図 2" xfId="1068"/>
    <cellStyle name="7_FAX用紙_★テスト仕様書000111_053北陸勤怠給与(東京)_(APO)_050.(添付資料)その他" xfId="1069"/>
    <cellStyle name="7_FAX用紙_★テスト仕様書000111_057楽天様向ｲﾝﾀｰﾈｯﾄｼｮｯﾋﾟﾝｸﾞﾓｰﾙ機能開発2_チェックシートAPO_(APO)_キャビネット構成図_01.コンバージョン手順書（最新）20040831" xfId="1070"/>
    <cellStyle name="7_FAX用紙_★テスト仕様書_055飛脚ﾒｰﾙ便ｻｰﾊﾞ(急便向け）_キャビネット構成図_01.コンバージョン手順書（最新）20040831 2" xfId="1071"/>
    <cellStyle name="7_FAX用紙_チェックシートAPO_キャビネット構成図_キャビネット構成図 2" xfId="1072"/>
    <cellStyle name="7_FAX用紙_テスト仕様書_注文確認_チェックシートAPO_(APO)_キャビネット構成図_キャビネット構成図_01.コンバージョン手順書（最新）20040831" xfId="1073"/>
    <cellStyle name="7_FAX用紙_テスト仕様書_モールＩ／Ｆテスト_キャビネット構成図 2" xfId="1074"/>
    <cellStyle name="7_FAX用紙_テスト仕様書_モールＩ／Ｆテスト_(APO)_(APO)_キャビネット構成図_01.コンバージョン手順書（最新）20040831" xfId="1075"/>
    <cellStyle name="7_FAX用紙_★テスト仕様書000111_注文確認_チェックシートAPO_(APO) 2" xfId="1076"/>
    <cellStyle name="7_FAX用紙_★テスト仕様書_(APO)_キャビネット構成図_キャビネット構成図_01.コンバージョン手順書（最新）20040831" xfId="1077"/>
    <cellStyle name="7_FAX用紙_053北陸勤怠給与(東京)_01.コンバージョン手順書（最新）20040831" xfId="1078"/>
    <cellStyle name="7_FAX用紙_★テスト仕様書_053北陸勤怠給与(東京)_チェックシートAPO_(APO)_キャビネット構成図_キャビネット構成図_01.コンバージョン手順書（最新）20040831" xfId="1079"/>
    <cellStyle name="7_FAX用紙_★テスト仕様書000125_055飛脚ﾒｰﾙ便ｻｰﾊﾞ(急便向け）_チェックシートAPO_(APO)_キャビネット構成図" xfId="1080"/>
    <cellStyle name="7_FAX用紙_★テスト仕様書000111_057楽天様向ｲﾝﾀｰﾈｯﾄｼｮｯﾋﾟﾝｸﾞﾓｰﾙ機能開発2_チェックシートAPO_(APO)_キャビネット構成図_01.コンバージョン手順書（最新）20040831 2" xfId="1081"/>
    <cellStyle name="7_FAX用紙_★テスト仕様書_SO21見積1205_(APO)_(APO)_キャビネット構成図_01.コンバージョン手順書（最新）20040831 2" xfId="1082"/>
    <cellStyle name="7_FAX用紙_★テスト仕様書000111_053北陸勤怠給与(東京)_(APO)_050.(添付資料)その他 2" xfId="1083"/>
    <cellStyle name="Comma_#6 Temps &amp; Contractors" xfId="1084"/>
    <cellStyle name="7_FAX用紙_テスト仕様書_注文確認_チェックシートAPO_(APO)_キャビネット構成図_キャビネット構成図_01.コンバージョン手順書（最新）20040831 2" xfId="1085"/>
    <cellStyle name="7_FAX用紙_テスト仕様書_モールＩ／Ｆテスト_(APO)_(APO)_キャビネット構成図_01.コンバージョン手順書（最新）20040831 2" xfId="1086"/>
    <cellStyle name="7_FAX用紙_★テスト仕様書_(APO)_キャビネット構成図_キャビネット構成図_01.コンバージョン手順書（最新）20040831 2" xfId="1087"/>
    <cellStyle name="7_FAX用紙_★テスト仕様書_注文確認_(APO)_キャビネット構成図_050.(添付資料)その他" xfId="1088"/>
    <cellStyle name="7_FAX用紙_053北陸勤怠給与(東京)_01.コンバージョン手順書（最新）20040831 2" xfId="1089"/>
    <cellStyle name="7_FAX用紙_057楽天様向ｲﾝﾀｰﾈｯﾄｼｮｯﾋﾟﾝｸﾞﾓｰﾙ機能開発2_チェックシートAPO_キャビネット構成図_050.(添付資料)その他" xfId="1090"/>
    <cellStyle name="7_FAX用紙_★テスト仕様書_053北陸勤怠給与(東京)_チェックシートAPO_(APO)_キャビネット構成図_キャビネット構成図_01.コンバージョン手順書（最新）20040831 2" xfId="1091"/>
    <cellStyle name="7_FAX用紙_★テスト仕様書000125_055飛脚ﾒｰﾙ便ｻｰﾊﾞ(急便向け）_チェックシートAPO_(APO)_キャビネット構成図 2" xfId="1092"/>
    <cellStyle name="7_FAX用紙_★テスト仕様書000111_チェックシートAPO_(APO)_キャビネット構成図_キャビネット構成図_050.(添付資料)その他" xfId="1093"/>
    <cellStyle name="7_FAX用紙_テスト仕様書(テストモール)_(APO)_キャビネット構成図 2" xfId="1094"/>
    <cellStyle name="7_FAX用紙_★テスト仕様書_楽天見積機能縮小版_(APO)_01.コンバージョン手順書（最新）20040831 2" xfId="1095"/>
    <cellStyle name="PrePop Units (2)" xfId="1096"/>
    <cellStyle name="7_FAX用紙_★テスト仕様書_053北陸勤怠給与(東京)_チェックシートAPO_01.コンバージョン手順書（最新）20040831" xfId="1097"/>
    <cellStyle name="7_FAX用紙_★テスト仕様書000111_システム構築_(APO)_(APO)_キャビネット構成図_01.コンバージョン手順書（最新）20040831" xfId="1098"/>
    <cellStyle name="7_FAX用紙_テスト仕様書_注文確認_チェックシートAPO_01.コンバージョン手順書（最新）20040831" xfId="1099"/>
    <cellStyle name="7_FAX用紙_★テスト仕様書_01.コンバージョン手順書（最新）20040831" xfId="1100"/>
    <cellStyle name="7_FAX用紙_★テスト仕様書_053北陸勤怠給与(東京)_チェックシートAPO_01.コンバージョン手順書（最新）20040831 2" xfId="1101"/>
    <cellStyle name="7_FAX用紙_テスト仕様書(対楽天)_055飛脚ﾒｰﾙ便ｻｰﾊﾞ(急便向け）_チェックシートAPO_キャビネット構成図_キャビネット構成図_01.コンバージョン手順書（最新）20040831" xfId="1102"/>
    <cellStyle name="7_FAX用紙_★テスト仕様書000111_システム構築_(APO)_(APO)_キャビネット構成図_01.コンバージョン手順書（最新）20040831 2" xfId="1103"/>
    <cellStyle name="7_FAX用紙_テスト仕様書_注文確認_チェックシートAPO_01.コンバージョン手順書（最新）20040831 2" xfId="1104"/>
    <cellStyle name="7_FAX用紙_★テスト仕様書_01.コンバージョン手順書（最新）20040831 2" xfId="1105"/>
    <cellStyle name="7_FAX用紙_★テスト仕様書000125_注文確認_(APO)_(APO)_キャビネット構成図_050.(添付資料)その他" xfId="1106"/>
    <cellStyle name="7_FAX用紙_★テスト仕様書_053北陸勤怠給与(東京)_チェックシートAPO_050.(添付資料)その他" xfId="1107"/>
    <cellStyle name="7_FAX用紙_★テスト仕様書_システム構築_(APO)_キャビネット構成図 2" xfId="1108"/>
    <cellStyle name="7_FAX用紙_★テスト仕様書000111_システム構築_(APO)_(APO)_キャビネット構成図_050.(添付資料)その他" xfId="1109"/>
    <cellStyle name="7_FAX用紙_テスト仕様書(対楽天)_057楽天様向ｲﾝﾀｰﾈｯﾄｼｮｯﾋﾟﾝｸﾞﾓｰﾙ機能開発2_キャビネット構成図_01.コンバージョン手順書（最新）20040831" xfId="1110"/>
    <cellStyle name="7_FAX用紙_モールＩ／Ｆテスト_チェックシートAPO_キャビネット構成図_キャビネット構成図_01.コンバージョン手順書（最新）20040831" xfId="1111"/>
    <cellStyle name="7_FAX用紙_テスト仕様書_注文確認_チェックシートAPO_050.(添付資料)その他" xfId="1112"/>
    <cellStyle name="7_FAX用紙_★テスト仕様書_050.(添付資料)その他" xfId="1113"/>
    <cellStyle name="7_FAX用紙_★テスト仕様書_053北陸勤怠給与(東京)_チェックシートAPO_050.(添付資料)その他 2" xfId="1114"/>
    <cellStyle name="標準-UENO" xfId="1115"/>
    <cellStyle name="7_FAX用紙_注文確認_(APO)_(APO)_キャビネット構成図_キャビネット構成図_01.コンバージョン手順書（最新）20040831 2" xfId="1116"/>
    <cellStyle name="7_FAX用紙_★テスト仕様書000111_055飛脚ﾒｰﾙ便ｻｰﾊﾞ(急便向け）_チェックシートAPO_(APO)" xfId="1117"/>
    <cellStyle name="7_FAX用紙_テスト仕様書(対楽天)_システム構築_(APO)_(APO)" xfId="1118"/>
    <cellStyle name="7_FAX用紙_★テスト仕様書000111_053北陸勤怠給与(東京)_(APO)_(APO)_キャビネット構成図_01.コンバージョン手順書（最新）20040831" xfId="1119"/>
    <cellStyle name="7_FAX用紙_★テスト仕様書000111_SO21見積1205_(APO)_(APO)_キャビネット構成図_キャビネット構成図_01.コンバージョン手順書（最新）20040831" xfId="1120"/>
    <cellStyle name="7_FAX用紙_テスト仕様書(対楽天)_055飛脚ﾒｰﾙ便ｻｰﾊﾞ(急便向け）_050.(添付資料)その他" xfId="1121"/>
    <cellStyle name="7_FAX用紙_テスト仕様書(対楽天)_楽天見積機能縮小版_チェックシートAPO_(APO)_050.(添付資料)その他" xfId="1122"/>
    <cellStyle name="7_FAX用紙_★テスト仕様書000111_システム構築_(APO)_(APO)_キャビネット構成図_050.(添付資料)その他 2" xfId="1123"/>
    <cellStyle name="7_FAX用紙_テスト仕様書(対楽天)_057楽天様向ｲﾝﾀｰﾈｯﾄｼｮｯﾋﾟﾝｸﾞﾓｰﾙ機能開発2_キャビネット構成図_01.コンバージョン手順書（最新）20040831 2" xfId="1124"/>
    <cellStyle name="7_FAX用紙_モールＩ／Ｆテスト_チェックシートAPO_キャビネット構成図_キャビネット構成図_01.コンバージョン手順書（最新）20040831 2" xfId="1125"/>
    <cellStyle name="7_FAX用紙_テスト仕様書_注文確認_チェックシートAPO_050.(添付資料)その他 2" xfId="1126"/>
    <cellStyle name="7_FAX用紙_★テスト仕様書_050.(添付資料)その他 2" xfId="1127"/>
    <cellStyle name="7_FAX用紙_テスト仕様書_(APO)_(APO)_キャビネット構成図_キャビネット構成図_050.(添付資料)その他" xfId="1128"/>
    <cellStyle name="7_FAX用紙_★テスト仕様書_053北陸勤怠給与(東京) 2" xfId="1129"/>
    <cellStyle name="7_FAX用紙_★テスト仕様書000125_055飛脚ﾒｰﾙ便ｻｰﾊﾞ(急便向け）_キャビネット構成図_キャビネット構成図_01.コンバージョン手順書（最新）20040831 2" xfId="1130"/>
    <cellStyle name="7_FAX用紙_テスト仕様書(テストモール)_053北陸勤怠給与(東京)_チェックシートAPO 2" xfId="1131"/>
    <cellStyle name="7_FAX用紙_★テスト仕様書000111_システム構築_(APO)_キャビネット構成図_キャビネット構成図 2" xfId="1132"/>
    <cellStyle name="7_FAX用紙_テスト仕様書(対楽天)_SO21見積1205_(APO) 2" xfId="1133"/>
    <cellStyle name="7_FAX用紙_★テスト仕様書000111_システム構築_チェックシートAPO_(APO)_キャビネット構成図_キャビネット構成図_01.コンバージョン手順書（最新）20040831" xfId="1134"/>
    <cellStyle name="7_FAX用紙_★テスト仕様書_055飛脚ﾒｰﾙ便ｻｰﾊﾞ(急便向け）_キャビネット構成図" xfId="1135"/>
    <cellStyle name="7_FAX用紙_テスト仕様書_システム構築_チェックシートAPO_キャビネット構成図_01.コンバージョン手順書（最新）20040831" xfId="1136"/>
    <cellStyle name="7_FAX用紙_テスト仕様書(テストモール)_モールＩＦテスト仕様書（対楽天）_(APO)_(APO)_キャビネット構成図_キャビネット構成図 2" xfId="1137"/>
    <cellStyle name="7_FAX用紙_★テスト仕様書000111_057楽天様向ｲﾝﾀｰﾈｯﾄｼｮｯﾋﾟﾝｸﾞﾓｰﾙ機能開発2_キャビネット構成図_01.コンバージョン手順書（最新）20040831" xfId="1138"/>
    <cellStyle name="7_FAX用紙_★テスト仕様書000125_(APO)_(APO)_01.コンバージョン手順書（最新）20040831 2" xfId="1139"/>
    <cellStyle name="7_FAX用紙_★テスト仕様書000111_(APO)_(APO)_キャビネット構成図_キャビネット構成図_050.(添付資料)その他 2" xfId="1140"/>
    <cellStyle name="7_FAX用紙_★テスト仕様書_053北陸勤怠給与(東京)_(APO)" xfId="1141"/>
    <cellStyle name="7_FAX用紙_テスト仕様書(テストモール)_055飛脚ﾒｰﾙ便ｻｰﾊﾞ(急便向け）_(APO)_(APO) 2" xfId="1142"/>
    <cellStyle name="7_FAX用紙_★テスト仕様書_053北陸勤怠給与(東京)_(APO)_(APO)" xfId="1143"/>
    <cellStyle name="7_FAX用紙_★テスト仕様書000125_SO21見積1205_(APO)_キャビネット構成図 2" xfId="1144"/>
    <cellStyle name="7_FAX用紙_★テスト仕様書_チェックシートAPO_01.コンバージョン手順書（最新）20040831" xfId="1145"/>
    <cellStyle name="7_FAX用紙_★テスト仕様書_053北陸勤怠給与(東京)_(APO)_(APO) 2" xfId="1146"/>
    <cellStyle name="7_FAX用紙_テスト仕様書(対楽天)_053北陸勤怠給与(東京)_(APO)_01.コンバージョン手順書（最新）20040831" xfId="1147"/>
    <cellStyle name="7_FAX用紙_★テスト仕様書000125_SO21見積1205_(APO)_キャビネット構成図_01.コンバージョン手順書（最新）20040831" xfId="1148"/>
    <cellStyle name="7_FAX用紙_★テスト仕様書000125_(APO)_キャビネット構成図 2" xfId="1149"/>
    <cellStyle name="下点線 2" xfId="1150"/>
    <cellStyle name="7_FAX用紙_★テスト仕様書_楽天見積機能縮小版_(APO)_キャビネット構成図" xfId="1151"/>
    <cellStyle name="7_FAX用紙_★テスト仕様書_053北陸勤怠給与(東京)_(APO)_(APO)_01.コンバージョン手順書（最新）20040831" xfId="1152"/>
    <cellStyle name="好_峰-JAV~1_20110615_概算見積書（税務システム再構築開発業務）" xfId="1153"/>
    <cellStyle name="7_FAX用紙_★テスト仕様書_057楽天様向ｲﾝﾀｰﾈｯﾄｼｮｯﾋﾟﾝｸﾞﾓｰﾙ機能開発2_050.(添付資料)その他" xfId="1154"/>
    <cellStyle name="7_FAX用紙_★テスト仕様書_システム構築_チェックシートAPO_キャビネット構成図_050.(添付資料)その他" xfId="1155"/>
    <cellStyle name="7_FAX用紙_テスト仕様書_楽天見積機能縮小版_(APO)_(APO)_キャビネット構成図_キャビネット構成図_050.(添付資料)その他" xfId="1156"/>
    <cellStyle name="7_FAX用紙_★テスト仕様書000125_SO21見積1205_(APO)_キャビネット構成図_01.コンバージョン手順書（最新）20040831 2" xfId="1157"/>
    <cellStyle name="7_FAX用紙_★テスト仕様書_楽天見積機能縮小版_(APO)_キャビネット構成図 2" xfId="1158"/>
    <cellStyle name="7_FAX用紙_★テスト仕様書_053北陸勤怠給与(東京)_(APO)_(APO)_01.コンバージョン手順書（最新）20040831 2" xfId="1159"/>
    <cellStyle name="7_FAX用紙_★テスト仕様書_システム構築_チェックシートAPO_(APO)_キャビネット構成図_キャビネット構成図_01.コンバージョン手順書（最新）20040831" xfId="1160"/>
    <cellStyle name="7_FAX用紙_テスト仕様書(テストモール)_057楽天様向ｲﾝﾀｰﾈｯﾄｼｮｯﾋﾟﾝｸﾞﾓｰﾙ機能開発2_(APO)_(APO)_キャビネット構成図_キャビネット構成図 2" xfId="1161"/>
    <cellStyle name="7_FAX用紙_★テスト仕様書000125_システム構築_(APO)_キャビネット構成図_01.コンバージョン手順書（最新）20040831" xfId="1162"/>
    <cellStyle name="7_FAX用紙_★テスト仕様書000125_SO21見積1205_(APO)_キャビネット構成図_050.(添付資料)その他" xfId="1163"/>
    <cellStyle name="7_FAX用紙_★テスト仕様書000111_SO21見積1205_キャビネット構成図_キャビネット構成図" xfId="1164"/>
    <cellStyle name="7_FAX用紙_★テスト仕様書_注文確認_チェックシートAPO_キャビネット構成図_キャビネット構成図 2" xfId="1165"/>
    <cellStyle name="Calculation 2" xfId="1166"/>
    <cellStyle name="7_FAX用紙_★テスト仕様書_053北陸勤怠給与(東京)_(APO)_(APO)_050.(添付資料)その他" xfId="1167"/>
    <cellStyle name="oft Excel]_x000d__x000a_Comment=open=/f Ｅ指弾ａEＦ・、ユーザー弾義外数Ｅ外数貼Ｆ付ａP・・覧・登録ａEＦａ}・Ｂ・ａa６ａE。_x000d__x000a_Maximized 2" xfId="1168"/>
    <cellStyle name="7_FAX用紙_テスト仕様書(対楽天)_楽天見積機能縮小版_(APO)_(APO)_キャビネット構成図_050.(添付資料)その他" xfId="1169"/>
    <cellStyle name="7_FAX用紙_★テスト仕様書000111_055飛脚ﾒｰﾙ便ｻｰﾊﾞ(急便向け）_キャビネット構成図_01.コンバージョン手順書（最新）20040831 2" xfId="1170"/>
    <cellStyle name="7_FAX用紙_SO21見積1205_(APO)_050.(添付資料)その他 2" xfId="1171"/>
    <cellStyle name="7_FAX用紙_★テスト仕様書_システム構築_キャビネット構成図_キャビネット構成図_01.コンバージョン手順書（最新）20040831 2" xfId="1172"/>
    <cellStyle name="7_FAX用紙_モールＩＦテスト仕様書（対楽天）_キャビネット構成図_050.(添付資料)その他 2" xfId="1173"/>
    <cellStyle name="7_FAX用紙_★テスト仕様書_057楽天様向ｲﾝﾀｰﾈｯﾄｼｮｯﾋﾟﾝｸﾞﾓｰﾙ機能開発2_(APO)" xfId="1174"/>
    <cellStyle name="7_FAX用紙_★テスト仕様書000125_SO21見積1205_(APO)_キャビネット構成図_050.(添付資料)その他 2" xfId="1175"/>
    <cellStyle name="7_FAX用紙_★テスト仕様書000111_SO21見積1205_キャビネット構成図_キャビネット構成図 2" xfId="1176"/>
    <cellStyle name="7_FAX用紙_★テスト仕様書_システム構築_チェックシートAPO_(APO)_キャビネット構成図_キャビネット構成図_01.コンバージョン手順書（最新）20040831 2" xfId="1177"/>
    <cellStyle name="7_FAX用紙_テスト仕様書(テストモール)_システム構築_(APO)_(APO)_キャビネット構成図" xfId="1178"/>
    <cellStyle name="7_FAX用紙_★テスト仕様書000125_システム構築_(APO)_キャビネット構成図_01.コンバージョン手順書（最新）20040831 2" xfId="1179"/>
    <cellStyle name="7_FAX用紙_★テスト仕様書_053北陸勤怠給与(東京)_(APO)_(APO)_050.(添付資料)その他 2" xfId="1180"/>
    <cellStyle name="7_FAX用紙_★テスト仕様書_053北陸勤怠給与(東京)_(APO)_(APO)_キャビネット構成図" xfId="1181"/>
    <cellStyle name="7_FAX用紙_★テスト仕様書_053北陸勤怠給与(東京)_(APO)_(APO)_キャビネット構成図 2" xfId="1182"/>
    <cellStyle name="7_FAX用紙_テスト仕様書(テストモール)_055飛脚ﾒｰﾙ便ｻｰﾊﾞ(急便向け）_(APO)_(APO)" xfId="1183"/>
    <cellStyle name="7_FAX用紙_★テスト仕様書_053北陸勤怠給与(東京)_(APO)_(APO)_キャビネット構成図_01.コンバージョン手順書（最新）20040831 2" xfId="1184"/>
    <cellStyle name="7_FAX用紙_テスト仕様書_注文確認_(APO)_(APO)_キャビネット構成図_050.(添付資料)その他" xfId="1185"/>
    <cellStyle name="7_FAX用紙_★テスト仕様書_057楽天様向ｲﾝﾀｰﾈｯﾄｼｮｯﾋﾟﾝｸﾞﾓｰﾙ機能開発2_チェックシートAPO 2" xfId="1186"/>
    <cellStyle name="7_FAX用紙_★テスト仕様書_注文確認_チェックシートAPO_(APO)_キャビネット構成図_キャビネット構成図 2" xfId="1187"/>
    <cellStyle name="7_FAX用紙_SO21見積1205_(APO)_キャビネット構成図_050.(添付資料)その他" xfId="1188"/>
    <cellStyle name="7_FAX用紙_★テスト仕様書000125_057楽天様向ｲﾝﾀｰﾈｯﾄｼｮｯﾋﾟﾝｸﾞﾓｰﾙ機能開発2_キャビネット構成図_01.コンバージョン手順書（最新）20040831" xfId="1189"/>
    <cellStyle name="7_FAX用紙_テスト仕様書_055飛脚ﾒｰﾙ便ｻｰﾊﾞ(急便向け）_(APO)_(APO) 2" xfId="1190"/>
    <cellStyle name="7_FAX用紙_テスト仕様書(対楽天)_注文確認_キャビネット構成図_01.コンバージョン手順書（最新）20040831" xfId="1191"/>
    <cellStyle name="7_FAX用紙_★テスト仕様書000111_053北陸勤怠給与(東京)" xfId="1192"/>
    <cellStyle name="7_FAX用紙_★テスト仕様書_053北陸勤怠給与(東京)_(APO)_(APO)_キャビネット構成図_050.(添付資料)その他" xfId="1193"/>
    <cellStyle name="7_FAX用紙_★テスト仕様書_055飛脚ﾒｰﾙ便ｻｰﾊﾞ(急便向け）_チェックシートAPO_(APO)_キャビネット構成図_01.コンバージョン手順書（最新）20040831" xfId="1194"/>
    <cellStyle name="7_FAX用紙_テスト仕様書(対楽天)_(APO)_キャビネット構成図_キャビネット構成図" xfId="1195"/>
    <cellStyle name="7_FAX用紙_SO21見積1205_(APO)_キャビネット構成図_キャビネット構成図" xfId="1196"/>
    <cellStyle name="7_FAX用紙_★テスト仕様書_057楽天様向ｲﾝﾀｰﾈｯﾄｼｮｯﾋﾟﾝｸﾞﾓｰﾙ機能開発2_(APO)_050.(添付資料)その他" xfId="1197"/>
    <cellStyle name="7_FAX用紙_★テスト仕様書000125_楽天見積機能縮小版_チェックシートAPO_(APO) 2" xfId="1198"/>
    <cellStyle name="7_FAX用紙_★テスト仕様書_053北陸勤怠給与(東京)_(APO)_(APO)_キャビネット構成図_キャビネット構成図" xfId="1199"/>
    <cellStyle name="7_FAX用紙_テスト仕様書(テストモール)_システム構築_(APO)_(APO)_キャビネット構成図_050.(添付資料)その他" xfId="1200"/>
    <cellStyle name="7_FAX用紙_テスト仕様書(テストモール)_モールＩＦテスト仕様書（対楽天）_(APO)_(APO)_キャビネット構成図_01.コンバージョン手順書（最新）20040831 2" xfId="1201"/>
    <cellStyle name="7_FAX用紙_★テスト仕様書000125_053北陸勤怠給与(東京)_(APO)_キャビネット構成図_キャビネット構成図_01.コンバージョン手順書（最新）20040831 2" xfId="1202"/>
    <cellStyle name="7_FAX用紙_★テスト仕様書_055飛脚ﾒｰﾙ便ｻｰﾊﾞ(急便向け）_チェックシートAPO_(APO)_キャビネット構成図_01.コンバージョン手順書（最新）20040831 2" xfId="1203"/>
    <cellStyle name="7_FAX用紙_テスト仕様書(テストモール)_楽天見積機能縮小版_チェックシートAPO_キャビネット構成図_キャビネット構成図" xfId="1204"/>
    <cellStyle name="7_FAX用紙_テスト仕様書(対楽天)_(APO)_キャビネット構成図_キャビネット構成図 2" xfId="1205"/>
    <cellStyle name="7_FAX用紙_★テスト仕様書000125_SO21見積1205_チェックシートAPO_キャビネット構成図_キャビネット構成図_01.コンバージョン手順書（最新）20040831" xfId="1206"/>
    <cellStyle name="7_FAX用紙_SO21見積1205_(APO)_キャビネット構成図_キャビネット構成図 2" xfId="1207"/>
    <cellStyle name="7_FAX用紙_★テスト仕様書_057楽天様向ｲﾝﾀｰﾈｯﾄｼｮｯﾋﾟﾝｸﾞﾓｰﾙ機能開発2_(APO)_050.(添付資料)その他 2" xfId="1208"/>
    <cellStyle name="7_FAX用紙_★テスト仕様書_053北陸勤怠給与(東京)_(APO)_(APO)_キャビネット構成図_キャビネット構成図 2" xfId="1209"/>
    <cellStyle name="7_FAX用紙_テスト仕様書(テストモール)_システム構築_(APO)_(APO)_キャビネット構成図_050.(添付資料)その他 2" xfId="1210"/>
    <cellStyle name="7_FAX用紙_053北陸勤怠給与(東京)_キャビネット構成図_キャビネット構成図" xfId="1211"/>
    <cellStyle name="7_FAX用紙_★テスト仕様書000125_SO21見積1205_(APO)_(APO)_キャビネット構成図" xfId="1212"/>
    <cellStyle name="7_FAX用紙_★テスト仕様書_システム構築_(APO)_キャビネット構成図_050.(添付資料)その他" xfId="1213"/>
    <cellStyle name="7_FAX用紙_テスト仕様書_057楽天様向ｲﾝﾀｰﾈｯﾄｼｮｯﾋﾟﾝｸﾞﾓｰﾙ機能開発2_チェックシートAPO_キャビネット構成図_キャビネット構成図" xfId="1214"/>
    <cellStyle name="7_FAX用紙_★テスト仕様書_053北陸勤怠給与(東京)_(APO)_(APO)_キャビネット構成図_キャビネット構成図_01.コンバージョン手順書（最新）20040831 2" xfId="1215"/>
    <cellStyle name="7_FAX用紙_★テスト仕様書_053北陸勤怠給与(東京)_(APO)_(APO)_キャビネット構成図_キャビネット構成図_050.(添付資料)その他" xfId="1216"/>
    <cellStyle name="7_FAX用紙_★テスト仕様書_チェックシートAPO_キャビネット構成図 2" xfId="1217"/>
    <cellStyle name="7_FAX用紙_テスト仕様書(対楽天)_SO21見積1205_(APO)_(APO)_01.コンバージョン手順書（最新）20040831" xfId="1218"/>
    <cellStyle name="Style 27 2" xfId="1219"/>
    <cellStyle name="7_FAX用紙_キャビネット構成図_キャビネット構成図_01.コンバージョン手順書（最新）20040831" xfId="1220"/>
    <cellStyle name="7_FAX用紙_★テスト仕様書_053北陸勤怠給与(東京)_(APO)_01.コンバージョン手順書（最新）20040831" xfId="1221"/>
    <cellStyle name="7_FAX用紙_テスト仕様書(対楽天)_SO21見積1205 2" xfId="1222"/>
    <cellStyle name="7_FAX用紙_★テスト仕様書000125" xfId="1223"/>
    <cellStyle name="7_FAX用紙_テスト仕様書(テストモール)_053北陸勤怠給与(東京)_チェックシートAPO_(APO)_01.コンバージョン手順書（最新）20040831 2" xfId="1224"/>
    <cellStyle name="7_FAX用紙_★テスト仕様書_053北陸勤怠給与(東京)_(APO)_01.コンバージョン手順書（最新）20040831 2" xfId="1225"/>
    <cellStyle name="7_FAX用紙_★テスト仕様書000111_053北陸勤怠給与(東京)_チェックシートAPO_(APO)_01.コンバージョン手順書（最新）20040831" xfId="1226"/>
    <cellStyle name="7_FAX用紙_テスト仕様書_注文確認_(APO)_050.(添付資料)その他 2" xfId="1227"/>
    <cellStyle name="7_FAX用紙_★テスト仕様書000111_チェックシートAPO_キャビネット構成図 2" xfId="1228"/>
    <cellStyle name="7_FAX用紙_★テスト仕様書_057楽天様向ｲﾝﾀｰﾈｯﾄｼｮｯﾋﾟﾝｸﾞﾓｰﾙ機能開発2_(APO)_01.コンバージョン手順書（最新）20040831 2" xfId="1229"/>
    <cellStyle name="7_FAX用紙_★テスト仕様書_システム構築_(APO)_(APO)_キャビネット構成図_キャビネット構成図" xfId="1230"/>
    <cellStyle name="7_FAX用紙_SO21見積1205_050.(添付資料)その他 2" xfId="1231"/>
    <cellStyle name="7_FAX用紙_チェックシートAPO_(APO)_キャビネット構成図_050.(添付資料)その他 2" xfId="1232"/>
    <cellStyle name="7_FAX用紙_★テスト仕様書000125_055飛脚ﾒｰﾙ便ｻｰﾊﾞ(急便向け）_(APO)_(APO)_キャビネット構成図_キャビネット構成図_050.(添付資料)その他" xfId="1233"/>
    <cellStyle name="7_FAX用紙_★テスト仕様書_053北陸勤怠給与(東京)_(APO)_050.(添付資料)その他 2" xfId="1234"/>
    <cellStyle name="7_FAX用紙_★テスト仕様書_注文確認_(APO)_(APO)_キャビネット構成図_キャビネット構成図_050.(添付資料)その他 2" xfId="1235"/>
    <cellStyle name="7_FAX用紙_057楽天様向ｲﾝﾀｰﾈｯﾄｼｮｯﾋﾟﾝｸﾞﾓｰﾙ機能開発2_チェックシートAPO_(APO)_キャビネット構成図_キャビネット構成図_050.(添付資料)その他 2" xfId="1236"/>
    <cellStyle name="7_FAX用紙_★テスト仕様書_楽天見積機能縮小版_チェックシートAPO_(APO)_キャビネット構成図" xfId="1237"/>
    <cellStyle name="7_FAX用紙_★テスト仕様書_055飛脚ﾒｰﾙ便ｻｰﾊﾞ(急便向け）_(APO)_(APO)_キャビネット構成図_キャビネット構成図_01.コンバージョン手順書（最新）20040831 2" xfId="1238"/>
    <cellStyle name="7_FAX用紙_★テスト仕様書_053北陸勤怠給与(東京)_(APO)_キャビネット構成図 2" xfId="1239"/>
    <cellStyle name="IBM(401K)" xfId="1240"/>
    <cellStyle name="7_FAX用紙_テスト仕様書(対楽天)_SO21見積1205_(APO)_(APO)_キャビネット構成図_050.(添付資料)その他" xfId="1241"/>
    <cellStyle name="7_FAX用紙_テスト仕様書(対楽天)_注文確認_(APO)_(APO) 2" xfId="1242"/>
    <cellStyle name="7_FAX用紙_★テスト仕様書000125_システム構築_(APO)_(APO)_01.コンバージョン手順書（最新）20040831" xfId="1243"/>
    <cellStyle name="7_FAX用紙_★テスト仕様書000111_(APO)" xfId="1244"/>
    <cellStyle name="7_FAX用紙_★テスト仕様書000125_057楽天様向ｲﾝﾀｰﾈｯﾄｼｮｯﾋﾟﾝｸﾞﾓｰﾙ機能開発2_(APO)_(APO) 2" xfId="1245"/>
    <cellStyle name="7_FAX用紙_★テスト仕様書_053北陸勤怠給与(東京)_(APO)_キャビネット構成図_050.(添付資料)その他" xfId="1246"/>
    <cellStyle name="7_FAX用紙_★テスト仕様書000125_楽天見積機能縮小版_キャビネット構成図_050.(添付資料)その他 2" xfId="1247"/>
    <cellStyle name="7_FAX用紙_テスト仕様書(テストモール)_モールＩＦテスト仕様書（対楽天）_(APO)_(APO)_キャビネット構成図_キャビネット構成図_050.(添付資料)その他" xfId="1248"/>
    <cellStyle name="7_FAX用紙_★テスト仕様書000111_053北陸勤怠給与(東京)_(APO)_(APO)_キャビネット構成図" xfId="1249"/>
    <cellStyle name="7_FAX用紙_テスト仕様書(テストモール)_053北陸勤怠給与(東京)_チェックシートAPO_050.(添付資料)その他" xfId="1250"/>
    <cellStyle name="7_FAX用紙_★テスト仕様書000111_システム構築_(APO)_キャビネット構成図_キャビネット構成図_050.(添付資料)その他" xfId="1251"/>
    <cellStyle name="7_FAX用紙_★テスト仕様書000111_SO21見積1205_(APO)_(APO)_キャビネット構成図_キャビネット構成図" xfId="1252"/>
    <cellStyle name="7_FAX用紙_★テスト仕様書_システム構築_(APO)_(APO) 2" xfId="1253"/>
    <cellStyle name="7_FAX用紙_★テスト仕様書000111_055飛脚ﾒｰﾙ便ｻｰﾊﾞ(急便向け）_チェックシートAPO_(APO)_キャビネット構成図 2" xfId="1254"/>
    <cellStyle name="7_FAX用紙_★テスト仕様書_053北陸勤怠給与(東京)_050.(添付資料)その他" xfId="1255"/>
    <cellStyle name="7_FAX用紙_テスト仕様書(対楽天)_システム構築_(APO)_(APO)_キャビネット構成図 2" xfId="1256"/>
    <cellStyle name="7_FAX用紙_★テスト仕様書000111_053北陸勤怠給与(東京)_(APO)_(APO)_キャビネット構成図 2" xfId="1257"/>
    <cellStyle name="7_FAX用紙_テスト仕様書(テストモール)_注文確認_(APO)_(APO)_キャビネット構成図_キャビネット構成図" xfId="1258"/>
    <cellStyle name="7_FAX用紙_テスト仕様書(テストモール)_モールＩＦテスト仕様書（対楽天）_(APO)_(APO)_キャビネット構成図_キャビネット構成図_050.(添付資料)その他 2" xfId="1259"/>
    <cellStyle name="7_FAX用紙_テスト仕様書(テストモール)_053北陸勤怠給与(東京)_チェックシートAPO_050.(添付資料)その他 2" xfId="1260"/>
    <cellStyle name="7_FAX用紙_★テスト仕様書000111_システム構築_(APO)_キャビネット構成図_キャビネット構成図_050.(添付資料)その他 2" xfId="1261"/>
    <cellStyle name="7_FAX用紙_★テスト仕様書000111_SO21見積1205_(APO)_(APO)_キャビネット構成図_キャビネット構成図 2" xfId="1262"/>
    <cellStyle name="7_FAX用紙_★テスト仕様書_053北陸勤怠給与(東京)_050.(添付資料)その他 2" xfId="1263"/>
    <cellStyle name="7_FAX用紙_テスト仕様書(対楽天)_モールＩＦテスト仕様書（対楽天）_チェックシートAPO_(APO)_キャビネット構成図_キャビネット構成図" xfId="1264"/>
    <cellStyle name="7_FAX用紙_★テスト仕様書000111_055飛脚ﾒｰﾙ便ｻｰﾊﾞ(急便向け）_(APO)_(APO)_050.(添付資料)その他" xfId="1265"/>
    <cellStyle name="7_FAX用紙_テスト仕様書(テストモール)_楽天見積機能縮小版_チェックシートAPO_キャビネット構成図 2" xfId="1266"/>
    <cellStyle name="7_FAX用紙_テスト仕様書(対楽天)_053北陸勤怠給与(東京)_チェックシートAPO_(APO)" xfId="1267"/>
    <cellStyle name="7_FAX用紙_★テスト仕様書_055飛脚ﾒｰﾙ便ｻｰﾊﾞ(急便向け）_(APO)_(APO)_01.コンバージョン手順書（最新）20040831" xfId="1268"/>
    <cellStyle name="7_FAX用紙_★テスト仕様書000125_055飛脚ﾒｰﾙ便ｻｰﾊﾞ(急便向け）_(APO)_キャビネット構成図_01.コンバージョン手順書（最新）20040831" xfId="1269"/>
    <cellStyle name="7_FAX用紙_★テスト仕様書_053北陸勤怠給与(東京)_キャビネット構成図_01.コンバージョン手順書（最新）20040831 2" xfId="1270"/>
    <cellStyle name="7_FAX用紙_★テスト仕様書_053北陸勤怠給与(東京)_キャビネット構成図_050.(添付資料)その他" xfId="1271"/>
    <cellStyle name="7_FAX用紙_★テスト仕様書_システム構築_チェックシートAPO_(APO)_キャビネット構成図_キャビネット構成図" xfId="1272"/>
    <cellStyle name="7_FAX用紙_★テスト仕様書000125_システム構築_(APO)_キャビネット構成図" xfId="1273"/>
    <cellStyle name="7_FAX用紙_★テスト仕様書_053北陸勤怠給与(東京)_キャビネット構成図_050.(添付資料)その他 2" xfId="1274"/>
    <cellStyle name="7_FAX用紙_★テスト仕様書_055飛脚ﾒｰﾙ便ｻｰﾊﾞ(急便向け）_チェックシートAPO_(APO)_キャビネット構成図_キャビネット構成図" xfId="1275"/>
    <cellStyle name="7_FAX用紙_★テスト仕様書_053北陸勤怠給与(東京)_キャビネット構成図_キャビネット構成図_01.コンバージョン手順書（最新）20040831" xfId="1276"/>
    <cellStyle name="7_FAX用紙_テスト仕様書_注文確認_キャビネット構成図_キャビネット構成図_050.(添付資料)その他" xfId="1277"/>
    <cellStyle name="7_FAX用紙_★テスト仕様書000111_055飛脚ﾒｰﾙ便ｻｰﾊﾞ(急便向け）_チェックシートAPO_(APO)_キャビネット構成図_01.コンバージョン手順書（最新）20040831" xfId="1278"/>
    <cellStyle name="7_FAX用紙_テスト仕様書(対楽天)_システム構築_(APO)_(APO)_キャビネット構成図_01.コンバージョン手順書（最新）20040831" xfId="1279"/>
    <cellStyle name="7_FAX用紙_★テスト仕様書_057楽天様向ｲﾝﾀｰﾈｯﾄｼｮｯﾋﾟﾝｸﾞﾓｰﾙ機能開発2_(APO)_(APO) 2" xfId="1280"/>
    <cellStyle name="7_FAX用紙_★テスト仕様書_システム構築_(APO)_(APO)_01.コンバージョン手順書（最新）20040831" xfId="1281"/>
    <cellStyle name="7_FAX用紙_★テスト仕様書000111_チェックシートAPO_キャビネット構成図_キャビネット構成図" xfId="1282"/>
    <cellStyle name="7_FAX用紙_キャビネット構成図_050.(添付資料)その他" xfId="1283"/>
    <cellStyle name="7_FAX用紙_テスト仕様書(テストモール)_053北陸勤怠給与(東京)_チェックシートAPO_キャビネット構成図_キャビネット構成図_050.(添付資料)その他" xfId="1284"/>
    <cellStyle name="7_FAX用紙_★テスト仕様書_053北陸勤怠給与(東京)_キャビネット構成図_キャビネット構成図_050.(添付資料)その他" xfId="1285"/>
    <cellStyle name="7_FAX用紙_テスト仕様書(対楽天)_057楽天様向ｲﾝﾀｰﾈｯﾄｼｮｯﾋﾟﾝｸﾞﾓｰﾙ機能開発2" xfId="1286"/>
    <cellStyle name="7_FAX用紙_モールＩ／Ｆテスト_チェックシートAPO_キャビネット構成図" xfId="1287"/>
    <cellStyle name="7_FAX用紙_テスト仕様書_055飛脚ﾒｰﾙ便ｻｰﾊﾞ(急便向け）_チェックシートAPO_01.コンバージョン手順書（最新）20040831 2" xfId="1288"/>
    <cellStyle name="7_FAX用紙_★テスト仕様書000125_055飛脚ﾒｰﾙ便ｻｰﾊﾞ(急便向け）_(APO)_050.(添付資料)その他" xfId="1289"/>
    <cellStyle name="7_FAX用紙_★テスト仕様書_楽天見積機能縮小版_(APO)_(APO)_キャビネット構成図_キャビネット構成図_050.(添付資料)その他" xfId="1290"/>
    <cellStyle name="7_FAX用紙_テスト仕様書(対楽天)_SO21見積1205_(APO)_キャビネット構成図_キャビネット構成図_050.(添付資料)その他 2" xfId="1291"/>
    <cellStyle name="Currency [00]" xfId="1292"/>
    <cellStyle name="7_FAX用紙_★テスト仕様書000111_チェックシートAPO_キャビネット構成図_キャビネット構成図 2" xfId="1293"/>
    <cellStyle name="7_FAX用紙_★テスト仕様書000111_SO21見積1205_チェックシートAPO_キャビネット構成図_01.コンバージョン手順書（最新）20040831" xfId="1294"/>
    <cellStyle name="7_FAX用紙_キャビネット構成図_050.(添付資料)その他 2" xfId="1295"/>
    <cellStyle name="7_FAX用紙_テスト仕様書(テストモール)_053北陸勤怠給与(東京)_チェックシートAPO_キャビネット構成図_キャビネット構成図_050.(添付資料)その他 2" xfId="1296"/>
    <cellStyle name="7_FAX用紙_★テスト仕様書_053北陸勤怠給与(東京)_キャビネット構成図_キャビネット構成図_050.(添付資料)その他 2" xfId="1297"/>
    <cellStyle name="7_FAX用紙_★テスト仕様書_053北陸勤怠給与(東京)_チェックシートAPO_キャビネット構成図" xfId="1298"/>
    <cellStyle name="7_FAX用紙_★テスト仕様書_055飛脚ﾒｰﾙ便ｻｰﾊﾞ(急便向け）_チェックシートAPO_(APO)_01.コンバージョン手順書（最新）20040831" xfId="1299"/>
    <cellStyle name="7_FAX用紙_テスト仕様書(テストモール)_モールＩＦテスト仕様書（対楽天）_(APO)_キャビネット構成図_キャビネット構成図 2" xfId="1300"/>
    <cellStyle name="7_FAX用紙_テスト仕様書(対楽天)_楽天見積機能縮小版_チェックシートAPO" xfId="1301"/>
    <cellStyle name="7_FAX用紙_★テスト仕様書_053北陸勤怠給与(東京)_チェックシートAPO_キャビネット構成図_01.コンバージョン手順書（最新）20040831" xfId="1302"/>
    <cellStyle name="7_FAX用紙_テスト仕様書(対楽天)_楽天見積機能縮小版_チェックシートAPO 2" xfId="1303"/>
    <cellStyle name="7_FAX用紙_★テスト仕様書_053北陸勤怠給与(東京)_チェックシートAPO_キャビネット構成図_01.コンバージョン手順書（最新）20040831 2" xfId="1304"/>
    <cellStyle name="7_FAX用紙_★テスト仕様書_注文確認_チェックシートAPO_(APO)_01.コンバージョン手順書（最新）20040831 2" xfId="1305"/>
    <cellStyle name="7_FAX用紙_★テスト仕様書000125_057楽天様向ｲﾝﾀｰﾈｯﾄｼｮｯﾋﾟﾝｸﾞﾓｰﾙ機能開発2_チェックシートAPO_01.コンバージョン手順書（最新）20040831 2" xfId="1306"/>
    <cellStyle name="7_FAX用紙_テスト仕様書(対楽天)_注文確認_チェックシートAPO_01.コンバージョン手順書（最新）20040831 2" xfId="1307"/>
    <cellStyle name="7_FAX用紙_★テスト仕様書000111_楽天見積機能縮小版_(APO)_(APO)" xfId="1308"/>
    <cellStyle name="7_FAX用紙_★テスト仕様書000125_注文確認_チェックシートAPO_(APO)_キャビネット構成図_キャビネット構成図_01.コンバージョン手順書（最新）20040831 2" xfId="1309"/>
    <cellStyle name="7_FAX用紙_★テスト仕様書_053北陸勤怠給与(東京)_チェックシートAPO_キャビネット構成図_050.(添付資料)その他 2" xfId="1310"/>
    <cellStyle name="7_FAX用紙_★テスト仕様書_055飛脚ﾒｰﾙ便ｻｰﾊﾞ(急便向け）_チェックシートAPO_キャビネット構成図_キャビネット構成図 2" xfId="1311"/>
    <cellStyle name="中央詰め 2" xfId="1312"/>
    <cellStyle name="7_FAX用紙_テスト仕様書_注文確認_チェックシートAPO_キャビネット構成図_キャビネット構成図" xfId="1313"/>
    <cellStyle name="7_FAX用紙_★テスト仕様書_キャビネット構成図_キャビネット構成図" xfId="1314"/>
    <cellStyle name="7_FAX用紙_★テスト仕様書_053北陸勤怠給与(東京)_チェックシートAPO_キャビネット構成図_キャビネット構成図" xfId="1315"/>
    <cellStyle name="7_FAX用紙_テスト仕様書_SO21見積1205_(APO)_キャビネット構成図_キャビネット構成図_050.(添付資料)その他" xfId="1316"/>
    <cellStyle name="7_FAX用紙_★テスト仕様書_053北陸勤怠給与(東京)_チェックシートAPO_キャビネット構成図_キャビネット構成図 2" xfId="1317"/>
    <cellStyle name="7_FAX用紙_テスト仕様書(テストモール)_楽天見積機能縮小版_チェックシートAPO_キャビネット構成図_01.コンバージョン手順書（最新）20040831 2" xfId="1318"/>
    <cellStyle name="7_FAX用紙_★テスト仕様書000111_053北陸勤怠給与(東京)_(APO)_(APO)_キャビネット構成図_キャビネット構成図_050.(添付資料)その他" xfId="1319"/>
    <cellStyle name="7_FAX用紙_★テスト仕様書000111_注文確認_キャビネット構成図_キャビネット構成図 2" xfId="1320"/>
    <cellStyle name="7_FAX用紙_★テスト仕様書_053北陸勤怠給与(東京)_チェックシートAPO_キャビネット構成図_キャビネット構成図_01.コンバージョン手順書（最新）20040831" xfId="1321"/>
    <cellStyle name="7_FAX用紙_テスト仕様書_053北陸勤怠給与(東京)_キャビネット構成図_キャビネット構成図_050.(添付資料)その他 2" xfId="1322"/>
    <cellStyle name="7_FAX用紙_★テスト仕様書_楽天見積機能縮小版_チェックシートAPO_(APO)_キャビネット構成図_01.コンバージョン手順書（最新）20040831" xfId="1323"/>
    <cellStyle name="7_FAX用紙_★テスト仕様書_053北陸勤怠給与(東京)_チェックシートAPO_キャビネット構成図_キャビネット構成図_01.コンバージョン手順書（最新）20040831 2" xfId="1324"/>
    <cellStyle name="7_FAX用紙_★テスト仕様書_053北陸勤怠給与(東京)_チェックシートAPO_キャビネット構成図_キャビネット構成図_050.(添付資料)その他 2" xfId="1325"/>
    <cellStyle name="7_FAX用紙_テスト仕様書(テストモール)_055飛脚ﾒｰﾙ便ｻｰﾊﾞ(急便向け）_チェックシートAPO_キャビネット構成図_050.(添付資料)その他" xfId="1326"/>
    <cellStyle name="7_FAX用紙_テスト仕様書(対楽天)_モールＩＦテスト仕様書（対楽天）_チェックシートAPO_(APO)_キャビネット構成図_01.コンバージョン手順書（最新）20040831" xfId="1327"/>
    <cellStyle name="7_FAX用紙_★テスト仕様書_055飛脚ﾒｰﾙ便ｻｰﾊﾞ(急便向け）" xfId="1328"/>
    <cellStyle name="7_FAX用紙_テスト仕様書(対楽天)_モールＩＦテスト仕様書（対楽天）_チェックシートAPO_(APO)_キャビネット構成図_01.コンバージョン手順書（最新）20040831 2" xfId="1329"/>
    <cellStyle name="7_FAX用紙_★テスト仕様書_055飛脚ﾒｰﾙ便ｻｰﾊﾞ(急便向け） 2" xfId="1330"/>
    <cellStyle name="7_FAX用紙_057楽天様向ｲﾝﾀｰﾈｯﾄｼｮｯﾋﾟﾝｸﾞﾓｰﾙ機能開発2_(APO)_(APO)_キャビネット構成図_キャビネット構成図_050.(添付資料)その他" xfId="1331"/>
    <cellStyle name="7_FAX用紙_テスト仕様書_053北陸勤怠給与(東京)_(APO)_キャビネット構成図_キャビネット構成図_050.(添付資料)その他 2" xfId="1332"/>
    <cellStyle name="7_FAX用紙_★テスト仕様書_楽天見積機能縮小版_キャビネット構成図_01.コンバージョン手順書（最新）20040831" xfId="1333"/>
    <cellStyle name="7_FAX用紙_057楽天様向ｲﾝﾀｰﾈｯﾄｼｮｯﾋﾟﾝｸﾞﾓｰﾙ機能開発2_(APO)_キャビネット構成図_キャビネット構成図_050.(添付資料)その他" xfId="1334"/>
    <cellStyle name="7_FAX用紙_★テスト仕様書_055飛脚ﾒｰﾙ便ｻｰﾊﾞ(急便向け）_(APO) 2" xfId="1335"/>
    <cellStyle name="7_FAX用紙_★テスト仕様書_チェックシートAPO_(APO)_キャビネット構成図_01.コンバージョン手順書（最新）20040831 2" xfId="1336"/>
    <cellStyle name="7_FAX用紙_★テスト仕様書000125_055飛脚ﾒｰﾙ便ｻｰﾊﾞ(急便向け）_チェックシートAPO_キャビネット構成図 2" xfId="1337"/>
    <cellStyle name="7_FAX用紙_★テスト仕様書000111_注文確認_チェックシートAPO_キャビネット構成図_キャビネット構成図_01.コンバージョン手順書（最新）20040831 2" xfId="1338"/>
    <cellStyle name="7_FAX用紙_テスト仕様書(対楽天)_053北陸勤怠給与(東京)_(APO)_(APO)_キャビネット構成図_01.コンバージョン手順書（最新）20040831 2" xfId="1339"/>
    <cellStyle name="7_FAX用紙_★テスト仕様書_057楽天様向ｲﾝﾀｰﾈｯﾄｼｮｯﾋﾟﾝｸﾞﾓｰﾙ機能開発2_チェックシートAPO_キャビネット構成図_050.(添付資料)その他" xfId="1340"/>
    <cellStyle name="7_FAX用紙_楽天見積機能縮小版_チェックシートAPO_(APO)" xfId="1341"/>
    <cellStyle name="7_FAX用紙_テスト仕様書(対楽天)_モールＩＦテスト仕様書（対楽天）_チェックシートAPO_(APO)_キャビネット構成図_キャビネット構成図 2" xfId="1342"/>
    <cellStyle name="7_FAX用紙_★テスト仕様書000111_055飛脚ﾒｰﾙ便ｻｰﾊﾞ(急便向け）_(APO)_(APO)_050.(添付資料)その他 2" xfId="1343"/>
    <cellStyle name="7_FAX用紙_テスト仕様書(対楽天)_053北陸勤怠給与(東京)_チェックシートAPO_(APO) 2" xfId="1344"/>
    <cellStyle name="7_FAX用紙_★テスト仕様書_055飛脚ﾒｰﾙ便ｻｰﾊﾞ(急便向け）_(APO)_(APO)_01.コンバージョン手順書（最新）20040831 2" xfId="1345"/>
    <cellStyle name="7_FAX用紙_★テスト仕様書000111_システム構築_(APO)_キャビネット構成図_050.(添付資料)その他 2" xfId="1346"/>
    <cellStyle name="7_FAX用紙_テスト仕様書(テストモール)_モールＩＦテスト仕様書（対楽天）_チェックシートAPO_(APO)_キャビネット構成図_キャビネット構成図_050.(添付資料)その他 2" xfId="1347"/>
    <cellStyle name="7_FAX用紙_★テスト仕様書_055飛脚ﾒｰﾙ便ｻｰﾊﾞ(急便向け）_(APO)_(APO)_050.(添付資料)その他" xfId="1348"/>
    <cellStyle name="7_FAX用紙_★テスト仕様書_055飛脚ﾒｰﾙ便ｻｰﾊﾞ(急便向け）_(APO)_(APO)_050.(添付資料)その他 2" xfId="1349"/>
    <cellStyle name="7_FAX用紙_テスト仕様書_053北陸勤怠給与(東京)_キャビネット構成図_050.(添付資料)その他" xfId="1350"/>
    <cellStyle name="7_FAX用紙_★テスト仕様書_055飛脚ﾒｰﾙ便ｻｰﾊﾞ(急便向け）_(APO)_(APO)_キャビネット構成図_01.コンバージョン手順書（最新）20040831 2" xfId="1351"/>
    <cellStyle name="7_FAX用紙_★テスト仕様書_チェックシートAPO_(APO) 2" xfId="1352"/>
    <cellStyle name="7_FAX用紙_★テスト仕様書000111_注文確認_チェックシートAPO_キャビネット構成図 2" xfId="1353"/>
    <cellStyle name="7_FAX用紙_★テスト仕様書_057楽天様向ｲﾝﾀｰﾈｯﾄｼｮｯﾋﾟﾝｸﾞﾓｰﾙ機能開発2_(APO)_(APO)_キャビネット構成図_キャビネット構成図_050.(添付資料)その他 2" xfId="1354"/>
    <cellStyle name="7_FAX用紙_テスト仕様書(対楽天)_053北陸勤怠給与(東京)_(APO)_(APO) 2" xfId="1355"/>
    <cellStyle name="7_FAX用紙_★テスト仕様書_057楽天様向ｲﾝﾀｰﾈｯﾄｼｮｯﾋﾟﾝｸﾞﾓｰﾙ機能開発2_チェックシートAPO_(APO)_050.(添付資料)その他 2" xfId="1356"/>
    <cellStyle name="7_FAX用紙_★テスト仕様書000125_055飛脚ﾒｰﾙ便ｻｰﾊﾞ(急便向け）_(APO)_キャビネット構成図_キャビネット構成図_050.(添付資料)その他" xfId="1357"/>
    <cellStyle name="7_FAX用紙_★テスト仕様書000111_システム構築_キャビネット構成図_050.(添付資料)その他 2" xfId="1358"/>
    <cellStyle name="7_FAX用紙_★テスト仕様書_057楽天様向ｲﾝﾀｰﾈｯﾄｼｮｯﾋﾟﾝｸﾞﾓｰﾙ機能開発2_チェックシートAPO_キャビネット構成図_01.コンバージョン手順書（最新）20040831 2" xfId="1359"/>
    <cellStyle name="7_FAX用紙_テスト仕様書(対楽天)_053北陸勤怠給与(東京)_チェックシートAPO_(APO)_キャビネット構成図_キャビネット構成図_050.(添付資料)その他 2" xfId="1360"/>
    <cellStyle name="7_FAX用紙_★テスト仕様書_055飛脚ﾒｰﾙ便ｻｰﾊﾞ(急便向け）_(APO)_(APO)_キャビネット構成図_050.(添付資料)その他" xfId="1361"/>
    <cellStyle name="常规 10" xfId="1362"/>
    <cellStyle name="7_FAX用紙_★テスト仕様書_055飛脚ﾒｰﾙ便ｻｰﾊﾞ(急便向け）_(APO)_(APO)_キャビネット構成図_050.(添付資料)その他 2" xfId="1363"/>
    <cellStyle name="7_FAX用紙_★テスト仕様書000111_055飛脚ﾒｰﾙ便ｻｰﾊﾞ(急便向け）_チェックシートAPO_(APO)_キャビネット構成図_キャビネット構成図_050.(添付資料)その他" xfId="1364"/>
    <cellStyle name="7_FAX用紙_★テスト仕様書_055飛脚ﾒｰﾙ便ｻｰﾊﾞ(急便向け）_(APO)_(APO)_キャビネット構成図_キャビネット構成図 2" xfId="1365"/>
    <cellStyle name="7_FAX用紙_テスト仕様書(対楽天)_システム構築_(APO)_(APO)_キャビネット構成図_キャビネット構成図_050.(添付資料)その他" xfId="1366"/>
    <cellStyle name="7_FAX用紙_★テスト仕様書_システム構築_(APO)_(APO)_キャビネット構成図_050.(添付資料)その他" xfId="1367"/>
    <cellStyle name="7_FAX用紙_★テスト仕様書_055飛脚ﾒｰﾙ便ｻｰﾊﾞ(急便向け）_(APO)_(APO)_キャビネット構成図_キャビネット構成図_050.(添付資料)その他" xfId="1368"/>
    <cellStyle name="7_FAX用紙_テスト仕様書(対楽天)_楽天見積機能縮小版_キャビネット構成図_050.(添付資料)その他" xfId="1369"/>
    <cellStyle name="7_FAX用紙_★テスト仕様書_057楽天様向ｲﾝﾀｰﾈｯﾄｼｮｯﾋﾟﾝｸﾞﾓｰﾙ機能開発2_キャビネット構成図" xfId="1370"/>
    <cellStyle name="7_FAX用紙_★テスト仕様書_システム構築_チェックシートAPO_キャビネット構成図_キャビネット構成図" xfId="1371"/>
    <cellStyle name="7_FAX用紙_★テスト仕様書_055飛脚ﾒｰﾙ便ｻｰﾊﾞ(急便向け）_(APO)_050.(添付資料)その他" xfId="1372"/>
    <cellStyle name="7_FAX用紙_★テスト仕様書_システム構築_(APO)_(APO)_キャビネット構成図_キャビネット構成図_01.コンバージョン手順書（最新）20040831 2" xfId="1373"/>
    <cellStyle name="7_FAX用紙_★テスト仕様書000111_(APO)_(APO)_キャビネット構成図 2" xfId="1374"/>
    <cellStyle name="7_FAX用紙_テスト仕様書(テストモール)_SO21見積1205_(APO)_キャビネット構成図_キャビネット構成図_050.(添付資料)その他" xfId="1375"/>
    <cellStyle name="7_FAX用紙_テスト仕様書(対楽天)_楽天見積機能縮小版_キャビネット構成図_050.(添付資料)その他 2" xfId="1376"/>
    <cellStyle name="7_FAX用紙_★テスト仕様書_057楽天様向ｲﾝﾀｰﾈｯﾄｼｮｯﾋﾟﾝｸﾞﾓｰﾙ機能開発2_キャビネット構成図 2" xfId="1377"/>
    <cellStyle name="7_FAX用紙_★テスト仕様書_システム構築_チェックシートAPO_キャビネット構成図_キャビネット構成図 2" xfId="1378"/>
    <cellStyle name="7_FAX用紙_★テスト仕様書_055飛脚ﾒｰﾙ便ｻｰﾊﾞ(急便向け）_(APO)_050.(添付資料)その他 2" xfId="1379"/>
    <cellStyle name="7_FAX用紙_★テスト仕様書000111_057楽天様向ｲﾝﾀｰﾈｯﾄｼｮｯﾋﾟﾝｸﾞﾓｰﾙ機能開発2_(APO)_(APO)_キャビネット構成図_キャビネット構成図_01.コンバージョン手順書（最新）20040831" xfId="1380"/>
    <cellStyle name="7_FAX用紙_テスト仕様書(テストモール)_SO21見積1205_チェックシートAPO_(APO)_キャビネット構成図_キャビネット構成図_01.コンバージョン手順書（最新）20040831" xfId="1381"/>
    <cellStyle name="7_FAX用紙_★テスト仕様書_055飛脚ﾒｰﾙ便ｻｰﾊﾞ(急便向け）_(APO)_キャビネット構成図" xfId="1382"/>
    <cellStyle name="7_FAX用紙_★テスト仕様書000125_055飛脚ﾒｰﾙ便ｻｰﾊﾞ(急便向け）_チェックシートAPO_01.コンバージョン手順書（最新）20040831" xfId="1383"/>
    <cellStyle name="7_FAX用紙_★テスト仕様書000111_057楽天様向ｲﾝﾀｰﾈｯﾄｼｮｯﾋﾟﾝｸﾞﾓｰﾙ機能開発2_(APO)_(APO)_キャビネット構成図_キャビネット構成図_01.コンバージョン手順書（最新）20040831 2" xfId="1384"/>
    <cellStyle name="7_FAX用紙_テスト仕様書(対楽天)_モールＩＦテスト仕様書（対楽天）_チェックシートAPO_キャビネット構成図" xfId="1385"/>
    <cellStyle name="7_FAX用紙_テスト仕様書(テストモール)_SO21見積1205_チェックシートAPO_(APO)_キャビネット構成図_キャビネット構成図_01.コンバージョン手順書（最新）20040831 2" xfId="1386"/>
    <cellStyle name="7_FAX用紙_★テスト仕様書_055飛脚ﾒｰﾙ便ｻｰﾊﾞ(急便向け）_(APO)_キャビネット構成図 2" xfId="1387"/>
    <cellStyle name="7_FAX用紙_テスト仕様書(対楽天)_053北陸勤怠給与(東京)_チェックシートAPO_01.コンバージョン手順書（最新）20040831 2" xfId="1388"/>
    <cellStyle name="7_FAX用紙_★テスト仕様書000125_053北陸勤怠給与(東京)_チェックシートAPO_(APO)_01.コンバージョン手順書（最新）20040831 2" xfId="1389"/>
    <cellStyle name="7_FAX用紙_テスト仕様書_システム構築_(APO)_(APO)_キャビネット構成図_キャビネット構成図_01.コンバージョン手順書（最新）20040831 2" xfId="1390"/>
    <cellStyle name="7_FAX用紙_★テスト仕様書_055飛脚ﾒｰﾙ便ｻｰﾊﾞ(急便向け）_(APO)_キャビネット構成図_01.コンバージョン手順書（最新）20040831" xfId="1391"/>
    <cellStyle name="7_FAX用紙_★テスト仕様書_055飛脚ﾒｰﾙ便ｻｰﾊﾞ(急便向け）_(APO)_キャビネット構成図_01.コンバージョン手順書（最新）20040831 2" xfId="1392"/>
    <cellStyle name="7_FAX用紙_★テスト仕様書_055飛脚ﾒｰﾙ便ｻｰﾊﾞ(急便向け）_(APO)_キャビネット構成図_050.(添付資料)その他" xfId="1393"/>
    <cellStyle name="7_FAX用紙_★テスト仕様書_055飛脚ﾒｰﾙ便ｻｰﾊﾞ(急便向け）_(APO)_キャビネット構成図_050.(添付資料)その他 2" xfId="1394"/>
    <cellStyle name="7_FAX用紙_★テスト仕様書_SO21見積1205_チェックシートAPO_キャビネット構成図_キャビネット構成図_01.コンバージョン手順書（最新）20040831 2" xfId="1395"/>
    <cellStyle name="7_FAX用紙_テスト仕様書(テストモール)_楽天見積機能縮小版_チェックシートAPO 2" xfId="1396"/>
    <cellStyle name="7_FAX用紙_★テスト仕様書000125_SO21見積1205_(APO)" xfId="1397"/>
    <cellStyle name="7_FAX用紙_テスト仕様書_モールＩ／Ｆテスト_チェックシートAPO_キャビネット構成図_キャビネット構成図_01.コンバージョン手順書（最新）20040831 2" xfId="1398"/>
    <cellStyle name="7_FAX用紙_★テスト仕様書_055飛脚ﾒｰﾙ便ｻｰﾊﾞ(急便向け）_(APO)_キャビネット構成図_キャビネット構成図_01.コンバージョン手順書（最新）20040831" xfId="1399"/>
    <cellStyle name="7_FAX用紙_テスト仕様書(対楽天)_055飛脚ﾒｰﾙ便ｻｰﾊﾞ(急便向け）_キャビネット構成図_キャビネット構成図 2" xfId="1400"/>
    <cellStyle name="7_FAX用紙_★テスト仕様書000125_SO21見積1205_(APO) 2" xfId="1401"/>
    <cellStyle name="7_FAX用紙_★テスト仕様書_055飛脚ﾒｰﾙ便ｻｰﾊﾞ(急便向け）_(APO)_キャビネット構成図_キャビネット構成図_01.コンバージョン手順書（最新）20040831 2" xfId="1402"/>
    <cellStyle name="7_FAX用紙_★テスト仕様書000111_053北陸勤怠給与(東京)_チェックシートAPO_(APO)_キャビネット構成図_050.(添付資料)その他" xfId="1403"/>
    <cellStyle name="7_FAX用紙_★テスト仕様書000111_注文確認_(APO)_(APO)_050.(添付資料)その他 2" xfId="1404"/>
    <cellStyle name="7_FAX用紙_★テスト仕様書000111_(APO)_キャビネット構成図_キャビネット構成図 2" xfId="1405"/>
    <cellStyle name="7_FAX用紙_★テスト仕様書_057楽天様向ｲﾝﾀｰﾈｯﾄｼｮｯﾋﾟﾝｸﾞﾓｰﾙ機能開発2_チェックシートAPO_キャビネット構成図_キャビネット構成図" xfId="1406"/>
    <cellStyle name="7_FAX用紙_★テスト仕様書000111_053北陸勤怠給与(東京)_チェックシートAPO_(APO)_キャビネット構成図_01.コンバージョン手順書（最新）20040831" xfId="1407"/>
    <cellStyle name="7_FAX用紙_★テスト仕様書_057楽天様向ｲﾝﾀｰﾈｯﾄｼｮｯﾋﾟﾝｸﾞﾓｰﾙ機能開発2_01.コンバージョン手順書（最新）20040831 2" xfId="1408"/>
    <cellStyle name="7_FAX用紙_★テスト仕様書_システム構築_チェックシートAPO_キャビネット構成図_01.コンバージョン手順書（最新）20040831 2" xfId="1409"/>
    <cellStyle name="7_FAX用紙_★テスト仕様書_055飛脚ﾒｰﾙ便ｻｰﾊﾞ(急便向け）_(APO)_キャビネット構成図_キャビネット構成図_050.(添付資料)その他" xfId="1410"/>
    <cellStyle name="7_FAX用紙_テスト仕様書_モールＩＦテスト仕様書（対楽天）_(APO)_(APO)_キャビネット構成図_キャビネット構成図_050.(添付資料)その他 2" xfId="1411"/>
    <cellStyle name="7_FAX用紙_★テスト仕様書_055飛脚ﾒｰﾙ便ｻｰﾊﾞ(急便向け）_01.コンバージョン手順書（最新）20040831" xfId="1412"/>
    <cellStyle name="7_FAX用紙_★テスト仕様書000125_057楽天様向ｲﾝﾀｰﾈｯﾄｼｮｯﾋﾟﾝｸﾞﾓｰﾙ機能開発2_チェックシートAPO_(APO)_キャビネット構成図_050.(添付資料)その他" xfId="1413"/>
    <cellStyle name="7_FAX用紙_テスト仕様書(対楽天)_注文確認_チェックシートAPO_(APO)_キャビネット構成図_050.(添付資料)その他" xfId="1414"/>
    <cellStyle name="7_FAX用紙_★テスト仕様書000111_楽天見積機能縮小版_(APO)_050.(添付資料)その他" xfId="1415"/>
    <cellStyle name="7_FAX用紙_テスト仕様書(テストモール)_053北陸勤怠給与(東京)_(APO)_(APO)" xfId="1416"/>
    <cellStyle name="7_FAX用紙_テスト仕様書_モールＩＦテスト仕様書（対楽天）_チェックシートAPO_キャビネット構成図_キャビネット構成図_050.(添付資料)その他" xfId="1417"/>
    <cellStyle name="7_FAX用紙_★テスト仕様書_055飛脚ﾒｰﾙ便ｻｰﾊﾞ(急便向け）_01.コンバージョン手順書（最新）20040831 2" xfId="1418"/>
    <cellStyle name="7_FAX用紙_★テスト仕様書000125_057楽天様向ｲﾝﾀｰﾈｯﾄｼｮｯﾋﾟﾝｸﾞﾓｰﾙ機能開発2_チェックシートAPO_(APO)_キャビネット構成図_050.(添付資料)その他 2" xfId="1419"/>
    <cellStyle name="7_FAX用紙_テスト仕様書(対楽天)_注文確認_チェックシートAPO_(APO)_キャビネット構成図_050.(添付資料)その他 2" xfId="1420"/>
    <cellStyle name="7_FAX用紙_★テスト仕様書000111_楽天見積機能縮小版_(APO)_050.(添付資料)その他 2" xfId="1421"/>
    <cellStyle name="7_FAX用紙_テスト仕様書(テストモール)_053北陸勤怠給与(東京)_(APO)_(APO) 2" xfId="1422"/>
    <cellStyle name="7_FAX用紙_★テスト仕様書000125_(APO)_(APO)_01.コンバージョン手順書（最新）20040831" xfId="1423"/>
    <cellStyle name="7_FAX用紙_★テスト仕様書000111_(APO)_(APO)_キャビネット構成図_キャビネット構成図_050.(添付資料)その他" xfId="1424"/>
    <cellStyle name="7_FAX用紙_★テスト仕様書000111_システム構築_チェックシートAPO_(APO)_キャビネット構成図_キャビネット構成図_01.コンバージョン手順書（最新）20040831 2" xfId="1425"/>
    <cellStyle name="7_FAX用紙_★テスト仕様書_055飛脚ﾒｰﾙ便ｻｰﾊﾞ(急便向け）_キャビネット構成図 2" xfId="1426"/>
    <cellStyle name="7_FAX用紙_★テスト仕様書000111_057楽天様向ｲﾝﾀｰﾈｯﾄｼｮｯﾋﾟﾝｸﾞﾓｰﾙ機能開発2_キャビネット構成図_01.コンバージョン手順書（最新）20040831 2" xfId="1427"/>
    <cellStyle name="7_FAX用紙_★テスト仕様書000125_053北陸勤怠給与(東京)_(APO)_(APO)_キャビネット構成図" xfId="1428"/>
    <cellStyle name="7_FAX用紙_★テスト仕様書_SO21見積1205_キャビネット構成図" xfId="1429"/>
    <cellStyle name="7_FAX用紙_★テスト仕様書_055飛脚ﾒｰﾙ便ｻｰﾊﾞ(急便向け）_キャビネット構成図_01.コンバージョン手順書（最新）20040831" xfId="1430"/>
    <cellStyle name="7_FAX用紙_★テスト仕様書000125_(APO)_(APO)_キャビネット構成図_01.コンバージョン手順書（最新）20040831" xfId="1431"/>
    <cellStyle name="7_FAX用紙_★テスト仕様書000111_注文確認_キャビネット構成図 2" xfId="1432"/>
    <cellStyle name="7_FAX用紙_★テスト仕様書000125_楽天見積機能縮小版_(APO)" xfId="1433"/>
    <cellStyle name="7_FAX用紙_テスト仕様書(対楽天)_SO21見積1205_チェックシートAPO_キャビネット構成図_キャビネット構成図 2" xfId="1434"/>
    <cellStyle name="7_FAX用紙_057楽天様向ｲﾝﾀｰﾈｯﾄｼｮｯﾋﾟﾝｸﾞﾓｰﾙ機能開発2_キャビネット構成図_050.(添付資料)その他 2" xfId="1435"/>
    <cellStyle name="7_FAX用紙_★テスト仕様書_055飛脚ﾒｰﾙ便ｻｰﾊﾞ(急便向け）_キャビネット構成図_キャビネット構成図" xfId="1436"/>
    <cellStyle name="7_FAX用紙_★テスト仕様書000125_(APO)_(APO)_キャビネット構成図_01.コンバージョン手順書（最新）20040831 2" xfId="1437"/>
    <cellStyle name="7_FAX用紙_★テスト仕様書000125_楽天見積機能縮小版_(APO) 2" xfId="1438"/>
    <cellStyle name="7_FAX用紙_テスト仕様書(テストモール)_モールＩＦテスト仕様書（対楽天）_チェックシートAPO_キャビネット構成図_キャビネット構成図" xfId="1439"/>
    <cellStyle name="7_FAX用紙_注文確認_チェックシートAPO_キャビネット構成図_キャビネット構成図_050.(添付資料)その他" xfId="1440"/>
    <cellStyle name="7_FAX用紙_★テスト仕様書_055飛脚ﾒｰﾙ便ｻｰﾊﾞ(急便向け）_キャビネット構成図_キャビネット構成図 2" xfId="1441"/>
    <cellStyle name="7_FAX用紙_★テスト仕様書_055飛脚ﾒｰﾙ便ｻｰﾊﾞ(急便向け）_キャビネット構成図_キャビネット構成図_050.(添付資料)その他" xfId="1442"/>
    <cellStyle name="7_FAX用紙_★テスト仕様書_注文確認_(APO)_キャビネット構成図_01.コンバージョン手順書（最新）20040831 2" xfId="1443"/>
    <cellStyle name="7_FAX用紙_057楽天様向ｲﾝﾀｰﾈｯﾄｼｮｯﾋﾟﾝｸﾞﾓｰﾙ機能開発2_チェックシートAPO_キャビネット構成図_01.コンバージョン手順書（最新）20040831 2" xfId="1444"/>
    <cellStyle name="7_FAX用紙_★テスト仕様書000111_システム構築_(APO)_050.(添付資料)その他" xfId="1445"/>
    <cellStyle name="7_FAX用紙_テスト仕様書(テストモール)_モールＩＦテスト仕様書（対楽天）_チェックシートAPO_(APO)_キャビネット構成図_050.(添付資料)その他" xfId="1446"/>
    <cellStyle name="7_FAX用紙_★テスト仕様書_055飛脚ﾒｰﾙ便ｻｰﾊﾞ(急便向け）_キャビネット構成図_キャビネット構成図_050.(添付資料)その他 2" xfId="1447"/>
    <cellStyle name="7_FAX用紙_★テスト仕様書000111_楽天見積機能縮小版_(APO)_キャビネット構成図_キャビネット構成図" xfId="1448"/>
    <cellStyle name="7_FAX用紙_★テスト仕様書_055飛脚ﾒｰﾙ便ｻｰﾊﾞ(急便向け）_チェックシートAPO_(APO)_050.(添付資料)その他" xfId="1449"/>
    <cellStyle name="7_FAX用紙_★テスト仕様書000111_キャビネット構成図_01.コンバージョン手順書（最新）20040831 2" xfId="1450"/>
    <cellStyle name="7_FAX用紙_★テスト仕様書000111_053北陸勤怠給与(東京)_(APO)_キャビネット構成図" xfId="1451"/>
    <cellStyle name="7_FAX用紙_★テスト仕様書000111_楽天見積機能縮小版_(APO)_キャビネット構成図_キャビネット構成図 2" xfId="1452"/>
    <cellStyle name="7_FAX用紙_★テスト仕様書000111_システム構築_050.(添付資料)その他" xfId="1453"/>
    <cellStyle name="7_FAX用紙_★テスト仕様書_055飛脚ﾒｰﾙ便ｻｰﾊﾞ(急便向け）_チェックシートAPO_(APO)_050.(添付資料)その他 2" xfId="1454"/>
    <cellStyle name="汇总 2" xfId="1455"/>
    <cellStyle name="7_FAX用紙_★テスト仕様書_055飛脚ﾒｰﾙ便ｻｰﾊﾞ(急便向け）_チェックシートAPO_(APO)_キャビネット構成図" xfId="1456"/>
    <cellStyle name="7_FAX用紙_★テスト仕様書000125_システム構築_チェックシートAPO_(APO)_050.(添付資料)その他 2" xfId="1457"/>
    <cellStyle name="7_FAX用紙_★テスト仕様書000111_053北陸勤怠給与(東京)_チェックシートAPO_キャビネット構成図_キャビネット構成図_050.(添付資料)その他" xfId="1458"/>
    <cellStyle name="7_FAX用紙_★テスト仕様書_055飛脚ﾒｰﾙ便ｻｰﾊﾞ(急便向け）_チェックシートAPO_(APO)_キャビネット構成図 2" xfId="1459"/>
    <cellStyle name="7_FAX用紙_テスト仕様書(テストモール)_楽天見積機能縮小版_チェックシートAPO_(APO)_01.コンバージョン手順書（最新）20040831" xfId="1460"/>
    <cellStyle name="7_FAX用紙_★テスト仕様書000125_注文確認_050.(添付資料)その他" xfId="1461"/>
    <cellStyle name="7_FAX用紙_★テスト仕様書000111_053北陸勤怠給与(東京)_チェックシートAPO_キャビネット構成図_キャビネット構成図_050.(添付資料)その他 2" xfId="1462"/>
    <cellStyle name="7_FAX用紙_★テスト仕様書_チェックシートAPO_キャビネット構成図_050.(添付資料)その他 2" xfId="1463"/>
    <cellStyle name="7_FAX用紙_テスト仕様書_チェックシートAPO_(APO)_キャビネット構成図_キャビネット構成図_01.コンバージョン手順書（最新）20040831" xfId="1464"/>
    <cellStyle name="7_FAX用紙_★テスト仕様書_055飛脚ﾒｰﾙ便ｻｰﾊﾞ(急便向け）_チェックシートAPO_(APO)_キャビネット構成図_050.(添付資料)その他" xfId="1465"/>
    <cellStyle name="7_FAX用紙_テスト仕様書(対楽天)_053北陸勤怠給与(東京)_(APO)_キャビネット構成図_050.(添付資料)その他 2" xfId="1466"/>
    <cellStyle name="7_FAX用紙_テスト仕様書_チェックシートAPO_(APO)_キャビネット構成図_キャビネット構成図_01.コンバージョン手順書（最新）20040831 2" xfId="1467"/>
    <cellStyle name="7_FAX用紙_★テスト仕様書_055飛脚ﾒｰﾙ便ｻｰﾊﾞ(急便向け）_チェックシートAPO_(APO)_キャビネット構成図_050.(添付資料)その他 2" xfId="1468"/>
    <cellStyle name="7_FAX用紙_★テスト仕様書_注文確認_チェックシートAPO_キャビネット構成図_キャビネット構成図_050.(添付資料)その他" xfId="1469"/>
    <cellStyle name="7_FAX用紙_★テスト仕様書000111_SO21見積1205_チェックシートAPO_050.(添付資料)その他 2" xfId="1470"/>
    <cellStyle name="7_FAX用紙_★テスト仕様書_055飛脚ﾒｰﾙ便ｻｰﾊﾞ(急便向け）_チェックシートAPO_(APO)_キャビネット構成図_キャビネット構成図_01.コンバージョン手順書（最新）20040831" xfId="1471"/>
    <cellStyle name="7_FAX用紙_★テスト仕様書_注文確認_チェックシートAPO_キャビネット構成図_キャビネット構成図_050.(添付資料)その他 2" xfId="1472"/>
    <cellStyle name="7_FAX用紙_★テスト仕様書_055飛脚ﾒｰﾙ便ｻｰﾊﾞ(急便向け）_チェックシートAPO_(APO)_キャビネット構成図_キャビネット構成図_01.コンバージョン手順書（最新）20040831 2" xfId="1473"/>
    <cellStyle name="7_FAX用紙_★テスト仕様書_057楽天様向ｲﾝﾀｰﾈｯﾄｼｮｯﾋﾟﾝｸﾞﾓｰﾙ機能開発2_(APO)_(APO)_キャビネット構成図" xfId="1474"/>
    <cellStyle name="7_FAX用紙_★テスト仕様書000125_053北陸勤怠給与(東京)_050.(添付資料)その他 2" xfId="1475"/>
    <cellStyle name="Header2" xfId="1476"/>
    <cellStyle name="7_FAX用紙_テスト仕様書_モールＩＦテスト仕様書（対楽天）_(APO)_(APO)_キャビネット構成図_キャビネット構成図_01.コンバージョン手順書（最新）20040831" xfId="1477"/>
    <cellStyle name="7_FAX用紙_★テスト仕様書_057楽天様向ｲﾝﾀｰﾈｯﾄｼｮｯﾋﾟﾝｸﾞﾓｰﾙ機能開発2_チェックシートAPO_(APO)_01.コンバージョン手順書（最新）20040831 2" xfId="1478"/>
    <cellStyle name="7_FAX用紙_SO21見積1205_チェックシートAPO_キャビネット構成図_050.(添付資料)その他 2" xfId="1479"/>
    <cellStyle name="7_FAX用紙_★テスト仕様書_057楽天様向ｲﾝﾀｰﾈｯﾄｼｮｯﾋﾟﾝｸﾞﾓｰﾙ機能開発2_(APO)_(APO)_キャビネット構成図_キャビネット構成図_01.コンバージョン手順書（最新）20040831 2" xfId="1480"/>
    <cellStyle name="7_FAX用紙_★テスト仕様書_055飛脚ﾒｰﾙ便ｻｰﾊﾞ(急便向け）_チェックシートAPO_(APO)_キャビネット構成図_キャビネット構成図_050.(添付資料)その他" xfId="1481"/>
    <cellStyle name="7_FAX用紙_★テスト仕様書000111_057楽天様向ｲﾝﾀｰﾈｯﾄｼｮｯﾋﾟﾝｸﾞﾓｰﾙ機能開発2_(APO)_キャビネット構成図_050.(添付資料)その他 2" xfId="1482"/>
    <cellStyle name="7_FAX用紙_★テスト仕様書_注文確認_チェックシートAPO_(APO)_キャビネット構成図_キャビネット構成図_01.コンバージョン手順書（最新）20040831 2" xfId="1483"/>
    <cellStyle name="7_FAX用紙_★テスト仕様書_057楽天様向ｲﾝﾀｰﾈｯﾄｼｮｯﾋﾟﾝｸﾞﾓｰﾙ機能開発2_チェックシートAPO_01.コンバージョン手順書（最新）20040831 2" xfId="1484"/>
    <cellStyle name="7_FAX用紙_テスト仕様書(テストモール)_SO21見積1205_チェックシートAPO_キャビネット構成図_050.(添付資料)その他 2" xfId="1485"/>
    <cellStyle name="7_FAX用紙_テスト仕様書_055飛脚ﾒｰﾙ便ｻｰﾊﾞ(急便向け）_(APO)_キャビネット構成図_キャビネット構成図" xfId="1486"/>
    <cellStyle name="7_FAX用紙_★テスト仕様書000111_SO21見積1205_キャビネット構成図_01.コンバージョン手順書（最新）20040831" xfId="1487"/>
    <cellStyle name="7_FAX用紙_057楽天様向ｲﾝﾀｰﾈｯﾄｼｮｯﾋﾟﾝｸﾞﾓｰﾙ機能開発2_(APO)_キャビネット構成図_01.コンバージョン手順書（最新）20040831 2" xfId="1488"/>
    <cellStyle name="7_FAX用紙_★テスト仕様書000125_057楽天様向ｲﾝﾀｰﾈｯﾄｼｮｯﾋﾟﾝｸﾞﾓｰﾙ機能開発2_チェックシートAPO_キャビネット構成図_キャビネット構成図_01.コンバージョン手順書（最新）20040831 2" xfId="1489"/>
    <cellStyle name="7_FAX用紙_★テスト仕様書_055飛脚ﾒｰﾙ便ｻｰﾊﾞ(急便向け）_チェックシートAPO_050.(添付資料)その他" xfId="1490"/>
    <cellStyle name="7_FAX用紙_★テスト仕様書_055飛脚ﾒｰﾙ便ｻｰﾊﾞ(急便向け）_チェックシートAPO_050.(添付資料)その他 2" xfId="1491"/>
    <cellStyle name="7_FAX用紙_★テスト仕様書000111_053北陸勤怠給与(東京)_チェックシートAPO" xfId="1492"/>
    <cellStyle name="常规 3_AlpsMIS Function Scale" xfId="1493"/>
    <cellStyle name="7_FAX用紙_テスト仕様書_055飛脚ﾒｰﾙ便ｻｰﾊﾞ(急便向け）_(APO)_キャビネット構成図_キャビネット構成図 2" xfId="1494"/>
    <cellStyle name="7_FAX用紙_★テスト仕様書000111_SO21見積1205_キャビネット構成図_01.コンバージョン手順書（最新）20040831 2" xfId="1495"/>
    <cellStyle name="7_FAX用紙_テスト仕様書(テストモール)_注文確認_(APO)_キャビネット構成図_キャビネット構成図_01.コンバージョン手順書（最新）20040831" xfId="1496"/>
    <cellStyle name="7_FAX用紙_★テスト仕様書_チェックシートAPO_050.(添付資料)その他" xfId="1497"/>
    <cellStyle name="7_FAX用紙_★テスト仕様書_システム構築_キャビネット構成図_050.(添付資料)その他 2" xfId="1498"/>
    <cellStyle name="7_FAX用紙_★テスト仕様書000111_055飛脚ﾒｰﾙ便ｻｰﾊﾞ(急便向け）_050.(添付資料)その他 2" xfId="1499"/>
    <cellStyle name="7_FAX用紙_★テスト仕様書_055飛脚ﾒｰﾙ便ｻｰﾊﾞ(急便向け）_チェックシートAPO_キャビネット構成図" xfId="1500"/>
    <cellStyle name="7_FAX用紙_★テスト仕様書_055飛脚ﾒｰﾙ便ｻｰﾊﾞ(急便向け）_チェックシートAPO_キャビネット構成図 2" xfId="1501"/>
    <cellStyle name="7_FAX用紙_★テスト仕様書000111_システム構築_チェックシートAPO_(APO)_キャビネット構成図_キャビネット構成図_050.(添付資料)その他 2" xfId="1502"/>
    <cellStyle name="7_FAX用紙_★テスト仕様書_055飛脚ﾒｰﾙ便ｻｰﾊﾞ(急便向け）_チェックシートAPO_キャビネット構成図_050.(添付資料)その他" xfId="1503"/>
    <cellStyle name="7_FAX用紙_システム構築_キャビネット構成図_01.コンバージョン手順書（最新）20040831 2" xfId="1504"/>
    <cellStyle name="7_FAX用紙_★テスト仕様書000111_チェックシートAPO_01.コンバージョン手順書（最新）20040831" xfId="1505"/>
    <cellStyle name="7_FAX用紙_★テスト仕様書000111_057楽天様向ｲﾝﾀｰﾈｯﾄｼｮｯﾋﾟﾝｸﾞﾓｰﾙ機能開発2_キャビネット構成図_050.(添付資料)その他 2" xfId="1506"/>
    <cellStyle name="7_FAX用紙_★テスト仕様書000125_SO21見積1205_チェックシートAPO_(APO)_キャビネット構成図_キャビネット構成図_050.(添付資料)その他" xfId="1507"/>
    <cellStyle name="7_FAX用紙_★テスト仕様書_055飛脚ﾒｰﾙ便ｻｰﾊﾞ(急便向け）_チェックシートAPO_キャビネット構成図_050.(添付資料)その他 2" xfId="1508"/>
    <cellStyle name="7_FAX用紙_★テスト仕様書000111_チェックシートAPO_01.コンバージョン手順書（最新）20040831 2" xfId="1509"/>
    <cellStyle name="7_FAX用紙_★テスト仕様書_システム構築_(APO)_01.コンバージョン手順書（最新）20040831" xfId="1510"/>
    <cellStyle name="7_FAX用紙_★テスト仕様書_055飛脚ﾒｰﾙ便ｻｰﾊﾞ(急便向け）_チェックシートAPO_キャビネット構成図_キャビネット構成図" xfId="1511"/>
    <cellStyle name="7_FAX用紙_テスト仕様書_SO21見積1205_キャビネット構成図_01.コンバージョン手順書（最新）20040831" xfId="1512"/>
    <cellStyle name="7_FAX用紙_テスト仕様書_057楽天様向ｲﾝﾀｰﾈｯﾄｼｮｯﾋﾟﾝｸﾞﾓｰﾙ機能開発2_(APO)_キャビネット構成図_050.(添付資料)その他 2" xfId="1513"/>
    <cellStyle name="7_FAX用紙_★テスト仕様書_057楽天様向ｲﾝﾀｰﾈｯﾄｼｮｯﾋﾟﾝｸﾞﾓｰﾙ機能開発2" xfId="1514"/>
    <cellStyle name="7_FAX用紙_★テスト仕様書_システム構築_チェックシートAPO_キャビネット構成図" xfId="1515"/>
    <cellStyle name="7_FAX用紙_★テスト仕様書000111_053北陸勤怠給与(東京)_(APO)_キャビネット構成図_01.コンバージョン手順書（最新）20040831" xfId="1516"/>
    <cellStyle name="7_FAX用紙_★テスト仕様書000125_注文確認_チェックシートAPO_キャビネット構成図_キャビネット構成図" xfId="1517"/>
    <cellStyle name="7_FAX用紙_★テスト仕様書_057楽天様向ｲﾝﾀｰﾈｯﾄｼｮｯﾋﾟﾝｸﾞﾓｰﾙ機能開発2_チェックシートAPO_(APO)_キャビネット構成図_01.コンバージョン手順書（最新）20040831 2" xfId="1518"/>
    <cellStyle name="7_FAX用紙_テスト仕様書_SO21見積1205_キャビネット構成図_01.コンバージョン手順書（最新）20040831 2" xfId="1519"/>
    <cellStyle name="7_FAX用紙_★テスト仕様書_057楽天様向ｲﾝﾀｰﾈｯﾄｼｮｯﾋﾟﾝｸﾞﾓｰﾙ機能開発2 2" xfId="1520"/>
    <cellStyle name="7_FAX用紙_★テスト仕様書_システム構築_チェックシートAPO_キャビネット構成図 2" xfId="1521"/>
    <cellStyle name="7_FAX用紙_★テスト仕様書000125_システム構築_チェックシートAPO_(APO)_キャビネット構成図_キャビネット構成図_01.コンバージョン手順書（最新）20040831" xfId="1522"/>
    <cellStyle name="7_FAX用紙_★テスト仕様書000125_注文確認_チェックシートAPO_(APO)_キャビネット構成図_01.コンバージョン手順書（最新）20040831" xfId="1523"/>
    <cellStyle name="7_FAX用紙_★テスト仕様書000111_053北陸勤怠給与(東京)_(APO)_キャビネット構成図_01.コンバージョン手順書（最新）20040831 2" xfId="1524"/>
    <cellStyle name="標準 2_00.画面一覧_【共通】" xfId="1525"/>
    <cellStyle name="7_FAX用紙_★テスト仕様書_057楽天様向ｲﾝﾀｰﾈｯﾄｼｮｯﾋﾟﾝｸﾞﾓｰﾙ機能開発2_(APO) 2" xfId="1526"/>
    <cellStyle name="7_FAX用紙_テスト仕様書_チェックシートAPO_キャビネット構成図" xfId="1527"/>
    <cellStyle name="7_FAX用紙_★テスト仕様書_057楽天様向ｲﾝﾀｰﾈｯﾄｼｮｯﾋﾟﾝｸﾞﾓｰﾙ機能開発2_(APO)_(APO)_キャビネット構成図_01.コンバージョン手順書（最新）20040831" xfId="1528"/>
    <cellStyle name="7_FAX用紙_テスト仕様書(テストモール)_楽天見積機能縮小版_チェックシートAPO_050.(添付資料)その他 2" xfId="1529"/>
    <cellStyle name="7_FAX用紙_テスト仕様書_チェックシートAPO_キャビネット構成図 2" xfId="1530"/>
    <cellStyle name="7_FAX用紙_★テスト仕様書_057楽天様向ｲﾝﾀｰﾈｯﾄｼｮｯﾋﾟﾝｸﾞﾓｰﾙ機能開発2_(APO)_(APO)_キャビネット構成図_01.コンバージョン手順書（最新）20040831 2" xfId="1531"/>
    <cellStyle name="7_FAX用紙_★テスト仕様書_057楽天様向ｲﾝﾀｰﾈｯﾄｼｮｯﾋﾟﾝｸﾞﾓｰﾙ機能開発2_(APO)_(APO)_キャビネット構成図_キャビネット構成図" xfId="1532"/>
    <cellStyle name="Model 2" xfId="1533"/>
    <cellStyle name="7_FAX用紙_★テスト仕様書_057楽天様向ｲﾝﾀｰﾈｯﾄｼｮｯﾋﾟﾝｸﾞﾓｰﾙ機能開発2_チェックシートAPO_(APO)" xfId="1534"/>
    <cellStyle name="7_FAX用紙_テスト仕様書_SO21見積1205_チェックシートAPO_(APO)_キャビネット構成図_キャビネット構成図" xfId="1535"/>
    <cellStyle name="7_FAX用紙_★テスト仕様書_057楽天様向ｲﾝﾀｰﾈｯﾄｼｮｯﾋﾟﾝｸﾞﾓｰﾙ機能開発2_(APO)_(APO)_キャビネット構成図_キャビネット構成図 2" xfId="1536"/>
    <cellStyle name="7_FAX用紙_★テスト仕様書_057楽天様向ｲﾝﾀｰﾈｯﾄｼｮｯﾋﾟﾝｸﾞﾓｰﾙ機能開発2_チェックシートAPO_(APO) 2" xfId="1537"/>
    <cellStyle name="7_FAX用紙_★テスト仕様書_楽天見積機能縮小版_チェックシートAPO_(APO)_キャビネット構成図 2" xfId="1538"/>
    <cellStyle name="7_FAX用紙_SO21見積1205_(APO)_(APO)_キャビネット構成図_キャビネット構成図" xfId="1539"/>
    <cellStyle name="7_FAX用紙_★テスト仕様書_057楽天様向ｲﾝﾀｰﾈｯﾄｼｮｯﾋﾟﾝｸﾞﾓｰﾙ機能開発2_(APO)_キャビネット構成図_050.(添付資料)その他" xfId="1540"/>
    <cellStyle name="7_FAX用紙_★テスト仕様書000111_システム構築_チェックシートAPO_01.コンバージョン手順書（最新）20040831" xfId="1541"/>
    <cellStyle name="7_FAX用紙_SO21見積1205_(APO)_(APO)_キャビネット構成図_キャビネット構成図 2" xfId="1542"/>
    <cellStyle name="7_FAX用紙_★テスト仕様書_057楽天様向ｲﾝﾀｰﾈｯﾄｼｮｯﾋﾟﾝｸﾞﾓｰﾙ機能開発2_(APO)_キャビネット構成図_050.(添付資料)その他 2" xfId="1543"/>
    <cellStyle name="7_FAX用紙_SO21見積1205_チェックシートAPO_050.(添付資料)その他 2" xfId="1544"/>
    <cellStyle name="Linked Cell" xfId="1545"/>
    <cellStyle name="7_FAX用紙_★テスト仕様書_057楽天様向ｲﾝﾀｰﾈｯﾄｼｮｯﾋﾟﾝｸﾞﾓｰﾙ機能開発2_(APO)_キャビネット構成図_キャビネット構成図_01.コンバージョン手順書（最新）20040831 2" xfId="1546"/>
    <cellStyle name="7_FAX用紙_055飛脚ﾒｰﾙ便ｻｰﾊﾞ(急便向け）_チェックシートAPO_キャビネット構成図_050.(添付資料)その他" xfId="1547"/>
    <cellStyle name="7_FAX用紙_★テスト仕様書000125_SO21見積1205_(APO)_01.コンバージョン手順書（最新）20040831 2" xfId="1548"/>
    <cellStyle name="7_FAX用紙_★テスト仕様書_057楽天様向ｲﾝﾀｰﾈｯﾄｼｮｯﾋﾟﾝｸﾞﾓｰﾙ機能開発2_(APO)_キャビネット構成図_キャビネット構成図_050.(添付資料)その他" xfId="1549"/>
    <cellStyle name="7_FAX用紙_テスト仕様書(テストモール)_楽天見積機能縮小版_キャビネット構成図 2" xfId="1550"/>
    <cellStyle name="7_FAX用紙_055飛脚ﾒｰﾙ便ｻｰﾊﾞ(急便向け）_チェックシートAPO_(APO)_キャビネット構成図_キャビネット構成図 2" xfId="1551"/>
    <cellStyle name="7_FAX用紙_テスト仕様書(テストモール)_055飛脚ﾒｰﾙ便ｻｰﾊﾞ(急便向け）_(APO)_(APO)_キャビネット構成図_キャビネット構成図_050.(添付資料)その他 2" xfId="1552"/>
    <cellStyle name="7_FAX用紙_テスト仕様書(テストモール)_システム構築_キャビネット構成図_キャビネット構成図 2" xfId="1553"/>
    <cellStyle name="7_FAX用紙_テスト仕様書(対楽天)_楽天見積機能縮小版_(APO)_キャビネット構成図_050.(添付資料)その他 2" xfId="1554"/>
    <cellStyle name="7_FAX用紙_★テスト仕様書_057楽天様向ｲﾝﾀｰﾈｯﾄｼｮｯﾋﾟﾝｸﾞﾓｰﾙ機能開発2_01.コンバージョン手順書（最新）20040831" xfId="1555"/>
    <cellStyle name="7_FAX用紙_★テスト仕様書_システム構築_チェックシートAPO_キャビネット構成図_01.コンバージョン手順書（最新）20040831" xfId="1556"/>
    <cellStyle name="7_FAX用紙_★テスト仕様書000125_055飛脚ﾒｰﾙ便ｻｰﾊﾞ(急便向け）_キャビネット構成図_キャビネット構成図" xfId="1557"/>
    <cellStyle name="7_FAX用紙_テスト仕様書(テストモール)_053北陸勤怠給与(東京)_(APO)_(APO)_キャビネット構成図_01.コンバージョン手順書（最新）20040831" xfId="1558"/>
    <cellStyle name="好_峰-JAV~1_20110615_概算見積書（税務システム再構築開発業務） 2" xfId="1559"/>
    <cellStyle name="7_FAX用紙_★テスト仕様書_057楽天様向ｲﾝﾀｰﾈｯﾄｼｮｯﾋﾟﾝｸﾞﾓｰﾙ機能開発2_050.(添付資料)その他 2" xfId="1560"/>
    <cellStyle name="7_FAX用紙_★テスト仕様書_システム構築_チェックシートAPO_キャビネット構成図_050.(添付資料)その他 2" xfId="1561"/>
    <cellStyle name="7_FAX用紙_★テスト仕様書000111_システム構築_チェックシートAPO_01.コンバージョン手順書（最新）20040831 2" xfId="1562"/>
    <cellStyle name="7_FAX用紙_★テスト仕様書000125_SO21見積1205_(APO)_(APO)_キャビネット構成図_キャビネット構成図" xfId="1563"/>
    <cellStyle name="7_FAX用紙_★テスト仕様書_057楽天様向ｲﾝﾀｰﾈｯﾄｼｮｯﾋﾟﾝｸﾞﾓｰﾙ機能開発2_キャビネット構成図_050.(添付資料)その他" xfId="1564"/>
    <cellStyle name="7_FAX用紙_★テスト仕様書_システム構築_チェックシートAPO_キャビネット構成図_キャビネット構成図_050.(添付資料)その他" xfId="1565"/>
    <cellStyle name="7_FAX用紙_★テスト仕様書000125_楽天見積機能縮小版_(APO)_(APO)_キャビネット構成図_01.コンバージョン手順書（最新）20040831 2" xfId="1566"/>
    <cellStyle name="7_FAX用紙_★テスト仕様書000125_SO21見積1205_チェックシートAPO_(APO)_キャビネット構成図_01.コンバージョン手順書（最新）20040831" xfId="1567"/>
    <cellStyle name="7_FAX用紙_★テスト仕様書000111_053北陸勤怠給与(東京)_キャビネット構成図_キャビネット構成図_050.(添付資料)その他" xfId="1568"/>
    <cellStyle name="7_FAX用紙_★テスト仕様書000125_SO21見積1205_(APO)_(APO)_キャビネット構成図_キャビネット構成図 2" xfId="1569"/>
    <cellStyle name="7_FAX用紙_★テスト仕様書_057楽天様向ｲﾝﾀｰﾈｯﾄｼｮｯﾋﾟﾝｸﾞﾓｰﾙ機能開発2_キャビネット構成図_050.(添付資料)その他 2" xfId="1570"/>
    <cellStyle name="7_FAX用紙_★テスト仕様書_システム構築_チェックシートAPO_キャビネット構成図_キャビネット構成図_050.(添付資料)その他 2" xfId="1571"/>
    <cellStyle name="7_FAX用紙_★テスト仕様書_057楽天様向ｲﾝﾀｰﾈｯﾄｼｮｯﾋﾟﾝｸﾞﾓｰﾙ機能開発2_キャビネット構成図_キャビネット構成図" xfId="1572"/>
    <cellStyle name="7_FAX用紙_テスト仕様書_055飛脚ﾒｰﾙ便ｻｰﾊﾞ(急便向け）_(APO)" xfId="1573"/>
    <cellStyle name="7_FAX用紙_★テスト仕様書000111_注文確認_(APO)_(APO)_キャビネット構成図_050.(添付資料)その他 2" xfId="1574"/>
    <cellStyle name="7_FAX用紙_★テスト仕様書000111_057楽天様向ｲﾝﾀｰﾈｯﾄｼｮｯﾋﾟﾝｸﾞﾓｰﾙ機能開発2_チェックシートAPO_(APO)_キャビネット構成図_キャビネット構成図_050.(添付資料)その他 2" xfId="1575"/>
    <cellStyle name="JT帳票 2" xfId="1576"/>
    <cellStyle name="7_FAX用紙_★テスト仕様書_SO21見積1205_(APO)_(APO)_キャビネット構成図_キャビネット構成図_050.(添付資料)その他 2" xfId="1577"/>
    <cellStyle name="7_FAX用紙_★テスト仕様書_057楽天様向ｲﾝﾀｰﾈｯﾄｼｮｯﾋﾟﾝｸﾞﾓｰﾙ機能開発2_キャビネット構成図_キャビネット構成図_01.コンバージョン手順書（最新）20040831 2" xfId="1578"/>
    <cellStyle name="7_FAX用紙_テスト仕様書(テストモール)_057楽天様向ｲﾝﾀｰﾈｯﾄｼｮｯﾋﾟﾝｸﾞﾓｰﾙ機能開発2_チェックシートAPO_キャビネット構成図_キャビネット構成図" xfId="1579"/>
    <cellStyle name="7_FAX用紙_★テスト仕様書000111_注文確認_050.(添付資料)その他 2" xfId="1580"/>
    <cellStyle name="7_FAX用紙_テスト仕様書(対楽天)_SO21見積1205_チェックシートAPO_キャビネット構成図_050.(添付資料)その他 2" xfId="1581"/>
    <cellStyle name="7_FAX用紙_★テスト仕様書_057楽天様向ｲﾝﾀｰﾈｯﾄｼｮｯﾋﾟﾝｸﾞﾓｰﾙ機能開発2_チェックシートAPO" xfId="1582"/>
    <cellStyle name="7_FAX用紙_★テスト仕様書_注文確認_チェックシートAPO_(APO)_キャビネット構成図_キャビネット構成図" xfId="1583"/>
    <cellStyle name="7_FAX用紙_★テスト仕様書_057楽天様向ｲﾝﾀｰﾈｯﾄｼｮｯﾋﾟﾝｸﾞﾓｰﾙ機能開発2_チェックシートAPO_(APO)_キャビネット構成図" xfId="1584"/>
    <cellStyle name="7_FAX用紙_★テスト仕様書_057楽天様向ｲﾝﾀｰﾈｯﾄｼｮｯﾋﾟﾝｸﾞﾓｰﾙ機能開発2_チェックシートAPO_(APO)_キャビネット構成図 2" xfId="1585"/>
    <cellStyle name="7_FAX用紙_★テスト仕様書_057楽天様向ｲﾝﾀｰﾈｯﾄｼｮｯﾋﾟﾝｸﾞﾓｰﾙ機能開発2_チェックシートAPO_(APO)_キャビネット構成図_01.コンバージョン手順書（最新）20040831" xfId="1586"/>
    <cellStyle name="7_FAX用紙_★テスト仕様書_057楽天様向ｲﾝﾀｰﾈｯﾄｼｮｯﾋﾟﾝｸﾞﾓｰﾙ機能開発2_チェックシートAPO_(APO)_キャビネット構成図_050.(添付資料)その他" xfId="1587"/>
    <cellStyle name="7_FAX用紙_★テスト仕様書_システム構築" xfId="1588"/>
    <cellStyle name="7_FAX用紙_テスト仕様書(テストモール)_053北陸勤怠給与(東京)_(APO)_キャビネット構成図_キャビネット構成図_050.(添付資料)その他 2" xfId="1589"/>
    <cellStyle name="7_FAX用紙_★テスト仕様書000111_チェックシートAPO_(APO)_01.コンバージョン手順書（最新）20040831" xfId="1590"/>
    <cellStyle name="7_FAX用紙_★テスト仕様書_057楽天様向ｲﾝﾀｰﾈｯﾄｼｮｯﾋﾟﾝｸﾞﾓｰﾙ機能開発2_チェックシートAPO_(APO)_キャビネット構成図_キャビネット構成図" xfId="1591"/>
    <cellStyle name="7_FAX用紙_★テスト仕様書_システム構築 2" xfId="1592"/>
    <cellStyle name="7_FAX用紙_★テスト仕様書000111_チェックシートAPO_(APO)_01.コンバージョン手順書（最新）20040831 2" xfId="1593"/>
    <cellStyle name="7_FAX用紙_★テスト仕様書_057楽天様向ｲﾝﾀｰﾈｯﾄｼｮｯﾋﾟﾝｸﾞﾓｰﾙ機能開発2_チェックシートAPO_(APO)_キャビネット構成図_キャビネット構成図 2" xfId="1594"/>
    <cellStyle name="7_FAX用紙_★テスト仕様書_システム構築_01.コンバージョン手順書（最新）20040831" xfId="1595"/>
    <cellStyle name="7_FAX用紙_★テスト仕様書_057楽天様向ｲﾝﾀｰﾈｯﾄｼｮｯﾋﾟﾝｸﾞﾓｰﾙ機能開発2_チェックシートAPO_(APO)_キャビネット構成図_キャビネット構成図_01.コンバージョン手順書（最新）20040831" xfId="1596"/>
    <cellStyle name="7_FAX用紙_★テスト仕様書_システム構築_01.コンバージョン手順書（最新）20040831 2" xfId="1597"/>
    <cellStyle name="7_FAX用紙_★テスト仕様書_057楽天様向ｲﾝﾀｰﾈｯﾄｼｮｯﾋﾟﾝｸﾞﾓｰﾙ機能開発2_チェックシートAPO_(APO)_キャビネット構成図_キャビネット構成図_01.コンバージョン手順書（最新）20040831 2" xfId="1598"/>
    <cellStyle name="7_FAX用紙_モールＩＦテスト仕様書（対楽天）_チェックシートAPO_キャビネット構成図_01.コンバージョン手順書（最新）20040831 2" xfId="1599"/>
    <cellStyle name="7_FAX用紙_★テスト仕様書000125_053北陸勤怠給与(東京)_チェックシートAPO_01.コンバージョン手順書（最新）20040831 2" xfId="1600"/>
    <cellStyle name="7_FAX用紙_★テスト仕様書000125_055飛脚ﾒｰﾙ便ｻｰﾊﾞ(急便向け）_(APO)_01.コンバージョン手順書（最新）20040831" xfId="1601"/>
    <cellStyle name="7_FAX用紙_★テスト仕様書_楽天見積機能縮小版_(APO)_(APO)_キャビネット構成図_キャビネット構成図_01.コンバージョン手順書（最新）20040831" xfId="1602"/>
    <cellStyle name="7_FAX用紙_テスト仕様書_システム構築_(APO)_(APO)" xfId="1603"/>
    <cellStyle name="7_FAX用紙_★テスト仕様書_システム構築_050.(添付資料)その他" xfId="1604"/>
    <cellStyle name="7_FAX用紙_★テスト仕様書_057楽天様向ｲﾝﾀｰﾈｯﾄｼｮｯﾋﾟﾝｸﾞﾓｰﾙ機能開発2_チェックシートAPO_(APO)_キャビネット構成図_キャビネット構成図_050.(添付資料)その他" xfId="1605"/>
    <cellStyle name="Enter Units (2)" xfId="1606"/>
    <cellStyle name="7_FAX用紙_★テスト仕様書000125_055飛脚ﾒｰﾙ便ｻｰﾊﾞ(急便向け）_(APO)_01.コンバージョン手順書（最新）20040831 2" xfId="1607"/>
    <cellStyle name="7_FAX用紙_★テスト仕様書_楽天見積機能縮小版_(APO)_(APO)_キャビネット構成図_キャビネット構成図_01.コンバージョン手順書（最新）20040831 2" xfId="1608"/>
    <cellStyle name="7_FAX用紙_テスト仕様書_システム構築_(APO)_(APO) 2" xfId="1609"/>
    <cellStyle name="7_FAX用紙_★テスト仕様書_システム構築_050.(添付資料)その他 2" xfId="1610"/>
    <cellStyle name="7_FAX用紙_★テスト仕様書_057楽天様向ｲﾝﾀｰﾈｯﾄｼｮｯﾋﾟﾝｸﾞﾓｰﾙ機能開発2_チェックシートAPO_(APO)_キャビネット構成図_キャビネット構成図_050.(添付資料)その他 2" xfId="1611"/>
    <cellStyle name="7_FAX用紙_★テスト仕様書_057楽天様向ｲﾝﾀｰﾈｯﾄｼｮｯﾋﾟﾝｸﾞﾓｰﾙ機能開発2_チェックシートAPO_050.(添付資料)その他 2" xfId="1612"/>
    <cellStyle name="7_FAX用紙_テスト仕様書(対楽天)_SO21見積1205_キャビネット構成図 2" xfId="1613"/>
    <cellStyle name="7_FAX用紙_テスト仕様書(対楽天)_053北陸勤怠給与(東京)_(APO)_キャビネット構成図_キャビネット構成図 2" xfId="1614"/>
    <cellStyle name="7_FAX用紙_テスト仕様書(対楽天)_楽天見積機能縮小版_(APO)_(APO)_キャビネット構成図_キャビネット構成図_01.コンバージョン手順書（最新）20040831 2" xfId="1615"/>
    <cellStyle name="7_FAX用紙_★テスト仕様書_注文確認_チェックシートAPO_(APO)_キャビネット構成図_キャビネット構成図_050.(添付資料)その他 2" xfId="1616"/>
    <cellStyle name="7_FAX用紙_057楽天様向ｲﾝﾀｰﾈｯﾄｼｮｯﾋﾟﾝｸﾞﾓｰﾙ機能開発2_(APO)_キャビネット構成図_050.(添付資料)その他 2" xfId="1617"/>
    <cellStyle name="7_FAX用紙_★テスト仕様書000125_057楽天様向ｲﾝﾀｰﾈｯﾄｼｮｯﾋﾟﾝｸﾞﾓｰﾙ機能開発2_チェックシートAPO_キャビネット構成図_キャビネット構成図_050.(添付資料)その他 2" xfId="1618"/>
    <cellStyle name="7_FAX用紙_★テスト仕様書_チェックシートAPO_キャビネット構成図_キャビネット構成図 2" xfId="1619"/>
    <cellStyle name="7_FAX用紙_テスト仕様書(対楽天)_注文確認_チェックシートAPO_キャビネット構成図_キャビネット構成図_050.(添付資料)その他 2" xfId="1620"/>
    <cellStyle name="7_FAX用紙_★テスト仕様書000111_システム構築_チェックシートAPO_(APO)_01.コンバージョン手順書（最新）20040831" xfId="1621"/>
    <cellStyle name="7_FAX用紙_★テスト仕様書000125_057楽天様向ｲﾝﾀｰﾈｯﾄｼｮｯﾋﾟﾝｸﾞﾓｰﾙ機能開発2_チェックシートAPO_(APO)_キャビネット構成図_キャビネット構成図_01.コンバージョン手順書（最新）20040831" xfId="1622"/>
    <cellStyle name="7_FAX用紙_テスト仕様書(対楽天)_057楽天様向ｲﾝﾀｰﾈｯﾄｼｮｯﾋﾟﾝｸﾞﾓｰﾙ機能開発2_チェックシートAPO_01.コンバージョン手順書（最新）20040831" xfId="1623"/>
    <cellStyle name="7_FAX用紙_注文確認_01.コンバージョン手順書（最新）20040831" xfId="1624"/>
    <cellStyle name="7_FAX用紙_★テスト仕様書_057楽天様向ｲﾝﾀｰﾈｯﾄｼｮｯﾋﾟﾝｸﾞﾓｰﾙ機能開発2_チェックシートAPO_キャビネット構成図 2" xfId="1625"/>
    <cellStyle name="7_FAX用紙_テスト仕様書(対楽天)_注文確認_チェックシートAPO_(APO)_キャビネット構成図_キャビネット構成図_01.コンバージョン手順書（最新）20040831" xfId="1626"/>
    <cellStyle name="7_FAX用紙_★テスト仕様書000111_楽天見積機能縮小版_(APO)_キャビネット構成図_01.コンバージョン手順書（最新）20040831" xfId="1627"/>
    <cellStyle name="Linked Cell 2" xfId="1628"/>
    <cellStyle name="7_FAX用紙_★テスト仕様書000111_システム構築_キャビネット構成図_050.(添付資料)その他" xfId="1629"/>
    <cellStyle name="7_FAX用紙_★テスト仕様書_057楽天様向ｲﾝﾀｰﾈｯﾄｼｮｯﾋﾟﾝｸﾞﾓｰﾙ機能開発2_チェックシートAPO_キャビネット構成図_01.コンバージョン手順書（最新）20040831" xfId="1630"/>
    <cellStyle name="7_FAX用紙_055飛脚ﾒｰﾙ便ｻｰﾊﾞ(急便向け）_チェックシートAPO_キャビネット構成図_050.(添付資料)その他 2" xfId="1631"/>
    <cellStyle name="7_FAX用紙_テスト仕様書(対楽天)_SO21見積1205_チェックシートAPO_(APO)_キャビネット構成図_050.(添付資料)その他" xfId="1632"/>
    <cellStyle name="7_FAX用紙_★テスト仕様書_057楽天様向ｲﾝﾀｰﾈｯﾄｼｮｯﾋﾟﾝｸﾞﾓｰﾙ機能開発2_チェックシートAPO_キャビネット構成図_キャビネット構成図_01.コンバージョン手順書（最新）20040831" xfId="1633"/>
    <cellStyle name="7_FAX用紙_テスト仕様書(対楽天)_SO21見積1205_チェックシートAPO_(APO)_キャビネット構成図_050.(添付資料)その他 2" xfId="1634"/>
    <cellStyle name="7_FAX用紙_★テスト仕様書_057楽天様向ｲﾝﾀｰﾈｯﾄｼｮｯﾋﾟﾝｸﾞﾓｰﾙ機能開発2_チェックシートAPO_キャビネット構成図_キャビネット構成図_01.コンバージョン手順書（最新）20040831 2" xfId="1635"/>
    <cellStyle name="7_FAX用紙_★テスト仕様書_システム構築_(APO)_キャビネット構成図" xfId="1636"/>
    <cellStyle name="7_FAX用紙_★テスト仕様書000125_053北陸勤怠給与(東京)_(APO)_(APO)" xfId="1637"/>
    <cellStyle name="7_FAX用紙_★テスト仕様書_SO21見積1205" xfId="1638"/>
    <cellStyle name="7_FAX用紙_テスト仕様書_楽天見積機能縮小版_(APO)_050.(添付資料)その他" xfId="1639"/>
    <cellStyle name="7_FAX用紙_★テスト仕様書_楽天見積機能縮小版_チェックシートAPO_(APO)_キャビネット構成図_キャビネット構成図 2" xfId="1640"/>
    <cellStyle name="7_FAX用紙_テスト仕様書(対楽天)_モールＩＦテスト仕様書（対楽天）_チェックシートAPO_キャビネット構成図_01.コンバージョン手順書（最新）20040831" xfId="1641"/>
    <cellStyle name="7_FAX用紙_★テスト仕様書000125_053北陸勤怠給与(東京)_(APO)_(APO) 2" xfId="1642"/>
    <cellStyle name="7_FAX用紙_★テスト仕様書_SO21見積1205 2" xfId="1643"/>
    <cellStyle name="7_FAX用紙_★テスト仕様書000111_注文確認_チェックシートAPO_(APO)_キャビネット構成図_キャビネット構成図" xfId="1644"/>
    <cellStyle name="7_FAX用紙_★テスト仕様書000111_楽天見積機能縮小版_チェックシートAPO_(APO)_050.(添付資料)その他" xfId="1645"/>
    <cellStyle name="7_FAX用紙_★テスト仕様書_SO21見積1205_(APO)" xfId="1646"/>
    <cellStyle name="7_FAX用紙_★テスト仕様書000111_057楽天様向ｲﾝﾀｰﾈｯﾄｼｮｯﾋﾟﾝｸﾞﾓｰﾙ機能開発2_チェックシートAPO" xfId="1647"/>
    <cellStyle name="7_FAX用紙_★テスト仕様書000111_注文確認_チェックシートAPO_(APO)_キャビネット構成図_キャビネット構成図 2" xfId="1648"/>
    <cellStyle name="7_FAX用紙_★テスト仕様書000111_楽天見積機能縮小版_チェックシートAPO_(APO)_050.(添付資料)その他 2" xfId="1649"/>
    <cellStyle name="7_FAX用紙_★テスト仕様書_SO21見積1205_(APO) 2" xfId="1650"/>
    <cellStyle name="7_FAX用紙_★テスト仕様書000111_057楽天様向ｲﾝﾀｰﾈｯﾄｼｮｯﾋﾟﾝｸﾞﾓｰﾙ機能開発2_チェックシートAPO 2" xfId="1651"/>
    <cellStyle name="7_FAX用紙_★テスト仕様書000111_057楽天様向ｲﾝﾀｰﾈｯﾄｼｮｯﾋﾟﾝｸﾞﾓｰﾙ機能開発2_チェックシートAPO_(APO)_キャビネット構成図_キャビネット構成図" xfId="1652"/>
    <cellStyle name="7_FAX用紙_★テスト仕様書_SO21見積1205_(APO)_(APO)_キャビネット構成図_キャビネット構成図" xfId="1653"/>
    <cellStyle name="7_FAX用紙_★テスト仕様書000111_057楽天様向ｲﾝﾀｰﾈｯﾄｼｮｯﾋﾟﾝｸﾞﾓｰﾙ機能開発2_チェックシートAPO_(APO)_キャビネット構成図_キャビネット構成図 2" xfId="1654"/>
    <cellStyle name="7_FAX用紙_テスト仕様書(対楽天)_053北陸勤怠給与(東京)_(APO)_キャビネット構成図_キャビネット構成図_01.コンバージョン手順書（最新）20040831" xfId="1655"/>
    <cellStyle name="7_FAX用紙_★テスト仕様書_SO21見積1205_(APO)_(APO)_キャビネット構成図_キャビネット構成図 2" xfId="1656"/>
    <cellStyle name="7_FAX用紙_★テスト仕様書000111_(APO)_キャビネット構成図_050.(添付資料)その他" xfId="1657"/>
    <cellStyle name="7_FAX用紙_テスト仕様書(対楽天)_SO21見積1205_キャビネット構成図_01.コンバージョン手順書（最新）20040831" xfId="1658"/>
    <cellStyle name="7_FAX用紙_テスト仕様書_モールＩ／Ｆテスト_(APO)_(APO)_キャビネット構成図_キャビネット構成図 2" xfId="1659"/>
    <cellStyle name="7_FAX用紙_★テスト仕様書_チェックシートAPO_キャビネット構成図_キャビネット構成図_01.コンバージョン手順書（最新）20040831" xfId="1660"/>
    <cellStyle name="7_FAX用紙_053北陸勤怠給与(東京)_キャビネット構成図 2" xfId="1661"/>
    <cellStyle name="7_FAX用紙_テスト仕様書(テストモール)_楽天見積機能縮小版_キャビネット構成図_01.コンバージョン手順書（最新）20040831 2" xfId="1662"/>
    <cellStyle name="7_FAX用紙_★テスト仕様書000125_SO21見積1205_(APO)_(APO) 2" xfId="1663"/>
    <cellStyle name="7_FAX用紙_055飛脚ﾒｰﾙ便ｻｰﾊﾞ(急便向け）_チェックシートAPO_(APO)_キャビネット構成図_キャビネット構成図_01.コンバージョン手順書（最新）20040831 2" xfId="1664"/>
    <cellStyle name="7_FAX用紙_テスト仕様書_モールＩ／Ｆテスト_(APO)_01.コンバージョン手順書（最新）20040831" xfId="1665"/>
    <cellStyle name="7_FAX用紙_★テスト仕様書_システム構築_(APO)_(APO)_キャビネット構成図_キャビネット構成図_050.(添付資料)その他 2" xfId="1666"/>
    <cellStyle name="7_FAX用紙_★テスト仕様書000125_053北陸勤怠給与(東京)_(APO) 2" xfId="1667"/>
    <cellStyle name="7_FAX用紙_テスト仕様書(テストモール)_モールＩＦテスト仕様書（対楽天）_チェックシートAPO_(APO) 2" xfId="1668"/>
    <cellStyle name="7_FAX用紙_★テスト仕様書000111_注文確認_チェックシートAPO_(APO)_キャビネット構成図_キャビネット構成図_01.コンバージョン手順書（最新）20040831" xfId="1669"/>
    <cellStyle name="7_FAX用紙_★テスト仕様書_SO21見積1205_(APO)_01.コンバージョン手順書（最新）20040831" xfId="1670"/>
    <cellStyle name="7_FAX用紙_★テスト仕様書000111_057楽天様向ｲﾝﾀｰﾈｯﾄｼｮｯﾋﾟﾝｸﾞﾓｰﾙ機能開発2_チェックシートAPO_01.コンバージョン手順書（最新）20040831" xfId="1671"/>
    <cellStyle name="7_FAX用紙_★テスト仕様書000111_注文確認_チェックシートAPO_(APO)_キャビネット構成図_キャビネット構成図_01.コンバージョン手順書（最新）20040831 2" xfId="1672"/>
    <cellStyle name="7_FAX用紙_★テスト仕様書_SO21見積1205_(APO)_01.コンバージョン手順書（最新）20040831 2" xfId="1673"/>
    <cellStyle name="7_FAX用紙_★テスト仕様書000111_057楽天様向ｲﾝﾀｰﾈｯﾄｼｮｯﾋﾟﾝｸﾞﾓｰﾙ機能開発2_チェックシートAPO_01.コンバージョン手順書（最新）20040831 2" xfId="1674"/>
    <cellStyle name="7_FAX用紙_テスト仕様書_モールＩ／Ｆテスト_(APO)_050.(添付資料)その他" xfId="1675"/>
    <cellStyle name="7_FAX用紙_★テスト仕様書000111_055飛脚ﾒｰﾙ便ｻｰﾊﾞ(急便向け）_チェックシートAPO_(APO)_キャビネット構成図_キャビネット構成図 2" xfId="1676"/>
    <cellStyle name="7_FAX用紙_テスト仕様書(対楽天)_システム構築_(APO)_(APO)_キャビネット構成図_キャビネット構成図 2" xfId="1677"/>
    <cellStyle name="7_FAX用紙_テスト仕様書(テストモール)_055飛脚ﾒｰﾙ便ｻｰﾊﾞ(急便向け）_チェックシートAPO_(APO)_キャビネット構成図_キャビネット構成図_050.(添付資料)その他 2" xfId="1678"/>
    <cellStyle name="链接单元格 2" xfId="1679"/>
    <cellStyle name="7_FAX用紙_★テスト仕様書_システム構築_(APO)_(APO)_キャビネット構成図 2" xfId="1680"/>
    <cellStyle name="7_FAX用紙_テスト仕様書" xfId="1681"/>
    <cellStyle name="7_FAX用紙_★テスト仕様書000111_注文確認_チェックシートAPO_(APO)_キャビネット構成図_キャビネット構成図_050.(添付資料)その他" xfId="1682"/>
    <cellStyle name="7_FAX用紙_★テスト仕様書_SO21見積1205_(APO)_050.(添付資料)その他" xfId="1683"/>
    <cellStyle name="7_FAX用紙_★テスト仕様書000111_057楽天様向ｲﾝﾀｰﾈｯﾄｼｮｯﾋﾟﾝｸﾞﾓｰﾙ機能開発2_チェックシートAPO_050.(添付資料)その他" xfId="1684"/>
    <cellStyle name="7_FAX用紙_055飛脚ﾒｰﾙ便ｻｰﾊﾞ(急便向け）_チェックシートAPO_(APO)_050.(添付資料)その他" xfId="1685"/>
    <cellStyle name="7_FAX用紙_テスト仕様書 2" xfId="1686"/>
    <cellStyle name="7_FAX用紙_注文確認_チェックシートAPO_(APO)_キャビネット構成図_キャビネット構成図" xfId="1687"/>
    <cellStyle name="7_FAX用紙_★テスト仕様書000111_注文確認_チェックシートAPO_(APO)_キャビネット構成図_キャビネット構成図_050.(添付資料)その他 2" xfId="1688"/>
    <cellStyle name="7_FAX用紙_★テスト仕様書_SO21見積1205_(APO)_050.(添付資料)その他 2" xfId="1689"/>
    <cellStyle name="7_FAX用紙_★テスト仕様書000111_057楽天様向ｲﾝﾀｰﾈｯﾄｼｮｯﾋﾟﾝｸﾞﾓｰﾙ機能開発2_チェックシートAPO_050.(添付資料)その他 2" xfId="1690"/>
    <cellStyle name="7_FAX用紙_★テスト仕様書_注文確認_(APO)" xfId="1691"/>
    <cellStyle name="7_FAX用紙_057楽天様向ｲﾝﾀｰﾈｯﾄｼｮｯﾋﾟﾝｸﾞﾓｰﾙ機能開発2_チェックシートAPO" xfId="1692"/>
    <cellStyle name="7_FAX用紙_★テスト仕様書000111_注文確認_チェックシートAPO" xfId="1693"/>
    <cellStyle name="7_FAX用紙_★テスト仕様書_SO21見積1205_チェックシートAPO_(APO)_01.コンバージョン手順書（最新）20040831 2" xfId="1694"/>
    <cellStyle name="7_FAX用紙_★テスト仕様書000125_057楽天様向ｲﾝﾀｰﾈｯﾄｼｮｯﾋﾟﾝｸﾞﾓｰﾙ機能開発2_(APO)_(APO)_キャビネット構成図_050.(添付資料)その他" xfId="1695"/>
    <cellStyle name="7_FAX用紙_★テスト仕様書_SO21見積1205_(APO)_キャビネット構成図_キャビネット構成図_01.コンバージョン手順書（最新）20040831 2" xfId="1696"/>
    <cellStyle name="7_FAX用紙_SO21見積1205_チェックシートAPO_(APO)_キャビネット構成図_キャビネット構成図" xfId="1697"/>
    <cellStyle name="7_FAX用紙_★テスト仕様書000111_057楽天様向ｲﾝﾀｰﾈｯﾄｼｮｯﾋﾟﾝｸﾞﾓｰﾙ機能開発2_チェックシートAPO_キャビネット構成図_キャビネット構成図_01.コンバージョン手順書（最新）20040831 2" xfId="1698"/>
    <cellStyle name="7_FAX用紙_★テスト仕様書_注文確認 2" xfId="1699"/>
    <cellStyle name="7_FAX用紙_★テスト仕様書_SO21見積1205_チェックシートAPO_(APO)_050.(添付資料)その他" xfId="1700"/>
    <cellStyle name="7_FAX用紙_★テスト仕様書000111_057楽天様向ｲﾝﾀｰﾈｯﾄｼｮｯﾋﾟﾝｸﾞﾓｰﾙ機能開発2_チェックシートAPO_キャビネット構成図_キャビネット構成図_050.(添付資料)その他" xfId="1701"/>
    <cellStyle name="7_FAX用紙_★テスト仕様書_SO21見積1205_(APO)_キャビネット構成図_キャビネット構成図_050.(添付資料)その他" xfId="1702"/>
    <cellStyle name="7_FAX用紙_★テスト仕様書_SO21見積1205_チェックシートAPO_(APO)_050.(添付資料)その他 2" xfId="1703"/>
    <cellStyle name="標準 2 2 2_AQA004A_画面一覧表" xfId="1704"/>
    <cellStyle name="7_FAX用紙_★テスト仕様書000125_057楽天様向ｲﾝﾀｰﾈｯﾄｼｮｯﾋﾟﾝｸﾞﾓｰﾙ機能開発2_キャビネット構成図_キャビネット構成図" xfId="1705"/>
    <cellStyle name="7_FAX用紙_★テスト仕様書000111_057楽天様向ｲﾝﾀｰﾈｯﾄｼｮｯﾋﾟﾝｸﾞﾓｰﾙ機能開発2_チェックシートAPO_キャビネット構成図_キャビネット構成図_050.(添付資料)その他 2" xfId="1706"/>
    <cellStyle name="7_FAX用紙_★テスト仕様書_SO21見積1205_(APO)_キャビネット構成図_キャビネット構成図_050.(添付資料)その他 2" xfId="1707"/>
    <cellStyle name="7_FAX用紙_★テスト仕様書000125_053北陸勤怠給与(東京)_(APO)_(APO)_01.コンバージョン手順書（最新）20040831" xfId="1708"/>
    <cellStyle name="7_FAX用紙_★テスト仕様書_SO21見積1205_01.コンバージョン手順書（最新）20040831" xfId="1709"/>
    <cellStyle name="7_FAX用紙_★テスト仕様書000125_053北陸勤怠給与(東京)_(APO)_(APO)_050.(添付資料)その他" xfId="1710"/>
    <cellStyle name="7_FAX用紙_★テスト仕様書_SO21見積1205_050.(添付資料)その他" xfId="1711"/>
    <cellStyle name="7_FAX用紙_テスト仕様書(テストモール)_楽天見積機能縮小版_チェックシートAPO_(APO)_キャビネット構成図_050.(添付資料)その他" xfId="1712"/>
    <cellStyle name="7_FAX用紙_★テスト仕様書000125_053北陸勤怠給与(東京)_(APO)_(APO)_050.(添付資料)その他 2" xfId="1713"/>
    <cellStyle name="7_FAX用紙_★テスト仕様書_SO21見積1205_050.(添付資料)その他 2" xfId="1714"/>
    <cellStyle name="7_FAX用紙_チェックシートAPO_キャビネット構成図_キャビネット構成図_01.コンバージョン手順書（最新）20040831" xfId="1715"/>
    <cellStyle name="7_FAX用紙_テスト仕様書_モールＩ／Ｆテスト_キャビネット構成図_01.コンバージョン手順書（最新）20040831" xfId="1716"/>
    <cellStyle name="7_FAX用紙_★テスト仕様書000111_注文確認_チェックシートAPO_(APO)_01.コンバージョン手順書（最新）20040831" xfId="1717"/>
    <cellStyle name="7_FAX用紙_★テスト仕様書000111_053北陸勤怠給与(東京)_キャビネット構成図_050.(添付資料)その他" xfId="1718"/>
    <cellStyle name="7_FAX用紙_テスト仕様書(テストモール)_055飛脚ﾒｰﾙ便ｻｰﾊﾞ(急便向け）_(APO)_キャビネット構成図_キャビネット構成図_01.コンバージョン手順書（最新）20040831 2" xfId="1719"/>
    <cellStyle name="7_FAX用紙_★テスト仕様書000125_055飛脚ﾒｰﾙ便ｻｰﾊﾞ(急便向け）_キャビネット構成図_01.コンバージョン手順書（最新）20040831 2" xfId="1720"/>
    <cellStyle name="標準 3 2" xfId="1721"/>
    <cellStyle name="7_FAX用紙_★テスト仕様書000125_053北陸勤怠給与(東京)_(APO)_(APO)_キャビネット構成図_01.コンバージョン手順書（最新）20040831" xfId="1722"/>
    <cellStyle name="7_FAX用紙_★テスト仕様書_SO21見積1205_キャビネット構成図_01.コンバージョン手順書（最新）20040831" xfId="1723"/>
    <cellStyle name="7_FAX用紙_チェックシートAPO_キャビネット構成図_キャビネット構成図_01.コンバージョン手順書（最新）20040831 2" xfId="1724"/>
    <cellStyle name="7_FAX用紙_テスト仕様書_モールＩ／Ｆテスト_キャビネット構成図_01.コンバージョン手順書（最新）20040831 2" xfId="1725"/>
    <cellStyle name="7_FAX用紙_★テスト仕様書000111_注文確認_チェックシートAPO_(APO)_01.コンバージョン手順書（最新）20040831 2" xfId="1726"/>
    <cellStyle name="7_FAX用紙_★テスト仕様書000111_053北陸勤怠給与(東京)_キャビネット構成図_050.(添付資料)その他 2" xfId="1727"/>
    <cellStyle name="7_FAX用紙_テスト仕様書(対楽天)_053北陸勤怠給与(東京)_キャビネット構成図" xfId="1728"/>
    <cellStyle name="Milliers [0]_AR1194" xfId="1729"/>
    <cellStyle name="Accent4" xfId="1730"/>
    <cellStyle name="7_FAX用紙_★テスト仕様書000125_053北陸勤怠給与(東京)_(APO)_(APO)_キャビネット構成図_01.コンバージョン手順書（最新）20040831 2" xfId="1731"/>
    <cellStyle name="7_FAX用紙_★テスト仕様書_SO21見積1205_キャビネット構成図_01.コンバージョン手順書（最新）20040831 2" xfId="1732"/>
    <cellStyle name="7_FAX用紙_★テスト仕様書000125_053北陸勤怠給与(東京)_(APO)_(APO)_キャビネット構成図_キャビネット構成図 2" xfId="1733"/>
    <cellStyle name="7_FAX用紙_★テスト仕様書_SO21見積1205_キャビネット構成図_キャビネット構成図 2" xfId="1734"/>
    <cellStyle name="7_FAX用紙_テスト仕様書(テストモール)_楽天見積機能縮小版_キャビネット構成図_キャビネット構成図 2" xfId="1735"/>
    <cellStyle name="7_FAX用紙_★テスト仕様書000125_053北陸勤怠給与(東京)_(APO)_(APO)_キャビネット構成図_キャビネット構成図_01.コンバージョン手順書（最新）20040831 2" xfId="1736"/>
    <cellStyle name="7_FAX用紙_★テスト仕様書000111_システム構築_チェックシートAPO_キャビネット構成図_キャビネット構成図" xfId="1737"/>
    <cellStyle name="7_FAX用紙_★テスト仕様書_SO21見積1205_キャビネット構成図_キャビネット構成図_01.コンバージョン手順書（最新）20040831 2" xfId="1738"/>
    <cellStyle name="7_FAX用紙_★テスト仕様書_注文確認_(APO)_キャビネット構成図_キャビネット構成図_050.(添付資料)その他" xfId="1739"/>
    <cellStyle name="7_FAX用紙_057楽天様向ｲﾝﾀｰﾈｯﾄｼｮｯﾋﾟﾝｸﾞﾓｰﾙ機能開発2_チェックシートAPO_キャビネット構成図_キャビネット構成図_050.(添付資料)その他" xfId="1740"/>
    <cellStyle name="7_FAX用紙_テスト仕様書(テストモール)_モールＩＦテスト仕様書（対楽天）_01.コンバージョン手順書（最新）20040831" xfId="1741"/>
    <cellStyle name="7_FAX用紙_★テスト仕様書_SO21見積1205_チェックシートAPO 2" xfId="1742"/>
    <cellStyle name="7_FAX用紙_★テスト仕様書_システム構築_(APO)_050.(添付資料)その他" xfId="1743"/>
    <cellStyle name="7_FAX用紙_053北陸勤怠給与(東京)_チェックシートAPO_01.コンバージョン手順書（最新）20040831 2" xfId="1744"/>
    <cellStyle name="7_FAX用紙_★テスト仕様書_SO21見積1205_チェックシートAPO_(APO)_キャビネット構成図" xfId="1745"/>
    <cellStyle name="7_FAX用紙_★テスト仕様書_システム構築_(APO)_050.(添付資料)その他 2" xfId="1746"/>
    <cellStyle name="7_FAX用紙_★テスト仕様書_SO21見積1205_チェックシートAPO_(APO)_キャビネット構成図 2" xfId="1747"/>
    <cellStyle name="7_FAX用紙_★テスト仕様書000111_システム構築_キャビネット構成図_01.コンバージョン手順書（最新）20040831" xfId="1748"/>
    <cellStyle name="7_FAX用紙_テスト仕様書(テストモール)_システム構築_チェックシートAPO_キャビネット構成図_キャビネット構成図_050.(添付資料)その他 2" xfId="1749"/>
    <cellStyle name="7_FAX用紙_★テスト仕様書_SO21見積1205_チェックシートAPO_(APO)_キャビネット構成図_01.コンバージョン手順書（最新）20040831" xfId="1750"/>
    <cellStyle name="7_FAX用紙_053北陸勤怠給与(東京)_チェックシートAPO_(APO) 2" xfId="1751"/>
    <cellStyle name="category" xfId="1752"/>
    <cellStyle name="7_FAX用紙_★テスト仕様書_SO21見積1205_チェックシートAPO_(APO)_キャビネット構成図_01.コンバージョン手順書（最新）20040831 2" xfId="1753"/>
    <cellStyle name="7_FAX用紙_★テスト仕様書_注文確認_チェックシートAPO_050.(添付資料)その他" xfId="1754"/>
    <cellStyle name="7_FAX用紙_テスト仕様書_モールＩ／Ｆテスト_チェックシートAPO_(APO)_キャビネット構成図_050.(添付資料)その他 2" xfId="1755"/>
    <cellStyle name="7_FAX用紙_★テスト仕様書_注文確認_チェックシートAPO_(APO)" xfId="1756"/>
    <cellStyle name="7_FAX用紙_★テスト仕様書_SO21見積1205_チェックシートAPO_(APO)_キャビネット構成図_050.(添付資料)その他 2" xfId="1757"/>
    <cellStyle name="7_FAX用紙_★テスト仕様書000125_057楽天様向ｲﾝﾀｰﾈｯﾄｼｮｯﾋﾟﾝｸﾞﾓｰﾙ機能開発2_チェックシートAPO" xfId="1758"/>
    <cellStyle name="7_FAX用紙_★テスト仕様書_SO21見積1205_チェックシートAPO_01.コンバージョン手順書（最新）20040831" xfId="1759"/>
    <cellStyle name="7_FAX用紙_テスト仕様書(対楽天)_057楽天様向ｲﾝﾀｰﾈｯﾄｼｮｯﾋﾟﾝｸﾞﾓｰﾙ機能開発2_チェックシートAPO_(APO)_キャビネット構成図_050.(添付資料)その他" xfId="1760"/>
    <cellStyle name="7_FAX用紙_注文確認_(APO)_キャビネット構成図_050.(添付資料)その他" xfId="1761"/>
    <cellStyle name="7_FAX用紙_★テスト仕様書_SO21見積1205_チェックシートAPO_01.コンバージョン手順書（最新）20040831 2" xfId="1762"/>
    <cellStyle name="7_FAX用紙_★テスト仕様書_SO21見積1205_チェックシートAPO_050.(添付資料)その他" xfId="1763"/>
    <cellStyle name="7_FAX用紙_★テスト仕様書_SO21見積1205_チェックシートAPO_050.(添付資料)その他 2" xfId="1764"/>
    <cellStyle name="7_FAX用紙_★テスト仕様書_SO21見積1205_チェックシートAPO_キャビネット構成図" xfId="1765"/>
    <cellStyle name="7_FAX用紙_★テスト仕様書000125_楽天見積機能縮小版_チェックシートAPO_キャビネット構成図_キャビネット構成図 2" xfId="1766"/>
    <cellStyle name="7_FAX用紙_★テスト仕様書_SO21見積1205_チェックシートAPO_キャビネット構成図 2" xfId="1767"/>
    <cellStyle name="7_FAX用紙_テスト仕様書(テストモール)_楽天見積機能縮小版_(APO)_キャビネット構成図_キャビネット構成図" xfId="1768"/>
    <cellStyle name="7_FAX用紙_★テスト仕様書_SO21見積1205_チェックシートAPO_キャビネット構成図_01.コンバージョン手順書（最新）20040831" xfId="1769"/>
    <cellStyle name="7_FAX用紙_★テスト仕様書000111_楽天見積機能縮小版_(APO)_(APO)_050.(添付資料)その他 2" xfId="1770"/>
    <cellStyle name="7_FAX用紙_★テスト仕様書_SO21見積1205_チェックシートAPO_キャビネット構成図_01.コンバージョン手順書（最新）20040831 2" xfId="1771"/>
    <cellStyle name="7_FAX用紙_★テスト仕様書_システム構築_チェックシートAPO_(APO)_キャビネット構成図_01.コンバージョン手順書（最新）20040831" xfId="1772"/>
    <cellStyle name="7_FAX用紙_★テスト仕様書000125_システム構築_(APO)_01.コンバージョン手順書（最新）20040831" xfId="1773"/>
    <cellStyle name="7_FAX用紙_★テスト仕様書_SO21見積1205_チェックシートAPO_キャビネット構成図_050.(添付資料)その他" xfId="1774"/>
    <cellStyle name="7_FAX用紙_★テスト仕様書_システム構築_チェックシートAPO_(APO)_キャビネット構成図_01.コンバージョン手順書（最新）20040831 2" xfId="1775"/>
    <cellStyle name="7_FAX用紙_テスト仕様書(テストモール)_注文確認_チェックシートAPO" xfId="1776"/>
    <cellStyle name="7_FAX用紙_★テスト仕様書000125_システム構築_(APO)_01.コンバージョン手順書（最新）20040831 2" xfId="1777"/>
    <cellStyle name="7_FAX用紙_★テスト仕様書_SO21見積1205_チェックシートAPO_キャビネット構成図_050.(添付資料)その他 2" xfId="1778"/>
    <cellStyle name="7_FAX用紙_テスト仕様書_モールＩ／Ｆテスト_チェックシートAPO_キャビネット構成図_キャビネット構成図" xfId="1779"/>
    <cellStyle name="7_FAX用紙_★テスト仕様書000111_053北陸勤怠給与(東京)_(APO)_(APO)_キャビネット構成図_050.(添付資料)その他 2" xfId="1780"/>
    <cellStyle name="7_FAX用紙_★テスト仕様書000111_システム構築_01.コンバージョン手順書（最新）20040831 2" xfId="1781"/>
    <cellStyle name="7_FAX用紙_★テスト仕様書_SO21見積1205_チェックシートAPO_キャビネット構成図_キャビネット構成図" xfId="1782"/>
    <cellStyle name="7_FAX用紙_★テスト仕様書000111_SO21見積1205_(APO)_(APO)_キャビネット構成図_キャビネット構成図_050.(添付資料)その他 2" xfId="1783"/>
    <cellStyle name="7_FAX用紙_★テスト仕様書000125_楽天見積機能縮小版_(APO)_(APO)" xfId="1784"/>
    <cellStyle name="7_FAX用紙_テスト仕様書(テストモール)_053北陸勤怠給与(東京)_(APO)_キャビネット構成図_01.コンバージョン手順書（最新）20040831" xfId="1785"/>
    <cellStyle name="7_FAX用紙_★テスト仕様書_SO21見積1205_チェックシートAPO_キャビネット構成図_キャビネット構成図 2" xfId="1786"/>
    <cellStyle name="7_FAX用紙_テスト仕様書_057楽天様向ｲﾝﾀｰﾈｯﾄｼｮｯﾋﾟﾝｸﾞﾓｰﾙ機能開発2_(APO)_キャビネット構成図_キャビネット構成図 2" xfId="1787"/>
    <cellStyle name="7_FAX用紙_★テスト仕様書_SO21見積1205_チェックシートAPO_キャビネット構成図_キャビネット構成図_01.コンバージョン手順書（最新）20040831" xfId="1788"/>
    <cellStyle name="7_FAX用紙_テスト仕様書(テストモール)_楽天見積機能縮小版_チェックシートAPO" xfId="1789"/>
    <cellStyle name="7_FAX用紙_★テスト仕様書_システム構築_(APO)_キャビネット構成図_01.コンバージョン手順書（最新）20040831" xfId="1790"/>
    <cellStyle name="7_FAX用紙_テスト仕様書_モールＩ／Ｆテスト_チェックシートAPO_キャビネット構成図_キャビネット構成図_050.(添付資料)その他" xfId="1791"/>
    <cellStyle name="7_FAX用紙_テスト仕様書_SO21見積1205_(APO)_キャビネット構成図_キャビネット構成図_01.コンバージョン手順書（最新）20040831 2" xfId="1792"/>
    <cellStyle name="7_FAX用紙_★テスト仕様書000111_楽天見積機能縮小版 2" xfId="1793"/>
    <cellStyle name="7_FAX用紙_★テスト仕様書000111_053北陸勤怠給与(東京)_(APO)_(APO)_キャビネット構成図_キャビネット構成図_01.コンバージョン手順書（最新）20040831 2" xfId="1794"/>
    <cellStyle name="7_FAX用紙_テスト仕様書(テストモール)_楽天見積機能縮小版_(APO)_キャビネット構成図_キャビネット構成図_050.(添付資料)その他 2" xfId="1795"/>
    <cellStyle name="7_FAX用紙_★テスト仕様書_SO21見積1205_チェックシートAPO_キャビネット構成図_キャビネット構成図_050.(添付資料)その他" xfId="1796"/>
    <cellStyle name="7_FAX用紙_★テスト仕様書_システム構築_(APO)_キャビネット構成図_01.コンバージョン手順書（最新）20040831 2" xfId="1797"/>
    <cellStyle name="7_FAX用紙_★テスト仕様書_SO21見積1205_チェックシートAPO_キャビネット構成図_キャビネット構成図_050.(添付資料)その他 2" xfId="1798"/>
    <cellStyle name="7_FAX用紙_テスト仕様書_055飛脚ﾒｰﾙ便ｻｰﾊﾞ(急便向け）_(APO)_キャビネット構成図_キャビネット構成図_050.(添付資料)その他" xfId="1799"/>
    <cellStyle name="7_FAX用紙_★テスト仕様書000111_システム構築_(APO)_(APO)_キャビネット構成図_キャビネット構成図" xfId="1800"/>
    <cellStyle name="7_FAX用紙_テスト仕様書(テストモール)_楽天見積機能縮小版_チェックシートAPO_(APO)_キャビネット構成図_01.コンバージョン手順書（最新）20040831" xfId="1801"/>
    <cellStyle name="7_FAX用紙_テスト仕様書_注文確認_チェックシートAPO_キャビネット構成図" xfId="1802"/>
    <cellStyle name="7_FAX用紙_★テスト仕様書_キャビネット構成図" xfId="1803"/>
    <cellStyle name="7_FAX用紙_注文確認_チェックシートAPO_(APO)_キャビネット構成図_キャビネット構成図_050.(添付資料)その他 2" xfId="1804"/>
    <cellStyle name="7_FAX用紙_★テスト仕様書_楽天見積機能縮小版_(APO)_キャビネット構成図_キャビネット構成図" xfId="1805"/>
    <cellStyle name="7_FAX用紙_★テスト仕様書_注文確認_(APO)_050.(添付資料)その他 2" xfId="1806"/>
    <cellStyle name="7_FAX用紙_057楽天様向ｲﾝﾀｰﾈｯﾄｼｮｯﾋﾟﾝｸﾞﾓｰﾙ機能開発2_チェックシートAPO_050.(添付資料)その他 2" xfId="1807"/>
    <cellStyle name="7_FAX用紙_テスト仕様書(テストモール)_053北陸勤怠給与(東京)_(APO)_(APO)_キャビネット構成図 2" xfId="1808"/>
    <cellStyle name="7_FAX用紙_テスト仕様書(対楽天)_055飛脚ﾒｰﾙ便ｻｰﾊﾞ(急便向け）_(APO)_(APO)_キャビネット構成図_キャビネット構成図_01.コンバージョン手順書（最新）20040831 2" xfId="1809"/>
    <cellStyle name="7_FAX用紙_★テスト仕様書000111_システム構築_(APO)_(APO)_キャビネット構成図_キャビネット構成図_01.コンバージョン手順書（最新）20040831" xfId="1810"/>
    <cellStyle name="7_FAX用紙_テスト仕様書_注文確認_チェックシートAPO_キャビネット構成図_01.コンバージョン手順書（最新）20040831" xfId="1811"/>
    <cellStyle name="7_FAX用紙_テスト仕様書_(APO)_050.(添付資料)その他" xfId="1812"/>
    <cellStyle name="7_FAX用紙_★テスト仕様書_キャビネット構成図_01.コンバージョン手順書（最新）20040831" xfId="1813"/>
    <cellStyle name="7_FAX用紙_055飛脚ﾒｰﾙ便ｻｰﾊﾞ(急便向け）_(APO)_キャビネット構成図_キャビネット構成図_01.コンバージョン手順書（最新）20040831" xfId="1814"/>
    <cellStyle name="7_FAX用紙_★テスト仕様書000125_057楽天様向ｲﾝﾀｰﾈｯﾄｼｮｯﾋﾟﾝｸﾞﾓｰﾙ機能開発2_キャビネット構成図_050.(添付資料)その他" xfId="1815"/>
    <cellStyle name="7_FAX用紙_楽天見積機能縮小版_チェックシートAPO_01.コンバージョン手順書（最新）20040831" xfId="1816"/>
    <cellStyle name="7_FAX用紙_テスト仕様書(対楽天)_注文確認_キャビネット構成図_050.(添付資料)その他" xfId="1817"/>
    <cellStyle name="7_FAX用紙_★テスト仕様書_楽天見積機能縮小版_(APO)_キャビネット構成図_キャビネット構成図 2" xfId="1818"/>
    <cellStyle name="7_FAX用紙_★テスト仕様書000111_注文確認" xfId="1819"/>
    <cellStyle name="7_FAX用紙_テスト仕様書(対楽天)_SO21見積1205_チェックシートAPO_キャビネット構成図" xfId="1820"/>
    <cellStyle name="7_FAX用紙_テスト仕様書_注文確認_チェックシートAPO_キャビネット構成図_01.コンバージョン手順書（最新）20040831 2" xfId="1821"/>
    <cellStyle name="7_FAX用紙_テスト仕様書_(APO)_050.(添付資料)その他 2" xfId="1822"/>
    <cellStyle name="7_FAX用紙_テスト仕様書(対楽天)_システム構築_チェックシートAPO_(APO)_キャビネット構成図_キャビネット構成図_050.(添付資料)その他" xfId="1823"/>
    <cellStyle name="7_FAX用紙_★テスト仕様書_キャビネット構成図_01.コンバージョン手順書（最新）20040831 2" xfId="1824"/>
    <cellStyle name="7_FAX用紙_★テスト仕様書000111_システム構築_(APO)_(APO)_キャビネット構成図_キャビネット構成図_01.コンバージョン手順書（最新）20040831 2" xfId="1825"/>
    <cellStyle name="7_FAX用紙_★テスト仕様書000111_システム構築_(APO)_(APO)_キャビネット構成図_キャビネット構成図_050.(添付資料)その他 2" xfId="1826"/>
    <cellStyle name="7_FAX用紙_テスト仕様書(対楽天)_055飛脚ﾒｰﾙ便ｻｰﾊﾞ(急便向け）_(APO)_キャビネット構成図_キャビネット構成図_050.(添付資料)その他" xfId="1827"/>
    <cellStyle name="7_FAX用紙_テスト仕様書_注文確認_チェックシートAPO_キャビネット構成図_050.(添付資料)その他 2" xfId="1828"/>
    <cellStyle name="7_FAX用紙_★テスト仕様書000111_055飛脚ﾒｰﾙ便ｻｰﾊﾞ(急便向け）_(APO)_(APO)_キャビネット構成図" xfId="1829"/>
    <cellStyle name="7_FAX用紙_★テスト仕様書_キャビネット構成図_050.(添付資料)その他 2" xfId="1830"/>
    <cellStyle name="7_FAX用紙_テスト仕様書_注文確認_チェックシートAPO_キャビネット構成図_キャビネット構成図 2" xfId="1831"/>
    <cellStyle name="7_FAX用紙_★テスト仕様書_キャビネット構成図_キャビネット構成図 2" xfId="1832"/>
    <cellStyle name="7_FAX用紙_★テスト仕様書000111_(APO)_(APO)_050.(添付資料)その他" xfId="1833"/>
    <cellStyle name="7_FAX用紙_テスト仕様書_注文確認_チェックシートAPO_キャビネット構成図_キャビネット構成図_01.コンバージョン手順書（最新）20040831" xfId="1834"/>
    <cellStyle name="7_FAX用紙_★テスト仕様書_キャビネット構成図_キャビネット構成図_01.コンバージョン手順書（最新）20040831" xfId="1835"/>
    <cellStyle name="7_FAX用紙_★テスト仕様書000111_(APO)_(APO)_050.(添付資料)その他 2" xfId="1836"/>
    <cellStyle name="7_FAX用紙_テスト仕様書_注文確認_チェックシートAPO_キャビネット構成図_キャビネット構成図_01.コンバージョン手順書（最新）20040831 2" xfId="1837"/>
    <cellStyle name="7_FAX用紙_★テスト仕様書_キャビネット構成図_キャビネット構成図_01.コンバージョン手順書（最新）20040831 2" xfId="1838"/>
    <cellStyle name="7_FAX用紙_テスト仕様書_注文確認_チェックシートAPO_キャビネット構成図_キャビネット構成図_050.(添付資料)その他 2" xfId="1839"/>
    <cellStyle name="7_FAX用紙_★テスト仕様書_キャビネット構成図_キャビネット構成図_050.(添付資料)その他 2" xfId="1840"/>
    <cellStyle name="7_FAX用紙_★テスト仕様書000111_SO21見積1205_チェックシートAPO_キャビネット構成図_キャビネット構成図" xfId="1841"/>
    <cellStyle name="7_FAX用紙_システム構築_チェックシートAPO_(APO)_01.コンバージョン手順書（最新）20040831" xfId="1842"/>
    <cellStyle name="7_FAX用紙_★テスト仕様書_システム構築_(APO) 2" xfId="1843"/>
    <cellStyle name="7_FAX用紙_★テスト仕様書000111_055飛脚ﾒｰﾙ便ｻｰﾊﾞ(急便向け）_チェックシートAPO_(APO)_キャビネット構成図" xfId="1844"/>
    <cellStyle name="7_FAX用紙_テスト仕様書(対楽天)_システム構築_(APO)_(APO)_キャビネット構成図" xfId="1845"/>
    <cellStyle name="7_FAX用紙_★テスト仕様書_システム構築_(APO)_(APO)" xfId="1846"/>
    <cellStyle name="7_FAX用紙_テスト仕様書_注文確認_キャビネット構成図_キャビネット構成図_050.(添付資料)その他 2" xfId="1847"/>
    <cellStyle name="7_FAX用紙_★テスト仕様書000111_055飛脚ﾒｰﾙ便ｻｰﾊﾞ(急便向け）_チェックシートAPO_(APO)_キャビネット構成図_01.コンバージョン手順書（最新）20040831 2" xfId="1848"/>
    <cellStyle name="7_FAX用紙_テスト仕様書(対楽天)_システム構築_(APO)_(APO)_キャビネット構成図_01.コンバージョン手順書（最新）20040831 2" xfId="1849"/>
    <cellStyle name="7_FAX用紙_★テスト仕様書_システム構築_(APO)_(APO)_01.コンバージョン手順書（最新）20040831 2" xfId="1850"/>
    <cellStyle name="7_FAX用紙_★テスト仕様書000111_055飛脚ﾒｰﾙ便ｻｰﾊﾞ(急便向け）_チェックシートAPO_(APO)_キャビネット構成図_キャビネット構成図_01.コンバージョン手順書（最新）20040831" xfId="1851"/>
    <cellStyle name="7_FAX用紙_テスト仕様書(対楽天)_システム構築_(APO)_(APO)_キャビネット構成図_キャビネット構成図_01.コンバージョン手順書（最新）20040831" xfId="1852"/>
    <cellStyle name="7_FAX用紙_★テスト仕様書_システム構築_(APO)_(APO)_キャビネット構成図_01.コンバージョン手順書（最新）20040831" xfId="1853"/>
    <cellStyle name="7_FAX用紙_★テスト仕様書000111_055飛脚ﾒｰﾙ便ｻｰﾊﾞ(急便向け）_チェックシートAPO_(APO)_キャビネット構成図_キャビネット構成図_01.コンバージョン手順書（最新）20040831 2" xfId="1854"/>
    <cellStyle name="7_FAX用紙_テスト仕様書(対楽天)_システム構築_(APO)_(APO)_キャビネット構成図_キャビネット構成図_01.コンバージョン手順書（最新）20040831 2" xfId="1855"/>
    <cellStyle name="7_FAX用紙_★テスト仕様書_システム構築_(APO)_(APO)_キャビネット構成図_01.コンバージョン手順書（最新）20040831 2" xfId="1856"/>
    <cellStyle name="7_FAX用紙_★テスト仕様書000111_055飛脚ﾒｰﾙ便ｻｰﾊﾞ(急便向け）_チェックシートAPO_(APO)_キャビネット構成図_キャビネット構成図_050.(添付資料)その他 2" xfId="1857"/>
    <cellStyle name="7_FAX用紙_053北陸勤怠給与(東京)_チェックシートAPO_(APO)_01.コンバージョン手順書（最新）20040831" xfId="1858"/>
    <cellStyle name="7_FAX用紙_テスト仕様書(対楽天)_システム構築_(APO)_(APO)_キャビネット構成図_キャビネット構成図_050.(添付資料)その他 2" xfId="1859"/>
    <cellStyle name="7_FAX用紙_055飛脚ﾒｰﾙ便ｻｰﾊﾞ(急便向け）_(APO)_(APO)_キャビネット構成図_キャビネット構成図" xfId="1860"/>
    <cellStyle name="7_FAX用紙_★テスト仕様書_システム構築_(APO)_(APO)_キャビネット構成図_050.(添付資料)その他 2" xfId="1861"/>
    <cellStyle name="7_FAX用紙_★テスト仕様書000111_053北陸勤怠給与(東京)_チェックシートAPO_(APO)_01.コンバージョン手順書（最新）20040831 2" xfId="1862"/>
    <cellStyle name="7_FAX用紙_★テスト仕様書_システム構築_(APO)_(APO)_キャビネット構成図_キャビネット構成図 2" xfId="1863"/>
    <cellStyle name="7_FAX用紙_★テスト仕様書_システム構築_(APO)_(APO)_キャビネット構成図_キャビネット構成図_01.コンバージョン手順書（最新）20040831" xfId="1864"/>
    <cellStyle name="7_FAX用紙_★テスト仕様書000111_(APO)_(APO)_キャビネット構成図" xfId="1865"/>
    <cellStyle name="7_FAX用紙_★テスト仕様書000111_システム構築_(APO)_(APO)_050.(添付資料)その他 2" xfId="1866"/>
    <cellStyle name="7_FAX用紙_テスト仕様書_SO21見積1205_(APO)_キャビネット構成図_キャビネット構成図_01.コンバージョン手順書（最新）20040831" xfId="1867"/>
    <cellStyle name="7_FAX用紙_★テスト仕様書000111_楽天見積機能縮小版" xfId="1868"/>
    <cellStyle name="7_FAX用紙_★テスト仕様書000111_053北陸勤怠給与(東京)_(APO)_(APO)_キャビネット構成図_キャビネット構成図_01.コンバージョン手順書（最新）20040831" xfId="1869"/>
    <cellStyle name="7_FAX用紙_テスト仕様書(テストモール)_楽天見積機能縮小版_(APO)_キャビネット構成図_キャビネット構成図_050.(添付資料)その他" xfId="1870"/>
    <cellStyle name="7_FAX用紙_★テスト仕様書000125_SO21見積1205_チェックシートAPO_(APO)_キャビネット構成図_キャビネット構成図_050.(添付資料)その他 2" xfId="1871"/>
    <cellStyle name="7_FAX用紙_★テスト仕様書_システム構築_(APO)_01.コンバージョン手順書（最新）20040831 2" xfId="1872"/>
    <cellStyle name="7_FAX用紙_053北陸勤怠給与(東京)_キャビネット構成図_キャビネット構成図 2" xfId="1873"/>
    <cellStyle name="7_FAX用紙_★テスト仕様書000125_SO21見積1205_(APO)_(APO)_キャビネット構成図 2" xfId="1874"/>
    <cellStyle name="7_FAX用紙_★テスト仕様書_システム構築_(APO)_キャビネット構成図_050.(添付資料)その他 2" xfId="1875"/>
    <cellStyle name="7_FAX用紙_★テスト仕様書_システム構築_(APO)_キャビネット構成図_キャビネット構成図" xfId="1876"/>
    <cellStyle name="7_FAX用紙_★テスト仕様書_システム構築_(APO)_キャビネット構成図_キャビネット構成図 2" xfId="1877"/>
    <cellStyle name="7_FAX用紙_テスト仕様書(対楽天)_053北陸勤怠給与(東京)_チェックシートAPO_050.(添付資料)その他" xfId="1878"/>
    <cellStyle name="7_FAX用紙_★テスト仕様書000125_053北陸勤怠給与(東京)_チェックシートAPO_(APO)_050.(添付資料)その他" xfId="1879"/>
    <cellStyle name="7_FAX用紙_★テスト仕様書_システム構築_(APO)_キャビネット構成図_キャビネット構成図_01.コンバージョン手順書（最新）20040831" xfId="1880"/>
    <cellStyle name="7_FAX用紙_テスト仕様書(対楽天)_053北陸勤怠給与(東京)_チェックシートAPO_050.(添付資料)その他 2" xfId="1881"/>
    <cellStyle name="7_FAX用紙_★テスト仕様書000125_053北陸勤怠給与(東京)_チェックシートAPO_(APO)_050.(添付資料)その他 2" xfId="1882"/>
    <cellStyle name="7_FAX用紙_★テスト仕様書_システム構築_(APO)_キャビネット構成図_キャビネット構成図_01.コンバージョン手順書（最新）20040831 2" xfId="1883"/>
    <cellStyle name="7_FAX用紙_テスト仕様書(テストモール)_モールＩＦテスト仕様書（対楽天）_(APO)_キャビネット構成図" xfId="1884"/>
    <cellStyle name="7_FAX用紙_★テスト仕様書_システム構築_(APO)_キャビネット構成図_キャビネット構成図_050.(添付資料)その他" xfId="1885"/>
    <cellStyle name="7_FAX用紙_テスト仕様書(テストモール)_モールＩＦテスト仕様書（対楽天）_(APO)_キャビネット構成図 2" xfId="1886"/>
    <cellStyle name="7_FAX用紙_★テスト仕様書_システム構築_(APO)_キャビネット構成図_キャビネット構成図_050.(添付資料)その他 2" xfId="1887"/>
    <cellStyle name="7_FAX用紙_★テスト仕様書_システム構築_キャビネット構成図 2" xfId="1888"/>
    <cellStyle name="7_FAX用紙_テスト仕様書(テストモール)_システム構築_キャビネット構成図_01.コンバージョン手順書（最新）20040831" xfId="1889"/>
    <cellStyle name="7_FAX用紙_テスト仕様書_モールＩＦテスト仕様書（対楽天）_(APO)_キャビネット構成図_01.コンバージョン手順書（最新）20040831 2" xfId="1890"/>
    <cellStyle name="7_FAX用紙_★テスト仕様書000111_055飛脚ﾒｰﾙ便ｻｰﾊﾞ(急便向け） 2" xfId="1891"/>
    <cellStyle name="7_FAX用紙_★テスト仕様書000125_チェックシートAPO_(APO)_キャビネット構成図_キャビネット構成図_050.(添付資料)その他" xfId="1892"/>
    <cellStyle name="7_FAX用紙_★テスト仕様書000111_055飛脚ﾒｰﾙ便ｻｰﾊﾞ(急便向け）_(APO)_(APO) 2" xfId="1893"/>
    <cellStyle name="7_FAX用紙_★テスト仕様書_システム構築_キャビネット構成図_01.コンバージョン手順書（最新）20040831" xfId="1894"/>
    <cellStyle name="7_FAX用紙_★テスト仕様書_楽天見積機能縮小版_チェックシートAPO_キャビネット構成図_キャビネット構成図_050.(添付資料)その他 2" xfId="1895"/>
    <cellStyle name="7_FAX用紙_テスト仕様書(対楽天)_057楽天様向ｲﾝﾀｰﾈｯﾄｼｮｯﾋﾟﾝｸﾞﾓｰﾙ機能開発2_キャビネット構成図_キャビネット構成図 2" xfId="1896"/>
    <cellStyle name="7_FAX用紙_★テスト仕様書000111_055飛脚ﾒｰﾙ便ｻｰﾊﾞ(急便向け）_01.コンバージョン手順書（最新）20040831" xfId="1897"/>
    <cellStyle name="7_FAX用紙_★テスト仕様書_システム構築_キャビネット構成図_01.コンバージョン手順書（最新）20040831 2" xfId="1898"/>
    <cellStyle name="7_FAX用紙_★テスト仕様書000111_055飛脚ﾒｰﾙ便ｻｰﾊﾞ(急便向け）_01.コンバージョン手順書（最新）20040831 2" xfId="1899"/>
    <cellStyle name="Subtotal" xfId="1900"/>
    <cellStyle name="7_FAX用紙_★テスト仕様書000111_注文確認_チェックシートAPO_キャビネット構成図_01.コンバージョン手順書（最新）20040831 2" xfId="1901"/>
    <cellStyle name="7_FAX用紙_★テスト仕様書_システム構築_キャビネット構成図_050.(添付資料)その他" xfId="1902"/>
    <cellStyle name="7_FAX用紙_テスト仕様書(対楽天)_053北陸勤怠給与(東京)_(APO)_(APO)_01.コンバージョン手順書（最新）20040831 2" xfId="1903"/>
    <cellStyle name="7_FAX用紙_★テスト仕様書000111_055飛脚ﾒｰﾙ便ｻｰﾊﾞ(急便向け）_050.(添付資料)その他" xfId="1904"/>
    <cellStyle name="7_FAX用紙_★テスト仕様書000111_(APO)_050.(添付資料)その他 2" xfId="1905"/>
    <cellStyle name="7_FAX用紙_★テスト仕様書_チェックシートAPO_(APO)_01.コンバージョン手順書（最新）20040831 2" xfId="1906"/>
    <cellStyle name="7_FAX用紙_★テスト仕様書_システム構築_キャビネット構成図_キャビネット構成図" xfId="1907"/>
    <cellStyle name="7_FAX用紙_★テスト仕様書000111_055飛脚ﾒｰﾙ便ｻｰﾊﾞ(急便向け）_キャビネット構成図" xfId="1908"/>
    <cellStyle name="oft Excel]_x000d__x000a_Comment=open=/f Ｅ指弾ａEＦ・、ユーザー弾義外数Ｅ外数貼Ｆ付ａP・・覧・登録ａEＦａ}・Ｂ・ａa６ａE。_x000d__x000a_Maximized" xfId="1909"/>
    <cellStyle name="7_FAX用紙_★テスト仕様書000111_055飛脚ﾒｰﾙ便ｻｰﾊﾞ(急便向け）_キャビネット構成図_01.コンバージョン手順書（最新）20040831" xfId="1910"/>
    <cellStyle name="7_FAX用紙_SO21見積1205_(APO)_050.(添付資料)その他" xfId="1911"/>
    <cellStyle name="7_FAX用紙_★テスト仕様書_システム構築_キャビネット構成図_キャビネット構成図_01.コンバージョン手順書（最新）20040831" xfId="1912"/>
    <cellStyle name="7_FAX用紙_★テスト仕様書_システム構築_キャビネット構成図_キャビネット構成図_050.(添付資料)その他" xfId="1913"/>
    <cellStyle name="7_FAX用紙_テスト仕様書(テストモール)_楽天見積機能縮小版_(APO)_(APO)_キャビネット構成図_キャビネット構成図_01.コンバージョン手順書（最新）20040831" xfId="1914"/>
    <cellStyle name="7_FAX用紙_★テスト仕様書000111_055飛脚ﾒｰﾙ便ｻｰﾊﾞ(急便向け）_キャビネット構成図_050.(添付資料)その他" xfId="1915"/>
    <cellStyle name="7_FAX用紙_★テスト仕様書_システム構築_キャビネット構成図_キャビネット構成図_050.(添付資料)その他 2" xfId="1916"/>
    <cellStyle name="7_FAX用紙_テスト仕様書(テストモール)_楽天見積機能縮小版_(APO)_(APO)_キャビネット構成図_キャビネット構成図_01.コンバージョン手順書（最新）20040831 2" xfId="1917"/>
    <cellStyle name="7_FAX用紙_★テスト仕様書000111_055飛脚ﾒｰﾙ便ｻｰﾊﾞ(急便向け）_キャビネット構成図_050.(添付資料)その他 2" xfId="1918"/>
    <cellStyle name="7_FAX用紙_テスト仕様書_053北陸勤怠給与(東京)_チェックシートAPO_01.コンバージョン手順書（最新）20040831" xfId="1919"/>
    <cellStyle name="7_FAX用紙_★テスト仕様書_注文確認_チェックシートAPO_01.コンバージョン手順書（最新）20040831 2" xfId="1920"/>
    <cellStyle name="7_FAX用紙_★テスト仕様書000125_(APO)_(APO)_050.(添付資料)その他 2" xfId="1921"/>
    <cellStyle name="7_FAX用紙_★テスト仕様書_システム構築_チェックシートAPO" xfId="1922"/>
    <cellStyle name="7_FAX用紙_テスト仕様書(テストモール)_057楽天様向ｲﾝﾀｰﾈｯﾄｼｮｯﾋﾟﾝｸﾞﾓｰﾙ機能開発2_(APO)_(APO)_01.コンバージョン手順書（最新）20040831 2" xfId="1923"/>
    <cellStyle name="7_FAX用紙_★テスト仕様書_システム構築_チェックシートAPO 2" xfId="1924"/>
    <cellStyle name="7_FAX用紙_★テスト仕様書_システム構築_チェックシートAPO_(APO)" xfId="1925"/>
    <cellStyle name="7_FAX用紙_★テスト仕様書000125_注文確認_(APO)_(APO)_キャビネット構成図_01.コンバージョン手順書（最新）20040831" xfId="1926"/>
    <cellStyle name="7_FAX用紙_★テスト仕様書_システム構築_チェックシートAPO_(APO) 2" xfId="1927"/>
    <cellStyle name="7_FAX用紙_★テスト仕様書_システム構築_チェックシートAPO_(APO)_01.コンバージョン手順書（最新）20040831" xfId="1928"/>
    <cellStyle name="7_FAX用紙_★テスト仕様書_システム構築_チェックシートAPO_(APO)_01.コンバージョン手順書（最新）20040831 2" xfId="1929"/>
    <cellStyle name="7_FAX用紙_テスト仕様書(テストモール)_SO21見積1205_(APO)_(APO)_キャビネット構成図" xfId="1930"/>
    <cellStyle name="7_FAX用紙_★テスト仕様書000125_(APO)_(APO)_キャビネット構成図_キャビネット構成図_01.コンバージョン手順書（最新）20040831 2" xfId="1931"/>
    <cellStyle name="7_FAX用紙_★テスト仕様書_システム構築_チェックシートAPO_(APO)_050.(添付資料)その他" xfId="1932"/>
    <cellStyle name="7_FAX用紙_★テスト仕様書_システム構築_チェックシートAPO_(APO)_050.(添付資料)その他 2" xfId="1933"/>
    <cellStyle name="7_FAX用紙_★テスト仕様書000111_SO21見積1205_チェックシートAPO_(APO) 2" xfId="1934"/>
    <cellStyle name="7_FAX用紙_★テスト仕様書_システム構築_チェックシートAPO_(APO)_キャビネット構成図" xfId="1935"/>
    <cellStyle name="7_FAX用紙_★テスト仕様書000125_システム構築_(APO)" xfId="1936"/>
    <cellStyle name="7_FAX用紙_★テスト仕様書000125_057楽天様向ｲﾝﾀｰﾈｯﾄｼｮｯﾋﾟﾝｸﾞﾓｰﾙ機能開発2_(APO)_(APO)_01.コンバージョン手順書（最新）20040831 2" xfId="1937"/>
    <cellStyle name="7_FAX用紙_テスト仕様書_キャビネット構成図_キャビネット構成図" xfId="1938"/>
    <cellStyle name="7_FAX用紙_★テスト仕様書_システム構築_チェックシートAPO_(APO)_キャビネット構成図 2" xfId="1939"/>
    <cellStyle name="7_FAX用紙_モールＩ／Ｆテスト_(APO)_(APO)_キャビネット構成図_キャビネット構成図_01.コンバージョン手順書（最新）20040831" xfId="1940"/>
    <cellStyle name="7_FAX用紙_★テスト仕様書000125_システム構築_(APO) 2" xfId="1941"/>
    <cellStyle name="7_FAX用紙_テスト仕様書_053北陸勤怠給与(東京)_(APO)_(APO)_キャビネット構成図_050.(添付資料)その他 2" xfId="1942"/>
    <cellStyle name="7_FAX用紙_★テスト仕様書_システム構築_チェックシートAPO_(APO)_キャビネット構成図_050.(添付資料)その他" xfId="1943"/>
    <cellStyle name="7_FAX用紙_★テスト仕様書000125_システム構築_(APO)_050.(添付資料)その他" xfId="1944"/>
    <cellStyle name="7_FAX用紙_★テスト仕様書_システム構築_チェックシートAPO_(APO)_キャビネット構成図_050.(添付資料)その他 2" xfId="1945"/>
    <cellStyle name="7_FAX用紙_★テスト仕様書000125_システム構築_(APO)_050.(添付資料)その他 2" xfId="1946"/>
    <cellStyle name="7_FAX用紙_モールＩＦテスト仕様書（対楽天）_(APO)_(APO) 2" xfId="1947"/>
    <cellStyle name="7_FAX用紙_テスト仕様書_(APO)_キャビネット構成図_キャビネット構成図_050.(添付資料)その他" xfId="1948"/>
    <cellStyle name="7_FAX用紙_★テスト仕様書_楽天見積機能縮小版_チェックシートAPO_キャビネット構成図_キャビネット構成図_01.コンバージョン手順書（最新）20040831 2" xfId="1949"/>
    <cellStyle name="差 2" xfId="1950"/>
    <cellStyle name="7_FAX用紙_★テスト仕様書000125_システム構築_(APO)_キャビネット構成図_050.(添付資料)その他 2" xfId="1951"/>
    <cellStyle name="7_FAX用紙_★テスト仕様書_システム構築_チェックシートAPO_(APO)_キャビネット構成図_キャビネット構成図_050.(添付資料)その他 2" xfId="1952"/>
    <cellStyle name="7_FAX用紙_★テスト仕様書000111_053北陸勤怠給与(東京)_チェックシートAPO_(APO)_キャビネット構成図_050.(添付資料)その他 2" xfId="1953"/>
    <cellStyle name="7_FAX用紙_テスト仕様書(テストモール)_チェックシートAPO_キャビネット構成図_01.コンバージョン手順書（最新）20040831 2" xfId="1954"/>
    <cellStyle name="7_FAX用紙_★テスト仕様書_システム構築_チェックシートAPO_050.(添付資料)その他" xfId="1955"/>
    <cellStyle name="7_FAX用紙_★テスト仕様書_システム構築_チェックシートAPO_050.(添付資料)その他 2" xfId="1956"/>
    <cellStyle name="7_FAX用紙_★テスト仕様書000111_注文確認_チェックシートAPO_キャビネット構成図_01.コンバージョン手順書（最新）20040831" xfId="1957"/>
    <cellStyle name="7_FAX用紙_テスト仕様書(対楽天)_053北陸勤怠給与(東京)_(APO)_(APO)_01.コンバージョン手順書（最新）20040831" xfId="1958"/>
    <cellStyle name="7_FAX用紙_★テスト仕様書000111_(APO)_050.(添付資料)その他" xfId="1959"/>
    <cellStyle name="7_FAX用紙_★テスト仕様書000125_057楽天様向ｲﾝﾀｰﾈｯﾄｼｮｯﾋﾟﾝｸﾞﾓｰﾙ機能開発2_050.(添付資料)その他 2" xfId="1960"/>
    <cellStyle name="7_FAX用紙_テスト仕様書(対楽天)_注文確認_050.(添付資料)その他 2" xfId="1961"/>
    <cellStyle name="7_FAX用紙_★テスト仕様書_チェックシートAPO_(APO)_01.コンバージョン手順書（最新）20040831" xfId="1962"/>
    <cellStyle name="7_FAX用紙_テスト仕様書(テストモール)_053北陸勤怠給与(東京)_(APO) 2" xfId="1963"/>
    <cellStyle name="标题 4 2" xfId="1964"/>
    <cellStyle name="7_FAX用紙_テスト仕様書_053北陸勤怠給与(東京)_チェックシートAPO_キャビネット構成図" xfId="1965"/>
    <cellStyle name="7_FAX用紙_★テスト仕様書_チェックシートAPO_(APO)_050.(添付資料)その他" xfId="1966"/>
    <cellStyle name="7_FAX用紙_テスト仕様書_053北陸勤怠給与(東京)_チェックシートAPO_キャビネット構成図 2" xfId="1967"/>
    <cellStyle name="7_FAX用紙_★テスト仕様書_チェックシートAPO_(APO)_050.(添付資料)その他 2" xfId="1968"/>
    <cellStyle name="7_FAX用紙_★テスト仕様書_チェックシートAPO_(APO)_キャビネット構成図" xfId="1969"/>
    <cellStyle name="7_FAX用紙_★テスト仕様書000111_053北陸勤怠給与(東京)_チェックシートAPO_050.(添付資料)その他 2" xfId="1970"/>
    <cellStyle name="7_FAX用紙_★テスト仕様書_チェックシートAPO_(APO)_キャビネット構成図 2" xfId="1971"/>
    <cellStyle name="7_FAX用紙_テスト仕様書(対楽天)_楽天見積機能縮小版_キャビネット構成図_キャビネット構成図_01.コンバージョン手順書（最新）20040831 2" xfId="1972"/>
    <cellStyle name="7_FAX用紙_★テスト仕様書000111_053北陸勤怠給与(東京)_チェックシートAPO_キャビネット構成図_050.(添付資料)その他" xfId="1973"/>
    <cellStyle name="7_FAX用紙_テスト仕様書(テストモール)_注文確認_キャビネット構成図_キャビネット構成図_050.(添付資料)その他 2" xfId="1974"/>
    <cellStyle name="7_FAX用紙_テスト仕様書(テストモール)_SO21見積1205_(APO)_(APO)_キャビネット構成図_キャビネット構成図_01.コンバージョン手順書（最新）20040831" xfId="1975"/>
    <cellStyle name="7_FAX用紙_★テスト仕様書_チェックシートAPO_(APO)_キャビネット構成図_050.(添付資料)その他 2" xfId="1976"/>
    <cellStyle name="7_FAX用紙_★テスト仕様書_チェックシートAPO_(APO)_キャビネット構成図_キャビネット構成図 2" xfId="1977"/>
    <cellStyle name="7_FAX用紙_注文確認_チェックシートAPO_01.コンバージョン手順書（最新）20040831" xfId="1978"/>
    <cellStyle name="7_FAX用紙_★テスト仕様書000111_SO21見積1205_チェックシートAPO_(APO)_キャビネット構成図_キャビネット構成図_01.コンバージョン手順書（最新）20040831 2" xfId="1979"/>
    <cellStyle name="7_FAX用紙_★テスト仕様書_チェックシートAPO_(APO)_キャビネット構成図_キャビネット構成図_050.(添付資料)その他" xfId="1980"/>
    <cellStyle name="7_FAX用紙_★テスト仕様書_チェックシートAPO_01.コンバージョン手順書（最新）20040831 2" xfId="1981"/>
    <cellStyle name="7_FAX用紙_★テスト仕様書_注文確認_(APO)_050.(添付資料)その他" xfId="1982"/>
    <cellStyle name="7_FAX用紙_057楽天様向ｲﾝﾀｰﾈｯﾄｼｮｯﾋﾟﾝｸﾞﾓｰﾙ機能開発2_チェックシートAPO_050.(添付資料)その他" xfId="1983"/>
    <cellStyle name="7_FAX用紙_テスト仕様書(テストモール)_053北陸勤怠給与(東京)_(APO)_(APO)_キャビネット構成図" xfId="1984"/>
    <cellStyle name="7_FAX用紙_テスト仕様書(対楽天)_055飛脚ﾒｰﾙ便ｻｰﾊﾞ(急便向け）_(APO)_(APO)_キャビネット構成図_キャビネット構成図_01.コンバージョン手順書（最新）20040831" xfId="1985"/>
    <cellStyle name="7_FAX用紙_★テスト仕様書000111_053北陸勤怠給与(東京)_チェックシートAPO 2" xfId="1986"/>
    <cellStyle name="7_FAX用紙_テスト仕様書(テストモール)_注文確認_(APO)_キャビネット構成図_キャビネット構成図_01.コンバージョン手順書（最新）20040831 2" xfId="1987"/>
    <cellStyle name="7_FAX用紙_★テスト仕様書_チェックシートAPO_050.(添付資料)その他 2" xfId="1988"/>
    <cellStyle name="7_FAX用紙_★テスト仕様書000111_システム構築_キャビネット構成図_01.コンバージョン手順書（最新）20040831 2" xfId="1989"/>
    <cellStyle name="7_FAX用紙_★テスト仕様書_チェックシートAPO_キャビネット構成図" xfId="1990"/>
    <cellStyle name="7_FAX用紙_テスト仕様書(テストモール)_057楽天様向ｲﾝﾀｰﾈｯﾄｼｮｯﾋﾟﾝｸﾞﾓｰﾙ機能開発2_(APO)_050.(添付資料)その他" xfId="1991"/>
    <cellStyle name="7_FAX用紙_テスト仕様書_キャビネット構成図_050.(添付資料)その他 2" xfId="1992"/>
    <cellStyle name="7_FAX用紙_★テスト仕様書_チェックシートAPO_キャビネット構成図_01.コンバージョン手順書（最新）20040831 2" xfId="1993"/>
    <cellStyle name="7_FAX用紙_★テスト仕様書_楽天見積機能縮小版_チェックシートAPO_(APO) 2" xfId="1994"/>
    <cellStyle name="7_FAX用紙_テスト仕様書(対楽天)_053北陸勤怠給与(東京)_(APO)_キャビネット構成図_01.コンバージョン手順書（最新）20040831 2" xfId="1995"/>
    <cellStyle name="7_FAX用紙_★テスト仕様書_楽天見積機能縮小版_(APO)_キャビネット構成図_キャビネット構成図_01.コンバージョン手順書（最新）20040831" xfId="1996"/>
    <cellStyle name="7_FAX用紙_★テスト仕様書_チェックシートAPO_キャビネット構成図_050.(添付資料)その他" xfId="1997"/>
    <cellStyle name="7_FAX用紙_モールＩ／Ｆテスト_チェックシートAPO_(APO)_01.コンバージョン手順書（最新）20040831" xfId="1998"/>
    <cellStyle name="7_FAX用紙_★テスト仕様書000125_システム構築_チェックシートAPO_キャビネット構成図_キャビネット構成図 2" xfId="1999"/>
    <cellStyle name="7_FAX用紙_★テスト仕様書_楽天見積機能縮小版_チェックシートAPO_(APO)_キャビネット構成図_050.(添付資料)その他 2" xfId="2000"/>
    <cellStyle name="7_FAX用紙_★テスト仕様書000111_(APO)_キャビネット構成図_050.(添付資料)その他 2" xfId="2001"/>
    <cellStyle name="7_FAX用紙_テスト仕様書(対楽天)_SO21見積1205_キャビネット構成図_01.コンバージョン手順書（最新）20040831 2" xfId="2002"/>
    <cellStyle name="7_FAX用紙_テスト仕様書(テストモール)_SO21見積1205_キャビネット構成図" xfId="2003"/>
    <cellStyle name="7_FAX用紙_★テスト仕様書_チェックシートAPO_キャビネット構成図_キャビネット構成図_01.コンバージョン手順書（最新）20040831 2" xfId="2004"/>
    <cellStyle name="7_FAX用紙_テスト仕様書_楽天見積機能縮小版_キャビネット構成図_キャビネット構成図 2" xfId="2005"/>
    <cellStyle name="7_FAX用紙_★テスト仕様書_チェックシートAPO_キャビネット構成図_キャビネット構成図_050.(添付資料)その他" xfId="2006"/>
    <cellStyle name="7_FAX用紙_★テスト仕様書_チェックシートAPO_キャビネット構成図_キャビネット構成図_050.(添付資料)その他 2" xfId="2007"/>
    <cellStyle name="7_FAX用紙_055飛脚ﾒｰﾙ便ｻｰﾊﾞ(急便向け）_(APO)_キャビネット構成図_キャビネット構成図_01.コンバージョン手順書（最新）20040831 2" xfId="2008"/>
    <cellStyle name="7_FAX用紙_★テスト仕様書000125_057楽天様向ｲﾝﾀｰﾈｯﾄｼｮｯﾋﾟﾝｸﾞﾓｰﾙ機能開発2_キャビネット構成図_050.(添付資料)その他 2" xfId="2009"/>
    <cellStyle name="7_FAX用紙_★テスト仕様書_楽天見積機能縮小版" xfId="2010"/>
    <cellStyle name="7_FAX用紙_★テスト仕様書000125_チェックシートAPO_(APO)_キャビネット構成図_01.コンバージョン手順書（最新）20040831" xfId="2011"/>
    <cellStyle name="7_FAX用紙_★テスト仕様書_楽天見積機能縮小版 2" xfId="2012"/>
    <cellStyle name="7_FAX用紙_★テスト仕様書000125_チェックシートAPO_(APO)_キャビネット構成図_01.コンバージョン手順書（最新）20040831 2" xfId="2013"/>
    <cellStyle name="7_FAX用紙_★テスト仕様書000111_057楽天様向ｲﾝﾀｰﾈｯﾄｼｮｯﾋﾟﾝｸﾞﾓｰﾙ機能開発2_(APO)_キャビネット構成図_キャビネット構成図 2" xfId="2014"/>
    <cellStyle name="7_FAX用紙_テスト仕様書_057楽天様向ｲﾝﾀｰﾈｯﾄｼｮｯﾋﾟﾝｸﾞﾓｰﾙ機能開発2_(APO)_(APO)_キャビネット構成図_01.コンバージョン手順書（最新）20040831" xfId="2015"/>
    <cellStyle name="7_FAX用紙_テスト仕様書(対楽天)_楽天見積機能縮小版_(APO)_キャビネット構成図_01.コンバージョン手順書（最新）20040831 2" xfId="2016"/>
    <cellStyle name="7_FAX用紙_★テスト仕様書_楽天見積機能縮小版_(APO)_(APO)" xfId="2017"/>
    <cellStyle name="7_FAX用紙_テスト仕様書(テストモール)_SO21見積1205_チェックシートAPO_キャビネット構成図_キャビネット構成図 2" xfId="2018"/>
    <cellStyle name="7_FAX用紙_★テスト仕様書000125_楽天見積機能縮小版_(APO)_キャビネット構成図" xfId="2019"/>
    <cellStyle name="7_FAX用紙_テスト仕様書(テストモール)_055飛脚ﾒｰﾙ便ｻｰﾊﾞ(急便向け）_(APO)_(APO)_キャビネット構成図_キャビネット構成図_01.コンバージョン手順書（最新）20040831 2" xfId="2020"/>
    <cellStyle name="7_FAX用紙_★テスト仕様書000125_楽天見積機能縮小版_(APO)_キャビネット構成図 2" xfId="2021"/>
    <cellStyle name="7_FAX用紙_テスト仕様書_057楽天様向ｲﾝﾀｰﾈｯﾄｼｮｯﾋﾟﾝｸﾞﾓｰﾙ機能開発2_(APO)_(APO)_キャビネット構成図_01.コンバージョン手順書（最新）20040831 2" xfId="2022"/>
    <cellStyle name="7_FAX用紙_★テスト仕様書_楽天見積機能縮小版_(APO)_(APO) 2" xfId="2023"/>
    <cellStyle name="7_FAX用紙_テスト仕様書_057楽天様向ｲﾝﾀｰﾈｯﾄｼｮｯﾋﾟﾝｸﾞﾓｰﾙ機能開発2_キャビネット構成図_キャビネット構成図 2" xfId="2024"/>
    <cellStyle name="7_FAX用紙_★テスト仕様書000125_楽天見積機能縮小版_(APO)_キャビネット構成図_01.コンバージョン手順書（最新）20040831 2" xfId="2025"/>
    <cellStyle name="7_FAX用紙_★テスト仕様書_楽天見積機能縮小版_(APO)_(APO)_01.コンバージョン手順書（最新）20040831 2" xfId="2026"/>
    <cellStyle name="7_FAX用紙_★テスト仕様書000111_SO21見積1205_チェックシートAPO_(APO)_01.コンバージョン手順書（最新）20040831" xfId="2027"/>
    <cellStyle name="7_FAX用紙_テスト仕様書_055飛脚ﾒｰﾙ便ｻｰﾊﾞ(急便向け）_チェックシートAPO_キャビネット構成図" xfId="2028"/>
    <cellStyle name="7_FAX用紙_★テスト仕様書_楽天見積機能縮小版_(APO)_(APO)_050.(添付資料)その他" xfId="2029"/>
    <cellStyle name="7_FAX用紙_テスト仕様書(対楽天)_(APO)_キャビネット構成図_キャビネット構成図_050.(添付資料)その他 2" xfId="2030"/>
    <cellStyle name="7_FAX用紙_★テスト仕様書000125_楽天見積機能縮小版_(APO)_キャビネット構成図_050.(添付資料)その他" xfId="2031"/>
    <cellStyle name="7_FAX用紙_★テスト仕様書000111_SO21見積1205_チェックシートAPO_(APO)_01.コンバージョン手順書（最新）20040831 2" xfId="2032"/>
    <cellStyle name="7_FAX用紙_★テスト仕様書000125_楽天見積機能縮小版_(APO)_キャビネット構成図_050.(添付資料)その他 2" xfId="2033"/>
    <cellStyle name="7_FAX用紙_テスト仕様書_055飛脚ﾒｰﾙ便ｻｰﾊﾞ(急便向け）_チェックシートAPO_キャビネット構成図 2" xfId="2034"/>
    <cellStyle name="7_FAX用紙_テスト仕様書(対楽天)_システム構築_キャビネット構成図_キャビネット構成図_01.コンバージョン手順書（最新）20040831" xfId="2035"/>
    <cellStyle name="7_FAX用紙_★テスト仕様書_楽天見積機能縮小版_(APO)_(APO)_050.(添付資料)その他 2" xfId="2036"/>
    <cellStyle name="7_FAX用紙_★テスト仕様書000125_楽天見積機能縮小版_(APO)_キャビネット構成図_キャビネット構成図_01.コンバージョン手順書（最新）20040831" xfId="2037"/>
    <cellStyle name="7_FAX用紙_テスト仕様書(テストモール)_注文確認_チェックシートAPO_キャビネット構成図_050.(添付資料)その他" xfId="2038"/>
    <cellStyle name="7_FAX用紙_★テスト仕様書_楽天見積機能縮小版_(APO)_(APO)_キャビネット構成図_01.コンバージョン手順書（最新）20040831" xfId="2039"/>
    <cellStyle name="7_FAX用紙_★テスト仕様書000125_楽天見積機能縮小版_(APO)_キャビネット構成図_キャビネット構成図_01.コンバージョン手順書（最新）20040831 2" xfId="2040"/>
    <cellStyle name="7_FAX用紙_テスト仕様書(テストモール)_注文確認_チェックシートAPO_キャビネット構成図_050.(添付資料)その他 2" xfId="2041"/>
    <cellStyle name="7_FAX用紙_★テスト仕様書_楽天見積機能縮小版_(APO)_(APO)_キャビネット構成図_01.コンバージョン手順書（最新）20040831 2" xfId="2042"/>
    <cellStyle name="7_FAX用紙_テスト仕様書_モールＩＦテスト仕様書（対楽天）_キャビネット構成図_050.(添付資料)その他" xfId="2043"/>
    <cellStyle name="7_FAX用紙_★テスト仕様書000125_055飛脚ﾒｰﾙ便ｻｰﾊﾞ(急便向け）_(APO)" xfId="2044"/>
    <cellStyle name="7_FAX用紙_★テスト仕様書_楽天見積機能縮小版_(APO)_(APO)_キャビネット構成図_キャビネット構成図" xfId="2045"/>
    <cellStyle name="7_FAX用紙_★テスト仕様書000111_システム構築" xfId="2046"/>
    <cellStyle name="7_FAX用紙_テスト仕様書_モールＩＦテスト仕様書（対楽天）_キャビネット構成図_050.(添付資料)その他 2" xfId="2047"/>
    <cellStyle name="7_FAX用紙_★テスト仕様書000125_055飛脚ﾒｰﾙ便ｻｰﾊﾞ(急便向け）_(APO) 2" xfId="2048"/>
    <cellStyle name="7_FAX用紙_★テスト仕様書_楽天見積機能縮小版_(APO)_(APO)_キャビネット構成図_キャビネット構成図 2" xfId="2049"/>
    <cellStyle name="Percent [00]" xfId="2050"/>
    <cellStyle name="7_FAX用紙_テスト仕様書(対楽天)_057楽天様向ｲﾝﾀｰﾈｯﾄｼｮｯﾋﾟﾝｸﾞﾓｰﾙ機能開発2 2" xfId="2051"/>
    <cellStyle name="7_FAX用紙_モールＩ／Ｆテスト_チェックシートAPO_キャビネット構成図 2" xfId="2052"/>
    <cellStyle name="7_FAX用紙_★テスト仕様書000125_055飛脚ﾒｰﾙ便ｻｰﾊﾞ(急便向け）_(APO)_050.(添付資料)その他 2" xfId="2053"/>
    <cellStyle name="7_FAX用紙_テスト仕様書(テストモール)_注文確認_(APO)_(APO)_キャビネット構成図_キャビネット構成図_01.コンバージョン手順書（最新）20040831" xfId="2054"/>
    <cellStyle name="7_FAX用紙_★テスト仕様書_楽天見積機能縮小版_(APO)_(APO)_キャビネット構成図_キャビネット構成図_050.(添付資料)その他 2" xfId="2055"/>
    <cellStyle name="7_FAX用紙_★テスト仕様書000125_SO21見積1205_キャビネット構成図_01.コンバージョン手順書（最新）20040831 2" xfId="2056"/>
    <cellStyle name="7_FAX用紙_テスト仕様書(テストモール)_(APO)_キャビネット構成図" xfId="2057"/>
    <cellStyle name="7_FAX用紙_★テスト仕様書_楽天見積機能縮小版_(APO)_01.コンバージョン手順書（最新）20040831" xfId="2058"/>
    <cellStyle name="7_FAX用紙_★テスト仕様書_楽天見積機能縮小版_(APO)_050.(添付資料)その他" xfId="2059"/>
    <cellStyle name="7_FAX用紙_★テスト仕様書_楽天見積機能縮小版_(APO)_050.(添付資料)その他 2" xfId="2060"/>
    <cellStyle name="7_FAX用紙_★テスト仕様書000125_057楽天様向ｲﾝﾀｰﾈｯﾄｼｮｯﾋﾟﾝｸﾞﾓｰﾙ機能開発2_チェックシートAPO_(APO)_01.コンバージョン手順書（最新）20040831" xfId="2061"/>
    <cellStyle name="7_FAX用紙_★テスト仕様書_楽天見積機能縮小版_(APO)_キャビネット構成図_01.コンバージョン手順書（最新）20040831" xfId="2062"/>
    <cellStyle name="7_FAX用紙_テスト仕様書_システム構築_チェックシートAPO_キャビネット構成図_キャビネット構成図_01.コンバージョン手順書（最新）20040831" xfId="2063"/>
    <cellStyle name="7_FAX用紙_テスト仕様書_(APO)_(APO)_キャビネット構成図_050.(添付資料)その他" xfId="2064"/>
    <cellStyle name="7_FAX用紙_★テスト仕様書_楽天見積機能縮小版_(APO)_キャビネット構成図_01.コンバージョン手順書（最新）20040831 2" xfId="2065"/>
    <cellStyle name="7_FAX用紙_★テスト仕様書000125_楽天見積機能縮小版_(APO)_(APO)_キャビネット構成図" xfId="2066"/>
    <cellStyle name="7_FAX用紙_★テスト仕様書000111_057楽天様向ｲﾝﾀｰﾈｯﾄｼｮｯﾋﾟﾝｸﾞﾓｰﾙ機能開発2_キャビネット構成図_キャビネット構成図_01.コンバージョン手順書（最新）20040831" xfId="2067"/>
    <cellStyle name="7_FAX用紙_テスト仕様書_チェックシートAPO_(APO)_キャビネット構成図_01.コンバージョン手順書（最新）20040831" xfId="2068"/>
    <cellStyle name="7_FAX用紙_★テスト仕様書_楽天見積機能縮小版_(APO)_キャビネット構成図_050.(添付資料)その他" xfId="2069"/>
    <cellStyle name="7_FAX用紙_テスト仕様書_チェックシートAPO_(APO)_キャビネット構成図_01.コンバージョン手順書（最新）20040831 2" xfId="2070"/>
    <cellStyle name="7_FAX用紙_★テスト仕様書_楽天見積機能縮小版_(APO)_キャビネット構成図_050.(添付資料)その他 2" xfId="2071"/>
    <cellStyle name="7_FAX用紙_★テスト仕様書_楽天見積機能縮小版_(APO)_キャビネット構成図_キャビネット構成図_01.コンバージョン手順書（最新）20040831 2" xfId="2072"/>
    <cellStyle name="7_FAX用紙_★テスト仕様書000111_053北陸勤怠給与(東京)_(APO)_キャビネット構成図 2" xfId="2073"/>
    <cellStyle name="7_FAX用紙_★テスト仕様書000111_システム構築_050.(添付資料)その他 2" xfId="2074"/>
    <cellStyle name="Accent3 2" xfId="2075"/>
    <cellStyle name="7_FAX用紙_★テスト仕様書_楽天見積機能縮小版_(APO)_キャビネット構成図_キャビネット構成図_050.(添付資料)その他" xfId="2076"/>
    <cellStyle name="7_FAX用紙_テスト仕様書(テストモール)_SO21見積1205_050.(添付資料)その他" xfId="2077"/>
    <cellStyle name="7_FAX用紙_★テスト仕様書000125_キャビネット構成図_キャビネット構成図_050.(添付資料)その他" xfId="2078"/>
    <cellStyle name="7_FAX用紙_★テスト仕様書_楽天見積機能縮小版_(APO)_キャビネット構成図_キャビネット構成図_050.(添付資料)その他 2" xfId="2079"/>
    <cellStyle name="7_FAX用紙_★テスト仕様書000125_01.コンバージョン手順書（最新）20040831 2" xfId="2080"/>
    <cellStyle name="7_FAX用紙_★テスト仕様書_楽天見積機能縮小版_01.コンバージョン手順書（最新）20040831" xfId="2081"/>
    <cellStyle name="7_FAX用紙_★テスト仕様書_楽天見積機能縮小版_01.コンバージョン手順書（最新）20040831 2" xfId="2082"/>
    <cellStyle name="7_FAX用紙_★テスト仕様書000111_053北陸勤怠給与(東京)_(APO)_キャビネット構成図_キャビネット構成図 2" xfId="2083"/>
    <cellStyle name="7_FAX用紙_057楽天様向ｲﾝﾀｰﾈｯﾄｼｮｯﾋﾟﾝｸﾞﾓｰﾙ機能開発2_(APO)_(APO)" xfId="2084"/>
    <cellStyle name="7_FAX用紙_★テスト仕様書000125_システム構築_(APO)_(APO)_キャビネット構成図_キャビネット構成図_01.コンバージョン手順書（最新）20040831 2" xfId="2085"/>
    <cellStyle name="7_FAX用紙_テスト仕様書_SO21見積1205_キャビネット構成図_キャビネット構成図 2" xfId="2086"/>
    <cellStyle name="7_FAX用紙_★テスト仕様書000125_システム構築_(APO)_(APO)_キャビネット構成図" xfId="2087"/>
    <cellStyle name="7_FAX用紙_★テスト仕様書_楽天見積機能縮小版_050.(添付資料)その他" xfId="2088"/>
    <cellStyle name="7_FAX用紙_057楽天様向ｲﾝﾀｰﾈｯﾄｼｮｯﾋﾟﾝｸﾞﾓｰﾙ機能開発2_(APO)_(APO)_キャビネット構成図_01.コンバージョン手順書（最新）20040831 2" xfId="2089"/>
    <cellStyle name="7_FAX用紙_テスト仕様書(テストモール)_モールＩＦテスト仕様書（対楽天）_キャビネット構成図_キャビネット構成図_050.(添付資料)その他 2" xfId="2090"/>
    <cellStyle name="7_FAX用紙_★テスト仕様書000111_(APO)_(APO)_キャビネット構成図_01.コンバージョン手順書（最新）20040831" xfId="2091"/>
    <cellStyle name="7_FAX用紙_★テスト仕様書000125_SO21見積1205_(APO)_050.(添付資料)その他" xfId="2092"/>
    <cellStyle name="7_FAX用紙_★テスト仕様書000111_(APO)_(APO)_キャビネット構成図_01.コンバージョン手順書（最新）20040831 2" xfId="2093"/>
    <cellStyle name="7_FAX用紙_★テスト仕様書000125_システム構築_(APO)_(APO)_キャビネット構成図 2" xfId="2094"/>
    <cellStyle name="7_FAX用紙_★テスト仕様書_楽天見積機能縮小版_050.(添付資料)その他 2" xfId="2095"/>
    <cellStyle name="7_FAX用紙_システム構築_(APO)_(APO)_01.コンバージョン手順書（最新）20040831" xfId="2096"/>
    <cellStyle name="7_FAX用紙_★テスト仕様書_楽天見積機能縮小版_キャビネット構成図" xfId="2097"/>
    <cellStyle name="7_FAX用紙_★テスト仕様書000125_SO21見積1205_チェックシートAPO_(APO)_01.コンバージョン手順書（最新）20040831" xfId="2098"/>
    <cellStyle name="7_FAX用紙_★テスト仕様書000125_SO21見積1205_チェックシートAPO_(APO)_01.コンバージョン手順書（最新）20040831 2" xfId="2099"/>
    <cellStyle name="7_FAX用紙_テスト仕様書(テストモール)" xfId="2100"/>
    <cellStyle name="7_FAX用紙_★テスト仕様書_楽天見積機能縮小版_キャビネット構成図 2" xfId="2101"/>
    <cellStyle name="7_FAX用紙_★テスト仕様書_楽天見積機能縮小版_キャビネット構成図_050.(添付資料)その他" xfId="2102"/>
    <cellStyle name="7_FAX用紙_★テスト仕様書_注文確認_01.コンバージョン手順書（最新）20040831 2" xfId="2103"/>
    <cellStyle name="7_FAX用紙_★テスト仕様書_楽天見積機能縮小版_キャビネット構成図_キャビネット構成図_01.コンバージョン手順書（最新）20040831 2" xfId="2104"/>
    <cellStyle name="7_FAX用紙_テスト仕様書(テストモール)_システム構築_(APO)_キャビネット構成図_050.(添付資料)その他 2" xfId="2105"/>
    <cellStyle name="7_FAX用紙_★テスト仕様書_楽天見積機能縮小版_キャビネット構成図_キャビネット構成図_050.(添付資料)その他" xfId="2106"/>
    <cellStyle name="7_FAX用紙_★テスト仕様書000111_注文確認_(APO)_050.(添付資料)その他" xfId="2107"/>
    <cellStyle name="7_FAX用紙_★テスト仕様書000125_注文確認_キャビネット構成図_キャビネット構成図_01.コンバージョン手順書（最新）20040831" xfId="2108"/>
    <cellStyle name="7_FAX用紙_★テスト仕様書_楽天見積機能縮小版_キャビネット構成図_キャビネット構成図_050.(添付資料)その他 2" xfId="2109"/>
    <cellStyle name="7_FAX用紙_★テスト仕様書_楽天見積機能縮小版_チェックシートAPO" xfId="2110"/>
    <cellStyle name="7_FAX用紙_★テスト仕様書_楽天見積機能縮小版_チェックシートAPO_(APO)_01.コンバージョン手順書（最新）20040831" xfId="2111"/>
    <cellStyle name="7_FAX用紙_★テスト仕様書_楽天見積機能縮小版_チェックシートAPO_(APO)_01.コンバージョン手順書（最新）20040831 2" xfId="2112"/>
    <cellStyle name="7_FAX用紙_★テスト仕様書000125_057楽天様向ｲﾝﾀｰﾈｯﾄｼｮｯﾋﾟﾝｸﾞﾓｰﾙ機能開発2_チェックシートAPO_(APO)_キャビネット構成図_キャビネット構成図" xfId="2113"/>
    <cellStyle name="7_FAX用紙_テスト仕様書(対楽天)_057楽天様向ｲﾝﾀｰﾈｯﾄｼｮｯﾋﾟﾝｸﾞﾓｰﾙ機能開発2_チェックシートAPO" xfId="2114"/>
    <cellStyle name="7_FAX用紙_テスト仕様書(対楽天)_注文確認_チェックシートAPO_(APO)_キャビネット構成図_キャビネット構成図" xfId="2115"/>
    <cellStyle name="7_FAX用紙_テスト仕様書(対楽天)_モールＩＦテスト仕様書（対楽天）_チェックシートAPO_050.(添付資料)その他 2" xfId="2116"/>
    <cellStyle name="7_FAX用紙_★テスト仕様書000111_楽天見積機能縮小版_(APO)_キャビネット構成図" xfId="2117"/>
    <cellStyle name="7_FAX用紙_★テスト仕様書_楽天見積機能縮小版_チェックシートAPO_(APO)_050.(添付資料)その他" xfId="2118"/>
    <cellStyle name="7_FAX用紙_★テスト仕様書_注文確認_(APO)_01.コンバージョン手順書（最新）20040831" xfId="2119"/>
    <cellStyle name="7_FAX用紙_057楽天様向ｲﾝﾀｰﾈｯﾄｼｮｯﾋﾟﾝｸﾞﾓｰﾙ機能開発2_チェックシートAPO_01.コンバージョン手順書（最新）20040831" xfId="2120"/>
    <cellStyle name="7_FAX用紙_★テスト仕様書000125_057楽天様向ｲﾝﾀｰﾈｯﾄｼｮｯﾋﾟﾝｸﾞﾓｰﾙ機能開発2_チェックシートAPO_(APO)_キャビネット構成図_キャビネット構成図 2" xfId="2121"/>
    <cellStyle name="7_FAX用紙_テスト仕様書(対楽天)_057楽天様向ｲﾝﾀｰﾈｯﾄｼｮｯﾋﾟﾝｸﾞﾓｰﾙ機能開発2_チェックシートAPO 2" xfId="2122"/>
    <cellStyle name="7_FAX用紙_注文確認 2" xfId="2123"/>
    <cellStyle name="7_FAX用紙_テスト仕様書(テストモール)_SO21見積1205_チェックシートAPO_050.(添付資料)その他" xfId="2124"/>
    <cellStyle name="7_FAX用紙_テスト仕様書_システム構築_チェックシートAPO_(APO)_050.(添付資料)その他" xfId="2125"/>
    <cellStyle name="7_FAX用紙_テスト仕様書(対楽天)_注文確認_チェックシートAPO_(APO)_キャビネット構成図_キャビネット構成図 2" xfId="2126"/>
    <cellStyle name="7_FAX用紙_★テスト仕様書000111_楽天見積機能縮小版_(APO)_キャビネット構成図 2" xfId="2127"/>
    <cellStyle name="7_FAX用紙_★テスト仕様書_楽天見積機能縮小版_チェックシートAPO_(APO)_050.(添付資料)その他 2" xfId="2128"/>
    <cellStyle name="7_FAX用紙_テスト仕様書_モールＩＦテスト仕様書（対楽天）_(APO)_(APO)_キャビネット構成図_キャビネット構成図" xfId="2129"/>
    <cellStyle name="7_FAX用紙_★テスト仕様書000111_057楽天様向ｲﾝﾀｰﾈｯﾄｼｮｯﾋﾟﾝｸﾞﾓｰﾙ機能開発2_(APO)_050.(添付資料)その他" xfId="2130"/>
    <cellStyle name="7_FAX用紙_★テスト仕様書_楽天見積機能縮小版_チェックシートAPO_(APO)_キャビネット構成図_01.コンバージョン手順書（最新）20040831 2" xfId="2131"/>
    <cellStyle name="7_FAX用紙_★テスト仕様書000125_システム構築_チェックシートAPO_キャビネット構成図_キャビネット構成図" xfId="2132"/>
    <cellStyle name="7_FAX用紙_★テスト仕様書_楽天見積機能縮小版_チェックシートAPO_(APO)_キャビネット構成図_050.(添付資料)その他" xfId="2133"/>
    <cellStyle name="7_FAX用紙_★テスト仕様書000111_注文確認_(APO)_キャビネット構成図_キャビネット構成図 2" xfId="2134"/>
    <cellStyle name="7_FAX用紙_★テスト仕様書_楽天見積機能縮小版_チェックシートAPO_(APO)_キャビネット構成図_キャビネット構成図" xfId="2135"/>
    <cellStyle name="7_FAX用紙_テスト仕様書(テストモール)_システム構築_(APO)_01.コンバージョン手順書（最新）20040831 2" xfId="2136"/>
    <cellStyle name="7_FAX用紙_★テスト仕様書_楽天見積機能縮小版_チェックシートAPO_(APO)_キャビネット構成図_キャビネット構成図_050.(添付資料)その他" xfId="2137"/>
    <cellStyle name="7_FAX用紙_★テスト仕様書_楽天見積機能縮小版_チェックシートAPO_01.コンバージョン手順書（最新）20040831 2" xfId="2138"/>
    <cellStyle name="7_FAX用紙_★テスト仕様書_楽天見積機能縮小版_チェックシートAPO_050.(添付資料)その他" xfId="2139"/>
    <cellStyle name="7_FAX用紙_★テスト仕様書000111_楽天見積機能縮小版_(APO)_(APO)_キャビネット構成図" xfId="2140"/>
    <cellStyle name="7_FAX用紙_テスト仕様書(テストモール)_053北陸勤怠給与(東京)_(APO)_050.(添付資料)その他" xfId="2141"/>
    <cellStyle name="7_FAX用紙_テスト仕様書_モールＩＦテスト仕様書（対楽天）_チェックシートAPO" xfId="2142"/>
    <cellStyle name="7_FAX用紙_★テスト仕様書000125_057楽天様向ｲﾝﾀｰﾈｯﾄｼｮｯﾋﾟﾝｸﾞﾓｰﾙ機能開発2_(APO)_(APO)_キャビネット構成図_01.コンバージョン手順書（最新）20040831" xfId="2143"/>
    <cellStyle name="7_FAX用紙_テスト仕様書(対楽天)_注文確認_(APO)_(APO)_キャビネット構成図_01.コンバージョン手順書（最新）20040831" xfId="2144"/>
    <cellStyle name="7_FAX用紙_★テスト仕様書000111_楽天見積機能縮小版_(APO)_(APO)_キャビネット構成図 2" xfId="2145"/>
    <cellStyle name="7_FAX用紙_★テスト仕様書000111_(APO)_(APO)" xfId="2146"/>
    <cellStyle name="7_FAX用紙_★テスト仕様書_楽天見積機能縮小版_チェックシートAPO_050.(添付資料)その他 2" xfId="2147"/>
    <cellStyle name="7_FAX用紙_★テスト仕様書000111_注文確認_(APO)_(APO)_キャビネット構成図_01.コンバージョン手順書（最新）20040831" xfId="2148"/>
    <cellStyle name="7_FAX用紙_★テスト仕様書_楽天見積機能縮小版_チェックシートAPO_キャビネット構成図" xfId="2149"/>
    <cellStyle name="7_FAX用紙_★テスト仕様書000111_注文確認_(APO)_(APO)_キャビネット構成図_01.コンバージョン手順書（最新）20040831 2" xfId="2150"/>
    <cellStyle name="7_FAX用紙_★テスト仕様書_楽天見積機能縮小版_チェックシートAPO_キャビネット構成図 2" xfId="2151"/>
    <cellStyle name="7_FAX用紙_★テスト仕様書_注文確認_050.(添付資料)その他" xfId="2152"/>
    <cellStyle name="7_FAX用紙_★テスト仕様書_楽天見積機能縮小版_チェックシートAPO_キャビネット構成図_01.コンバージョン手順書（最新）20040831" xfId="2153"/>
    <cellStyle name="7_FAX用紙_★テスト仕様書_楽天見積機能縮小版_チェックシートAPO_キャビネット構成図_050.(添付資料)その他" xfId="2154"/>
    <cellStyle name="7_FAX用紙_テスト仕様書(テストモール)_注文確認_チェックシートAPO_キャビネット構成図_01.コンバージョン手順書（最新）20040831 2" xfId="2155"/>
    <cellStyle name="7_FAX用紙_★テスト仕様書_楽天見積機能縮小版_チェックシートAPO_キャビネット構成図_050.(添付資料)その他 2" xfId="2156"/>
    <cellStyle name="7_FAX用紙_★テスト仕様書_楽天見積機能縮小版_チェックシートAPO_キャビネット構成図_キャビネット構成図" xfId="2157"/>
    <cellStyle name="7_FAX用紙_★テスト仕様書000125_注文確認_(APO)_01.コンバージョン手順書（最新）20040831 2" xfId="2158"/>
    <cellStyle name="7_FAX用紙_★テスト仕様書_注文確認" xfId="2159"/>
    <cellStyle name="7_FAX用紙_★テスト仕様書_注文確認_キャビネット構成図_01.コンバージョン手順書（最新）20040831 2" xfId="2160"/>
    <cellStyle name="7_FAX用紙_★テスト仕様書_注文確認_(APO) 2" xfId="2161"/>
    <cellStyle name="7_FAX用紙_057楽天様向ｲﾝﾀｰﾈｯﾄｼｮｯﾋﾟﾝｸﾞﾓｰﾙ機能開発2_チェックシートAPO 2" xfId="2162"/>
    <cellStyle name="7_FAX用紙_テスト仕様書(テストモール)_システム構築_チェックシートAPO_(APO)_キャビネット構成図_01.コンバージョン手順書（最新）20040831" xfId="2163"/>
    <cellStyle name="差_20110615_概算見積書（税務システム再構築開発業務） 2" xfId="2164"/>
    <cellStyle name="7_FAX用紙_★テスト仕様書_注文確認_(APO)_(APO)_01.コンバージョン手順書（最新）20040831" xfId="2165"/>
    <cellStyle name="7_FAX用紙_057楽天様向ｲﾝﾀｰﾈｯﾄｼｮｯﾋﾟﾝｸﾞﾓｰﾙ機能開発2_チェックシートAPO_(APO)_01.コンバージョン手順書（最新）20040831" xfId="2166"/>
    <cellStyle name="7_FAX用紙_テスト仕様書(テストモール)_システム構築_チェックシートAPO_(APO)_キャビネット構成図_01.コンバージョン手順書（最新）20040831 2" xfId="2167"/>
    <cellStyle name="7_FAX用紙_★テスト仕様書000111_チェックシートAPO_(APO)_キャビネット構成図_キャビネット構成図_01.コンバージョン手順書（最新）20040831" xfId="2168"/>
    <cellStyle name="7_FAX用紙_★テスト仕様書_注文確認_(APO)_(APO)_01.コンバージョン手順書（最新）20040831 2" xfId="2169"/>
    <cellStyle name="7_FAX用紙_★テスト仕様書_注文確認_(APO)_キャビネット構成図_キャビネット構成図" xfId="2170"/>
    <cellStyle name="7_FAX用紙_057楽天様向ｲﾝﾀｰﾈｯﾄｼｮｯﾋﾟﾝｸﾞﾓｰﾙ機能開発2_チェックシートAPO_(APO)_01.コンバージョン手順書（最新）20040831 2" xfId="2171"/>
    <cellStyle name="7_FAX用紙_057楽天様向ｲﾝﾀｰﾈｯﾄｼｮｯﾋﾟﾝｸﾞﾓｰﾙ機能開発2_チェックシートAPO_キャビネット構成図_キャビネット構成図" xfId="2172"/>
    <cellStyle name="7_FAX用紙_テスト仕様書(テストモール)_システム構築_チェックシートAPO_(APO)_キャビネット構成図_キャビネット構成図" xfId="2173"/>
    <cellStyle name="7_FAX用紙_★テスト仕様書_注文確認_(APO)_(APO)_キャビネット構成図" xfId="2174"/>
    <cellStyle name="7_FAX用紙_057楽天様向ｲﾝﾀｰﾈｯﾄｼｮｯﾋﾟﾝｸﾞﾓｰﾙ機能開発2_チェックシートAPO_(APO)_キャビネット構成図" xfId="2175"/>
    <cellStyle name="7_FAX用紙_★テスト仕様書000125_057楽天様向ｲﾝﾀｰﾈｯﾄｼｮｯﾋﾟﾝｸﾞﾓｰﾙ機能開発2_キャビネット構成図_キャビネット構成図_01.コンバージョン手順書（最新）20040831" xfId="2176"/>
    <cellStyle name="7_FAX用紙_テスト仕様書(テストモール)_システム構築_チェックシートAPO_(APO)_キャビネット構成図_キャビネット構成図 2" xfId="2177"/>
    <cellStyle name="7_FAX用紙_テスト仕様書(対楽天)_注文確認_キャビネット構成図_キャビネット構成図_01.コンバージョン手順書（最新）20040831" xfId="2178"/>
    <cellStyle name="7_FAX用紙_★テスト仕様書_注文確認_(APO)_(APO)_キャビネット構成図 2" xfId="2179"/>
    <cellStyle name="7_FAX用紙_057楽天様向ｲﾝﾀｰﾈｯﾄｼｮｯﾋﾟﾝｸﾞﾓｰﾙ機能開発2_チェックシートAPO_(APO)_キャビネット構成図 2" xfId="2180"/>
    <cellStyle name="7_FAX用紙_テスト仕様書(テストモール)_キャビネット構成図_キャビネット構成図_050.(添付資料)その他" xfId="2181"/>
    <cellStyle name="7_FAX用紙_★テスト仕様書_注文確認_(APO)_(APO)_キャビネット構成図_01.コンバージョン手順書（最新）20040831" xfId="2182"/>
    <cellStyle name="7_FAX用紙_057楽天様向ｲﾝﾀｰﾈｯﾄｼｮｯﾋﾟﾝｸﾞﾓｰﾙ機能開発2_チェックシートAPO_(APO)_キャビネット構成図_01.コンバージョン手順書（最新）20040831" xfId="2183"/>
    <cellStyle name="7_FAX用紙_テスト仕様書(対楽天)_057楽天様向ｲﾝﾀｰﾈｯﾄｼｮｯﾋﾟﾝｸﾞﾓｰﾙ機能開発2_チェックシートAPO_(APO)_キャビネット構成図 2" xfId="2184"/>
    <cellStyle name="7_FAX用紙_注文確認_(APO)_キャビネット構成図 2" xfId="2185"/>
    <cellStyle name="7_FAX用紙_テスト仕様書(テストモール)_システム構築_チェックシートAPO_(APO)_キャビネット構成図_キャビネット構成図_01.コンバージョン手順書（最新）20040831" xfId="2186"/>
    <cellStyle name="7_FAX用紙_★テスト仕様書000125_057楽天様向ｲﾝﾀｰﾈｯﾄｼｮｯﾋﾟﾝｸﾞﾓｰﾙ機能開発2_(APO)_(APO)_キャビネット構成図" xfId="2187"/>
    <cellStyle name="7_FAX用紙_テスト仕様書(テストモール)_システム構築_チェックシートAPO_(APO)_キャビネット構成図_キャビネット構成図_01.コンバージョン手順書（最新）20040831 2" xfId="2188"/>
    <cellStyle name="7_FAX用紙_★テスト仕様書_注文確認_(APO)_(APO)_キャビネット構成図_01.コンバージョン手順書（最新）20040831 2" xfId="2189"/>
    <cellStyle name="7_FAX用紙_057楽天様向ｲﾝﾀｰﾈｯﾄｼｮｯﾋﾟﾝｸﾞﾓｰﾙ機能開発2_チェックシートAPO_(APO)_キャビネット構成図_01.コンバージョン手順書（最新）20040831 2" xfId="2190"/>
    <cellStyle name="7_FAX用紙_楽天見積機能縮小版_チェックシートAPO_(APO) 2" xfId="2191"/>
    <cellStyle name="7_FAX用紙_テスト仕様書(テストモール)_システム構築_チェックシートAPO_(APO)_キャビネット構成図_キャビネット構成図_050.(添付資料)その他" xfId="2192"/>
    <cellStyle name="7_FAX用紙_★テスト仕様書_注文確認_(APO)_(APO)_キャビネット構成図_050.(添付資料)その他" xfId="2193"/>
    <cellStyle name="7_FAX用紙_057楽天様向ｲﾝﾀｰﾈｯﾄｼｮｯﾋﾟﾝｸﾞﾓｰﾙ機能開発2_チェックシートAPO_(APO)_キャビネット構成図_050.(添付資料)その他" xfId="2194"/>
    <cellStyle name="7_FAX用紙_テスト仕様書(テストモール)_システム構築_チェックシートAPO_(APO)_キャビネット構成図_キャビネット構成図_050.(添付資料)その他 2" xfId="2195"/>
    <cellStyle name="7_FAX用紙_★テスト仕様書_注文確認_(APO)_(APO)_キャビネット構成図_050.(添付資料)その他 2" xfId="2196"/>
    <cellStyle name="7_FAX用紙_057楽天様向ｲﾝﾀｰﾈｯﾄｼｮｯﾋﾟﾝｸﾞﾓｰﾙ機能開発2_チェックシートAPO_(APO)_キャビネット構成図_050.(添付資料)その他 2" xfId="2197"/>
    <cellStyle name="7_FAX用紙_★テスト仕様書_注文確認_(APO)_(APO)_キャビネット構成図_キャビネット構成図" xfId="2198"/>
    <cellStyle name="7_FAX用紙_057楽天様向ｲﾝﾀｰﾈｯﾄｼｮｯﾋﾟﾝｸﾞﾓｰﾙ機能開発2_チェックシートAPO_(APO)_キャビネット構成図_キャビネット構成図" xfId="2199"/>
    <cellStyle name="7_FAX用紙_★テスト仕様書000111_楽天見積機能縮小版_(APO)_キャビネット構成図_キャビネット構成図_01.コンバージョン手順書（最新）20040831" xfId="2200"/>
    <cellStyle name="7_FAX用紙_★テスト仕様書_注文確認_(APO)_(APO)_キャビネット構成図_キャビネット構成図 2" xfId="2201"/>
    <cellStyle name="7_FAX用紙_057楽天様向ｲﾝﾀｰﾈｯﾄｼｮｯﾋﾟﾝｸﾞﾓｰﾙ機能開発2_チェックシートAPO_(APO)_キャビネット構成図_キャビネット構成図 2" xfId="2202"/>
    <cellStyle name="7_FAX用紙_テスト仕様書(対楽天)_057楽天様向ｲﾝﾀｰﾈｯﾄｼｮｯﾋﾟﾝｸﾞﾓｰﾙ機能開発2_チェックシートAPO_キャビネット構成図_01.コンバージョン手順書（最新）20040831" xfId="2203"/>
    <cellStyle name="7_FAX用紙_★テスト仕様書_注文確認_(APO)_(APO)_キャビネット構成図_キャビネット構成図_01.コンバージョン手順書（最新）20040831" xfId="2204"/>
    <cellStyle name="7_FAX用紙_057楽天様向ｲﾝﾀｰﾈｯﾄｼｮｯﾋﾟﾝｸﾞﾓｰﾙ機能開発2_チェックシートAPO_(APO)_キャビネット構成図_キャビネット構成図_01.コンバージョン手順書（最新）20040831" xfId="2205"/>
    <cellStyle name="7_FAX用紙_チェックシートAPO_050.(添付資料)その他" xfId="2206"/>
    <cellStyle name="7_FAX用紙_★テスト仕様書_注文確認_(APO)_(APO)_キャビネット構成図_キャビネット構成図_01.コンバージョン手順書（最新）20040831 2" xfId="2207"/>
    <cellStyle name="7_FAX用紙_057楽天様向ｲﾝﾀｰﾈｯﾄｼｮｯﾋﾟﾝｸﾞﾓｰﾙ機能開発2_チェックシートAPO_(APO)_キャビネット構成図_キャビネット構成図_01.コンバージョン手順書（最新）20040831 2" xfId="2208"/>
    <cellStyle name="7_FAX用紙_チェックシートAPO_050.(添付資料)その他 2" xfId="2209"/>
    <cellStyle name="7_FAX用紙_★テスト仕様書_注文確認_(APO)_01.コンバージョン手順書（最新）20040831 2" xfId="2210"/>
    <cellStyle name="7_FAX用紙_057楽天様向ｲﾝﾀｰﾈｯﾄｼｮｯﾋﾟﾝｸﾞﾓｰﾙ機能開発2" xfId="2211"/>
    <cellStyle name="7_FAX用紙_057楽天様向ｲﾝﾀｰﾈｯﾄｼｮｯﾋﾟﾝｸﾞﾓｰﾙ機能開発2_チェックシートAPO_01.コンバージョン手順書（最新）20040831 2" xfId="2212"/>
    <cellStyle name="7_FAX用紙_★テスト仕様書000111_楽天見積機能縮小版_(APO)_(APO)_キャビネット構成図_キャビネット構成図_01.コンバージョン手順書（最新）20040831 2" xfId="2213"/>
    <cellStyle name="7_FAX用紙_★テスト仕様書_注文確認_(APO)_キャビネット構成図" xfId="2214"/>
    <cellStyle name="7_FAX用紙_057楽天様向ｲﾝﾀｰﾈｯﾄｼｮｯﾋﾟﾝｸﾞﾓｰﾙ機能開発2_チェックシートAPO_キャビネット構成図" xfId="2215"/>
    <cellStyle name="7_FAX用紙_★テスト仕様書_注文確認_(APO)_キャビネット構成図 2" xfId="2216"/>
    <cellStyle name="7_FAX用紙_057楽天様向ｲﾝﾀｰﾈｯﾄｼｮｯﾋﾟﾝｸﾞﾓｰﾙ機能開発2_チェックシートAPO_キャビネット構成図 2" xfId="2217"/>
    <cellStyle name="7_FAX用紙_★テスト仕様書_注文確認_(APO)_キャビネット構成図_01.コンバージョン手順書（最新）20040831" xfId="2218"/>
    <cellStyle name="7_FAX用紙_057楽天様向ｲﾝﾀｰﾈｯﾄｼｮｯﾋﾟﾝｸﾞﾓｰﾙ機能開発2_チェックシートAPO_キャビネット構成図_01.コンバージョン手順書（最新）20040831" xfId="2219"/>
    <cellStyle name="7_FAX用紙_テスト仕様書(テストモール)_055飛脚ﾒｰﾙ便ｻｰﾊﾞ(急便向け）_(APO)_キャビネット構成図_050.(添付資料)その他 2" xfId="2220"/>
    <cellStyle name="7_FAX用紙_★テスト仕様書000125_055飛脚ﾒｰﾙ便ｻｰﾊﾞ(急便向け）_050.(添付資料)その他 2" xfId="2221"/>
    <cellStyle name="7_FAX用紙_★テスト仕様書000125_システム構築_チェックシートAPO_(APO)_キャビネット構成図_キャビネット構成図 2" xfId="2222"/>
    <cellStyle name="7_FAX用紙_★テスト仕様書000125_注文確認_チェックシートAPO_(APO)_キャビネット構成図 2" xfId="2223"/>
    <cellStyle name="7_FAX用紙_★テスト仕様書_注文確認_(APO)_キャビネット構成図_キャビネット構成図_01.コンバージョン手順書（最新）20040831" xfId="2224"/>
    <cellStyle name="7_FAX用紙_057楽天様向ｲﾝﾀｰﾈｯﾄｼｮｯﾋﾟﾝｸﾞﾓｰﾙ機能開発2_チェックシートAPO_キャビネット構成図_キャビネット構成図_01.コンバージョン手順書（最新）20040831" xfId="2225"/>
    <cellStyle name="7_FAX用紙_★テスト仕様書000111_注文確認_キャビネット構成図_キャビネット構成図_050.(添付資料)その他" xfId="2226"/>
    <cellStyle name="7_FAX用紙_★テスト仕様書000111_注文確認_キャビネット構成図_キャビネット構成図_050.(添付資料)その他 2" xfId="2227"/>
    <cellStyle name="7_FAX用紙_テスト仕様書(テストモール)_055飛脚ﾒｰﾙ便ｻｰﾊﾞ(急便向け）_チェックシートAPO_(APO)_050.(添付資料)その他" xfId="2228"/>
    <cellStyle name="7_FAX用紙_★テスト仕様書_注文確認_(APO)_キャビネット構成図_キャビネット構成図_01.コンバージョン手順書（最新）20040831 2" xfId="2229"/>
    <cellStyle name="7_FAX用紙_057楽天様向ｲﾝﾀｰﾈｯﾄｼｮｯﾋﾟﾝｸﾞﾓｰﾙ機能開発2_チェックシートAPO_キャビネット構成図_キャビネット構成図_01.コンバージョン手順書（最新）20040831 2" xfId="2230"/>
    <cellStyle name="7_FAX用紙_★テスト仕様書000111_システム構築_チェックシートAPO_キャビネット構成図_キャビネット構成図 2" xfId="2231"/>
    <cellStyle name="7_FAX用紙_★テスト仕様書_注文確認_(APO)_キャビネット構成図_キャビネット構成図_050.(添付資料)その他 2" xfId="2232"/>
    <cellStyle name="7_FAX用紙_057楽天様向ｲﾝﾀｰﾈｯﾄｼｮｯﾋﾟﾝｸﾞﾓｰﾙ機能開発2_チェックシートAPO_キャビネット構成図_キャビネット構成図_050.(添付資料)その他 2" xfId="2233"/>
    <cellStyle name="7_FAX用紙_★テスト仕様書_注文確認_01.コンバージョン手順書（最新）20040831" xfId="2234"/>
    <cellStyle name="7_FAX用紙_テスト仕様書(テストモール)_注文確認_チェックシートAPO_(APO) 2" xfId="2235"/>
    <cellStyle name="7_FAX用紙_★テスト仕様書000111_SO21見積1205_キャビネット構成図_050.(添付資料)その他" xfId="2236"/>
    <cellStyle name="7_FAX用紙_★テスト仕様書_注文確認_050.(添付資料)その他 2" xfId="2237"/>
    <cellStyle name="7_FAX用紙_テスト仕様書(テストモール)_SO21見積1205_(APO)_キャビネット構成図_01.コンバージョン手順書（最新）20040831" xfId="2238"/>
    <cellStyle name="7_FAX用紙_053北陸勤怠給与(東京)_チェックシートAPO_(APO)_キャビネット構成図_キャビネット構成図_01.コンバージョン手順書（最新）20040831" xfId="2239"/>
    <cellStyle name="7_FAX用紙_★テスト仕様書000125_注文確認_(APO)" xfId="2240"/>
    <cellStyle name="7_FAX用紙_★テスト仕様書_注文確認_キャビネット構成図" xfId="2241"/>
    <cellStyle name="7_FAX用紙_★テスト仕様書000125_注文確認_(APO) 2" xfId="2242"/>
    <cellStyle name="7_FAX用紙_テスト仕様書_055飛脚ﾒｰﾙ便ｻｰﾊﾞ(急便向け）_チェックシートAPO_キャビネット構成図_キャビネット構成図_01.コンバージョン手順書（最新）20040831" xfId="2243"/>
    <cellStyle name="7_FAX用紙_★テスト仕様書_注文確認_キャビネット構成図 2" xfId="2244"/>
    <cellStyle name="7_FAX用紙_★テスト仕様書000125_注文確認_(APO)_01.コンバージョン手順書（最新）20040831" xfId="2245"/>
    <cellStyle name="7_FAX用紙_★テスト仕様書_注文確認_キャビネット構成図_01.コンバージョン手順書（最新）20040831" xfId="2246"/>
    <cellStyle name="7_FAX用紙_テスト仕様書(テストモール)_SO21見積1205_01.コンバージョン手順書（最新）20040831 2" xfId="2247"/>
    <cellStyle name="7_FAX用紙_★テスト仕様書000125_キャビネット構成図_キャビネット構成図_01.コンバージョン手順書（最新）20040831 2" xfId="2248"/>
    <cellStyle name="7_FAX用紙_★テスト仕様書000111_システム構築_(APO)_キャビネット構成図" xfId="2249"/>
    <cellStyle name="7_FAX用紙_★テスト仕様書_注文確認_キャビネット構成図_050.(添付資料)その他" xfId="2250"/>
    <cellStyle name="7_FAX用紙_テスト仕様書(テストモール)_モールＩＦテスト仕様書（対楽天）_チェックシートAPO_(APO)_キャビネット構成図_キャビネット構成図" xfId="2251"/>
    <cellStyle name="7_FAX用紙_★テスト仕様書000125_注文確認_(APO)_050.(添付資料)その他" xfId="2252"/>
    <cellStyle name="7_FAX用紙_テスト仕様書_モールＩＦテスト仕様書（対楽天）_チェックシートAPO_(APO)_01.コンバージョン手順書（最新）20040831" xfId="2253"/>
    <cellStyle name="7_FAX用紙_★テスト仕様書000125_注文確認_(APO)_キャビネット構成図" xfId="2254"/>
    <cellStyle name="7_FAX用紙_テスト仕様書_モールＩＦテスト仕様書（対楽天）_キャビネット構成図_キャビネット構成図_01.コンバージョン手順書（最新）20040831" xfId="2255"/>
    <cellStyle name="7_FAX用紙_★テスト仕様書_注文確認_キャビネット構成図_キャビネット構成図" xfId="2256"/>
    <cellStyle name="7_FAX用紙_テスト仕様書_モールＩＦテスト仕様書（対楽天）_キャビネット構成図_キャビネット構成図_01.コンバージョン手順書（最新）20040831 2" xfId="2257"/>
    <cellStyle name="7_FAX用紙_★テスト仕様書_注文確認_キャビネット構成図_キャビネット構成図 2" xfId="2258"/>
    <cellStyle name="7_FAX用紙_テスト仕様書(テストモール)_053北陸勤怠給与(東京)_(APO)_キャビネット構成図_キャビネット構成図_050.(添付資料)その他" xfId="2259"/>
    <cellStyle name="7_FAX用紙_テスト仕様書_モールＩＦテスト仕様書（対楽天）_チェックシートAPO_(APO)_01.コンバージョン手順書（最新）20040831 2" xfId="2260"/>
    <cellStyle name="7_FAX用紙_★テスト仕様書000125_注文確認_(APO)_キャビネット構成図 2" xfId="2261"/>
    <cellStyle name="7_FAX用紙_★テスト仕様書000125_キャビネット構成図_050.(添付資料)その他" xfId="2262"/>
    <cellStyle name="7_FAX用紙_★テスト仕様書000125_注文確認_(APO)_キャビネット構成図_01.コンバージョン手順書（最新）20040831" xfId="2263"/>
    <cellStyle name="7_FAX用紙_★テスト仕様書_注文確認_キャビネット構成図_キャビネット構成図_01.コンバージョン手順書（最新）20040831" xfId="2264"/>
    <cellStyle name="7_FAX用紙_★テスト仕様書000125_キャビネット構成図_050.(添付資料)その他 2" xfId="2265"/>
    <cellStyle name="7_FAX用紙_★テスト仕様書000125_注文確認_(APO)_キャビネット構成図_01.コンバージョン手順書（最新）20040831 2" xfId="2266"/>
    <cellStyle name="7_FAX用紙_★テスト仕様書_注文確認_キャビネット構成図_キャビネット構成図_01.コンバージョン手順書（最新）20040831 2" xfId="2267"/>
    <cellStyle name="7_FAX用紙_★テスト仕様書000111_システム構築_チェックシートAPO_キャビネット構成図" xfId="2268"/>
    <cellStyle name="7_FAX用紙_★テスト仕様書000125_注文確認_(APO)_キャビネット構成図_050.(添付資料)その他" xfId="2269"/>
    <cellStyle name="7_FAX用紙_★テスト仕様書_注文確認_キャビネット構成図_キャビネット構成図_050.(添付資料)その他" xfId="2270"/>
    <cellStyle name="7_FAX用紙_★テスト仕様書000111_システム構築_チェックシートAPO_キャビネット構成図 2" xfId="2271"/>
    <cellStyle name="7_FAX用紙_★テスト仕様書000125_注文確認_(APO)_キャビネット構成図_050.(添付資料)その他 2" xfId="2272"/>
    <cellStyle name="7_FAX用紙_★テスト仕様書_注文確認_キャビネット構成図_キャビネット構成図_050.(添付資料)その他 2" xfId="2273"/>
    <cellStyle name="7_FAX用紙_★テスト仕様書_注文確認_チェックシートAPO" xfId="2274"/>
    <cellStyle name="7_FAX用紙_★テスト仕様書000111_楽天見積機能縮小版_(APO)_キャビネット構成図_キャビネット構成図_01.コンバージョン手順書（最新）20040831 2" xfId="2275"/>
    <cellStyle name="7_FAX用紙_★テスト仕様書000111_053北陸勤怠給与(東京)_チェックシートAPO_(APO)_キャビネット構成図" xfId="2276"/>
    <cellStyle name="7_FAX用紙_★テスト仕様書_注文確認_チェックシートAPO 2" xfId="2277"/>
    <cellStyle name="7_FAX用紙_テスト仕様書(テストモール)_システム構築_(APO)_(APO)_01.コンバージョン手順書（最新）20040831" xfId="2278"/>
    <cellStyle name="7_FAX用紙_★テスト仕様書000125_注文確認_(APO)_キャビネット構成図_キャビネット構成図_01.コンバージョン手順書（最新）20040831" xfId="2279"/>
    <cellStyle name="7_FAX用紙_★テスト仕様書_注文確認_チェックシートAPO_(APO) 2" xfId="2280"/>
    <cellStyle name="7_FAX用紙_★テスト仕様書000111_053北陸勤怠給与(東京)_チェックシートAPO_(APO)" xfId="2281"/>
    <cellStyle name="7_FAX用紙_テスト仕様書_注文確認_(APO)_キャビネット構成図_050.(添付資料)その他" xfId="2282"/>
    <cellStyle name="7_FAX用紙_★テスト仕様書000111_055飛脚ﾒｰﾙ便ｻｰﾊﾞ(急便向け）_チェックシートAPO_キャビネット構成図_キャビネット構成図_01.コンバージョン手順書（最新）20040831" xfId="2283"/>
    <cellStyle name="7_FAX用紙_★テスト仕様書000111_055飛脚ﾒｰﾙ便ｻｰﾊﾞ(急便向け）_(APO)_01.コンバージョン手順書（最新）20040831" xfId="2284"/>
    <cellStyle name="7_FAX用紙_テスト仕様書(対楽天)_システム構築_(APO)_キャビネット構成図_キャビネット構成図_01.コンバージョン手順書（最新）20040831" xfId="2285"/>
    <cellStyle name="7_FAX用紙_★テスト仕様書_注文確認_チェックシートAPO_(APO)_キャビネット構成図 2" xfId="2286"/>
    <cellStyle name="7_FAX用紙_055飛脚ﾒｰﾙ便ｻｰﾊﾞ(急便向け）_(APO)_キャビネット構成図_キャビネット構成図_050.(添付資料)その他 2" xfId="2287"/>
    <cellStyle name="7_FAX用紙_楽天見積機能縮小版_チェックシートAPO_(APO)_01.コンバージョン手順書（最新）20040831" xfId="2288"/>
    <cellStyle name="7_FAX用紙_★テスト仕様書_注文確認_チェックシートAPO_(APO)_キャビネット構成図_050.(添付資料)その他" xfId="2289"/>
    <cellStyle name="7_FAX用紙_楽天見積機能縮小版_チェックシートAPO_(APO)_01.コンバージョン手順書（最新）20040831 2" xfId="2290"/>
    <cellStyle name="7_FAX用紙_★テスト仕様書_注文確認_チェックシートAPO_(APO)_キャビネット構成図_050.(添付資料)その他 2" xfId="2291"/>
    <cellStyle name="SAPBEXresDataEmph" xfId="2292"/>
    <cellStyle name="7_FAX用紙_★テスト仕様書_注文確認_チェックシートAPO_01.コンバージョン手順書（最新）20040831" xfId="2293"/>
    <cellStyle name="7_FAX用紙_★テスト仕様書000125_(APO)_(APO)_050.(添付資料)その他" xfId="2294"/>
    <cellStyle name="7_FAX用紙_テスト仕様書(テストモール)_057楽天様向ｲﾝﾀｰﾈｯﾄｼｮｯﾋﾟﾝｸﾞﾓｰﾙ機能開発2_(APO)_(APO)_01.コンバージョン手順書（最新）20040831" xfId="2295"/>
    <cellStyle name="7_FAX用紙_★テスト仕様書000111_楽天見積機能縮小版_チェックシートAPO_(APO)_キャビネット構成図_キャビネット構成図 2" xfId="2296"/>
    <cellStyle name="Virg・_RESULTS" xfId="2297"/>
    <cellStyle name="category 2" xfId="2298"/>
    <cellStyle name="7_FAX用紙_テスト仕様書(対楽天)_チェックシートAPO_(APO)_キャビネット構成図_01.コンバージョン手順書（最新）20040831" xfId="2299"/>
    <cellStyle name="7_FAX用紙_★テスト仕様書_注文確認_チェックシートAPO_050.(添付資料)その他 2" xfId="2300"/>
    <cellStyle name="7_FAX用紙_★テスト仕様書_注文確認_チェックシートAPO_キャビネット構成図" xfId="2301"/>
    <cellStyle name="7_FAX用紙_★テスト仕様書000111_055飛脚ﾒｰﾙ便ｻｰﾊﾞ(急便向け）_(APO)_(APO)_キャビネット構成図_01.コンバージョン手順書（最新）20040831 2" xfId="2302"/>
    <cellStyle name="7_FAX用紙_★テスト仕様書_注文確認_チェックシートAPO_キャビネット構成図 2" xfId="2303"/>
    <cellStyle name="標準 2 4" xfId="2304"/>
    <cellStyle name="7_FAX用紙_★テスト仕様書000111_055飛脚ﾒｰﾙ便ｻｰﾊﾞ(急便向け）_(APO)_キャビネット構成図 2" xfId="2305"/>
    <cellStyle name="7_FAX用紙_★テスト仕様書_注文確認_チェックシートAPO_キャビネット構成図_01.コンバージョン手順書（最新）20040831" xfId="2306"/>
    <cellStyle name="7_FAX用紙_★テスト仕様書_注文確認_チェックシートAPO_キャビネット構成図_01.コンバージョン手順書（最新）20040831 2" xfId="2307"/>
    <cellStyle name="7_FAX用紙_★テスト仕様書_注文確認_チェックシートAPO_キャビネット構成図_キャビネット構成図" xfId="2308"/>
    <cellStyle name="7_FAX用紙_★テスト仕様書_注文確認_チェックシートAPO_キャビネット構成図_キャビネット構成図_01.コンバージョン手順書（最新）20040831" xfId="2309"/>
    <cellStyle name="7_FAX用紙_★テスト仕様書_注文確認_チェックシートAPO_キャビネット構成図_キャビネット構成図_01.コンバージョン手順書（最新）20040831 2" xfId="2310"/>
    <cellStyle name="7_FAX用紙_★テスト仕様書000111_053北陸勤怠給与(東京)_キャビネット構成図_01.コンバージョン手順書（最新）20040831" xfId="2311"/>
    <cellStyle name="7_FAX用紙_テスト仕様書_楽天見積機能縮小版_チェックシートAPO 2" xfId="2312"/>
    <cellStyle name="7_FAX用紙_★テスト仕様書000111_チェックシートAPO_キャビネット構成図_キャビネット構成図_01.コンバージョン手順書（最新）20040831 2" xfId="2313"/>
    <cellStyle name="7_FAX用紙_★テスト仕様書000111" xfId="2314"/>
    <cellStyle name="7_FAX用紙_★テスト仕様書000111 2" xfId="2315"/>
    <cellStyle name="7_FAX用紙_テスト仕様書(テストモール)_053北陸勤怠給与(東京)_(APO)_050.(添付資料)その他 2" xfId="2316"/>
    <cellStyle name="7_FAX用紙_テスト仕様書_モールＩＦテスト仕様書（対楽天）_チェックシートAPO 2" xfId="2317"/>
    <cellStyle name="7_FAX用紙_★テスト仕様書000125_057楽天様向ｲﾝﾀｰﾈｯﾄｼｮｯﾋﾟﾝｸﾞﾓｰﾙ機能開発2_(APO)_(APO)_キャビネット構成図_01.コンバージョン手順書（最新）20040831 2" xfId="2318"/>
    <cellStyle name="7_FAX用紙_テスト仕様書(対楽天)_注文確認_(APO)_(APO)_キャビネット構成図_01.コンバージョン手順書（最新）20040831 2" xfId="2319"/>
    <cellStyle name="7_FAX用紙_★テスト仕様書000111_(APO)_(APO) 2" xfId="2320"/>
    <cellStyle name="7_FAX用紙_★テスト仕様書000111_(APO)_(APO)_01.コンバージョン手順書（最新）20040831 2" xfId="2321"/>
    <cellStyle name="7_FAX用紙_テスト仕様書(テストモール)_楽天見積機能縮小版_キャビネット構成図_キャビネット構成図_01.コンバージョン手順書（最新）20040831 2" xfId="2322"/>
    <cellStyle name="7_FAX用紙_★テスト仕様書000111_(APO)_(APO)_キャビネット構成図_050.(添付資料)その他" xfId="2323"/>
    <cellStyle name="7_FAX用紙_★テスト仕様書000111_(APO)_(APO)_キャビネット構成図_050.(添付資料)その他 2" xfId="2324"/>
    <cellStyle name="7_FAX用紙_テスト仕様書(テストモール)_注文確認_(APO)_(APO)_050.(添付資料)その他" xfId="2325"/>
    <cellStyle name="7_FAX用紙_★テスト仕様書000111_(APO)_(APO)_キャビネット構成図_キャビネット構成図" xfId="2326"/>
    <cellStyle name="Input_Xl0000000" xfId="2327"/>
    <cellStyle name="7_FAX用紙_★テスト仕様書000111_(APO)_(APO)_キャビネット構成図_キャビネット構成図 2" xfId="2328"/>
    <cellStyle name="7_FAX用紙_モールＩ／Ｆテスト_(APO)_(APO)_キャビネット構成図" xfId="2329"/>
    <cellStyle name="7_FAX用紙_テスト仕様書_モールＩＦテスト仕様書（対楽天）_(APO)_(APO)_キャビネット構成図 2" xfId="2330"/>
    <cellStyle name="7_FAX用紙_★テスト仕様書000111_(APO)_(APO)_キャビネット構成図_キャビネット構成図_01.コンバージョン手順書（最新）20040831" xfId="2331"/>
    <cellStyle name="7_FAX用紙_モールＩ／Ｆテスト_(APO)_(APO)_キャビネット構成図 2" xfId="2332"/>
    <cellStyle name="7_FAX用紙_★テスト仕様書000111_(APO)_(APO)_キャビネット構成図_キャビネット構成図_01.コンバージョン手順書（最新）20040831 2" xfId="2333"/>
    <cellStyle name="7_FAX用紙_★テスト仕様書000111_楽天見積機能縮小版_チェックシートAPO_キャビネット構成図_キャビネット構成図_01.コンバージョン手順書（最新）20040831" xfId="2334"/>
    <cellStyle name="7_FAX用紙_★テスト仕様書000111_(APO)_キャビネット構成図" xfId="2335"/>
    <cellStyle name="7_FAX用紙_テスト仕様書(対楽天)_057楽天様向ｲﾝﾀｰﾈｯﾄｼｮｯﾋﾟﾝｸﾞﾓｰﾙ機能開発2_(APO)_キャビネット構成図_01.コンバージョン手順書（最新）20040831" xfId="2336"/>
    <cellStyle name="7_FAX用紙_テスト仕様書(対楽天)_楽天見積機能縮小版_チェックシートAPO_キャビネット構成図_050.(添付資料)その他 2" xfId="2337"/>
    <cellStyle name="7_FAX用紙_★テスト仕様書000125_システム構築_キャビネット構成図 2" xfId="2338"/>
    <cellStyle name="7_FAX用紙_★テスト仕様書000111_楽天見積機能縮小版_チェックシートAPO_キャビネット構成図_キャビネット構成図_01.コンバージョン手順書（最新）20040831 2" xfId="2339"/>
    <cellStyle name="7_FAX用紙_★テスト仕様書000111_(APO)_キャビネット構成図 2" xfId="2340"/>
    <cellStyle name="7_FAX用紙_テスト仕様書(対楽天)_057楽天様向ｲﾝﾀｰﾈｯﾄｼｮｯﾋﾟﾝｸﾞﾓｰﾙ機能開発2_(APO)_キャビネット構成図_01.コンバージョン手順書（最新）20040831 2" xfId="2341"/>
    <cellStyle name="7_FAX用紙_★テスト仕様書000111_(APO)_キャビネット構成図_01.コンバージョン手順書（最新）20040831" xfId="2342"/>
    <cellStyle name="7_FAX用紙_★テスト仕様書000111_(APO)_キャビネット構成図_01.コンバージョン手順書（最新）20040831 2" xfId="2343"/>
    <cellStyle name="7_FAX用紙_★テスト仕様書000111_注文確認_(APO)_(APO)_050.(添付資料)その他" xfId="2344"/>
    <cellStyle name="7_FAX用紙_★テスト仕様書000111_(APO)_キャビネット構成図_キャビネット構成図" xfId="2345"/>
    <cellStyle name="7_FAX用紙_★テスト仕様書000111_システム構築_チェックシートAPO_(APO)_050.(添付資料)その他 2" xfId="2346"/>
    <cellStyle name="7_FAX用紙_★テスト仕様書000111_(APO)_キャビネット構成図_キャビネット構成図_01.コンバージョン手順書（最新）20040831" xfId="2347"/>
    <cellStyle name="7_FAX用紙_★テスト仕様書000111_(APO)_キャビネット構成図_キャビネット構成図_01.コンバージョン手順書（最新）20040831 2" xfId="2348"/>
    <cellStyle name="7_FAX用紙_楽天見積機能縮小版_(APO)_(APO)_キャビネット構成図_01.コンバージョン手順書（最新）20040831 2" xfId="2349"/>
    <cellStyle name="7_FAX用紙_★テスト仕様書000111_(APO)_キャビネット構成図_キャビネット構成図_050.(添付資料)その他" xfId="2350"/>
    <cellStyle name="7_FAX用紙_SO21見積1205_(APO)_キャビネット構成図 2" xfId="2351"/>
    <cellStyle name="7_FAX用紙_★テスト仕様書000111_(APO)_キャビネット構成図_キャビネット構成図_050.(添付資料)その他 2" xfId="2352"/>
    <cellStyle name="7_FAX用紙_SO21見積1205_(APO)" xfId="2353"/>
    <cellStyle name="7_FAX用紙_★テスト仕様書000111_01.コンバージョン手順書（最新）20040831" xfId="2354"/>
    <cellStyle name="7_FAX用紙_テスト仕様書(テストモール)_055飛脚ﾒｰﾙ便ｻｰﾊﾞ(急便向け）_キャビネット構成図_キャビネット構成図_050.(添付資料)その他" xfId="2355"/>
    <cellStyle name="7_FAX用紙_★テスト仕様書000111_01.コンバージョン手順書（最新）20040831 2" xfId="2356"/>
    <cellStyle name="7_FAX用紙_テスト仕様書(テストモール)_055飛脚ﾒｰﾙ便ｻｰﾊﾞ(急便向け）_キャビネット構成図_キャビネット構成図_050.(添付資料)その他 2" xfId="2357"/>
    <cellStyle name="7_FAX用紙_テスト仕様書_057楽天様向ｲﾝﾀｰﾈｯﾄｼｮｯﾋﾟﾝｸﾞﾓｰﾙ機能開発2_チェックシートAPO_(APO)_01.コンバージョン手順書（最新）20040831" xfId="2358"/>
    <cellStyle name="7_FAX用紙_★テスト仕様書000125_055飛脚ﾒｰﾙ便ｻｰﾊﾞ(急便向け）_(APO)_(APO)_01.コンバージョン手順書（最新）20040831 2" xfId="2359"/>
    <cellStyle name="7_FAX用紙_★テスト仕様書000111_050.(添付資料)その他" xfId="2360"/>
    <cellStyle name="7_FAX用紙_★テスト仕様書000111_053北陸勤怠給与(東京)_(APO)" xfId="2361"/>
    <cellStyle name="7_FAX用紙_★テスト仕様書000111_053北陸勤怠給与(東京)_(APO) 2" xfId="2362"/>
    <cellStyle name="7_FAX用紙_★テスト仕様書000111_053北陸勤怠給与(東京)_(APO)_(APO)" xfId="2363"/>
    <cellStyle name="7_FAX用紙_テスト仕様書(テストモール)_057楽天様向ｲﾝﾀｰﾈｯﾄｼｮｯﾋﾟﾝｸﾞﾓｰﾙ機能開発2_キャビネット構成図_01.コンバージョン手順書（最新）20040831 2" xfId="2364"/>
    <cellStyle name="7_FAX用紙_★テスト仕様書000111_053北陸勤怠給与(東京)_(APO)_(APO)_01.コンバージョン手順書（最新）20040831" xfId="2365"/>
    <cellStyle name="7_FAX用紙_★テスト仕様書000111_053北陸勤怠給与(東京)_(APO)_(APO)_050.(添付資料)その他" xfId="2366"/>
    <cellStyle name="7_FAX用紙_テスト仕様書(テストモール)_053北陸勤怠給与(東京) 2" xfId="2367"/>
    <cellStyle name="標準-UENO 2" xfId="2368"/>
    <cellStyle name="7_FAX用紙_★テスト仕様書000111_055飛脚ﾒｰﾙ便ｻｰﾊﾞ(急便向け）_チェックシートAPO_(APO) 2" xfId="2369"/>
    <cellStyle name="7_FAX用紙_テスト仕様書(対楽天)_システム構築_(APO)_(APO) 2" xfId="2370"/>
    <cellStyle name="7_FAX用紙_テスト仕様書_SO21見積1205_(APO)_キャビネット構成図_01.コンバージョン手順書（最新）20040831 2" xfId="2371"/>
    <cellStyle name="7_FAX用紙_★テスト仕様書000125_システム構築_チェックシートAPO_(APO)_キャビネット構成図_01.コンバージョン手順書（最新）20040831" xfId="2372"/>
    <cellStyle name="7_FAX用紙_★テスト仕様書000125_注文確認_チェックシートAPO_(APO)_01.コンバージョン手順書（最新）20040831" xfId="2373"/>
    <cellStyle name="7_FAX用紙_★テスト仕様書000111_053北陸勤怠給与(東京)_(APO)_(APO)_キャビネット構成図_01.コンバージョン手順書（最新）20040831 2" xfId="2374"/>
    <cellStyle name="7_FAX用紙_★テスト仕様書000111_053北陸勤怠給与(東京)_(APO)_(APO)_キャビネット構成図_050.(添付資料)その他" xfId="2375"/>
    <cellStyle name="7_FAX用紙_★テスト仕様書000111_システム構築_01.コンバージョン手順書（最新）20040831" xfId="2376"/>
    <cellStyle name="7_FAX用紙_テスト仕様書_SO21見積1205_(APO)_キャビネット構成図_キャビネット構成図_050.(添付資料)その他 2" xfId="2377"/>
    <cellStyle name="7_FAX用紙_★テスト仕様書000125_057楽天様向ｲﾝﾀｰﾈｯﾄｼｮｯﾋﾟﾝｸﾞﾓｰﾙ機能開発2_(APO)_(APO)_050.(添付資料)その他" xfId="2378"/>
    <cellStyle name="7_FAX用紙_★テスト仕様書000111_053北陸勤怠給与(東京)_(APO)_(APO)_キャビネット構成図_キャビネット構成図_050.(添付資料)その他 2" xfId="2379"/>
    <cellStyle name="7_FAX用紙_★テスト仕様書000111_053北陸勤怠給与(東京)_(APO)_01.コンバージョン手順書（最新）20040831" xfId="2380"/>
    <cellStyle name="7_FAX用紙_053北陸勤怠給与(東京)_(APO)_(APO)_キャビネット構成図_050.(添付資料)その他 2" xfId="2381"/>
    <cellStyle name="7_FAX用紙_★テスト仕様書000111_055飛脚ﾒｰﾙ便ｻｰﾊﾞ(急便向け）_キャビネット構成図_キャビネット構成図_01.コンバージョン手順書（最新）20040831" xfId="2382"/>
    <cellStyle name="7_FAX用紙_テスト仕様書(対楽天)_057楽天様向ｲﾝﾀｰﾈｯﾄｼｮｯﾋﾟﾝｸﾞﾓｰﾙ機能開発2_チェックシートAPO_(APO) 2" xfId="2383"/>
    <cellStyle name="7_FAX用紙_テスト仕様書(対楽天)_モールＩＦテスト仕様書（対楽天）_チェックシートAPO_(APO)_キャビネット構成図_050.(添付資料)その他" xfId="2384"/>
    <cellStyle name="7_FAX用紙_★テスト仕様書000111_053北陸勤怠給与(東京)_(APO)_01.コンバージョン手順書（最新）20040831 2" xfId="2385"/>
    <cellStyle name="7_FAX用紙_★テスト仕様書000111_053北陸勤怠給与(東京)_(APO)_キャビネット構成図_キャビネット構成図" xfId="2386"/>
    <cellStyle name="7_FAX用紙_★テスト仕様書000125_システム構築_(APO)_(APO)_キャビネット構成図_キャビネット構成図_01.コンバージョン手順書（最新）20040831" xfId="2387"/>
    <cellStyle name="7_FAX用紙_★テスト仕様書000111_053北陸勤怠給与(東京)_(APO)_キャビネット構成図_キャビネット構成図_01.コンバージョン手順書（最新）20040831" xfId="2388"/>
    <cellStyle name="7_FAX用紙_★テスト仕様書000125_055飛脚ﾒｰﾙ便ｻｰﾊﾞ(急便向け）_チェックシートAPO_(APO)_キャビネット構成図_キャビネット構成図_050.(添付資料)その他" xfId="2389"/>
    <cellStyle name="7_FAX用紙_★テスト仕様書000111_053北陸勤怠給与(東京)_(APO)_キャビネット構成図_キャビネット構成図_01.コンバージョン手順書（最新）20040831 2" xfId="2390"/>
    <cellStyle name="7_FAX用紙_テスト仕様書(テストモール)_注文確認_(APO)_(APO)_01.コンバージョン手順書（最新）20040831" xfId="2391"/>
    <cellStyle name="7_FAX用紙_★テスト仕様書000125_055飛脚ﾒｰﾙ便ｻｰﾊﾞ(急便向け）_チェックシートAPO_(APO)_キャビネット構成図_キャビネット構成図_050.(添付資料)その他 2" xfId="2392"/>
    <cellStyle name="7_FAX用紙_★テスト仕様書000111_053北陸勤怠給与(東京)_(APO)_キャビネット構成図_キャビネット構成図_050.(添付資料)その他" xfId="2393"/>
    <cellStyle name="7_FAX用紙_テスト仕様書(テストモール)_(APO)_(APO)_キャビネット構成図 2" xfId="2394"/>
    <cellStyle name="7_FAX用紙_★テスト仕様書000111_053北陸勤怠給与(東京)_(APO)_キャビネット構成図_キャビネット構成図_050.(添付資料)その他 2" xfId="2395"/>
    <cellStyle name="7_FAX用紙_★テスト仕様書000111_053北陸勤怠給与(東京)_01.コンバージョン手順書（最新）20040831" xfId="2396"/>
    <cellStyle name="7_FAX用紙_テスト仕様書(テストモール)_注文確認_(APO)_キャビネット構成図_01.コンバージョン手順書（最新）20040831 2" xfId="2397"/>
    <cellStyle name="7_FAX用紙_システム構築_チェックシートAPO 2" xfId="2398"/>
    <cellStyle name="7_FAX用紙_★テスト仕様書000125_057楽天様向ｲﾝﾀｰﾈｯﾄｼｮｯﾋﾟﾝｸﾞﾓｰﾙ機能開発2_(APO)_(APO)_キャビネット構成図_キャビネット構成図_01.コンバージョン手順書（最新）20040831" xfId="2399"/>
    <cellStyle name="7_FAX用紙_テスト仕様書(テストモール)_053北陸勤怠給与(東京)_(APO)_(APO)_050.(添付資料)その他" xfId="2400"/>
    <cellStyle name="7_FAX用紙_テスト仕様書(対楽天)_注文確認_(APO)_(APO)_キャビネット構成図_キャビネット構成図_01.コンバージョン手順書（最新）20040831" xfId="2401"/>
    <cellStyle name="7_FAX用紙_★テスト仕様書000111_053北陸勤怠給与(東京)_01.コンバージョン手順書（最新）20040831 2" xfId="2402"/>
    <cellStyle name="7_FAX用紙_★テスト仕様書000125_システム構築_(APO)_(APO)_キャビネット構成図_050.(添付資料)その他 2" xfId="2403"/>
    <cellStyle name="7_FAX用紙_★テスト仕様書000111_053北陸勤怠給与(東京)_050.(添付資料)その他" xfId="2404"/>
    <cellStyle name="7_FAX用紙_057楽天様向ｲﾝﾀｰﾈｯﾄｼｮｯﾋﾟﾝｸﾞﾓｰﾙ機能開発2_(APO)_(APO)_050.(添付資料)その他 2" xfId="2405"/>
    <cellStyle name="7_FAX用紙_★テスト仕様書000111_053北陸勤怠給与(東京)_050.(添付資料)その他 2" xfId="2406"/>
    <cellStyle name="7_FAX用紙_★テスト仕様書000125_SO21見積1205_キャビネット構成図" xfId="2407"/>
    <cellStyle name="7_FAX用紙_★テスト仕様書000111_055飛脚ﾒｰﾙ便ｻｰﾊﾞ(急便向け）_(APO)_(APO)_01.コンバージョン手順書（最新）20040831" xfId="2408"/>
    <cellStyle name="7_FAX用紙_テスト仕様書(テストモール)_システム構築_チェックシートAPO_01.コンバージョン手順書（最新）20040831" xfId="2409"/>
    <cellStyle name="7_FAX用紙_★テスト仕様書000111_053北陸勤怠給与(東京)_キャビネット構成図_キャビネット構成図" xfId="2410"/>
    <cellStyle name="7_FAX用紙_テスト仕様書(テストモール)_システム構築_チェックシートAPO_01.コンバージョン手順書（最新）20040831 2" xfId="2411"/>
    <cellStyle name="7_FAX用紙_★テスト仕様書000111_053北陸勤怠給与(東京)_キャビネット構成図_キャビネット構成図 2" xfId="2412"/>
    <cellStyle name="7_FAX用紙_テスト仕様書(テストモール)_057楽天様向ｲﾝﾀｰﾈｯﾄｼｮｯﾋﾟﾝｸﾞﾓｰﾙ機能開発2_(APO)_キャビネット構成図_キャビネット構成図_01.コンバージョン手順書（最新）20040831 2" xfId="2413"/>
    <cellStyle name="7_FAX用紙_テスト仕様書_055飛脚ﾒｰﾙ便ｻｰﾊﾞ(急便向け）_01.コンバージョン手順書（最新）20040831 2" xfId="2414"/>
    <cellStyle name="7_FAX用紙_★テスト仕様書000125_057楽天様向ｲﾝﾀｰﾈｯﾄｼｮｯﾋﾟﾝｸﾞﾓｰﾙ機能開発2_(APO)_(APO)_キャビネット構成図_キャビネット構成図" xfId="2415"/>
    <cellStyle name="7_FAX用紙_テスト仕様書(対楽天)_注文確認_(APO)_(APO)_キャビネット構成図_キャビネット構成図" xfId="2416"/>
    <cellStyle name="7_FAX用紙_★テスト仕様書000111_053北陸勤怠給与(東京)_キャビネット構成図_キャビネット構成図_01.コンバージョン手順書（最新）20040831" xfId="2417"/>
    <cellStyle name="7_FAX用紙_★テスト仕様書000125_057楽天様向ｲﾝﾀｰﾈｯﾄｼｮｯﾋﾟﾝｸﾞﾓｰﾙ機能開発2_(APO)_(APO)_キャビネット構成図_キャビネット構成図 2" xfId="2418"/>
    <cellStyle name="7_FAX用紙_テスト仕様書(対楽天)_注文確認_(APO)_(APO)_キャビネット構成図_キャビネット構成図 2" xfId="2419"/>
    <cellStyle name="7_FAX用紙_★テスト仕様書000111_053北陸勤怠給与(東京)_キャビネット構成図_キャビネット構成図_01.コンバージョン手順書（最新）20040831 2" xfId="2420"/>
    <cellStyle name="7_FAX用紙_★テスト仕様書000125_SO21見積1205_チェックシートAPO_(APO)_キャビネット構成図_01.コンバージョン手順書（最新）20040831 2" xfId="2421"/>
    <cellStyle name="7_FAX用紙_★テスト仕様書000111_053北陸勤怠給与(東京)_キャビネット構成図_キャビネット構成図_050.(添付資料)その他 2" xfId="2422"/>
    <cellStyle name="7_FAX用紙_★テスト仕様書000111_053北陸勤怠給与(東京)_チェックシートAPO_(APO) 2" xfId="2423"/>
    <cellStyle name="7_FAX用紙_2" xfId="2424"/>
    <cellStyle name="7_FAX用紙_テスト仕様書(対楽天)_チェックシートAPO_(APO)_キャビネット構成図" xfId="2425"/>
    <cellStyle name="7_FAX用紙_テスト仕様書(テストモール)_053北陸勤怠給与(東京)_(APO)_(APO)_01.コンバージョン手順書（最新）20040831 2" xfId="2426"/>
    <cellStyle name="7_FAX用紙_★テスト仕様書000111_053北陸勤怠給与(東京)_チェックシートAPO_(APO)_050.(添付資料)その他 2" xfId="2427"/>
    <cellStyle name="7_FAX用紙_★テスト仕様書000111_053北陸勤怠給与(東京)_チェックシートAPO_(APO)_キャビネット構成図 2" xfId="2428"/>
    <cellStyle name="7_FAX用紙_★テスト仕様書000111_053北陸勤怠給与(東京)_チェックシートAPO_(APO)_キャビネット構成図_キャビネット構成図" xfId="2429"/>
    <cellStyle name="7_FAX用紙_★テスト仕様書000125_チェックシートAPO_キャビネット構成図_050.(添付資料)その他" xfId="2430"/>
    <cellStyle name="7_FAX用紙_★テスト仕様書000111_053北陸勤怠給与(東京)_チェックシートAPO_(APO)_キャビネット構成図_キャビネット構成図 2" xfId="2431"/>
    <cellStyle name="7_FAX用紙_★テスト仕様書000125_チェックシートAPO_キャビネット構成図_050.(添付資料)その他 2" xfId="2432"/>
    <cellStyle name="7_FAX用紙_★テスト仕様書000111_楽天見積機能縮小版_チェックシートAPO_(APO)_キャビネット構成図_キャビネット構成図" xfId="2433"/>
    <cellStyle name="7_FAX用紙_テスト仕様書(テストモール)_システム構築_キャビネット構成図_01.コンバージョン手順書（最新）20040831 2" xfId="2434"/>
    <cellStyle name="7_FAX用紙_★テスト仕様書000111_053北陸勤怠給与(東京)_チェックシートAPO_(APO)_キャビネット構成図_キャビネット構成図_01.コンバージョン手順書（最新）20040831" xfId="2435"/>
    <cellStyle name="7_FAX用紙_★テスト仕様書000111_053北陸勤怠給与(東京)_チェックシートAPO_(APO)_キャビネット構成図_キャビネット構成図_050.(添付資料)その他" xfId="2436"/>
    <cellStyle name="7_FAX用紙_★テスト仕様書000111_注文確認_(APO)_(APO)_キャビネット構成図_キャビネット構成図 2" xfId="2437"/>
    <cellStyle name="7_FAX用紙_★テスト仕様書000111_053北陸勤怠給与(東京)_チェックシートAPO_(APO)_キャビネット構成図_キャビネット構成図_050.(添付資料)その他 2" xfId="2438"/>
    <cellStyle name="7_FAX用紙_★テスト仕様書000125_057楽天様向ｲﾝﾀｰﾈｯﾄｼｮｯﾋﾟﾝｸﾞﾓｰﾙ機能開発2_(APO)_キャビネット構成図_キャビネット構成図" xfId="2439"/>
    <cellStyle name="7_FAX用紙_★テスト仕様書000111_053北陸勤怠給与(東京)_チェックシートAPO_01.コンバージョン手順書（最新）20040831" xfId="2440"/>
    <cellStyle name="7_FAX用紙_★テスト仕様書000125_057楽天様向ｲﾝﾀｰﾈｯﾄｼｮｯﾋﾟﾝｸﾞﾓｰﾙ機能開発2_(APO)_キャビネット構成図_キャビネット構成図 2" xfId="2441"/>
    <cellStyle name="7_FAX用紙_★テスト仕様書000111_053北陸勤怠給与(東京)_チェックシートAPO_01.コンバージョン手順書（最新）20040831 2" xfId="2442"/>
    <cellStyle name="7_FAX用紙_★テスト仕様書000111_053北陸勤怠給与(東京)_チェックシートAPO_050.(添付資料)その他" xfId="2443"/>
    <cellStyle name="7_FAX用紙_テスト仕様書(テストモール)_チェックシートAPO_キャビネット構成図_050.(添付資料)その他" xfId="2444"/>
    <cellStyle name="7_FAX用紙_★テスト仕様書000111_053北陸勤怠給与(東京)_チェックシートAPO_キャビネット構成図" xfId="2445"/>
    <cellStyle name="7_FAX用紙_テスト仕様書(テストモール)_チェックシートAPO_キャビネット構成図_050.(添付資料)その他 2" xfId="2446"/>
    <cellStyle name="7_FAX用紙_★テスト仕様書000111_053北陸勤怠給与(東京)_チェックシートAPO_キャビネット構成図 2" xfId="2447"/>
    <cellStyle name="输出 2" xfId="2448"/>
    <cellStyle name="7_FAX用紙_★テスト仕様書000111_053北陸勤怠給与(東京)_チェックシートAPO_キャビネット構成図_01.コンバージョン手順書（最新）20040831" xfId="2449"/>
    <cellStyle name="7_FAX用紙_★テスト仕様書000111_053北陸勤怠給与(東京)_チェックシートAPO_キャビネット構成図_01.コンバージョン手順書（最新）20040831 2" xfId="2450"/>
    <cellStyle name="7_FAX用紙_テスト仕様書(テストモール)_SO21見積1205_(APO)_(APO)_キャビネット構成図_キャビネット構成図_01.コンバージョン手順書（最新）20040831 2" xfId="2451"/>
    <cellStyle name="7_FAX用紙_★テスト仕様書000111_053北陸勤怠給与(東京)_チェックシートAPO_キャビネット構成図_050.(添付資料)その他 2" xfId="2452"/>
    <cellStyle name="7_FAX用紙_モールＩＦテスト仕様書（対楽天）_(APO)_キャビネット構成図_キャビネット構成図_050.(添付資料)その他" xfId="2453"/>
    <cellStyle name="7_FAX用紙_★テスト仕様書000111_053北陸勤怠給与(東京)_チェックシートAPO_キャビネット構成図_キャビネット構成図" xfId="2454"/>
    <cellStyle name="7_FAX用紙_★テスト仕様書000125_楽天見積機能縮小版_チェックシートAPO_キャビネット構成図_キャビネット構成図_050.(添付資料)その他" xfId="2455"/>
    <cellStyle name="7_FAX用紙_モールＩＦテスト仕様書（対楽天）_(APO)_キャビネット構成図_キャビネット構成図_050.(添付資料)その他 2" xfId="2456"/>
    <cellStyle name="7_FAX用紙_★テスト仕様書000111_053北陸勤怠給与(東京)_チェックシートAPO_キャビネット構成図_キャビネット構成図 2" xfId="2457"/>
    <cellStyle name="7_FAX用紙_★テスト仕様書000111_053北陸勤怠給与(東京)_チェックシートAPO_キャビネット構成図_キャビネット構成図_01.コンバージョン手順書（最新）20040831" xfId="2458"/>
    <cellStyle name="7_FAX用紙_★テスト仕様書000111_注文確認_(APO)_050.(添付資料)その他 2" xfId="2459"/>
    <cellStyle name="7_FAX用紙_★テスト仕様書000125_注文確認_キャビネット構成図_キャビネット構成図_01.コンバージョン手順書（最新）20040831 2" xfId="2460"/>
    <cellStyle name="7_FAX用紙_★テスト仕様書000111_055飛脚ﾒｰﾙ便ｻｰﾊﾞ(急便向け）_チェックシートAPO_キャビネット構成図_キャビネット構成図" xfId="2461"/>
    <cellStyle name="7_FAX用紙_★テスト仕様書000111_055飛脚ﾒｰﾙ便ｻｰﾊﾞ(急便向け）_(APO)" xfId="2462"/>
    <cellStyle name="7_FAX用紙_テスト仕様書(対楽天)_システム構築_(APO)_キャビネット構成図_キャビネット構成図" xfId="2463"/>
    <cellStyle name="7_FAX用紙_★テスト仕様書000111_055飛脚ﾒｰﾙ便ｻｰﾊﾞ(急便向け）_チェックシートAPO_キャビネット構成図_キャビネット構成図 2" xfId="2464"/>
    <cellStyle name="7_FAX用紙_★テスト仕様書000111_055飛脚ﾒｰﾙ便ｻｰﾊﾞ(急便向け）_(APO) 2" xfId="2465"/>
    <cellStyle name="7_FAX用紙_テスト仕様書(対楽天)_システム構築_(APO)_キャビネット構成図_キャビネット構成図 2" xfId="2466"/>
    <cellStyle name="7_FAX用紙_★テスト仕様書000111_055飛脚ﾒｰﾙ便ｻｰﾊﾞ(急便向け）_(APO)_(APO)_01.コンバージョン手順書（最新）20040831 2" xfId="2467"/>
    <cellStyle name="7_FAX用紙_テスト仕様書_01.コンバージョン手順書（最新）20040831" xfId="2468"/>
    <cellStyle name="7_FAX用紙_★テスト仕様書000125_055飛脚ﾒｰﾙ便ｻｰﾊﾞ(急便向け）_キャビネット構成図_キャビネット構成図_050.(添付資料)その他" xfId="2469"/>
    <cellStyle name="7_FAX用紙_テスト仕様書_チェックシートAPO_キャビネット構成図_キャビネット構成図" xfId="2470"/>
    <cellStyle name="7_FAX用紙_★テスト仕様書000125_053北陸勤怠給与(東京)_チェックシートAPO_キャビネット構成図_キャビネット構成図_050.(添付資料)その他" xfId="2471"/>
    <cellStyle name="7_FAX用紙_テスト仕様書(対楽天)_055飛脚ﾒｰﾙ便ｻｰﾊﾞ(急便向け）_(APO)_キャビネット構成図_キャビネット構成図_050.(添付資料)その他 2" xfId="2472"/>
    <cellStyle name="7_FAX用紙_★テスト仕様書000111_055飛脚ﾒｰﾙ便ｻｰﾊﾞ(急便向け）_(APO)_(APO)_キャビネット構成図 2" xfId="2473"/>
    <cellStyle name="7_FAX用紙_テスト仕様書(テストモール)_システム構築_チェックシートAPO_(APO)_01.コンバージョン手順書（最新）20040831" xfId="2474"/>
    <cellStyle name="7_FAX用紙_★テスト仕様書000125_055飛脚ﾒｰﾙ便ｻｰﾊﾞ(急便向け）_チェックシートAPO_キャビネット構成図_キャビネット構成図_050.(添付資料)その他 2" xfId="2475"/>
    <cellStyle name="7_FAX用紙_★テスト仕様書000111_055飛脚ﾒｰﾙ便ｻｰﾊﾞ(急便向け）_(APO)_(APO)_キャビネット構成図_01.コンバージョン手順書（最新）20040831" xfId="2476"/>
    <cellStyle name="Comma [00]" xfId="2477"/>
    <cellStyle name="7_FAX用紙_★テスト仕様書000125_システム構築_(APO)_(APO)_キャビネット構成図_キャビネット構成図 2" xfId="2478"/>
    <cellStyle name="7_FAX用紙_★テスト仕様書000111_057楽天様向ｲﾝﾀｰﾈｯﾄｼｮｯﾋﾟﾝｸﾞﾓｰﾙ機能開発2_(APO)_(APO)_キャビネット構成図_01.コンバージョン手順書（最新）20040831 2" xfId="2479"/>
    <cellStyle name="7_FAX用紙_★テスト仕様書000111_055飛脚ﾒｰﾙ便ｻｰﾊﾞ(急便向け）_(APO)_(APO)_キャビネット構成図_050.(添付資料)その他" xfId="2480"/>
    <cellStyle name="7_FAX用紙_★テスト仕様書000125_SO21見積1205_チェックシートAPO_キャビネット構成図" xfId="2481"/>
    <cellStyle name="7_FAX用紙_★テスト仕様書000111_055飛脚ﾒｰﾙ便ｻｰﾊﾞ(急便向け）_(APO)_(APO)_キャビネット構成図_050.(添付資料)その他 2" xfId="2482"/>
    <cellStyle name="7_FAX用紙_★テスト仕様書000125_SO21見積1205_チェックシートAPO_キャビネット構成図 2" xfId="2483"/>
    <cellStyle name="7_FAX用紙_★テスト仕様書000125_055飛脚ﾒｰﾙ便ｻｰﾊﾞ(急便向け）_チェックシートAPO" xfId="2484"/>
    <cellStyle name="7_FAX用紙_★テスト仕様書000111_055飛脚ﾒｰﾙ便ｻｰﾊﾞ(急便向け）_(APO)_(APO)_キャビネット構成図_キャビネット構成図_01.コンバージョン手順書（最新）20040831 2" xfId="2485"/>
    <cellStyle name="7_FAX用紙_★テスト仕様書000125_055飛脚ﾒｰﾙ便ｻｰﾊﾞ(急便向け）_(APO)_キャビネット構成図 2" xfId="2486"/>
    <cellStyle name="7_FAX用紙_★テスト仕様書000111_055飛脚ﾒｰﾙ便ｻｰﾊﾞ(急便向け）_(APO)_(APO)_キャビネット構成図_キャビネット構成図_050.(添付資料)その他" xfId="2487"/>
    <cellStyle name="7_FAX用紙_★テスト仕様書000111_055飛脚ﾒｰﾙ便ｻｰﾊﾞ(急便向け）_(APO)_(APO)_キャビネット構成図_キャビネット構成図_050.(添付資料)その他 2" xfId="2488"/>
    <cellStyle name="7_FAX用紙_テスト仕様書(対楽天)_モールＩＦテスト仕様書（対楽天）_チェックシートAPO_(APO)_キャビネット構成図_キャビネット構成図_050.(添付資料)その他 2" xfId="2489"/>
    <cellStyle name="7_FAX用紙_★テスト仕様書000111_055飛脚ﾒｰﾙ便ｻｰﾊﾞ(急便向け）_(APO)_キャビネット構成図_キャビネット構成図_01.コンバージョン手順書（最新）20040831 2" xfId="2490"/>
    <cellStyle name="7_FAX用紙_テスト仕様書(対楽天)_053北陸勤怠給与(東京)_チェックシートAPO_(APO)_050.(添付資料)その他 2" xfId="2491"/>
    <cellStyle name="7_FAX用紙_★テスト仕様書000111_055飛脚ﾒｰﾙ便ｻｰﾊﾞ(急便向け）_(APO)_キャビネット構成図" xfId="2492"/>
    <cellStyle name="7_FAX用紙_★テスト仕様書000125_053北陸勤怠給与(東京)_キャビネット構成図_キャビネット構成図" xfId="2493"/>
    <cellStyle name="7_FAX用紙_★テスト仕様書000111_055飛脚ﾒｰﾙ便ｻｰﾊﾞ(急便向け）_(APO)_キャビネット構成図_050.(添付資料)その他" xfId="2494"/>
    <cellStyle name="標準 2 2 2 3" xfId="2495"/>
    <cellStyle name="7_FAX用紙_★テスト仕様書000125_053北陸勤怠給与(東京)_キャビネット構成図_キャビネット構成図 2" xfId="2496"/>
    <cellStyle name="SAPBEXsubItem" xfId="2497"/>
    <cellStyle name="7_FAX用紙_★テスト仕様書000111_055飛脚ﾒｰﾙ便ｻｰﾊﾞ(急便向け）_(APO)_キャビネット構成図_050.(添付資料)その他 2" xfId="2498"/>
    <cellStyle name="7_FAX用紙_★テスト仕様書000111_チェックシートAPO_キャビネット構成図_01.コンバージョン手順書（最新）20040831" xfId="2499"/>
    <cellStyle name="7_FAX用紙_★テスト仕様書000111_055飛脚ﾒｰﾙ便ｻｰﾊﾞ(急便向け）_(APO)_キャビネット構成図_キャビネット構成図" xfId="2500"/>
    <cellStyle name="7_FAX用紙_★テスト仕様書000111_楽天見積機能縮小版_(APO)_(APO)_01.コンバージョン手順書（最新）20040831" xfId="2501"/>
    <cellStyle name="7_FAX用紙_★テスト仕様書000111_チェックシートAPO_キャビネット構成図_01.コンバージョン手順書（最新）20040831 2" xfId="2502"/>
    <cellStyle name="7_FAX用紙_★テスト仕様書000111_055飛脚ﾒｰﾙ便ｻｰﾊﾞ(急便向け）_(APO)_キャビネット構成図_キャビネット構成図 2" xfId="2503"/>
    <cellStyle name="7_FAX用紙_テスト仕様書(対楽天)_モールＩＦテスト仕様書（対楽天）_チェックシートAPO_(APO)_キャビネット構成図_キャビネット構成図_050.(添付資料)その他" xfId="2504"/>
    <cellStyle name="7_FAX用紙_★テスト仕様書000111_055飛脚ﾒｰﾙ便ｻｰﾊﾞ(急便向け）_(APO)_キャビネット構成図_キャビネット構成図_01.コンバージョン手順書（最新）20040831" xfId="2505"/>
    <cellStyle name="7_FAX用紙_★テスト仕様書000111_055飛脚ﾒｰﾙ便ｻｰﾊﾞ(急便向け）_(APO)_キャビネット構成図_キャビネット構成図_050.(添付資料)その他" xfId="2506"/>
    <cellStyle name="7_FAX用紙_★テスト仕様書000111_055飛脚ﾒｰﾙ便ｻｰﾊﾞ(急便向け）_(APO)_キャビネット構成図_キャビネット構成図_050.(添付資料)その他 2" xfId="2507"/>
    <cellStyle name="7_FAX用紙_★テスト仕様書000111_055飛脚ﾒｰﾙ便ｻｰﾊﾞ(急便向け）_キャビネット構成図_キャビネット構成図" xfId="2508"/>
    <cellStyle name="7_FAX用紙_★テスト仕様書000111_055飛脚ﾒｰﾙ便ｻｰﾊﾞ(急便向け）_キャビネット構成図_キャビネット構成図 2" xfId="2509"/>
    <cellStyle name="7_FAX用紙_★テスト仕様書000111_055飛脚ﾒｰﾙ便ｻｰﾊﾞ(急便向け）_キャビネット構成図_キャビネット構成図_01.コンバージョン手順書（最新）20040831 2" xfId="2510"/>
    <cellStyle name="好_履歴書-趙峰_20110615_概算見積書（税務システム再構築開発業務） 2" xfId="2511"/>
    <cellStyle name="7_FAX用紙_テスト仕様書(テストモール)_モールＩＦテスト仕様書（対楽天）_(APO)_(APO)" xfId="2512"/>
    <cellStyle name="7_FAX用紙_★テスト仕様書000125_053北陸勤怠給与(東京)_(APO)_キャビネット構成図" xfId="2513"/>
    <cellStyle name="7_FAX用紙_★テスト仕様書000111_055飛脚ﾒｰﾙ便ｻｰﾊﾞ(急便向け）_キャビネット構成図_キャビネット構成図_050.(添付資料)その他" xfId="2514"/>
    <cellStyle name="7_FAX用紙_テスト仕様書(テストモール)_モールＩＦテスト仕様書（対楽天）_(APO)_(APO) 2" xfId="2515"/>
    <cellStyle name="7_FAX用紙_★テスト仕様書000125_053北陸勤怠給与(東京)_(APO)_キャビネット構成図 2" xfId="2516"/>
    <cellStyle name="7_FAX用紙_★テスト仕様書000111_055飛脚ﾒｰﾙ便ｻｰﾊﾞ(急便向け）_キャビネット構成図_キャビネット構成図_050.(添付資料)その他 2" xfId="2517"/>
    <cellStyle name="7_FAX用紙_★テスト仕様書000111_055飛脚ﾒｰﾙ便ｻｰﾊﾞ(急便向け）_チェックシートAPO" xfId="2518"/>
    <cellStyle name="7_FAX用紙_テスト仕様書(対楽天)_システム構築_(APO)" xfId="2519"/>
    <cellStyle name="7_FAX用紙_テスト仕様書_057楽天様向ｲﾝﾀｰﾈｯﾄｼｮｯﾋﾟﾝｸﾞﾓｰﾙ機能開発2_チェックシートAPO_(APO)_キャビネット構成図_キャビネット構成図_050.(添付資料)その他" xfId="2520"/>
    <cellStyle name="7_FAX用紙_★テスト仕様書000111_055飛脚ﾒｰﾙ便ｻｰﾊﾞ(急便向け）_チェックシートAPO 2" xfId="2521"/>
    <cellStyle name="7_FAX用紙_テスト仕様書(対楽天)_システム構築_(APO) 2" xfId="2522"/>
    <cellStyle name="7_FAX用紙_★テスト仕様書000111_055飛脚ﾒｰﾙ便ｻｰﾊﾞ(急便向け）_チェックシートAPO_(APO)_01.コンバージョン手順書（最新）20040831" xfId="2523"/>
    <cellStyle name="7_FAX用紙_テスト仕様書(対楽天)_システム構築_(APO)_(APO)_01.コンバージョン手順書（最新）20040831" xfId="2524"/>
    <cellStyle name="7_FAX用紙_★テスト仕様書000111_055飛脚ﾒｰﾙ便ｻｰﾊﾞ(急便向け）_チェックシートAPO_(APO)_01.コンバージョン手順書（最新）20040831 2" xfId="2525"/>
    <cellStyle name="7_FAX用紙_テスト仕様書(対楽天)_システム構築_(APO)_(APO)_01.コンバージョン手順書（最新）20040831 2" xfId="2526"/>
    <cellStyle name="7_FAX用紙_★テスト仕様書000111_055飛脚ﾒｰﾙ便ｻｰﾊﾞ(急便向け）_チェックシートAPO_01.コンバージョン手順書（最新）20040831" xfId="2527"/>
    <cellStyle name="7_FAX用紙_テスト仕様書(対楽天)_システム構築_(APO)_01.コンバージョン手順書（最新）20040831" xfId="2528"/>
    <cellStyle name="7_FAX用紙_★テスト仕様書000111_055飛脚ﾒｰﾙ便ｻｰﾊﾞ(急便向け）_チェックシートAPO_01.コンバージョン手順書（最新）20040831 2" xfId="2529"/>
    <cellStyle name="7_FAX用紙_テスト仕様書(対楽天)_システム構築_(APO)_01.コンバージョン手順書（最新）20040831 2" xfId="2530"/>
    <cellStyle name="7_FAX用紙_テスト仕様書(テストモール)_注文確認_チェックシートAPO_キャビネット構成図" xfId="2531"/>
    <cellStyle name="7_FAX用紙_★テスト仕様書000111_055飛脚ﾒｰﾙ便ｻｰﾊﾞ(急便向け）_チェックシートAPO_050.(添付資料)その他 2" xfId="2532"/>
    <cellStyle name="7_FAX用紙_テスト仕様書(対楽天)_システム構築_(APO)_050.(添付資料)その他 2" xfId="2533"/>
    <cellStyle name="7_FAX用紙_モールＩＦテスト仕様書（対楽天）_チェックシートAPO_キャビネット構成図_050.(添付資料)その他 2" xfId="2534"/>
    <cellStyle name="7_FAX用紙_★テスト仕様書000125_053北陸勤怠給与(東京)_チェックシートAPO_050.(添付資料)その他 2" xfId="2535"/>
    <cellStyle name="7_FAX用紙_★テスト仕様書000111_055飛脚ﾒｰﾙ便ｻｰﾊﾞ(急便向け）_チェックシートAPO_キャビネット構成図" xfId="2536"/>
    <cellStyle name="7_FAX用紙_システム構築_チェックシートAPO_キャビネット構成図_キャビネット構成図_01.コンバージョン手順書（最新）20040831 2" xfId="2537"/>
    <cellStyle name="7_FAX用紙_テスト仕様書(対楽天)_システム構築_(APO)_キャビネット構成図" xfId="2538"/>
    <cellStyle name="7_FAX用紙_★テスト仕様書000111_055飛脚ﾒｰﾙ便ｻｰﾊﾞ(急便向け）_チェックシートAPO_キャビネット構成図 2" xfId="2539"/>
    <cellStyle name="7_FAX用紙_テスト仕様書(対楽天)_システム構築_(APO)_キャビネット構成図 2" xfId="2540"/>
    <cellStyle name="7_FAX用紙_テスト仕様書(テストモール)_チェックシートAPO_(APO)_キャビネット構成図_キャビネット構成図_050.(添付資料)その他" xfId="2541"/>
    <cellStyle name="7_FAX用紙_★テスト仕様書000111_055飛脚ﾒｰﾙ便ｻｰﾊﾞ(急便向け）_チェックシートAPO_キャビネット構成図_01.コンバージョン手順書（最新）20040831" xfId="2542"/>
    <cellStyle name="7_FAX用紙_テスト仕様書(対楽天)_システム構築_(APO)_キャビネット構成図_01.コンバージョン手順書（最新）20040831" xfId="2543"/>
    <cellStyle name="7_FAX用紙_★テスト仕様書000111_055飛脚ﾒｰﾙ便ｻｰﾊﾞ(急便向け）_チェックシートAPO_キャビネット構成図_050.(添付資料)その他" xfId="2544"/>
    <cellStyle name="7_FAX用紙_テスト仕様書(対楽天)_システム構築_(APO)_キャビネット構成図_050.(添付資料)その他" xfId="2545"/>
    <cellStyle name="7_FAX用紙_★テスト仕様書000125_053北陸勤怠給与(東京)_キャビネット構成図_キャビネット構成図_01.コンバージョン手順書（最新）20040831" xfId="2546"/>
    <cellStyle name="7_FAX用紙_★テスト仕様書000111_055飛脚ﾒｰﾙ便ｻｰﾊﾞ(急便向け）_チェックシートAPO_キャビネット構成図_050.(添付資料)その他 2" xfId="2547"/>
    <cellStyle name="7_FAX用紙_テスト仕様書(対楽天)_システム構築_(APO)_キャビネット構成図_050.(添付資料)その他 2" xfId="2548"/>
    <cellStyle name="7_FAX用紙_★テスト仕様書000111_システム構築_チェックシートAPO_(APO)_キャビネット構成図" xfId="2549"/>
    <cellStyle name="7_FAX用紙_★テスト仕様書000111_057楽天様向ｲﾝﾀｰﾈｯﾄｼｮｯﾋﾟﾝｸﾞﾓｰﾙ機能開発2" xfId="2550"/>
    <cellStyle name="7_FAX用紙_★テスト仕様書000125_楽天見積機能縮小版_(APO)_(APO)_キャビネット構成図_キャビネット構成図 2" xfId="2551"/>
    <cellStyle name="7_FAX用紙_★テスト仕様書000111_システム構築_チェックシートAPO_(APO)_キャビネット構成図 2" xfId="2552"/>
    <cellStyle name="7_FAX用紙_テスト仕様書(テストモール)_053北陸勤怠給与(東京)_(APO)_キャビネット構成図_キャビネット構成図_01.コンバージョン手順書（最新）20040831" xfId="2553"/>
    <cellStyle name="7_FAX用紙_★テスト仕様書000111_057楽天様向ｲﾝﾀｰﾈｯﾄｼｮｯﾋﾟﾝｸﾞﾓｰﾙ機能開発2 2" xfId="2554"/>
    <cellStyle name="7_FAX用紙_★テスト仕様書000111_057楽天様向ｲﾝﾀｰﾈｯﾄｼｮｯﾋﾟﾝｸﾞﾓｰﾙ機能開発2_(APO)" xfId="2555"/>
    <cellStyle name="7_FAX用紙_★テスト仕様書000125_楽天見積機能縮小版_チェックシートAPO_キャビネット構成図_01.コンバージョン手順書（最新）20040831" xfId="2556"/>
    <cellStyle name="7_FAX用紙_テスト仕様書_システム構築_チェックシートAPO_(APO) 2" xfId="2557"/>
    <cellStyle name="7_FAX用紙_テスト仕様書(テストモール)_SO21見積1205_01.コンバージョン手順書（最新）20040831" xfId="2558"/>
    <cellStyle name="7_FAX用紙_★テスト仕様書000125_キャビネット構成図_キャビネット構成図_01.コンバージョン手順書（最新）20040831" xfId="2559"/>
    <cellStyle name="7_FAX用紙_★テスト仕様書000111_057楽天様向ｲﾝﾀｰﾈｯﾄｼｮｯﾋﾟﾝｸﾞﾓｰﾙ機能開発2_(APO) 2" xfId="2560"/>
    <cellStyle name="7_FAX用紙_★テスト仕様書000125_楽天見積機能縮小版_チェックシートAPO_キャビネット構成図_01.コンバージョン手順書（最新）20040831 2" xfId="2561"/>
    <cellStyle name="计算 2" xfId="2562"/>
    <cellStyle name="7_FAX用紙_★テスト仕様書000111_057楽天様向ｲﾝﾀｰﾈｯﾄｼｮｯﾋﾟﾝｸﾞﾓｰﾙ機能開発2_(APO)_(APO)" xfId="2563"/>
    <cellStyle name="7_FAX用紙_テスト仕様書(テストモール)_SO21見積1205_チェックシートAPO_(APO) 2" xfId="2564"/>
    <cellStyle name="7_FAX用紙_★テスト仕様書000111_システム構築_(APO)_(APO)_01.コンバージョン手順書（最新）20040831" xfId="2565"/>
    <cellStyle name="7_FAX用紙_★テスト仕様書000111_057楽天様向ｲﾝﾀｰﾈｯﾄｼｮｯﾋﾟﾝｸﾞﾓｰﾙ機能開発2_(APO)_(APO) 2" xfId="2566"/>
    <cellStyle name="7_FAX用紙_★テスト仕様書000111_057楽天様向ｲﾝﾀｰﾈｯﾄｼｮｯﾋﾟﾝｸﾞﾓｰﾙ機能開発2_(APO)_(APO)_01.コンバージョン手順書（最新）20040831" xfId="2567"/>
    <cellStyle name="7_FAX用紙_★テスト仕様書000111_057楽天様向ｲﾝﾀｰﾈｯﾄｼｮｯﾋﾟﾝｸﾞﾓｰﾙ機能開発2_(APO)_(APO)_01.コンバージョン手順書（最新）20040831 2" xfId="2568"/>
    <cellStyle name="7_FAX用紙_★テスト仕様書000111_057楽天様向ｲﾝﾀｰﾈｯﾄｼｮｯﾋﾟﾝｸﾞﾓｰﾙ機能開発2_(APO)_(APO)_050.(添付資料)その他" xfId="2569"/>
    <cellStyle name="7_FAX用紙_★テスト仕様書000111_057楽天様向ｲﾝﾀｰﾈｯﾄｼｮｯﾋﾟﾝｸﾞﾓｰﾙ機能開発2_(APO)_(APO)_050.(添付資料)その他 2" xfId="2570"/>
    <cellStyle name="7_FAX用紙_★テスト仕様書000111_057楽天様向ｲﾝﾀｰﾈｯﾄｼｮｯﾋﾟﾝｸﾞﾓｰﾙ機能開発2_(APO)_(APO)_キャビネット構成図" xfId="2571"/>
    <cellStyle name="7_FAX用紙_★テスト仕様書000125_楽天見積機能縮小版_チェックシートAPO_キャビネット構成図_キャビネット構成図" xfId="2572"/>
    <cellStyle name="7_FAX用紙_★テスト仕様書000111_057楽天様向ｲﾝﾀｰﾈｯﾄｼｮｯﾋﾟﾝｸﾞﾓｰﾙ機能開発2_(APO)_(APO)_キャビネット構成図 2" xfId="2573"/>
    <cellStyle name="7_FAX用紙_★テスト仕様書000111_楽天見積機能縮小版_キャビネット構成図_キャビネット構成図_01.コンバージョン手順書（最新）20040831" xfId="2574"/>
    <cellStyle name="7_FAX用紙_テスト仕様書(テストモール)_SO21見積1205_チェックシートAPO_(APO)_キャビネット構成図_050.(添付資料)その他" xfId="2575"/>
    <cellStyle name="7_FAX用紙_★テスト仕様書000111_057楽天様向ｲﾝﾀｰﾈｯﾄｼｮｯﾋﾟﾝｸﾞﾓｰﾙ機能開発2_(APO)_(APO)_キャビネット構成図_050.(添付資料)その他" xfId="2576"/>
    <cellStyle name="7_FAX用紙_テスト仕様書(テストモール)_システム構築 2" xfId="2577"/>
    <cellStyle name="7_FAX用紙_★テスト仕様書000111_楽天見積機能縮小版_キャビネット構成図_キャビネット構成図_01.コンバージョン手順書（最新）20040831 2" xfId="2578"/>
    <cellStyle name="7_FAX用紙_テスト仕様書(テストモール)_SO21見積1205_チェックシートAPO_(APO)_キャビネット構成図_050.(添付資料)その他 2" xfId="2579"/>
    <cellStyle name="7_FAX用紙_テスト仕様書(テストモール)_注文確認_チェックシートAPO_(APO)" xfId="2580"/>
    <cellStyle name="7_FAX用紙_★テスト仕様書000111_057楽天様向ｲﾝﾀｰﾈｯﾄｼｮｯﾋﾟﾝｸﾞﾓｰﾙ機能開発2_(APO)_(APO)_キャビネット構成図_050.(添付資料)その他 2" xfId="2581"/>
    <cellStyle name="7_FAX用紙_テスト仕様書_055飛脚ﾒｰﾙ便ｻｰﾊﾞ(急便向け）_チェックシートAPO_キャビネット構成図_キャビネット構成図_050.(添付資料)その他" xfId="2582"/>
    <cellStyle name="7_FAX用紙_★テスト仕様書000125_楽天見積機能縮小版_チェックシートAPO_キャビネット構成図_キャビネット構成図_01.コンバージョン手順書（最新）20040831" xfId="2583"/>
    <cellStyle name="7_FAX用紙_テスト仕様書(テストモール)_モールＩＦテスト仕様書（対楽天）_チェックシートAPO_キャビネット構成図_キャビネット構成図_01.コンバージョン手順書（最新）20040831 2" xfId="2584"/>
    <cellStyle name="7_FAX用紙_★テスト仕様書000111_057楽天様向ｲﾝﾀｰﾈｯﾄｼｮｯﾋﾟﾝｸﾞﾓｰﾙ機能開発2_(APO)_(APO)_キャビネット構成図_キャビネット構成図" xfId="2585"/>
    <cellStyle name="7_FAX用紙_テスト仕様書_055飛脚ﾒｰﾙ便ｻｰﾊﾞ(急便向け）_チェックシートAPO_キャビネット構成図_キャビネット構成図_050.(添付資料)その他 2" xfId="2586"/>
    <cellStyle name="7_FAX用紙_★テスト仕様書000125_楽天見積機能縮小版_チェックシートAPO_キャビネット構成図_キャビネット構成図_01.コンバージョン手順書（最新）20040831 2" xfId="2587"/>
    <cellStyle name="7_FAX用紙_★テスト仕様書000111_057楽天様向ｲﾝﾀｰﾈｯﾄｼｮｯﾋﾟﾝｸﾞﾓｰﾙ機能開発2_(APO)_(APO)_キャビネット構成図_キャビネット構成図 2" xfId="2588"/>
    <cellStyle name="7_FAX用紙_★テスト仕様書000111_057楽天様向ｲﾝﾀｰﾈｯﾄｼｮｯﾋﾟﾝｸﾞﾓｰﾙ機能開発2_(APO)_(APO)_キャビネット構成図_キャビネット構成図_050.(添付資料)その他 2" xfId="2589"/>
    <cellStyle name="7_FAX用紙_テスト仕様書(テストモール)_SO21見積1205_チェックシートAPO_01.コンバージョン手順書（最新）20040831 2" xfId="2590"/>
    <cellStyle name="7_FAX用紙_テスト仕様書_楽天見積機能縮小版_チェックシートAPO_キャビネット構成図_050.(添付資料)その他" xfId="2591"/>
    <cellStyle name="7_FAX用紙_★テスト仕様書000125_055飛脚ﾒｰﾙ便ｻｰﾊﾞ(急便向け）_(APO)_(APO)_キャビネット構成図_01.コンバージョン手順書（最新）20040831" xfId="2592"/>
    <cellStyle name="7_FAX用紙_★テスト仕様書000111_057楽天様向ｲﾝﾀｰﾈｯﾄｼｮｯﾋﾟﾝｸﾞﾓｰﾙ機能開発2_(APO)_01.コンバージョン手順書（最新）20040831 2" xfId="2593"/>
    <cellStyle name="7_FAX用紙_テスト仕様書(テストモール)_モールＩＦテスト仕様書（対楽天）_キャビネット構成図" xfId="2594"/>
    <cellStyle name="7_FAX用紙_テスト仕様書_楽天見積機能縮小版_チェックシートAPO_(APO)_キャビネット構成図" xfId="2595"/>
    <cellStyle name="7_FAX用紙_テスト仕様書_モールＩＦテスト仕様書（対楽天）_(APO)_(APO)_キャビネット構成図_キャビネット構成図 2" xfId="2596"/>
    <cellStyle name="7_FAX用紙_★テスト仕様書000111_057楽天様向ｲﾝﾀｰﾈｯﾄｼｮｯﾋﾟﾝｸﾞﾓｰﾙ機能開発2_(APO)_050.(添付資料)その他 2" xfId="2597"/>
    <cellStyle name="7_FAX用紙_★テスト仕様書000111_057楽天様向ｲﾝﾀｰﾈｯﾄｼｮｯﾋﾟﾝｸﾞﾓｰﾙ機能開発2_(APO)_キャビネット構成図" xfId="2598"/>
    <cellStyle name="7_FAX用紙_モールＩＦテスト仕様書（対楽天）_チェックシートAPO 2" xfId="2599"/>
    <cellStyle name="7_FAX用紙_★テスト仕様書000111_キャビネット構成図_050.(添付資料)その他" xfId="2600"/>
    <cellStyle name="7_FAX用紙_テスト仕様書(テストモール)_SO21見積1205_チェックシートAPO_キャビネット構成図_01.コンバージョン手順書（最新）20040831" xfId="2601"/>
    <cellStyle name="7_FAX用紙_★テスト仕様書000111_057楽天様向ｲﾝﾀｰﾈｯﾄｼｮｯﾋﾟﾝｸﾞﾓｰﾙ機能開発2_(APO)_キャビネット構成図_01.コンバージョン手順書（最新）20040831" xfId="2602"/>
    <cellStyle name="7_FAX用紙_★テスト仕様書000111_キャビネット構成図_050.(添付資料)その他 2" xfId="2603"/>
    <cellStyle name="7_FAX用紙_テスト仕様書(テストモール)_SO21見積1205_チェックシートAPO_キャビネット構成図_01.コンバージョン手順書（最新）20040831 2" xfId="2604"/>
    <cellStyle name="7_FAX用紙_★テスト仕様書000111_057楽天様向ｲﾝﾀｰﾈｯﾄｼｮｯﾋﾟﾝｸﾞﾓｰﾙ機能開発2_(APO)_キャビネット構成図_01.コンバージョン手順書（最新）20040831 2" xfId="2605"/>
    <cellStyle name="7_FAX用紙_★テスト仕様書000111_057楽天様向ｲﾝﾀｰﾈｯﾄｼｮｯﾋﾟﾝｸﾞﾓｰﾙ機能開発2_(APO)_キャビネット構成図_キャビネット構成図_01.コンバージョン手順書（最新）20040831" xfId="2606"/>
    <cellStyle name="7_FAX用紙_★テスト仕様書000111_057楽天様向ｲﾝﾀｰﾈｯﾄｼｮｯﾋﾟﾝｸﾞﾓｰﾙ機能開発2_(APO)_キャビネット構成図_キャビネット構成図_050.(添付資料)その他" xfId="2607"/>
    <cellStyle name="7_FAX用紙_4" xfId="2608"/>
    <cellStyle name="7_FAX用紙_テスト仕様書_システム構築_チェックシートAPO_(APO)_キャビネット構成図_キャビネット構成図_050.(添付資料)その他" xfId="2609"/>
    <cellStyle name="7_FAX用紙_057楽天様向ｲﾝﾀｰﾈｯﾄｼｮｯﾋﾟﾝｸﾞﾓｰﾙ機能開発2_(APO)_キャビネット構成図_キャビネット構成図 2" xfId="2610"/>
    <cellStyle name="7_FAX用紙_テスト仕様書_システム構築_チェックシートAPO_(APO)_キャビネット構成図_キャビネット構成図_050.(添付資料)その他 2" xfId="2611"/>
    <cellStyle name="7_FAX用紙_055飛脚ﾒｰﾙ便ｻｰﾊﾞ(急便向け）_キャビネット構成図_キャビネット構成図_050.(添付資料)その他" xfId="2612"/>
    <cellStyle name="7_FAX用紙_★テスト仕様書000125_057楽天様向ｲﾝﾀｰﾈｯﾄｼｮｯﾋﾟﾝｸﾞﾓｰﾙ機能開発2_チェックシートAPO_(APO)_キャビネット構成図" xfId="2613"/>
    <cellStyle name="7_FAX用紙_★テスト仕様書000111_057楽天様向ｲﾝﾀｰﾈｯﾄｼｮｯﾋﾟﾝｸﾞﾓｰﾙ機能開発2_(APO)_キャビネット構成図_キャビネット構成図_050.(添付資料)その他 2" xfId="2614"/>
    <cellStyle name="7_FAX用紙_テスト仕様書(テストモール)_SO21見積1205_チェックシートAPO_キャビネット構成図_キャビネット構成図_050.(添付資料)その他 2" xfId="2615"/>
    <cellStyle name="7_FAX用紙_テスト仕様書(対楽天)_注文確認_チェックシートAPO_(APO)_キャビネット構成図" xfId="2616"/>
    <cellStyle name="7_FAX用紙_★テスト仕様書000111_楽天見積機能縮小版_(APO)" xfId="2617"/>
    <cellStyle name="7_FAX用紙_★テスト仕様書000111_システム構築_チェックシートAPO_(APO)_キャビネット構成図_01.コンバージョン手順書（最新）20040831" xfId="2618"/>
    <cellStyle name="7_FAX用紙_★テスト仕様書000111_057楽天様向ｲﾝﾀｰﾈｯﾄｼｮｯﾋﾟﾝｸﾞﾓｰﾙ機能開発2_01.コンバージョン手順書（最新）20040831" xfId="2619"/>
    <cellStyle name="7_FAX用紙_★テスト仕様書000111_注文確認_キャビネット構成図_キャビネット構成図" xfId="2620"/>
    <cellStyle name="7_FAX用紙_★テスト仕様書000111_システム構築_チェックシートAPO_(APO)_キャビネット構成図_01.コンバージョン手順書（最新）20040831 2" xfId="2621"/>
    <cellStyle name="7_FAX用紙_★テスト仕様書000111_057楽天様向ｲﾝﾀｰﾈｯﾄｼｮｯﾋﾟﾝｸﾞﾓｰﾙ機能開発2_01.コンバージョン手順書（最新）20040831 2" xfId="2622"/>
    <cellStyle name="7_FAX用紙_★テスト仕様書000111_システム構築_チェックシートAPO_(APO)_キャビネット構成図_050.(添付資料)その他" xfId="2623"/>
    <cellStyle name="7_FAX用紙_★テスト仕様書000111_SO21見積1205_チェックシートAPO_(APO)_キャビネット構成図" xfId="2624"/>
    <cellStyle name="7_FAX用紙_★テスト仕様書000111_057楽天様向ｲﾝﾀｰﾈｯﾄｼｮｯﾋﾟﾝｸﾞﾓｰﾙ機能開発2_050.(添付資料)その他" xfId="2625"/>
    <cellStyle name="Accent5" xfId="2626"/>
    <cellStyle name="7_FAX用紙_★テスト仕様書000111_システム構築_チェックシートAPO_(APO)_キャビネット構成図_050.(添付資料)その他 2" xfId="2627"/>
    <cellStyle name="7_FAX用紙_★テスト仕様書000111_SO21見積1205_チェックシートAPO_(APO)_キャビネット構成図 2" xfId="2628"/>
    <cellStyle name="7_FAX用紙_★テスト仕様書000111_057楽天様向ｲﾝﾀｰﾈｯﾄｼｮｯﾋﾟﾝｸﾞﾓｰﾙ機能開発2_050.(添付資料)その他 2" xfId="2629"/>
    <cellStyle name="常规 11" xfId="2630"/>
    <cellStyle name="7_FAX用紙_★テスト仕様書000111_システム構築_チェックシートAPO_(APO)_キャビネット構成図_キャビネット構成図" xfId="2631"/>
    <cellStyle name="7_FAX用紙_テスト仕様書_システム構築_チェックシートAPO_キャビネット構成図" xfId="2632"/>
    <cellStyle name="7_FAX用紙_1" xfId="2633"/>
    <cellStyle name="Followed Hyperlink" xfId="2634"/>
    <cellStyle name="7_FAX用紙_テスト仕様書(対楽天)_楽天見積機能縮小版_チェックシートAPO_キャビネット構成図_キャビネット構成図 2" xfId="2635"/>
    <cellStyle name="7_FAX用紙_★テスト仕様書000111_057楽天様向ｲﾝﾀｰﾈｯﾄｼｮｯﾋﾟﾝｸﾞﾓｰﾙ機能開発2_キャビネット構成図" xfId="2636"/>
    <cellStyle name="Followed Hyperlink 2" xfId="2637"/>
    <cellStyle name="7_FAX用紙_★テスト仕様書000111_057楽天様向ｲﾝﾀｰﾈｯﾄｼｮｯﾋﾟﾝｸﾞﾓｰﾙ機能開発2_キャビネット構成図 2" xfId="2638"/>
    <cellStyle name="7_FAX用紙_テスト仕様書_システム構築_チェックシートAPO_キャビネット構成図 2" xfId="2639"/>
    <cellStyle name="7_FAX用紙_★テスト仕様書000125_01.コンバージョン手順書（最新）20040831" xfId="2640"/>
    <cellStyle name="7_FAX用紙_★テスト仕様書000111_システム構築_チェックシートAPO_(APO)_キャビネット構成図_キャビネット構成図 2" xfId="2641"/>
    <cellStyle name="7_FAX用紙_★テスト仕様書000111_システム構築_チェックシートAPO_(APO)_キャビネット構成図_キャビネット構成図_050.(添付資料)その他" xfId="2642"/>
    <cellStyle name="7_FAX用紙_システム構築_キャビネット構成図_01.コンバージョン手順書（最新）20040831" xfId="2643"/>
    <cellStyle name="7_FAX用紙_★テスト仕様書000111_057楽天様向ｲﾝﾀｰﾈｯﾄｼｮｯﾋﾟﾝｸﾞﾓｰﾙ機能開発2_キャビネット構成図_050.(添付資料)その他" xfId="2644"/>
    <cellStyle name="7_FAX用紙_★テスト仕様書000111_SO21見積1205_(APO)_キャビネット構成図_キャビネット構成図_050.(添付資料)その他 2" xfId="2645"/>
    <cellStyle name="7_FAX用紙_★テスト仕様書000111_057楽天様向ｲﾝﾀｰﾈｯﾄｼｮｯﾋﾟﾝｸﾞﾓｰﾙ機能開発2_キャビネット構成図_キャビネット構成図" xfId="2646"/>
    <cellStyle name="7_FAX用紙_システム構築_チェックシートAPO_(APO)_キャビネット構成図_050.(添付資料)その他" xfId="2647"/>
    <cellStyle name="7_FAX用紙_テスト仕様書_システム構築_チェックシートAPO_キャビネット構成図_キャビネット構成図_01.コンバージョン手順書（最新）20040831 2" xfId="2648"/>
    <cellStyle name="7_FAX用紙_テスト仕様書_(APO)_(APO)_キャビネット構成図_050.(添付資料)その他 2" xfId="2649"/>
    <cellStyle name="7_FAX用紙_★テスト仕様書000125_楽天見積機能縮小版_(APO)_(APO)_キャビネット構成図 2" xfId="2650"/>
    <cellStyle name="7_FAX用紙_テスト仕様書(テストモール)_モールＩＦテスト仕様書（対楽天）_(APO)_(APO)_キャビネット構成図_キャビネット構成図" xfId="2651"/>
    <cellStyle name="7_FAX用紙_★テスト仕様書000111_057楽天様向ｲﾝﾀｰﾈｯﾄｼｮｯﾋﾟﾝｸﾞﾓｰﾙ機能開発2_キャビネット構成図_キャビネット構成図_01.コンバージョン手順書（最新）20040831 2" xfId="2652"/>
    <cellStyle name="7_FAX用紙_★テスト仕様書000111_057楽天様向ｲﾝﾀｰﾈｯﾄｼｮｯﾋﾟﾝｸﾞﾓｰﾙ機能開発2_キャビネット構成図_キャビネット構成図_050.(添付資料)その他" xfId="2653"/>
    <cellStyle name="7_FAX用紙_テスト仕様書_モールＩＦテスト仕様書（対楽天）_(APO)_01.コンバージョン手順書（最新）20040831" xfId="2654"/>
    <cellStyle name="7_FAX用紙_★テスト仕様書000111_057楽天様向ｲﾝﾀｰﾈｯﾄｼｮｯﾋﾟﾝｸﾞﾓｰﾙ機能開発2_キャビネット構成図_キャビネット構成図_050.(添付資料)その他 2" xfId="2655"/>
    <cellStyle name="7_FAX用紙_★テスト仕様書000111_SO21見積1205" xfId="2656"/>
    <cellStyle name="7_FAX用紙_★テスト仕様書000111_SO21見積1205 2" xfId="2657"/>
    <cellStyle name="7_FAX用紙_楽天見積機能縮小版_チェックシートAPO_(APO)_キャビネット構成図_キャビネット構成図_050.(添付資料)その他 2" xfId="2658"/>
    <cellStyle name="7_FAX用紙_053北陸勤怠給与(東京)_チェックシートAPO_050.(添付資料)その他" xfId="2659"/>
    <cellStyle name="7_FAX用紙_★テスト仕様書000111_SO21見積1205_(APO)" xfId="2660"/>
    <cellStyle name="7_FAX用紙_053北陸勤怠給与(東京)_チェックシートAPO_050.(添付資料)その他 2" xfId="2661"/>
    <cellStyle name="7_FAX用紙_システム構築_チェックシートAPO_(APO)_キャビネット構成図" xfId="2662"/>
    <cellStyle name="7_FAX用紙_★テスト仕様書000111_SO21見積1205_(APO) 2" xfId="2663"/>
    <cellStyle name="7_FAX用紙_★テスト仕様書000111_SO21見積1205_(APO)_(APO)" xfId="2664"/>
    <cellStyle name="7_FAX用紙_システム構築_チェックシートAPO_キャビネット構成図_キャビネット構成図 2" xfId="2665"/>
    <cellStyle name="7_FAX用紙_★テスト仕様書000111_SO21見積1205_(APO)_(APO) 2" xfId="2666"/>
    <cellStyle name="7_FAX用紙_テスト仕様書(対楽天)_057楽天様向ｲﾝﾀｰﾈｯﾄｼｮｯﾋﾟﾝｸﾞﾓｰﾙ機能開発2_(APO)_(APO)_キャビネット構成図_01.コンバージョン手順書（最新）20040831 2" xfId="2667"/>
    <cellStyle name="Entered" xfId="2668"/>
    <cellStyle name="7_FAX用紙_★テスト仕様書000111_SO21見積1205_(APO)_(APO)_01.コンバージョン手順書（最新）20040831" xfId="2669"/>
    <cellStyle name="7_FAX用紙_テスト仕様書(テストモール)_SO21見積1205_キャビネット構成図_050.(添付資料)その他" xfId="2670"/>
    <cellStyle name="Entered 2" xfId="2671"/>
    <cellStyle name="7_FAX用紙_★テスト仕様書000111_SO21見積1205_(APO)_(APO)_01.コンバージョン手順書（最新）20040831 2" xfId="2672"/>
    <cellStyle name="7_FAX用紙_★テスト仕様書000111_SO21見積1205_(APO)_(APO)_キャビネット構成図" xfId="2673"/>
    <cellStyle name="7_FAX用紙_楽天見積機能縮小版_(APO)_(APO)_キャビネット構成図_キャビネット構成図_050.(添付資料)その他" xfId="2674"/>
    <cellStyle name="7_FAX用紙_★テスト仕様書000111_SO21見積1205_(APO)_(APO)_キャビネット構成図 2" xfId="2675"/>
    <cellStyle name="7_FAX用紙_テスト仕様書(対楽天)_055飛脚ﾒｰﾙ便ｻｰﾊﾞ(急便向け）_チェックシートAPO_キャビネット構成図_050.(添付資料)その他" xfId="2676"/>
    <cellStyle name="7_FAX用紙_★テスト仕様書000111_SO21見積1205_(APO)_(APO)_キャビネット構成図_01.コンバージョン手順書（最新）20040831" xfId="2677"/>
    <cellStyle name="7_FAX用紙_テスト仕様書(対楽天)_057楽天様向ｲﾝﾀｰﾈｯﾄｼｮｯﾋﾟﾝｸﾞﾓｰﾙ機能開発2_(APO)_(APO)_050.(添付資料)その他 2" xfId="2678"/>
    <cellStyle name="7_FAX用紙_★テスト仕様書000111_SO21見積1205_(APO)_(APO)_キャビネット構成図_050.(添付資料)その他" xfId="2679"/>
    <cellStyle name="7_FAX用紙_★テスト仕様書000111_キャビネット構成図_キャビネット構成図" xfId="2680"/>
    <cellStyle name="7_FAX用紙_★テスト仕様書000111_SO21見積1205_(APO)_(APO)_キャビネット構成図_キャビネット構成図_01.コンバージョン手順書（最新）20040831 2" xfId="2681"/>
    <cellStyle name="7_FAX用紙_テスト仕様書(対楽天)_055飛脚ﾒｰﾙ便ｻｰﾊﾞ(急便向け）_050.(添付資料)その他 2" xfId="2682"/>
    <cellStyle name="7_FAX用紙_★テスト仕様書000111_SO21見積1205_(APO)_(APO)_キャビネット構成図_キャビネット構成図_050.(添付資料)その他" xfId="2683"/>
    <cellStyle name="7_FAX用紙_テスト仕様書(テストモール)_057楽天様向ｲﾝﾀｰﾈｯﾄｼｮｯﾋﾟﾝｸﾞﾓｰﾙ機能開発2_チェックシートAPO_01.コンバージョン手順書（最新）20040831 2" xfId="2684"/>
    <cellStyle name="7_FAX用紙_★テスト仕様書000111_SO21見積1205_(APO)_01.コンバージョン手順書（最新）20040831" xfId="2685"/>
    <cellStyle name="7_FAX用紙_テスト仕様書(テストモール)_057楽天様向ｲﾝﾀｰﾈｯﾄｼｮｯﾋﾟﾝｸﾞﾓｰﾙ機能開発2_(APO)_キャビネット構成図" xfId="2686"/>
    <cellStyle name="7_FAX用紙_★テスト仕様書000111_SO21見積1205_(APO)_01.コンバージョン手順書（最新）20040831 2" xfId="2687"/>
    <cellStyle name="7_FAX用紙_★テスト仕様書000125_注文確認_チェックシートAPO_キャビネット構成図_キャビネット構成図_01.コンバージョン手順書（最新）20040831" xfId="2688"/>
    <cellStyle name="7_FAX用紙_テスト仕様書(テストモール)_057楽天様向ｲﾝﾀｰﾈｯﾄｼｮｯﾋﾟﾝｸﾞﾓｰﾙ機能開発2_(APO)_キャビネット構成図 2" xfId="2689"/>
    <cellStyle name="7_FAX用紙_テスト仕様書(テストモール)_楽天見積機能縮小版_(APO)_01.コンバージョン手順書（最新）20040831 2" xfId="2690"/>
    <cellStyle name="7_FAX用紙_テスト仕様書_楽天見積機能縮小版_キャビネット構成図_050.(添付資料)その他 2" xfId="2691"/>
    <cellStyle name="7_FAX用紙_★テスト仕様書000111_SO21見積1205_(APO)_050.(添付資料)その他" xfId="2692"/>
    <cellStyle name="7_FAX用紙_システム構築_(APO)_050.(添付資料)その他" xfId="2693"/>
    <cellStyle name="7_FAX用紙_★テスト仕様書000111_SO21見積1205_(APO)_050.(添付資料)その他 2" xfId="2694"/>
    <cellStyle name="7_FAX用紙_★テスト仕様書000111_SO21見積1205_(APO)_キャビネット構成図" xfId="2695"/>
    <cellStyle name="7_FAX用紙_057楽天様向ｲﾝﾀｰﾈｯﾄｼｮｯﾋﾟﾝｸﾞﾓｰﾙ機能開発2_(APO)_キャビネット構成図" xfId="2696"/>
    <cellStyle name="7_FAX用紙_★テスト仕様書000125_057楽天様向ｲﾝﾀｰﾈｯﾄｼｮｯﾋﾟﾝｸﾞﾓｰﾙ機能開発2_チェックシートAPO_キャビネット構成図_キャビネット構成図" xfId="2697"/>
    <cellStyle name="7_FAX用紙_★テスト仕様書000111_SO21見積1205_(APO)_キャビネット構成図 2" xfId="2698"/>
    <cellStyle name="7_FAX用紙_★テスト仕様書000111_SO21見積1205_(APO)_キャビネット構成図_050.(添付資料)その他" xfId="2699"/>
    <cellStyle name="7_FAX用紙_★テスト仕様書000125_SO21見積1205_チェックシートAPO_(APO)_キャビネット構成図_キャビネット構成図 2" xfId="2700"/>
    <cellStyle name="7_FAX用紙_★テスト仕様書000111_SO21見積1205_(APO)_キャビネット構成図_050.(添付資料)その他 2" xfId="2701"/>
    <cellStyle name="7_FAX用紙_★テスト仕様書000125_注文確認_(APO)_(APO)_050.(添付資料)その他" xfId="2702"/>
    <cellStyle name="7_FAX用紙_テスト仕様書(テストモール)_モールＩＦテスト仕様書（対楽天）_チェックシートAPO_キャビネット構成図_050.(添付資料)その他" xfId="2703"/>
    <cellStyle name="7_FAX用紙_テスト仕様書(対楽天)_チェックシートAPO_キャビネット構成図_キャビネット構成図_050.(添付資料)その他" xfId="2704"/>
    <cellStyle name="7_FAX用紙_★テスト仕様書000111_SO21見積1205_(APO)_キャビネット構成図_キャビネット構成図" xfId="2705"/>
    <cellStyle name="7_FAX用紙_★テスト仕様書000125_055飛脚ﾒｰﾙ便ｻｰﾊﾞ(急便向け）_チェックシートAPO_050.(添付資料)その他" xfId="2706"/>
    <cellStyle name="7_FAX用紙_テスト仕様書(テストモール)_モールＩＦテスト仕様書（対楽天）_チェックシートAPO_キャビネット構成図_050.(添付資料)その他 2" xfId="2707"/>
    <cellStyle name="7_FAX用紙_テスト仕様書(対楽天)_チェックシートAPO_キャビネット構成図_キャビネット構成図_050.(添付資料)その他 2" xfId="2708"/>
    <cellStyle name="7_FAX用紙_★テスト仕様書000111_SO21見積1205_(APO)_キャビネット構成図_キャビネット構成図 2" xfId="2709"/>
    <cellStyle name="7_FAX用紙_★テスト仕様書000111_SO21見積1205_(APO)_キャビネット構成図_キャビネット構成図_01.コンバージョン手順書（最新）20040831" xfId="2710"/>
    <cellStyle name="7_FAX用紙_★テスト仕様書000111_SO21見積1205_(APO)_キャビネット構成図_キャビネット構成図_01.コンバージョン手順書（最新）20040831 2" xfId="2711"/>
    <cellStyle name="7_FAX用紙_★テスト仕様書000111_注文確認_(APO)_キャビネット構成図_050.(添付資料)その他" xfId="2712"/>
    <cellStyle name="7_FAX用紙_★テスト仕様書000111_SO21見積1205_(APO)_キャビネット構成図_キャビネット構成図_050.(添付資料)その他" xfId="2713"/>
    <cellStyle name="7_FAX用紙_★テスト仕様書000111_SO21見積1205_01.コンバージョン手順書（最新）20040831" xfId="2714"/>
    <cellStyle name="7_FAX用紙_057楽天様向ｲﾝﾀｰﾈｯﾄｼｮｯﾋﾟﾝｸﾞﾓｰﾙ機能開発2_01.コンバージョン手順書（最新）20040831" xfId="2715"/>
    <cellStyle name="7_FAX用紙_★テスト仕様書000111_SO21見積1205_01.コンバージョン手順書（最新）20040831 2" xfId="2716"/>
    <cellStyle name="7_FAX用紙_★テスト仕様書000111_SO21見積1205_050.(添付資料)その他" xfId="2717"/>
    <cellStyle name="7_FAX用紙_テスト仕様書_モールＩ／Ｆテスト_チェックシートAPO_キャビネット構成図" xfId="2718"/>
    <cellStyle name="7_FAX用紙_★テスト仕様書000111_SO21見積1205_キャビネット構成図_050.(添付資料)その他 2" xfId="2719"/>
    <cellStyle name="7_FAX用紙_テスト仕様書(テストモール)_SO21見積1205_(APO)_キャビネット構成図_01.コンバージョン手順書（最新）20040831 2" xfId="2720"/>
    <cellStyle name="7_FAX用紙_053北陸勤怠給与(東京)_チェックシートAPO_(APO)_キャビネット構成図_キャビネット構成図_01.コンバージョン手順書（最新）20040831 2" xfId="2721"/>
    <cellStyle name="7_FAX用紙_楽天見積機能縮小版_チェックシートAPO_(APO)_050.(添付資料)その他" xfId="2722"/>
    <cellStyle name="7_FAX用紙_★テスト仕様書000111_SO21見積1205_キャビネット構成図_キャビネット構成図_01.コンバージョン手順書（最新）20040831" xfId="2723"/>
    <cellStyle name="7_FAX用紙_★テスト仕様書000111_SO21見積1205_チェックシートAPO" xfId="2724"/>
    <cellStyle name="7_FAX用紙_テスト仕様書(テストモール)_楽天見積機能縮小版_チェックシートAPO_キャビネット構成図_キャビネット構成図_050.(添付資料)その他 2" xfId="2725"/>
    <cellStyle name="7_FAX用紙_★テスト仕様書000111_SO21見積1205_チェックシートAPO 2" xfId="2726"/>
    <cellStyle name="7_FAX用紙_★テスト仕様書000125_057楽天様向ｲﾝﾀｰﾈｯﾄｼｮｯﾋﾟﾝｸﾞﾓｰﾙ機能開発2_(APO)_キャビネット構成図 2" xfId="2727"/>
    <cellStyle name="7_FAX用紙_★テスト仕様書000111_SO21見積1205_チェックシートAPO_(APO)" xfId="2728"/>
    <cellStyle name="7_FAX用紙_テスト仕様書(対楽天)_注文確認_(APO)_キャビネット構成図 2" xfId="2729"/>
    <cellStyle name="7_FAX用紙_★テスト仕様書000125_057楽天様向ｲﾝﾀｰﾈｯﾄｼｮｯﾋﾟﾝｸﾞﾓｰﾙ機能開発2_(APO)_(APO)_01.コンバージョン手順書（最新）20040831" xfId="2730"/>
    <cellStyle name="7_FAX用紙_★テスト仕様書000111_SO21見積1205_チェックシートAPO_(APO)_050.(添付資料)その他 2" xfId="2731"/>
    <cellStyle name="7_FAX用紙_★テスト仕様書000111_SO21見積1205_チェックシートAPO_(APO)_キャビネット構成図_01.コンバージョン手順書（最新）20040831" xfId="2732"/>
    <cellStyle name="7_FAX用紙_★テスト仕様書000111_SO21見積1205_チェックシートAPO_(APO)_キャビネット構成図_01.コンバージョン手順書（最新）20040831 2" xfId="2733"/>
    <cellStyle name="7_FAX用紙_テスト仕様書(テストモール)_モールＩＦテスト仕様書（対楽天）_キャビネット構成図_キャビネット構成図_050.(添付資料)その他" xfId="2734"/>
    <cellStyle name="7_FAX用紙_テスト仕様書(対楽天)_楽天見積機能縮小版_キャビネット構成図" xfId="2735"/>
    <cellStyle name="7_FAX用紙_★テスト仕様書000111_SO21見積1205_チェックシートAPO_(APO)_キャビネット構成図_050.(添付資料)その他" xfId="2736"/>
    <cellStyle name="7_FAX用紙_テスト仕様書(対楽天)_(APO)_(APO)_キャビネット構成図 2" xfId="2737"/>
    <cellStyle name="7_FAX用紙_★テスト仕様書000125_057楽天様向ｲﾝﾀｰﾈｯﾄｼｮｯﾋﾟﾝｸﾞﾓｰﾙ機能開発2_(APO)_(APO)_キャビネット構成図_キャビネット構成図_050.(添付資料)その他" xfId="2738"/>
    <cellStyle name="7_FAX用紙_テスト仕様書(対楽天)_注文確認_(APO)_(APO)_キャビネット構成図_キャビネット構成図_050.(添付資料)その他" xfId="2739"/>
    <cellStyle name="7_FAX用紙_テスト仕様書(対楽天)_楽天見積機能縮小版_キャビネット構成図 2" xfId="2740"/>
    <cellStyle name="7_FAX用紙_★テスト仕様書000111_SO21見積1205_チェックシートAPO_(APO)_キャビネット構成図_050.(添付資料)その他 2" xfId="2741"/>
    <cellStyle name="7_FAX用紙_★テスト仕様書000111_システム構築_(APO)_(APO)" xfId="2742"/>
    <cellStyle name="7_FAX用紙_★テスト仕様書000111_注文確認_(APO)_(APO)_キャビネット構成図_キャビネット構成図_050.(添付資料)その他" xfId="2743"/>
    <cellStyle name="7_FAX用紙_テスト仕様書(テストモール)_システム構築_チェックシートAPO_(APO) 2" xfId="2744"/>
    <cellStyle name="7_FAX用紙_テスト仕様書_楽天見積機能縮小版_チェックシートAPO_キャビネット構成図_01.コンバージョン手順書（最新）20040831" xfId="2745"/>
    <cellStyle name="7_FAX用紙_テスト仕様書_システム構築_(APO)_キャビネット構成図_キャビネット構成図_050.(添付資料)その他" xfId="2746"/>
    <cellStyle name="7_FAX用紙_★テスト仕様書000111_SO21見積1205_チェックシートAPO_(APO)_キャビネット構成図_キャビネット構成図" xfId="2747"/>
    <cellStyle name="7_FAX用紙_★テスト仕様書000111_SO21見積1205_チェックシートAPO_(APO)_キャビネット構成図_キャビネット構成図_01.コンバージョン手順書（最新）20040831" xfId="2748"/>
    <cellStyle name="7_FAX用紙_テスト仕様書(テストモール)_キャビネット構成図 2" xfId="2749"/>
    <cellStyle name="7_FAX用紙_注文確認_チェックシートAPO_キャビネット構成図_050.(添付資料)その他 2" xfId="2750"/>
    <cellStyle name="7_FAX用紙_★テスト仕様書000111_SO21見積1205_チェックシートAPO_(APO)_キャビネット構成図_キャビネット構成図_050.(添付資料)その他" xfId="2751"/>
    <cellStyle name="7_FAX用紙_★テスト仕様書000111_SO21見積1205_チェックシートAPO_(APO)_キャビネット構成図_キャビネット構成図_050.(添付資料)その他 2" xfId="2752"/>
    <cellStyle name="7_FAX用紙_★テスト仕様書000111_SO21見積1205_チェックシートAPO_050.(添付資料)その他" xfId="2753"/>
    <cellStyle name="7_FAX用紙_テスト仕様書(テストモール)_楽天見積機能縮小版_キャビネット構成図_050.(添付資料)その他 2" xfId="2754"/>
    <cellStyle name="7_FAX用紙_★テスト仕様書000111_SO21見積1205_チェックシートAPO_キャビネット構成図" xfId="2755"/>
    <cellStyle name="7_FAX用紙_055飛脚ﾒｰﾙ便ｻｰﾊﾞ(急便向け）_チェックシートAPO_(APO)_キャビネット構成図_キャビネット構成図_050.(添付資料)その他 2" xfId="2756"/>
    <cellStyle name="7_FAX用紙_テスト仕様書(テストモール)_楽天見積機能縮小版_050.(添付資料)その他" xfId="2757"/>
    <cellStyle name="7_FAX用紙_★テスト仕様書000111_SO21見積1205_チェックシートAPO_キャビネット構成図 2" xfId="2758"/>
    <cellStyle name="7_FAX用紙_055飛脚ﾒｰﾙ便ｻｰﾊﾞ(急便向け）_チェックシートAPO_(APO)_キャビネット構成図_050.(添付資料)その他" xfId="2759"/>
    <cellStyle name="7_FAX用紙_モールＩＦテスト仕様書（対楽天）_(APO)_(APO)_キャビネット構成図_キャビネット構成図_050.(添付資料)その他" xfId="2760"/>
    <cellStyle name="7_FAX用紙_★テスト仕様書000111_SO21見積1205_チェックシートAPO_キャビネット構成図_01.コンバージョン手順書（最新）20040831 2" xfId="2761"/>
    <cellStyle name="7_FAX用紙_モールＩＦテスト仕様書（対楽天）_チェックシートAPO_キャビネット構成図_キャビネット構成図 2" xfId="2762"/>
    <cellStyle name="7_FAX用紙_★テスト仕様書000125_053北陸勤怠給与(東京)_チェックシートAPO_キャビネット構成図 2" xfId="2763"/>
    <cellStyle name="7_FAX用紙_★テスト仕様書000111_SO21見積1205_チェックシートAPO_キャビネット構成図_050.(添付資料)その他" xfId="2764"/>
    <cellStyle name="7_FAX用紙_★テスト仕様書000111_SO21見積1205_チェックシートAPO_キャビネット構成図_キャビネット構成図 2" xfId="2765"/>
    <cellStyle name="7_FAX用紙_★テスト仕様書000111_SO21見積1205_チェックシートAPO_キャビネット構成図_キャビネット構成図_01.コンバージョン手順書（最新）20040831" xfId="2766"/>
    <cellStyle name="7_FAX用紙_テスト仕様書_モールＩ／Ｆテスト_(APO)_キャビネット構成図_050.(添付資料)その他" xfId="2767"/>
    <cellStyle name="7_FAX用紙_★テスト仕様書000111_SO21見積1205_チェックシートAPO_キャビネット構成図_キャビネット構成図_01.コンバージョン手順書（最新）20040831 2" xfId="2768"/>
    <cellStyle name="7_FAX用紙_★テスト仕様書000111_SO21見積1205_チェックシートAPO_キャビネット構成図_キャビネット構成図_050.(添付資料)その他" xfId="2769"/>
    <cellStyle name="7_FAX用紙_★テスト仕様書000111_SO21見積1205_チェックシートAPO_キャビネット構成図_キャビネット構成図_050.(添付資料)その他 2" xfId="2770"/>
    <cellStyle name="7_FAX用紙_★テスト仕様書000111_楽天見積機能縮小版_チェックシートAPO_(APO)_01.コンバージョン手順書（最新）20040831" xfId="2771"/>
    <cellStyle name="差_峰-JAV~1_CMIプロジェクト_概算見積(大連)20110927" xfId="2772"/>
    <cellStyle name="7_FAX用紙_★テスト仕様書000111_キャビネット構成図" xfId="2773"/>
    <cellStyle name="7_FAX用紙_テスト仕様書(テストモール)_055飛脚ﾒｰﾙ便ｻｰﾊﾞ(急便向け）_チェックシートAPO_(APO)_キャビネット構成図_050.(添付資料)その他 2" xfId="2774"/>
    <cellStyle name="7_FAX用紙_★テスト仕様書000111_楽天見積機能縮小版_チェックシートAPO_(APO)_01.コンバージョン手順書（最新）20040831 2" xfId="2775"/>
    <cellStyle name="差_峰-JAV~1_CMIプロジェクト_概算見積(大連)20110927 2" xfId="2776"/>
    <cellStyle name="7_FAX用紙_★テスト仕様書000111_キャビネット構成図 2" xfId="2777"/>
    <cellStyle name="7_FAX用紙_★テスト仕様書000111_キャビネット構成図_01.コンバージョン手順書（最新）20040831" xfId="2778"/>
    <cellStyle name="7_FAX用紙_★テスト仕様書000111_キャビネット構成図_キャビネット構成図 2" xfId="2779"/>
    <cellStyle name="7_FAX用紙_★テスト仕様書000111_キャビネット構成図_キャビネット構成図_01.コンバージョン手順書（最新）20040831" xfId="2780"/>
    <cellStyle name="7_FAX用紙_★テスト仕様書000111_キャビネット構成図_キャビネット構成図_01.コンバージョン手順書（最新）20040831 2" xfId="2781"/>
    <cellStyle name="7_FAX用紙_★テスト仕様書000111_キャビネット構成図_キャビネット構成図_050.(添付資料)その他" xfId="2782"/>
    <cellStyle name="7_FAX用紙_テスト仕様書(対楽天)_053北陸勤怠給与(東京)_チェックシートAPO_キャビネット構成図_キャビネット構成図" xfId="2783"/>
    <cellStyle name="7_FAX用紙_★テスト仕様書000125_053北陸勤怠給与(東京)_チェックシートAPO_(APO)_キャビネット構成図_キャビネット構成図" xfId="2784"/>
    <cellStyle name="7_FAX用紙_★テスト仕様書000111_キャビネット構成図_キャビネット構成図_050.(添付資料)その他 2" xfId="2785"/>
    <cellStyle name="7_FAX用紙_テスト仕様書(対楽天)_053北陸勤怠給与(東京)" xfId="2786"/>
    <cellStyle name="7_FAX用紙_★テスト仕様書000111_システム構築_(APO)" xfId="2787"/>
    <cellStyle name="7_FAX用紙_テスト仕様書(テストモール)_モールＩＦテスト仕様書（対楽天）_チェックシートAPO_(APO)_キャビネット構成図" xfId="2788"/>
    <cellStyle name="7_FAX用紙_★テスト仕様書000111_システム構築_(APO) 2" xfId="2789"/>
    <cellStyle name="7_FAX用紙_テスト仕様書(テストモール)_モールＩＦテスト仕様書（対楽天）_チェックシートAPO_(APO)_キャビネット構成図 2" xfId="2790"/>
    <cellStyle name="7_FAX用紙_★テスト仕様書000125_057楽天様向ｲﾝﾀｰﾈｯﾄｼｮｯﾋﾟﾝｸﾞﾓｰﾙ機能開発2_(APO)_(APO)_キャビネット構成図_キャビネット構成図_050.(添付資料)その他 2" xfId="2791"/>
    <cellStyle name="7_FAX用紙_★テスト仕様書000125_055飛脚ﾒｰﾙ便ｻｰﾊﾞ(急便向け）_(APO)_キャビネット構成図" xfId="2792"/>
    <cellStyle name="7_FAX用紙_★テスト仕様書000111_システム構築_(APO)_(APO) 2" xfId="2793"/>
    <cellStyle name="7_FAX用紙_★テスト仕様書000111_システム構築_(APO)_(APO)_01.コンバージョン手順書（最新）20040831 2" xfId="2794"/>
    <cellStyle name="7_FAX用紙_★テスト仕様書000111_システム構築_(APO)_(APO)_050.(添付資料)その他" xfId="2795"/>
    <cellStyle name="7_FAX用紙_★テスト仕様書000111_システム構築_(APO)_01.コンバージョン手順書（最新）20040831 2" xfId="2796"/>
    <cellStyle name="7_FAX用紙_テスト仕様書(テストモール)_モールＩＦテスト仕様書（対楽天）_チェックシートAPO_(APO)_キャビネット構成図_01.コンバージョン手順書（最新）20040831 2" xfId="2797"/>
    <cellStyle name="7_FAX用紙_★テスト仕様書000111_システム構築_(APO)_050.(添付資料)その他 2" xfId="2798"/>
    <cellStyle name="7_FAX用紙_テスト仕様書(テストモール)_モールＩＦテスト仕様書（対楽天）_チェックシートAPO_(APO)_キャビネット構成図_050.(添付資料)その他 2" xfId="2799"/>
    <cellStyle name="7_FAX用紙_★テスト仕様書000111_システム構築_(APO)_キャビネット構成図_01.コンバージョン手順書（最新）20040831" xfId="2800"/>
    <cellStyle name="7_FAX用紙_テスト仕様書(テストモール)_モールＩＦテスト仕様書（対楽天）_チェックシートAPO_(APO)_キャビネット構成図_キャビネット構成図_01.コンバージョン手順書（最新）20040831" xfId="2801"/>
    <cellStyle name="7_FAX用紙_★テスト仕様書000111_システム構築_(APO)_キャビネット構成図_01.コンバージョン手順書（最新）20040831 2" xfId="2802"/>
    <cellStyle name="7_FAX用紙_テスト仕様書(テストモール)_モールＩＦテスト仕様書（対楽天）_チェックシートAPO_(APO)_キャビネット構成図_キャビネット構成図_01.コンバージョン手順書（最新）20040831 2" xfId="2803"/>
    <cellStyle name="7_FAX用紙_テスト仕様書(テストモール)_楽天見積機能縮小版_チェックシートAPO_(APO)_キャビネット構成図_キャビネット構成図_01.コンバージョン手順書（最新）20040831" xfId="2804"/>
    <cellStyle name="7_FAX用紙_★テスト仕様書000111_システム構築_(APO)_キャビネット構成図_050.(添付資料)その他" xfId="2805"/>
    <cellStyle name="7_FAX用紙_★テスト仕様書000125_楽天見積機能縮小版_050.(添付資料)その他 2" xfId="2806"/>
    <cellStyle name="7_FAX用紙_テスト仕様書(テストモール)_モールＩＦテスト仕様書（対楽天）_チェックシートAPO_(APO)_キャビネット構成図_キャビネット構成図_050.(添付資料)その他" xfId="2807"/>
    <cellStyle name="7_FAX用紙_★テスト仕様書000111_システム構築_キャビネット構成図" xfId="2808"/>
    <cellStyle name="7_FAX用紙_★テスト仕様書000111_システム構築_チェックシートAPO_キャビネット構成図_01.コンバージョン手順書（最新）20040831" xfId="2809"/>
    <cellStyle name="7_FAX用紙_★テスト仕様書000111_システム構築_キャビネット構成図 2" xfId="2810"/>
    <cellStyle name="7_FAX用紙_★テスト仕様書000111_システム構築_キャビネット構成図_キャビネット構成図" xfId="2811"/>
    <cellStyle name="7_FAX用紙_テスト仕様書(テストモール)_055飛脚ﾒｰﾙ便ｻｰﾊﾞ(急便向け）_キャビネット構成図 2" xfId="2812"/>
    <cellStyle name="7_FAX用紙_★テスト仕様書000111_システム構築_キャビネット構成図_キャビネット構成図 2" xfId="2813"/>
    <cellStyle name="7_FAX用紙_★テスト仕様書000111_システム構築_キャビネット構成図_キャビネット構成図_01.コンバージョン手順書（最新）20040831" xfId="2814"/>
    <cellStyle name="標準 2 2 3" xfId="2815"/>
    <cellStyle name="7_FAX用紙_テスト仕様書(対楽天)_システム構築_チェックシートAPO_(APO)_050.(添付資料)その他" xfId="2816"/>
    <cellStyle name="7_FAX用紙_★テスト仕様書000111_システム構築_キャビネット構成図_キャビネット構成図_01.コンバージョン手順書（最新）20040831 2" xfId="2817"/>
    <cellStyle name="7_FAX用紙_★テスト仕様書000111_システム構築_キャビネット構成図_キャビネット構成図_050.(添付資料)その他" xfId="2818"/>
    <cellStyle name="7_FAX用紙_★テスト仕様書000111_システム構築_キャビネット構成図_キャビネット構成図_050.(添付資料)その他 2" xfId="2819"/>
    <cellStyle name="7_FAX用紙_★テスト仕様書000111_システム構築_チェックシートAPO" xfId="2820"/>
    <cellStyle name="7_FAX用紙_★テスト仕様書000111_システム構築_チェックシートAPO 2" xfId="2821"/>
    <cellStyle name="7_FAX用紙_055飛脚ﾒｰﾙ便ｻｰﾊﾞ(急便向け）_チェックシートAPO_(APO) 2" xfId="2822"/>
    <cellStyle name="7_FAX用紙_テスト仕様書_055飛脚ﾒｰﾙ便ｻｰﾊﾞ(急便向け）_(APO)_(APO)_キャビネット構成図_キャビネット構成図_050.(添付資料)その他" xfId="2823"/>
    <cellStyle name="7_FAX用紙_★テスト仕様書000111_システム構築_チェックシートAPO_(APO)" xfId="2824"/>
    <cellStyle name="7_FAX用紙_テスト仕様書_055飛脚ﾒｰﾙ便ｻｰﾊﾞ(急便向け）_(APO)_(APO)_キャビネット構成図_キャビネット構成図_050.(添付資料)その他 2" xfId="2825"/>
    <cellStyle name="7_FAX用紙_★テスト仕様書000111_システム構築_チェックシートAPO_(APO) 2" xfId="2826"/>
    <cellStyle name="7_FAX用紙_★テスト仕様書000111_システム構築_チェックシートAPO_(APO)_050.(添付資料)その他" xfId="2827"/>
    <cellStyle name="7_FAX用紙_★テスト仕様書000111_システム構築_チェックシートAPO_050.(添付資料)その他" xfId="2828"/>
    <cellStyle name="7_FAX用紙_★テスト仕様書000111_システム構築_チェックシートAPO_050.(添付資料)その他 2" xfId="2829"/>
    <cellStyle name="7_FAX用紙_SO21見積1205" xfId="2830"/>
    <cellStyle name="7_FAX用紙_チェックシートAPO_(APO)_キャビネット構成図" xfId="2831"/>
    <cellStyle name="7_FAX用紙_★テスト仕様書000111_システム構築_チェックシートAPO_キャビネット構成図_01.コンバージョン手順書（最新）20040831 2" xfId="2832"/>
    <cellStyle name="7_FAX用紙_★テスト仕様書000125_057楽天様向ｲﾝﾀｰﾈｯﾄｼｮｯﾋﾟﾝｸﾞﾓｰﾙ機能開発2 2" xfId="2833"/>
    <cellStyle name="7_FAX用紙_★テスト仕様書000111_システム構築_チェックシートAPO_キャビネット構成図_050.(添付資料)その他" xfId="2834"/>
    <cellStyle name="7_FAX用紙_システム構築_チェックシートAPO_(APO)_キャビネット構成図_01.コンバージョン手順書（最新）20040831" xfId="2835"/>
    <cellStyle name="7_FAX用紙_★テスト仕様書000111_システム構築_チェックシートAPO_キャビネット構成図_050.(添付資料)その他 2" xfId="2836"/>
    <cellStyle name="7_FAX用紙_システム構築_チェックシートAPO_(APO)_キャビネット構成図_01.コンバージョン手順書（最新）20040831 2" xfId="2837"/>
    <cellStyle name="7_FAX用紙_★テスト仕様書000125_057楽天様向ｲﾝﾀｰﾈｯﾄｼｮｯﾋﾟﾝｸﾞﾓｰﾙ機能開発2_(APO)_キャビネット構成図_050.(添付資料)その他 2" xfId="2838"/>
    <cellStyle name="7_FAX用紙_テスト仕様書(テストモール)_055飛脚ﾒｰﾙ便ｻｰﾊﾞ(急便向け）_チェックシートAPO_(APO)_キャビネット構成図" xfId="2839"/>
    <cellStyle name="7_FAX用紙_★テスト仕様書000111_システム構築_チェックシートAPO_キャビネット構成図_キャビネット構成図_01.コンバージョン手順書（最新）20040831" xfId="2840"/>
    <cellStyle name="SAPBEXexcCritical" xfId="2841"/>
    <cellStyle name="7_FAX用紙_★テスト仕様書000125_システム構築_(APO)_(APO)_キャビネット構成図_050.(添付資料)その他" xfId="2842"/>
    <cellStyle name="7_FAX用紙_テスト仕様書(テストモール)_055飛脚ﾒｰﾙ便ｻｰﾊﾞ(急便向け）_チェックシートAPO_(APO)_キャビネット構成図 2" xfId="2843"/>
    <cellStyle name="7_FAX用紙_★テスト仕様書000111_システム構築_チェックシートAPO_キャビネット構成図_キャビネット構成図_01.コンバージョン手順書（最新）20040831 2" xfId="2844"/>
    <cellStyle name="7_FAX用紙_★テスト仕様書000111_システム構築_チェックシートAPO_キャビネット構成図_キャビネット構成図_050.(添付資料)その他" xfId="2845"/>
    <cellStyle name="7_FAX用紙_★テスト仕様書000111_システム構築_チェックシートAPO_キャビネット構成図_キャビネット構成図_050.(添付資料)その他 2" xfId="2846"/>
    <cellStyle name="7_FAX用紙_テスト仕様書(テストモール)_055飛脚ﾒｰﾙ便ｻｰﾊﾞ(急便向け）_キャビネット構成図_050.(添付資料)その他" xfId="2847"/>
    <cellStyle name="7_FAX用紙_★テスト仕様書000111_楽天見積機能縮小版_チェックシートAPO_(APO)_キャビネット構成図_キャビネット構成図_01.コンバージョン手順書（最新）20040831 2" xfId="2848"/>
    <cellStyle name="7_FAX用紙_★テスト仕様書000111_チェックシートAPO 2" xfId="2849"/>
    <cellStyle name="7_FAX用紙_モールＩ／Ｆテスト_(APO)_(APO) 2" xfId="2850"/>
    <cellStyle name="7_FAX用紙_057楽天様向ｲﾝﾀｰﾈｯﾄｼｮｯﾋﾟﾝｸﾞﾓｰﾙ機能開発2_キャビネット構成図_キャビネット構成図 2" xfId="2851"/>
    <cellStyle name="7_FAX用紙_テスト仕様書(テストモール)_055飛脚ﾒｰﾙ便ｻｰﾊﾞ(急便向け）_(APO)_050.(添付資料)その他 2" xfId="2852"/>
    <cellStyle name="Calc Percent (0)" xfId="2853"/>
    <cellStyle name="7_FAX用紙_★テスト仕様書000111_チェックシートAPO_(APO)" xfId="2854"/>
    <cellStyle name="7_FAX用紙_★テスト仕様書000111_チェックシートAPO_(APO) 2" xfId="2855"/>
    <cellStyle name="7_FAX用紙_★テスト仕様書000111_チェックシートAPO_(APO)_050.(添付資料)その他" xfId="2856"/>
    <cellStyle name="7_FAX用紙_★テスト仕様書000111_チェックシートAPO_(APO)_050.(添付資料)その他 2" xfId="2857"/>
    <cellStyle name="7_FAX用紙_★テスト仕様書000111_チェックシートAPO_(APO)_キャビネット構成図" xfId="2858"/>
    <cellStyle name="7_FAX用紙_★テスト仕様書000111_チェックシートAPO_(APO)_キャビネット構成図_01.コンバージョン手順書（最新）20040831" xfId="2859"/>
    <cellStyle name="7_FAX用紙_モールＩＦテスト仕様書（対楽天）_チェックシートAPO_キャビネット構成図_キャビネット構成図_050.(添付資料)その他" xfId="2860"/>
    <cellStyle name="7_FAX用紙_★テスト仕様書000125_053北陸勤怠給与(東京)_チェックシートAPO_キャビネット構成図_050.(添付資料)その他" xfId="2861"/>
    <cellStyle name="7_FAX用紙_★テスト仕様書000111_チェックシートAPO_(APO)_キャビネット構成図_01.コンバージョン手順書（最新）20040831 2" xfId="2862"/>
    <cellStyle name="7_FAX用紙_テスト仕様書_注文確認_(APO)_01.コンバージョン手順書（最新）20040831" xfId="2863"/>
    <cellStyle name="7_FAX用紙_★テスト仕様書000111_チェックシートAPO_(APO)_キャビネット構成図_050.(添付資料)その他" xfId="2864"/>
    <cellStyle name="7_FAX用紙_SO21見積1205_チェックシートAPO_(APO)_キャビネット構成図 2" xfId="2865"/>
    <cellStyle name="7_FAX用紙_テスト仕様書_注文確認_(APO)_01.コンバージョン手順書（最新）20040831 2" xfId="2866"/>
    <cellStyle name="7_FAX用紙_★テスト仕様書000111_チェックシートAPO_(APO)_キャビネット構成図_050.(添付資料)その他 2" xfId="2867"/>
    <cellStyle name="7_FAX用紙_テスト仕様書(テストモール)_057楽天様向ｲﾝﾀｰﾈｯﾄｼｮｯﾋﾟﾝｸﾞﾓｰﾙ機能開発2_(APO)_キャビネット構成図_キャビネット構成図_050.(添付資料)その他" xfId="2868"/>
    <cellStyle name="7_FAX用紙_モールＩＦテスト仕様書（対楽天）_チェックシートAPO_(APO)_キャビネット構成図_050.(添付資料)その他" xfId="2869"/>
    <cellStyle name="7_FAX用紙_★テスト仕様書000111_チェックシートAPO_(APO)_キャビネット構成図_キャビネット構成図" xfId="2870"/>
    <cellStyle name="7_FAX用紙_モールＩＦテスト仕様書（対楽天）_チェックシートAPO_(APO)_キャビネット構成図_050.(添付資料)その他 2" xfId="2871"/>
    <cellStyle name="7_FAX用紙_★テスト仕様書000111_チェックシートAPO_(APO)_キャビネット構成図_キャビネット構成図 2" xfId="2872"/>
    <cellStyle name="7_FAX用紙_★テスト仕様書000111_楽天見積機能縮小版_(APO)_(APO)_キャビネット構成図_キャビネット構成図_050.(添付資料)その他" xfId="2873"/>
    <cellStyle name="7_FAX用紙_★テスト仕様書000111_チェックシートAPO_(APO)_キャビネット構成図_キャビネット構成図_050.(添付資料)その他 2" xfId="2874"/>
    <cellStyle name="7_FAX用紙_★テスト仕様書000111_チェックシートAPO_050.(添付資料)その他" xfId="2875"/>
    <cellStyle name="7_FAX用紙_楽天見積機能縮小版_(APO)_(APO) 2" xfId="2876"/>
    <cellStyle name="7_FAX用紙_テスト仕様書(テストモール)_モールＩＦテスト仕様書（対楽天）" xfId="2877"/>
    <cellStyle name="7_FAX用紙_★テスト仕様書000111_チェックシートAPO_050.(添付資料)その他 2" xfId="2878"/>
    <cellStyle name="7_FAX用紙_★テスト仕様書000111_楽天見積機能縮小版_チェックシートAPO_キャビネット構成図_キャビネット構成図_050.(添付資料)その他 2" xfId="2879"/>
    <cellStyle name="7_FAX用紙_★テスト仕様書000111_チェックシートAPO_キャビネット構成図_050.(添付資料)その他" xfId="2880"/>
    <cellStyle name="7_FAX用紙_★テスト仕様書000111_チェックシートAPO_キャビネット構成図_050.(添付資料)その他 2" xfId="2881"/>
    <cellStyle name="7_FAX用紙_テスト仕様書(対楽天)_SO21見積1205_キャビネット構成図_キャビネット構成図" xfId="2882"/>
    <cellStyle name="7_FAX用紙_テスト仕様書_楽天見積機能縮小版_チェックシートAPO" xfId="2883"/>
    <cellStyle name="7_FAX用紙_★テスト仕様書000111_チェックシートAPO_キャビネット構成図_キャビネット構成図_01.コンバージョン手順書（最新）20040831" xfId="2884"/>
    <cellStyle name="7_FAX用紙_テスト仕様書(対楽天)_057楽天様向ｲﾝﾀｰﾈｯﾄｼｮｯﾋﾟﾝｸﾞﾓｰﾙ機能開発2_(APO)_(APO)_050.(添付資料)その他" xfId="2885"/>
    <cellStyle name="7_FAX用紙_★テスト仕様書000111_チェックシートAPO_キャビネット構成図_キャビネット構成図_050.(添付資料)その他 2" xfId="2886"/>
    <cellStyle name="7_FAX用紙_055飛脚ﾒｰﾙ便ｻｰﾊﾞ(急便向け）_キャビネット構成図_キャビネット構成図_050.(添付資料)その他 2" xfId="2887"/>
    <cellStyle name="7_FAX用紙_★テスト仕様書000125_057楽天様向ｲﾝﾀｰﾈｯﾄｼｮｯﾋﾟﾝｸﾞﾓｰﾙ機能開発2_チェックシートAPO_(APO)_キャビネット構成図 2" xfId="2888"/>
    <cellStyle name="7_FAX用紙_テスト仕様書(対楽天)_注文確認_チェックシートAPO_(APO)_キャビネット構成図 2" xfId="2889"/>
    <cellStyle name="7_FAX用紙_★テスト仕様書000111_楽天見積機能縮小版_(APO) 2" xfId="2890"/>
    <cellStyle name="7_FAX用紙_テスト仕様書(テストモール)_053北陸勤怠給与(東京)_050.(添付資料)その他" xfId="2891"/>
    <cellStyle name="7_FAX用紙_★テスト仕様書000111_楽天見積機能縮小版_(APO)_(APO) 2" xfId="2892"/>
    <cellStyle name="7_FAX用紙_★テスト仕様書000111_楽天見積機能縮小版_(APO)_(APO)_01.コンバージョン手順書（最新）20040831 2" xfId="2893"/>
    <cellStyle name="7_FAX用紙_★テスト仕様書000111_楽天見積機能縮小版_(APO)_(APO)_050.(添付資料)その他" xfId="2894"/>
    <cellStyle name="7_FAX用紙_★テスト仕様書000111_楽天見積機能縮小版_(APO)_(APO)_キャビネット構成図_01.コンバージョン手順書（最新）20040831" xfId="2895"/>
    <cellStyle name="7_FAX用紙_★テスト仕様書000111_楽天見積機能縮小版_(APO)_(APO)_キャビネット構成図_01.コンバージョン手順書（最新）20040831 2" xfId="2896"/>
    <cellStyle name="7_FAX用紙_★テスト仕様書000111_楽天見積機能縮小版_(APO)_(APO)_キャビネット構成図_キャビネット構成図" xfId="2897"/>
    <cellStyle name="7_FAX用紙_★テスト仕様書000111_楽天見積機能縮小版_(APO)_(APO)_キャビネット構成図_キャビネット構成図 2" xfId="2898"/>
    <cellStyle name="7_FAX用紙_★テスト仕様書000111_楽天見積機能縮小版_(APO)_(APO)_キャビネット構成図_キャビネット構成図_01.コンバージョン手順書（最新）20040831" xfId="2899"/>
    <cellStyle name="7_FAX用紙_テスト仕様書_053北陸勤怠給与(東京)_チェックシートAPO_キャビネット構成図_キャビネット構成図_050.(添付資料)その他" xfId="2900"/>
    <cellStyle name="7_FAX用紙_★テスト仕様書000111_楽天見積機能縮小版_(APO)_(APO)_キャビネット構成図_キャビネット構成図_050.(添付資料)その他 2" xfId="2901"/>
    <cellStyle name="7_FAX用紙_★テスト仕様書000125_057楽天様向ｲﾝﾀｰﾈｯﾄｼｮｯﾋﾟﾝｸﾞﾓｰﾙ機能開発2_チェックシートAPO_(APO)_キャビネット構成図_01.コンバージョン手順書（最新）20040831" xfId="2902"/>
    <cellStyle name="7_FAX用紙_テスト仕様書(対楽天)_注文確認_チェックシートAPO_(APO)_キャビネット構成図_01.コンバージョン手順書（最新）20040831" xfId="2903"/>
    <cellStyle name="7_FAX用紙_★テスト仕様書000111_楽天見積機能縮小版_(APO)_01.コンバージョン手順書（最新）20040831" xfId="2904"/>
    <cellStyle name="7_FAX用紙_★テスト仕様書000125_057楽天様向ｲﾝﾀｰﾈｯﾄｼｮｯﾋﾟﾝｸﾞﾓｰﾙ機能開発2_チェックシートAPO_(APO)_キャビネット構成図_01.コンバージョン手順書（最新）20040831 2" xfId="2905"/>
    <cellStyle name="7_FAX用紙_テスト仕様書(対楽天)_注文確認_チェックシートAPO_(APO)_キャビネット構成図_01.コンバージョン手順書（最新）20040831 2" xfId="2906"/>
    <cellStyle name="7_FAX用紙_★テスト仕様書000111_楽天見積機能縮小版_(APO)_01.コンバージョン手順書（最新）20040831 2" xfId="2907"/>
    <cellStyle name="7_FAX用紙_★テスト仕様書000125_057楽天様向ｲﾝﾀｰﾈｯﾄｼｮｯﾋﾟﾝｸﾞﾓｰﾙ機能開発2_チェックシートAPO_(APO)_キャビネット構成図_キャビネット構成図_01.コンバージョン手順書（最新）20040831 2" xfId="2908"/>
    <cellStyle name="7_FAX用紙_テスト仕様書(対楽天)_057楽天様向ｲﾝﾀｰﾈｯﾄｼｮｯﾋﾟﾝｸﾞﾓｰﾙ機能開発2_チェックシートAPO_01.コンバージョン手順書（最新）20040831 2" xfId="2909"/>
    <cellStyle name="7_FAX用紙_テスト仕様書(対楽天)_注文確認_チェックシートAPO_(APO)_キャビネット構成図_キャビネット構成図_01.コンバージョン手順書（最新）20040831 2" xfId="2910"/>
    <cellStyle name="7_FAX用紙_★テスト仕様書000111_楽天見積機能縮小版_(APO)_キャビネット構成図_01.コンバージョン手順書（最新）20040831 2" xfId="2911"/>
    <cellStyle name="7_FAX用紙_★テスト仕様書000111_楽天見積機能縮小版_(APO)_キャビネット構成図_キャビネット構成図_050.(添付資料)その他" xfId="2912"/>
    <cellStyle name="7_FAX用紙_★テスト仕様書000111_楽天見積機能縮小版_(APO)_キャビネット構成図_キャビネット構成図_050.(添付資料)その他 2" xfId="2913"/>
    <cellStyle name="7_FAX用紙_テスト仕様書(対楽天)_053北陸勤怠給与(東京)_キャビネット構成図_01.コンバージョン手順書（最新）20040831 2" xfId="2914"/>
    <cellStyle name="7_FAX用紙_★テスト仕様書000111_楽天見積機能縮小版_050.(添付資料)その他" xfId="2915"/>
    <cellStyle name="7_FAX用紙_★テスト仕様書000111_楽天見積機能縮小版_050.(添付資料)その他 2" xfId="2916"/>
    <cellStyle name="7_FAX用紙_★テスト仕様書000111_楽天見積機能縮小版_キャビネット構成図" xfId="2917"/>
    <cellStyle name="7_FAX用紙_★テスト仕様書000111_楽天見積機能縮小版_キャビネット構成図 2" xfId="2918"/>
    <cellStyle name="7_FAX用紙_★テスト仕様書000111_楽天見積機能縮小版_キャビネット構成図_01.コンバージョン手順書（最新）20040831" xfId="2919"/>
    <cellStyle name="7_FAX用紙_★テスト仕様書000111_楽天見積機能縮小版_キャビネット構成図_01.コンバージョン手順書（最新）20040831 2" xfId="2920"/>
    <cellStyle name="7_FAX用紙_テスト仕様書(テストモール)_SO21見積1205_(APO)_(APO)_01.コンバージョン手順書（最新）20040831" xfId="2921"/>
    <cellStyle name="7_FAX用紙_★テスト仕様書000125_SO21見積1205_チェックシートAPO_キャビネット構成図_キャビネット構成図 2" xfId="2922"/>
    <cellStyle name="7_FAX用紙_★テスト仕様書000111_楽天見積機能縮小版_キャビネット構成図_050.(添付資料)その他 2" xfId="2923"/>
    <cellStyle name="7_FAX用紙_★テスト仕様書000111_楽天見積機能縮小版_キャビネット構成図_キャビネット構成図 2" xfId="2924"/>
    <cellStyle name="7_FAX用紙_★テスト仕様書000111_楽天見積機能縮小版_キャビネット構成図_キャビネット構成図_050.(添付資料)その他" xfId="2925"/>
    <cellStyle name="7_FAX用紙_★テスト仕様書000111_楽天見積機能縮小版_キャビネット構成図_キャビネット構成図_050.(添付資料)その他 2" xfId="2926"/>
    <cellStyle name="7_FAX用紙_★テスト仕様書000111_楽天見積機能縮小版_チェックシートAPO" xfId="2927"/>
    <cellStyle name="7_FAX用紙_SO21見積1205_(APO)_(APO)_キャビネット構成図_キャビネット構成図_050.(添付資料)その他" xfId="2928"/>
    <cellStyle name="7_FAX用紙_★テスト仕様書000111_楽天見積機能縮小版_チェックシートAPO 2" xfId="2929"/>
    <cellStyle name="7_FAX用紙_★テスト仕様書000111_楽天見積機能縮小版_チェックシートAPO_(APO)" xfId="2930"/>
    <cellStyle name="7_FAX用紙_★テスト仕様書000111_楽天見積機能縮小版_チェックシートAPO_(APO) 2" xfId="2931"/>
    <cellStyle name="7_FAX用紙_★テスト仕様書000111_楽天見積機能縮小版_チェックシートAPO_(APO)_キャビネット構成図" xfId="2932"/>
    <cellStyle name="7_FAX用紙_★テスト仕様書000111_楽天見積機能縮小版_チェックシートAPO_(APO)_キャビネット構成図 2" xfId="2933"/>
    <cellStyle name="7_FAX用紙_テスト仕様書(テストモール)_055飛脚ﾒｰﾙ便ｻｰﾊﾞ(急便向け）_(APO)_キャビネット構成図_01.コンバージョン手順書（最新）20040831" xfId="2934"/>
    <cellStyle name="7_FAX用紙_★テスト仕様書000125_055飛脚ﾒｰﾙ便ｻｰﾊﾞ(急便向け）_01.コンバージョン手順書（最新）20040831" xfId="2935"/>
    <cellStyle name="7_FAX用紙_★テスト仕様書000111_楽天見積機能縮小版_チェックシートAPO_(APO)_キャビネット構成図_050.(添付資料)その他" xfId="2936"/>
    <cellStyle name="7_FAX用紙_テスト仕様書(テストモール)_055飛脚ﾒｰﾙ便ｻｰﾊﾞ(急便向け）_(APO)_キャビネット構成図_01.コンバージョン手順書（最新）20040831 2" xfId="2937"/>
    <cellStyle name="7_FAX用紙_★テスト仕様書000125_055飛脚ﾒｰﾙ便ｻｰﾊﾞ(急便向け）_01.コンバージョン手順書（最新）20040831 2" xfId="2938"/>
    <cellStyle name="7_FAX用紙_★テスト仕様書000111_楽天見積機能縮小版_チェックシートAPO_(APO)_キャビネット構成図_050.(添付資料)その他 2" xfId="2939"/>
    <cellStyle name="7_FAX用紙_★テスト仕様書000111_楽天見積機能縮小版_チェックシートAPO_(APO)_キャビネット構成図_キャビネット構成図_050.(添付資料)その他" xfId="2940"/>
    <cellStyle name="7_FAX用紙_テスト仕様書(対楽天)_055飛脚ﾒｰﾙ便ｻｰﾊﾞ(急便向け）_(APO)_(APO) 2" xfId="2941"/>
    <cellStyle name="7_FAX用紙_★テスト仕様書000111_楽天見積機能縮小版_チェックシートAPO_(APO)_キャビネット構成図_キャビネット構成図_050.(添付資料)その他 2" xfId="2942"/>
    <cellStyle name="7_FAX用紙_テスト仕様書(対楽天)_057楽天様向ｲﾝﾀｰﾈｯﾄｼｮｯﾋﾟﾝｸﾞﾓｰﾙ機能開発2_キャビネット構成図" xfId="2943"/>
    <cellStyle name="7_FAX用紙_モールＩ／Ｆテスト_チェックシートAPO_キャビネット構成図_キャビネット構成図" xfId="2944"/>
    <cellStyle name="7_FAX用紙_テスト仕様書_チェックシートAPO_(APO) 2" xfId="2945"/>
    <cellStyle name="7_FAX用紙_★テスト仕様書000111_楽天見積機能縮小版_チェックシートAPO_01.コンバージョン手順書（最新）20040831 2" xfId="2946"/>
    <cellStyle name="7_FAX用紙_テスト仕様書_モールＩ／Ｆテスト_チェックシートAPO" xfId="2947"/>
    <cellStyle name="7_FAX用紙_★テスト仕様書000111_楽天見積機能縮小版_チェックシートAPO_050.(添付資料)その他" xfId="2948"/>
    <cellStyle name="7_FAX用紙_テスト仕様書_モールＩ／Ｆテスト_チェックシートAPO 2" xfId="2949"/>
    <cellStyle name="7_FAX用紙_★テスト仕様書000111_楽天見積機能縮小版_チェックシートAPO_050.(添付資料)その他 2" xfId="2950"/>
    <cellStyle name="7_FAX用紙_★テスト仕様書000111_楽天見積機能縮小版_チェックシートAPO_キャビネット構成図" xfId="2951"/>
    <cellStyle name="7_FAX用紙_テスト仕様書_モールＩＦテスト仕様書（対楽天）_(APO)_(APO)_キャビネット構成図_01.コンバージョン手順書（最新）20040831 2" xfId="2952"/>
    <cellStyle name="7_FAX用紙_テスト仕様書(テストモール)_モールＩＦテスト仕様書（対楽天）_(APO)_(APO)_050.(添付資料)その他" xfId="2953"/>
    <cellStyle name="7_FAX用紙_テスト仕様書(対楽天)_057楽天様向ｲﾝﾀｰﾈｯﾄｼｮｯﾋﾟﾝｸﾞﾓｰﾙ機能開発2_(APO) 2" xfId="2954"/>
    <cellStyle name="7_FAX用紙_★テスト仕様書000125_053北陸勤怠給与(東京)_(APO)_キャビネット構成図_050.(添付資料)その他" xfId="2955"/>
    <cellStyle name="7_FAX用紙_★テスト仕様書000111_楽天見積機能縮小版_チェックシートAPO_キャビネット構成図 2" xfId="2956"/>
    <cellStyle name="7_FAX用紙_★テスト仕様書000111_楽天見積機能縮小版_チェックシートAPO_キャビネット構成図_01.コンバージョン手順書（最新）20040831" xfId="2957"/>
    <cellStyle name="7_FAX用紙_★テスト仕様書000111_楽天見積機能縮小版_チェックシートAPO_キャビネット構成図_01.コンバージョン手順書（最新）20040831 2" xfId="2958"/>
    <cellStyle name="7_FAX用紙_楽天見積機能縮小版_キャビネット構成図_050.(添付資料)その他" xfId="2959"/>
    <cellStyle name="7_FAX用紙_テスト仕様書(対楽天)_モールＩＦテスト仕様書（対楽天）_(APO)_(APO)_キャビネット構成図_050.(添付資料)その他 2" xfId="2960"/>
    <cellStyle name="7_FAX用紙_★テスト仕様書000111_楽天見積機能縮小版_チェックシートAPO_キャビネット構成図_キャビネット構成図" xfId="2961"/>
    <cellStyle name="7_FAX用紙_楽天見積機能縮小版_キャビネット構成図_050.(添付資料)その他 2" xfId="2962"/>
    <cellStyle name="7_FAX用紙_★テスト仕様書000111_楽天見積機能縮小版_チェックシートAPO_キャビネット構成図_キャビネット構成図 2" xfId="2963"/>
    <cellStyle name="7_FAX用紙_★テスト仕様書000111_楽天見積機能縮小版_チェックシートAPO_キャビネット構成図_キャビネット構成図_050.(添付資料)その他" xfId="2964"/>
    <cellStyle name="7_FAX用紙_053北陸勤怠給与(東京)_チェックシートAPO_キャビネット構成図_キャビネット構成図_01.コンバージョン手順書（最新）20040831 2" xfId="2965"/>
    <cellStyle name="7_FAX用紙_★テスト仕様書000111_注文確認 2" xfId="2966"/>
    <cellStyle name="7_FAX用紙_テスト仕様書(対楽天)_SO21見積1205_チェックシートAPO_キャビネット構成図 2" xfId="2967"/>
    <cellStyle name="7_FAX用紙_★テスト仕様書000125_057楽天様向ｲﾝﾀｰﾈｯﾄｼｮｯﾋﾟﾝｸﾞﾓｰﾙ機能開発2_キャビネット構成図_キャビネット構成図_050.(添付資料)その他" xfId="2968"/>
    <cellStyle name="7_FAX用紙_★テスト仕様書000111_注文確認_(APO)" xfId="2969"/>
    <cellStyle name="7_FAX用紙_★テスト仕様書000125_057楽天様向ｲﾝﾀｰﾈｯﾄｼｮｯﾋﾟﾝｸﾞﾓｰﾙ機能開発2_キャビネット構成図_キャビネット構成図_050.(添付資料)その他 2" xfId="2970"/>
    <cellStyle name="7_FAX用紙_★テスト仕様書000111_注文確認_(APO) 2" xfId="2971"/>
    <cellStyle name="7_FAX用紙_★テスト仕様書000111_注文確認_(APO)_(APO)" xfId="2972"/>
    <cellStyle name="7_FAX用紙_テスト仕様書(テストモール)_モールＩＦテスト仕様書（対楽天）_キャビネット構成図_01.コンバージョン手順書（最新）20040831 2" xfId="2973"/>
    <cellStyle name="7_FAX用紙_テスト仕様書(対楽天)_チェックシートAPO_(APO) 2" xfId="2974"/>
    <cellStyle name="7_FAX用紙_★テスト仕様書000111_注文確認_(APO)_(APO)_01.コンバージョン手順書（最新）20040831" xfId="2975"/>
    <cellStyle name="7_FAX用紙_★テスト仕様書000111_注文確認_(APO)_(APO)_01.コンバージョン手順書（最新）20040831 2" xfId="2976"/>
    <cellStyle name="7_FAX用紙_★テスト仕様書000111_注文確認_(APO)_(APO)_キャビネット構成図" xfId="2977"/>
    <cellStyle name="7_FAX用紙_★テスト仕様書000111_注文確認_(APO)_(APO)_キャビネット構成図 2" xfId="2978"/>
    <cellStyle name="7_FAX用紙_★テスト仕様書000111_注文確認_(APO)_(APO)_キャビネット構成図_050.(添付資料)その他" xfId="2979"/>
    <cellStyle name="7_FAX用紙_★テスト仕様書000111_注文確認_(APO)_(APO)_キャビネット構成図_キャビネット構成図" xfId="2980"/>
    <cellStyle name="7_FAX用紙_テスト仕様書_システム構築_(APO)_キャビネット構成図_キャビネット構成図_01.コンバージョン手順書（最新）20040831" xfId="2981"/>
    <cellStyle name="7_FAX用紙_★テスト仕様書000125_055飛脚ﾒｰﾙ便ｻｰﾊﾞ(急便向け）_(APO)_(APO)_キャビネット構成図_キャビネット構成図_01.コンバージョン手順書（最新）20040831 2" xfId="2982"/>
    <cellStyle name="7_FAX用紙_★テスト仕様書000125_システム構築_(APO)_キャビネット構成図_キャビネット構成図_050.(添付資料)その他 2" xfId="2983"/>
    <cellStyle name="7_FAX用紙_★テスト仕様書000111_注文確認_(APO)_(APO)_キャビネット構成図_キャビネット構成図_01.コンバージョン手順書（最新）20040831" xfId="2984"/>
    <cellStyle name="7_FAX用紙_★テスト仕様書000111_注文確認_(APO)_(APO)_キャビネット構成図_キャビネット構成図_01.コンバージョン手順書（最新）20040831 2" xfId="2985"/>
    <cellStyle name="差_峰-JAV~1 2" xfId="2986"/>
    <cellStyle name="7_FAX用紙_★テスト仕様書000111_注文確認_(APO)_01.コンバージョン手順書（最新）20040831" xfId="2987"/>
    <cellStyle name="7_FAX用紙_テスト仕様書(テストモール)_057楽天様向ｲﾝﾀｰﾈｯﾄｼｮｯﾋﾟﾝｸﾞﾓｰﾙ機能開発2_キャビネット構成図_050.(添付資料)その他" xfId="2988"/>
    <cellStyle name="7_FAX用紙_★テスト仕様書000111_注文確認_(APO)_01.コンバージョン手順書（最新）20040831 2" xfId="2989"/>
    <cellStyle name="7_FAX用紙_テスト仕様書_055飛脚ﾒｰﾙ便ｻｰﾊﾞ(急便向け）_チェックシートAPO_キャビネット構成図_050.(添付資料)その他 2" xfId="2990"/>
    <cellStyle name="7_FAX用紙_★テスト仕様書000111_注文確認_(APO)_キャビネット構成図_01.コンバージョン手順書（最新）20040831" xfId="2991"/>
    <cellStyle name="7_FAX用紙_テスト仕様書(対楽天)_055飛脚ﾒｰﾙ便ｻｰﾊﾞ(急便向け）_キャビネット構成図_01.コンバージョン手順書（最新）20040831 2" xfId="2992"/>
    <cellStyle name="7_FAX用紙_★テスト仕様書000111_注文確認_(APO)_キャビネット構成図_01.コンバージョン手順書（最新）20040831 2" xfId="2993"/>
    <cellStyle name="7_FAX用紙_★テスト仕様書000111_注文確認_(APO)_キャビネット構成図_050.(添付資料)その他 2" xfId="2994"/>
    <cellStyle name="7_FAX用紙_★テスト仕様書000111_注文確認_(APO)_キャビネット構成図_キャビネット構成図" xfId="2995"/>
    <cellStyle name="7_FAX用紙_★テスト仕様書000111_注文確認_(APO)_キャビネット構成図_キャビネット構成図_01.コンバージョン手順書（最新）20040831" xfId="2996"/>
    <cellStyle name="7_FAX用紙_テスト仕様書(テストモール)_注文確認_050.(添付資料)その他" xfId="2997"/>
    <cellStyle name="7_FAX用紙_★テスト仕様書000111_注文確認_(APO)_キャビネット構成図_キャビネット構成図_01.コンバージョン手順書（最新）20040831 2" xfId="2998"/>
    <cellStyle name="7_FAX用紙_★テスト仕様書000111_注文確認_(APO)_キャビネット構成図_キャビネット構成図_050.(添付資料)その他" xfId="2999"/>
    <cellStyle name="7_FAX用紙_★テスト仕様書000111_注文確認_(APO)_キャビネット構成図_キャビネット構成図_050.(添付資料)その他 2" xfId="3000"/>
    <cellStyle name="7_FAX用紙_★テスト仕様書000111_注文確認_01.コンバージョン手順書（最新）20040831" xfId="3001"/>
    <cellStyle name="7_FAX用紙_テスト仕様書(対楽天)_SO21見積1205_チェックシートAPO_キャビネット構成図_01.コンバージョン手順書（最新）20040831" xfId="3002"/>
    <cellStyle name="7_FAX用紙_★テスト仕様書000111_注文確認_01.コンバージョン手順書（最新）20040831 2" xfId="3003"/>
    <cellStyle name="7_FAX用紙_テスト仕様書(対楽天)_SO21見積1205_チェックシートAPO_キャビネット構成図_01.コンバージョン手順書（最新）20040831 2" xfId="3004"/>
    <cellStyle name="7_FAX用紙_★テスト仕様書000111_注文確認_050.(添付資料)その他" xfId="3005"/>
    <cellStyle name="7_FAX用紙_テスト仕様書(対楽天)_SO21見積1205_チェックシートAPO_キャビネット構成図_050.(添付資料)その他" xfId="3006"/>
    <cellStyle name="7_FAX用紙_★テスト仕様書000111_注文確認_キャビネット構成図" xfId="3007"/>
    <cellStyle name="7_FAX用紙_テスト仕様書(対楽天)_SO21見積1205_チェックシートAPO_キャビネット構成図_キャビネット構成図" xfId="3008"/>
    <cellStyle name="7_FAX用紙_モールＩＦテスト仕様書（対楽天）_(APO)_(APO)_キャビネット構成図_01.コンバージョン手順書（最新）20040831 2" xfId="3009"/>
    <cellStyle name="7_FAX用紙_057楽天様向ｲﾝﾀｰﾈｯﾄｼｮｯﾋﾟﾝｸﾞﾓｰﾙ機能開発2_キャビネット構成図_050.(添付資料)その他" xfId="3010"/>
    <cellStyle name="Accent2" xfId="3011"/>
    <cellStyle name="7_FAX用紙_★テスト仕様書000111_注文確認_キャビネット構成図_01.コンバージョン手順書（最新）20040831" xfId="3012"/>
    <cellStyle name="7_FAX用紙_テスト仕様書(対楽天)_SO21見積1205_チェックシートAPO_キャビネット構成図_キャビネット構成図_01.コンバージョン手順書（最新）20040831" xfId="3013"/>
    <cellStyle name="Accent2 2" xfId="3014"/>
    <cellStyle name="7_FAX用紙_★テスト仕様書000111_注文確認_キャビネット構成図_01.コンバージョン手順書（最新）20040831 2" xfId="3015"/>
    <cellStyle name="7_FAX用紙_テスト仕様書(対楽天)_SO21見積1205_チェックシートAPO_キャビネット構成図_キャビネット構成図_01.コンバージョン手順書（最新）20040831 2" xfId="3016"/>
    <cellStyle name="7_FAX用紙_★テスト仕様書000111_注文確認_キャビネット構成図_050.(添付資料)その他" xfId="3017"/>
    <cellStyle name="7_FAX用紙_テスト仕様書(対楽天)_SO21見積1205_チェックシートAPO_キャビネット構成図_キャビネット構成図_050.(添付資料)その他" xfId="3018"/>
    <cellStyle name="7_FAX用紙_★テスト仕様書000111_注文確認_キャビネット構成図_050.(添付資料)その他 2" xfId="3019"/>
    <cellStyle name="7_FAX用紙_テスト仕様書(対楽天)_SO21見積1205_チェックシートAPO_キャビネット構成図_キャビネット構成図_050.(添付資料)その他 2" xfId="3020"/>
    <cellStyle name="7_FAX用紙_★テスト仕様書000111_注文確認_キャビネット構成図_キャビネット構成図_01.コンバージョン手順書（最新）20040831" xfId="3021"/>
    <cellStyle name="7_FAX用紙_★テスト仕様書000125_SO21見積1205_チェックシートAPO_(APO)" xfId="3022"/>
    <cellStyle name="7_FAX用紙_★テスト仕様書000111_注文確認_キャビネット構成図_キャビネット構成図_01.コンバージョン手順書（最新）20040831 2" xfId="3023"/>
    <cellStyle name="7_FAX用紙_055飛脚ﾒｰﾙ便ｻｰﾊﾞ(急便向け）_チェックシートAPO_01.コンバージョン手順書（最新）20040831" xfId="3024"/>
    <cellStyle name="7_FAX用紙_★テスト仕様書000111_注文確認_チェックシートAPO 2" xfId="3025"/>
    <cellStyle name="7_FAX用紙_チェックシートAPO_キャビネット構成図_キャビネット構成図" xfId="3026"/>
    <cellStyle name="7_FAX用紙_テスト仕様書_モールＩ／Ｆテスト_キャビネット構成図" xfId="3027"/>
    <cellStyle name="7_FAX用紙_★テスト仕様書000111_注文確認_チェックシートAPO_(APO)" xfId="3028"/>
    <cellStyle name="7_FAX用紙_★テスト仕様書000125_注文確認_(APO)_(APO)_キャビネット構成図_キャビネット構成図_01.コンバージョン手順書（最新）20040831" xfId="3029"/>
    <cellStyle name="7_FAX用紙_チェックシートAPO_キャビネット構成図_キャビネット構成図_050.(添付資料)その他" xfId="3030"/>
    <cellStyle name="7_FAX用紙_テスト仕様書_モールＩ／Ｆテスト_キャビネット構成図_050.(添付資料)その他" xfId="3031"/>
    <cellStyle name="7_FAX用紙_テスト仕様書_SO21見積1205_(APO)_(APO)_キャビネット構成図_キャビネット構成図_01.コンバージョン手順書（最新）20040831 2" xfId="3032"/>
    <cellStyle name="7_FAX用紙_★テスト仕様書000111_注文確認_チェックシートAPO_(APO)_050.(添付資料)その他" xfId="3033"/>
    <cellStyle name="7_FAX用紙_★テスト仕様書000125_注文確認_(APO)_(APO)_キャビネット構成図_キャビネット構成図_01.コンバージョン手順書（最新）20040831 2" xfId="3034"/>
    <cellStyle name="7_FAX用紙_チェックシートAPO_キャビネット構成図_キャビネット構成図_050.(添付資料)その他 2" xfId="3035"/>
    <cellStyle name="7_FAX用紙_テスト仕様書_モールＩ／Ｆテスト_キャビネット構成図_050.(添付資料)その他 2" xfId="3036"/>
    <cellStyle name="7_FAX用紙_★テスト仕様書000111_注文確認_チェックシートAPO_(APO)_050.(添付資料)その他 2" xfId="3037"/>
    <cellStyle name="7_FAX用紙_テスト仕様書_モールＩ／Ｆテスト_キャビネット構成図_キャビネット構成図 2" xfId="3038"/>
    <cellStyle name="7_FAX用紙_★テスト仕様書000111_注文確認_チェックシートAPO_(APO)_キャビネット構成図 2" xfId="3039"/>
    <cellStyle name="7_FAX用紙_テスト仕様書_モールＩ／Ｆテスト_キャビネット構成図_キャビネット構成図_01.コンバージョン手順書（最新）20040831" xfId="3040"/>
    <cellStyle name="7_FAX用紙_★テスト仕様書000111_注文確認_チェックシートAPO_(APO)_キャビネット構成図_01.コンバージョン手順書（最新）20040831" xfId="3041"/>
    <cellStyle name="7_FAX用紙_テスト仕様書(テストモール)_057楽天様向ｲﾝﾀｰﾈｯﾄｼｮｯﾋﾟﾝｸﾞﾓｰﾙ機能開発2_(APO)_キャビネット構成図_キャビネット構成図_050.(添付資料)その他 2" xfId="3042"/>
    <cellStyle name="7_FAX用紙_テスト仕様書_モールＩ／Ｆテスト_キャビネット構成図_キャビネット構成図_01.コンバージョン手順書（最新）20040831 2" xfId="3043"/>
    <cellStyle name="7_FAX用紙_★テスト仕様書000111_注文確認_チェックシートAPO_(APO)_キャビネット構成図_01.コンバージョン手順書（最新）20040831 2" xfId="3044"/>
    <cellStyle name="_x001d_・_x000c_ﾏ・_x000d_ﾂ・_x0001__x0016__x0011_F5_x0007__x0001__x0001_" xfId="3045"/>
    <cellStyle name="7_FAX用紙_テスト仕様書_SO21見積1205_チェックシートAPO_キャビネット構成図_キャビネット構成図_050.(添付資料)その他" xfId="3046"/>
    <cellStyle name="7_FAX用紙_テスト仕様書_053北陸勤怠給与(東京)_チェックシートAPO_(APO)_キャビネット構成図_キャビネット構成図_050.(添付資料)その他" xfId="3047"/>
    <cellStyle name="7_FAX用紙_★テスト仕様書000111_注文確認_チェックシートAPO_01.コンバージョン手順書（最新）20040831" xfId="3048"/>
    <cellStyle name="7_FAX用紙_テスト仕様書(テストモール)_(APO)_(APO)_キャビネット構成図" xfId="3049"/>
    <cellStyle name="_x001d_・_x000c_ﾏ・_x000d_ﾂ・_x0001__x0016__x0011_F5_x0007__x0001__x0001_ 2" xfId="3050"/>
    <cellStyle name="7_FAX用紙_テスト仕様書_SO21見積1205_チェックシートAPO_キャビネット構成図_キャビネット構成図_050.(添付資料)その他 2" xfId="3051"/>
    <cellStyle name="7_FAX用紙_テスト仕様書_053北陸勤怠給与(東京)_チェックシートAPO_(APO)_キャビネット構成図_キャビネット構成図_050.(添付資料)その他 2" xfId="3052"/>
    <cellStyle name="7_FAX用紙_★テスト仕様書000111_注文確認_チェックシートAPO_01.コンバージョン手順書（最新）20040831 2" xfId="3053"/>
    <cellStyle name="强调文字颜色 6 2" xfId="3054"/>
    <cellStyle name="7_FAX用紙_★テスト仕様書000111_注文確認_チェックシートAPO_050.(添付資料)その他" xfId="3055"/>
    <cellStyle name="7_FAX用紙_★テスト仕様書000111_注文確認_チェックシートAPO_050.(添付資料)その他 2" xfId="3056"/>
    <cellStyle name="7_FAX用紙_★テスト仕様書000111_注文確認_チェックシートAPO_キャビネット構成図_050.(添付資料)その他" xfId="3057"/>
    <cellStyle name="7_FAX用紙_テスト仕様書_053北陸勤怠給与(東京)_(APO)_キャビネット構成図 2" xfId="3058"/>
    <cellStyle name="7_FAX用紙_★テスト仕様書000125_055飛脚ﾒｰﾙ便ｻｰﾊﾞ(急便向け）_チェックシートAPO_(APO)_キャビネット構成図_050.(添付資料)その他" xfId="3059"/>
    <cellStyle name="7_FAX用紙_テスト仕様書(対楽天)_053北陸勤怠給与(東京)_(APO)_(APO)_050.(添付資料)その他 2" xfId="3060"/>
    <cellStyle name="7_FAX用紙_★テスト仕様書000111_注文確認_チェックシートAPO_キャビネット構成図_050.(添付資料)その他 2" xfId="3061"/>
    <cellStyle name="7_FAX用紙_★テスト仕様書000111_注文確認_チェックシートAPO_キャビネット構成図_キャビネット構成図" xfId="3062"/>
    <cellStyle name="7_FAX用紙_テスト仕様書(対楽天)_053北陸勤怠給与(東京)_(APO)_(APO)_キャビネット構成図 2" xfId="3063"/>
    <cellStyle name="7_FAX用紙_★テスト仕様書000125_053北陸勤怠給与(東京)_チェックシートAPO_キャビネット構成図_キャビネット構成図_01.コンバージョン手順書（最新）20040831" xfId="3064"/>
    <cellStyle name="7_FAX用紙_★テスト仕様書000111_注文確認_チェックシートAPO_キャビネット構成図_キャビネット構成図 2" xfId="3065"/>
    <cellStyle name="7_FAX用紙_★テスト仕様書000125_055飛脚ﾒｰﾙ便ｻｰﾊﾞ(急便向け）_チェックシートAPO_キャビネット構成図" xfId="3066"/>
    <cellStyle name="7_FAX用紙_★テスト仕様書000111_注文確認_チェックシートAPO_キャビネット構成図_キャビネット構成図_01.コンバージョン手順書（最新）20040831" xfId="3067"/>
    <cellStyle name="7_FAX用紙_★テスト仕様書000111_注文確認_チェックシートAPO_キャビネット構成図_キャビネット構成図_050.(添付資料)その他 2" xfId="3068"/>
    <cellStyle name="7_FAX用紙_★テスト仕様書000125 2" xfId="3069"/>
    <cellStyle name="7_FAX用紙_★テスト仕様書000125_(APO)" xfId="3070"/>
    <cellStyle name="7_FAX用紙_★テスト仕様書000125_楽天見積機能縮小版_チェックシートAPO_キャビネット構成図" xfId="3071"/>
    <cellStyle name="7_FAX用紙_★テスト仕様書000125_(APO) 2" xfId="3072"/>
    <cellStyle name="7_FAX用紙_テスト仕様書(テストモール)_注文確認_(APO)_(APO)_キャビネット構成図_キャビネット構成図_050.(添付資料)その他" xfId="3073"/>
    <cellStyle name="7_FAX用紙_★テスト仕様書000125_(APO)_(APO)" xfId="3074"/>
    <cellStyle name="title" xfId="3075"/>
    <cellStyle name="7_FAX用紙_★テスト仕様書000125_(APO)_(APO)_キャビネット構成図" xfId="3076"/>
    <cellStyle name="title 2" xfId="3077"/>
    <cellStyle name="7_FAX用紙_★テスト仕様書000125_(APO)_(APO)_キャビネット構成図 2" xfId="3078"/>
    <cellStyle name="7_FAX用紙_★テスト仕様書000125_(APO)_(APO)_キャビネット構成図_050.(添付資料)その他" xfId="3079"/>
    <cellStyle name="7_FAX用紙_★テスト仕様書000125_(APO)_(APO)_キャビネット構成図_050.(添付資料)その他 2" xfId="3080"/>
    <cellStyle name="7_FAX用紙_テスト仕様書(テストモール)_楽天見積機能縮小版_チェックシートAPO_(APO) 2" xfId="3081"/>
    <cellStyle name="7_FAX用紙_★テスト仕様書000125_(APO)_(APO)_キャビネット構成図_キャビネット構成図" xfId="3082"/>
    <cellStyle name="7_FAX用紙_テスト仕様書(テストモール)_(APO)_01.コンバージョン手順書（最新）20040831 2" xfId="3083"/>
    <cellStyle name="7_FAX用紙_★テスト仕様書000125_(APO)_(APO)_キャビネット構成図_キャビネット構成図 2" xfId="3084"/>
    <cellStyle name="7_FAX用紙_★テスト仕様書000125_(APO)_(APO)_キャビネット構成図_キャビネット構成図_01.コンバージョン手順書（最新）20040831" xfId="3085"/>
    <cellStyle name="7_FAX用紙_★テスト仕様書000125_(APO)_(APO)_キャビネット構成図_キャビネット構成図_050.(添付資料)その他" xfId="3086"/>
    <cellStyle name="7_FAX用紙_★テスト仕様書000125_(APO)_(APO)_キャビネット構成図_キャビネット構成図_050.(添付資料)その他 2" xfId="3087"/>
    <cellStyle name="7_FAX用紙_★テスト仕様書000125_(APO)_01.コンバージョン手順書（最新）20040831 2" xfId="3088"/>
    <cellStyle name="7_FAX用紙_テスト仕様書(対楽天)_053北陸勤怠給与(東京)_チェックシートAPO_キャビネット構成図" xfId="3089"/>
    <cellStyle name="7_FAX用紙_テスト仕様書_055飛脚ﾒｰﾙ便ｻｰﾊﾞ(急便向け）_チェックシートAPO_(APO)_050.(添付資料)その他" xfId="3090"/>
    <cellStyle name="7_FAX用紙_★テスト仕様書000125_053北陸勤怠給与(東京)_チェックシートAPO_(APO)_キャビネット構成図" xfId="3091"/>
    <cellStyle name="7_FAX用紙_★テスト仕様書000125_(APO)_050.(添付資料)その他" xfId="3092"/>
    <cellStyle name="7_FAX用紙_★テスト仕様書000125_(APO)_キャビネット構成図" xfId="3093"/>
    <cellStyle name="7_FAX用紙_SO21見積1205_(APO)_キャビネット構成図_01.コンバージョン手順書（最新）20040831 2" xfId="3094"/>
    <cellStyle name="7_FAX用紙_★テスト仕様書000125_055飛脚ﾒｰﾙ便ｻｰﾊﾞ(急便向け）_(APO)_キャビネット構成図_01.コンバージョン手順書（最新）20040831 2" xfId="3095"/>
    <cellStyle name="7_FAX用紙_★テスト仕様書000125_(APO)_キャビネット構成図_01.コンバージョン手順書（最新）20040831" xfId="3096"/>
    <cellStyle name="7_FAX用紙_★テスト仕様書000125_(APO)_キャビネット構成図_01.コンバージョン手順書（最新）20040831 2" xfId="3097"/>
    <cellStyle name="7_FAX用紙_★テスト仕様書000125_(APO)_キャビネット構成図_050.(添付資料)その他" xfId="3098"/>
    <cellStyle name="7_FAX用紙_★テスト仕様書000125_(APO)_キャビネット構成図_050.(添付資料)その他 2" xfId="3099"/>
    <cellStyle name="7_FAX用紙_★テスト仕様書000125_(APO)_キャビネット構成図_キャビネット構成図" xfId="3100"/>
    <cellStyle name="7_FAX用紙_★テスト仕様書000125_(APO)_キャビネット構成図_キャビネット構成図 2" xfId="3101"/>
    <cellStyle name="7_FAX用紙_★テスト仕様書000125_(APO)_キャビネット構成図_キャビネット構成図_01.コンバージョン手順書（最新）20040831" xfId="3102"/>
    <cellStyle name="7_FAX用紙_★テスト仕様書000125_(APO)_キャビネット構成図_キャビネット構成図_01.コンバージョン手順書（最新）20040831 2" xfId="3103"/>
    <cellStyle name="7_FAX用紙_★テスト仕様書000125_(APO)_キャビネット構成図_キャビネット構成図_050.(添付資料)その他" xfId="3104"/>
    <cellStyle name="7_FAX用紙_★テスト仕様書000125_(APO)_キャビネット構成図_キャビネット構成図_050.(添付資料)その他 2" xfId="3105"/>
    <cellStyle name="7_FAX用紙_★テスト仕様書000125_050.(添付資料)その他" xfId="3106"/>
    <cellStyle name="7_FAX用紙_★テスト仕様書000125_053北陸勤怠給与(東京)" xfId="3107"/>
    <cellStyle name="7_FAX用紙_★テスト仕様書000125_053北陸勤怠給与(東京) 2" xfId="3108"/>
    <cellStyle name="7_FAX用紙_★テスト仕様書000125_053北陸勤怠給与(東京)_(APO)_01.コンバージョン手順書（最新）20040831" xfId="3109"/>
    <cellStyle name="7_FAX用紙_★テスト仕様書000125_システム構築_050.(添付資料)その他 2" xfId="3110"/>
    <cellStyle name="7_FAX用紙_★テスト仕様書000125_053北陸勤怠給与(東京)_(APO)_01.コンバージョン手順書（最新）20040831 2" xfId="3111"/>
    <cellStyle name="7_FAX用紙_★テスト仕様書000125_053北陸勤怠給与(東京)_(APO)_050.(添付資料)その他 2" xfId="3112"/>
    <cellStyle name="7_FAX用紙_テスト仕様書(テストモール)_モールＩＦテスト仕様書（対楽天）_(APO)_(APO)_01.コンバージョン手順書（最新）20040831 2" xfId="3113"/>
    <cellStyle name="7_FAX用紙_★テスト仕様書000125_053北陸勤怠給与(東京)_(APO)_キャビネット構成図_01.コンバージョン手順書（最新）20040831 2" xfId="3114"/>
    <cellStyle name="7_FAX用紙_テスト仕様書(テストモール)_モールＩＦテスト仕様書（対楽天）_(APO)_(APO)_050.(添付資料)その他 2" xfId="3115"/>
    <cellStyle name="7_FAX用紙_★テスト仕様書000125_053北陸勤怠給与(東京)_(APO)_キャビネット構成図_050.(添付資料)その他 2" xfId="3116"/>
    <cellStyle name="7_FAX用紙_システム構築_(APO)_(APO)_キャビネット構成図_キャビネット構成図" xfId="3117"/>
    <cellStyle name="7_FAX用紙_テスト仕様書(テストモール)_モールＩＦテスト仕様書（対楽天）_(APO)_(APO)_キャビネット構成図" xfId="3118"/>
    <cellStyle name="7_FAX用紙_★テスト仕様書000125_053北陸勤怠給与(東京)_(APO)_キャビネット構成図_キャビネット構成図" xfId="3119"/>
    <cellStyle name="7_FAX用紙_テスト仕様書(テストモール)_モールＩＦテスト仕様書（対楽天）_(APO)_(APO)_キャビネット構成図_01.コンバージョン手順書（最新）20040831" xfId="3120"/>
    <cellStyle name="7_FAX用紙_テスト仕様書(対楽天)_モールＩＦテスト仕様書（対楽天）_チェックシートAPO_(APO)_キャビネット構成図 2" xfId="3121"/>
    <cellStyle name="7_FAX用紙_★テスト仕様書000125_053北陸勤怠給与(東京)_(APO)_キャビネット構成図_キャビネット構成図_01.コンバージョン手順書（最新）20040831" xfId="3122"/>
    <cellStyle name="7_FAX用紙_システム構築_チェックシートAPO_キャビネット構成図 2" xfId="3123"/>
    <cellStyle name="7_FAX用紙_テスト仕様書(テストモール)_モールＩＦテスト仕様書（対楽天）_(APO)_(APO)_キャビネット構成図_050.(添付資料)その他" xfId="3124"/>
    <cellStyle name="7_FAX用紙_★テスト仕様書000125_053北陸勤怠給与(東京)_(APO)_キャビネット構成図_キャビネット構成図_050.(添付資料)その他" xfId="3125"/>
    <cellStyle name="7_FAX用紙_テスト仕様書(テストモール)_モールＩＦテスト仕様書（対楽天）_(APO)_(APO)_キャビネット構成図_050.(添付資料)その他 2" xfId="3126"/>
    <cellStyle name="7_FAX用紙_★テスト仕様書000125_053北陸勤怠給与(東京)_(APO)_キャビネット構成図_キャビネット構成図_050.(添付資料)その他 2" xfId="3127"/>
    <cellStyle name="7_FAX用紙_テスト仕様書(対楽天)_SO21見積1205_チェックシートAPO" xfId="3128"/>
    <cellStyle name="7_FAX用紙_★テスト仕様書000125_053北陸勤怠給与(東京)_01.コンバージョン手順書（最新）20040831 2" xfId="3129"/>
    <cellStyle name="7_FAX用紙_★テスト仕様書000125_システム構築_チェックシートAPO_(APO)_キャビネット構成図_キャビネット構成図_050.(添付資料)その他 2" xfId="3130"/>
    <cellStyle name="7_FAX用紙_★テスト仕様書000125_注文確認_チェックシートAPO_(APO)_キャビネット構成図_050.(添付資料)その他 2" xfId="3131"/>
    <cellStyle name="7_FAX用紙_★テスト仕様書000125_053北陸勤怠給与(東京)_キャビネット構成図_01.コンバージョン手順書（最新）20040831" xfId="3132"/>
    <cellStyle name="7_FAX用紙_SO21見積1205_キャビネット構成図" xfId="3133"/>
    <cellStyle name="7_FAX用紙_チェックシートAPO_(APO)_キャビネット構成図_キャビネット構成図" xfId="3134"/>
    <cellStyle name="7_FAX用紙_★テスト仕様書000125_053北陸勤怠給与(東京)_キャビネット構成図_01.コンバージョン手順書（最新）20040831 2" xfId="3135"/>
    <cellStyle name="7_FAX用紙_057楽天様向ｲﾝﾀｰﾈｯﾄｼｮｯﾋﾟﾝｸﾞﾓｰﾙ機能開発2_(APO)_(APO)_キャビネット構成図_キャビネット構成図 2" xfId="3136"/>
    <cellStyle name="7_FAX用紙_★テスト仕様書000125_053北陸勤怠給与(東京)_キャビネット構成図_050.(添付資料)その他" xfId="3137"/>
    <cellStyle name="7_FAX用紙_テスト仕様書(対楽天)_057楽天様向ｲﾝﾀｰﾈｯﾄｼｮｯﾋﾟﾝｸﾞﾓｰﾙ機能開発2_チェックシートAPO_キャビネット構成図_キャビネット構成図" xfId="3138"/>
    <cellStyle name="7_FAX用紙_注文確認_キャビネット構成図_キャビネット構成図" xfId="3139"/>
    <cellStyle name="7_FAX用紙_★テスト仕様書000125_053北陸勤怠給与(東京)_キャビネット構成図_050.(添付資料)その他 2" xfId="3140"/>
    <cellStyle name="7_FAX用紙_★テスト仕様書000125_053北陸勤怠給与(東京)_キャビネット構成図_キャビネット構成図_01.コンバージョン手順書（最新）20040831 2" xfId="3141"/>
    <cellStyle name="7_FAX用紙_テスト仕様書(対楽天)_(APO)_(APO)_キャビネット構成図_キャビネット構成図_01.コンバージョン手順書（最新）20040831 2" xfId="3142"/>
    <cellStyle name="7_FAX用紙_モールＩＦテスト仕様書（対楽天）_チェックシートAPO_キャビネット構成図" xfId="3143"/>
    <cellStyle name="7_FAX用紙_★テスト仕様書000125_053北陸勤怠給与(東京)_チェックシートAPO" xfId="3144"/>
    <cellStyle name="7_FAX用紙_モールＩＦテスト仕様書（対楽天）_チェックシートAPO_キャビネット構成図 2" xfId="3145"/>
    <cellStyle name="7_FAX用紙_テスト仕様書_053北陸勤怠給与(東京)_チェックシートAPO_キャビネット構成図_050.(添付資料)その他" xfId="3146"/>
    <cellStyle name="7_FAX用紙_★テスト仕様書000125_053北陸勤怠給与(東京)_チェックシートAPO 2" xfId="3147"/>
    <cellStyle name="7_FAX用紙_テスト仕様書(対楽天)_053北陸勤怠給与(東京)_チェックシートAPO 2" xfId="3148"/>
    <cellStyle name="7_FAX用紙_テスト仕様書_楽天見積機能縮小版_チェックシートAPO_(APO)_050.(添付資料)その他 2" xfId="3149"/>
    <cellStyle name="7_FAX用紙_★テスト仕様書000125_053北陸勤怠給与(東京)_チェックシートAPO_(APO) 2" xfId="3150"/>
    <cellStyle name="7_FAX用紙_テスト仕様書(テストモール)_チェックシートAPO_(APO)_キャビネット構成図_01.コンバージョン手順書（最新）20040831" xfId="3151"/>
    <cellStyle name="7_FAX用紙_テスト仕様書(対楽天)_システム構築_チェックシートAPO_キャビネット構成図_050.(添付資料)その他 2" xfId="3152"/>
    <cellStyle name="7_FAX用紙_★テスト仕様書000125_055飛脚ﾒｰﾙ便ｻｰﾊﾞ(急便向け）_(APO)_(APO)_キャビネット構成図" xfId="3153"/>
    <cellStyle name="7_FAX用紙_テスト仕様書(対楽天)_053北陸勤怠給与(東京)_チェックシートAPO_キャビネット構成図 2" xfId="3154"/>
    <cellStyle name="7_FAX用紙_テスト仕様書_055飛脚ﾒｰﾙ便ｻｰﾊﾞ(急便向け）_チェックシートAPO_(APO)_050.(添付資料)その他 2" xfId="3155"/>
    <cellStyle name="7_FAX用紙_★テスト仕様書000125_053北陸勤怠給与(東京)_チェックシートAPO_(APO)_キャビネット構成図 2" xfId="3156"/>
    <cellStyle name="7_FAX用紙_テスト仕様書(対楽天)_053北陸勤怠給与(東京)_チェックシートAPO_キャビネット構成図_050.(添付資料)その他" xfId="3157"/>
    <cellStyle name="Calc Currency (2)" xfId="3158"/>
    <cellStyle name="7_FAX用紙_★テスト仕様書000125_053北陸勤怠給与(東京)_チェックシートAPO_(APO)_キャビネット構成図_050.(添付資料)その他" xfId="3159"/>
    <cellStyle name="7_FAX用紙_テスト仕様書(対楽天)_053北陸勤怠給与(東京)_チェックシートAPO_キャビネット構成図_050.(添付資料)その他 2" xfId="3160"/>
    <cellStyle name="7_FAX用紙_★テスト仕様書000125_053北陸勤怠給与(東京)_チェックシートAPO_(APO)_キャビネット構成図_050.(添付資料)その他 2" xfId="3161"/>
    <cellStyle name="7_FAX用紙_テスト仕様書(対楽天)_053北陸勤怠給与(東京)_チェックシートAPO_キャビネット構成図_キャビネット構成図 2" xfId="3162"/>
    <cellStyle name="7_FAX用紙_★テスト仕様書000125_053北陸勤怠給与(東京)_チェックシートAPO_(APO)_キャビネット構成図_キャビネット構成図 2" xfId="3163"/>
    <cellStyle name="7_FAX用紙_テスト仕様書(対楽天)_053北陸勤怠給与(東京)_チェックシートAPO_キャビネット構成図_キャビネット構成図_01.コンバージョン手順書（最新）20040831" xfId="3164"/>
    <cellStyle name="7_FAX用紙_★テスト仕様書000125_053北陸勤怠給与(東京)_チェックシートAPO_(APO)_キャビネット構成図_キャビネット構成図_01.コンバージョン手順書（最新）20040831" xfId="3165"/>
    <cellStyle name="7_FAX用紙_テスト仕様書(テストモール)_注文確認_チェックシートAPO_キャビネット構成図_キャビネット構成図_050.(添付資料)その他 2" xfId="3166"/>
    <cellStyle name="7_FAX用紙_テスト仕様書(対楽天)_053北陸勤怠給与(東京)_チェックシートAPO_キャビネット構成図_キャビネット構成図_01.コンバージョン手順書（最新）20040831 2" xfId="3167"/>
    <cellStyle name="7_FAX用紙_★テスト仕様書000125_053北陸勤怠給与(東京)_チェックシートAPO_(APO)_キャビネット構成図_キャビネット構成図_01.コンバージョン手順書（最新）20040831 2" xfId="3168"/>
    <cellStyle name="7_FAX用紙_テスト仕様書(対楽天)_053北陸勤怠給与(東京)_チェックシートAPO_キャビネット構成図_キャビネット構成図_050.(添付資料)その他 2" xfId="3169"/>
    <cellStyle name="7_FAX用紙_★テスト仕様書000125_053北陸勤怠給与(東京)_チェックシートAPO_(APO)_キャビネット構成図_キャビネット構成図_050.(添付資料)その他 2" xfId="3170"/>
    <cellStyle name="Enter Currency (2)" xfId="3171"/>
    <cellStyle name="7_FAX用紙_モールＩＦテスト仕様書（対楽天）_チェックシートAPO_キャビネット構成図_01.コンバージョン手順書（最新）20040831" xfId="3172"/>
    <cellStyle name="7_FAX用紙_★テスト仕様書000125_053北陸勤怠給与(東京)_チェックシートAPO_01.コンバージョン手順書（最新）20040831" xfId="3173"/>
    <cellStyle name="7_FAX用紙_テスト仕様書(対楽天)_055飛脚ﾒｰﾙ便ｻｰﾊﾞ(急便向け）_(APO)_キャビネット構成図_キャビネット構成図_01.コンバージョン手順書（最新）20040831 2" xfId="3174"/>
    <cellStyle name="7_FAX用紙_モールＩＦテスト仕様書（対楽天）_チェックシートAPO_キャビネット構成図_050.(添付資料)その他" xfId="3175"/>
    <cellStyle name="7_FAX用紙_★テスト仕様書000125_053北陸勤怠給与(東京)_チェックシートAPO_050.(添付資料)その他" xfId="3176"/>
    <cellStyle name="SAPBEXheaderData" xfId="3177"/>
    <cellStyle name="7_FAX用紙_モールＩＦテスト仕様書（対楽天）_チェックシートAPO_キャビネット構成図_キャビネット構成図" xfId="3178"/>
    <cellStyle name="7_FAX用紙_★テスト仕様書000125_053北陸勤怠給与(東京)_チェックシートAPO_キャビネット構成図" xfId="3179"/>
    <cellStyle name="7_FAX用紙_モールＩＦテスト仕様書（対楽天）_チェックシートAPO_キャビネット構成図_キャビネット構成図_01.コンバージョン手順書（最新）20040831" xfId="3180"/>
    <cellStyle name="7_FAX用紙_★テスト仕様書000125_053北陸勤怠給与(東京)_チェックシートAPO_キャビネット構成図_01.コンバージョン手順書（最新）20040831" xfId="3181"/>
    <cellStyle name="7_FAX用紙_モールＩＦテスト仕様書（対楽天）_チェックシートAPO_キャビネット構成図_キャビネット構成図_01.コンバージョン手順書（最新）20040831 2" xfId="3182"/>
    <cellStyle name="7_FAX用紙_★テスト仕様書000125_053北陸勤怠給与(東京)_チェックシートAPO_キャビネット構成図_01.コンバージョン手順書（最新）20040831 2" xfId="3183"/>
    <cellStyle name="7_FAX用紙_モールＩＦテスト仕様書（対楽天）_チェックシートAPO_キャビネット構成図_キャビネット構成図_050.(添付資料)その他 2" xfId="3184"/>
    <cellStyle name="7_FAX用紙_★テスト仕様書000125_053北陸勤怠給与(東京)_チェックシートAPO_キャビネット構成図_050.(添付資料)その他 2" xfId="3185"/>
    <cellStyle name="7_FAX用紙_★テスト仕様書000125_053北陸勤怠給与(東京)_チェックシートAPO_キャビネット構成図_キャビネット構成図" xfId="3186"/>
    <cellStyle name="7_FAX用紙_テスト仕様書_055飛脚ﾒｰﾙ便ｻｰﾊﾞ(急便向け）_チェックシートAPO_050.(添付資料)その他" xfId="3187"/>
    <cellStyle name="7_FAX用紙_★テスト仕様書000125_053北陸勤怠給与(東京)_チェックシートAPO_キャビネット構成図_キャビネット構成図_01.コンバージョン手順書（最新）20040831 2" xfId="3188"/>
    <cellStyle name="7_FAX用紙_テスト仕様書(テストモール)_システム構築_チェックシートAPO_(APO)_01.コンバージョン手順書（最新）20040831 2" xfId="3189"/>
    <cellStyle name="7_FAX用紙_テスト仕様書_チェックシートAPO_キャビネット構成図_キャビネット構成図 2" xfId="3190"/>
    <cellStyle name="7_FAX用紙_テスト仕様書_055飛脚ﾒｰﾙ便ｻｰﾊﾞ(急便向け）_チェックシートAPO_(APO)" xfId="3191"/>
    <cellStyle name="7_FAX用紙_★テスト仕様書000125_053北陸勤怠給与(東京)_チェックシートAPO_キャビネット構成図_キャビネット構成図_050.(添付資料)その他 2" xfId="3192"/>
    <cellStyle name="7_FAX用紙_テスト仕様書(テストモール)_055飛脚ﾒｰﾙ便ｻｰﾊﾞ(急便向け）_(APO)_キャビネット構成図" xfId="3193"/>
    <cellStyle name="7_FAX用紙_テスト仕様書(対楽天)_チェックシートAPO_(APO)_キャビネット構成図 2" xfId="3194"/>
    <cellStyle name="7_FAX用紙_★テスト仕様書000125_055飛脚ﾒｰﾙ便ｻｰﾊﾞ(急便向け）" xfId="3195"/>
    <cellStyle name="7_FAX用紙_テスト仕様書(テストモール)_055飛脚ﾒｰﾙ便ｻｰﾊﾞ(急便向け）_(APO)_キャビネット構成図 2" xfId="3196"/>
    <cellStyle name="7_FAX用紙_モールＩＦテスト仕様書（対楽天）_(APO)_(APO)_キャビネット構成図" xfId="3197"/>
    <cellStyle name="7_FAX用紙_★テスト仕様書000125_055飛脚ﾒｰﾙ便ｻｰﾊﾞ(急便向け） 2" xfId="3198"/>
    <cellStyle name="7_FAX用紙_★テスト仕様書000125_055飛脚ﾒｰﾙ便ｻｰﾊﾞ(急便向け）_(APO)_(APO)" xfId="3199"/>
    <cellStyle name="7_FAX用紙_★テスト仕様書000125_055飛脚ﾒｰﾙ便ｻｰﾊﾞ(急便向け）_(APO)_(APO) 2" xfId="3200"/>
    <cellStyle name="7_FAX用紙_★テスト仕様書000125_055飛脚ﾒｰﾙ便ｻｰﾊﾞ(急便向け）_(APO)_(APO)_01.コンバージョン手順書（最新）20040831" xfId="3201"/>
    <cellStyle name="7_FAX用紙_★テスト仕様書000125_055飛脚ﾒｰﾙ便ｻｰﾊﾞ(急便向け）_(APO)_(APO)_050.(添付資料)その他 2" xfId="3202"/>
    <cellStyle name="7_FAX用紙_★テスト仕様書000125_システム構築_(APO)_(APO)_キャビネット構成図_キャビネット構成図_050.(添付資料)その他" xfId="3203"/>
    <cellStyle name="7_FAX用紙_テスト仕様書(テストモール)_チェックシートAPO_(APO)_キャビネット構成図_01.コンバージョン手順書（最新）20040831 2" xfId="3204"/>
    <cellStyle name="7_FAX用紙_★テスト仕様書000125_055飛脚ﾒｰﾙ便ｻｰﾊﾞ(急便向け）_(APO)_(APO)_キャビネット構成図 2" xfId="3205"/>
    <cellStyle name="7_FAX用紙_057楽天様向ｲﾝﾀｰﾈｯﾄｼｮｯﾋﾟﾝｸﾞﾓｰﾙ機能開発2_(APO)_(APO)_キャビネット構成図_050.(添付資料)その他" xfId="3206"/>
    <cellStyle name="7_FAX用紙_★テスト仕様書000125_055飛脚ﾒｰﾙ便ｻｰﾊﾞ(急便向け）_チェックシートAPO_(APO)_キャビネット構成図_キャビネット構成図_01.コンバージョン手順書（最新）20040831" xfId="3207"/>
    <cellStyle name="7_FAX用紙_テスト仕様書_楽天見積機能縮小版_チェックシートAPO_キャビネット構成図_050.(添付資料)その他 2" xfId="3208"/>
    <cellStyle name="7_FAX用紙_★テスト仕様書000125_055飛脚ﾒｰﾙ便ｻｰﾊﾞ(急便向け）_(APO)_(APO)_キャビネット構成図_01.コンバージョン手順書（最新）20040831 2" xfId="3209"/>
    <cellStyle name="7_FAX用紙_テスト仕様書(テストモール)_システム構築_(APO)_050.(添付資料)その他" xfId="3210"/>
    <cellStyle name="7_FAX用紙_★テスト仕様書000125_055飛脚ﾒｰﾙ便ｻｰﾊﾞ(急便向け）_(APO)_(APO)_キャビネット構成図_キャビネット構成図 2" xfId="3211"/>
    <cellStyle name="7_FAX用紙_★テスト仕様書000125_055飛脚ﾒｰﾙ便ｻｰﾊﾞ(急便向け）_(APO)_(APO)_キャビネット構成図_キャビネット構成図_01.コンバージョン手順書（最新）20040831" xfId="3212"/>
    <cellStyle name="7_FAX用紙_★テスト仕様書000125_システム構築_(APO)_キャビネット構成図_キャビネット構成図_050.(添付資料)その他" xfId="3213"/>
    <cellStyle name="7_FAX用紙_★テスト仕様書000125_055飛脚ﾒｰﾙ便ｻｰﾊﾞ(急便向け）_(APO)_(APO)_キャビネット構成図_キャビネット構成図_050.(添付資料)その他 2" xfId="3214"/>
    <cellStyle name="7_FAX用紙_★テスト仕様書000125_055飛脚ﾒｰﾙ便ｻｰﾊﾞ(急便向け）_(APO)_キャビネット構成図_050.(添付資料)その他" xfId="3215"/>
    <cellStyle name="7_FAX用紙_テスト仕様書(対楽天)_057楽天様向ｲﾝﾀｰﾈｯﾄｼｮｯﾋﾟﾝｸﾞﾓｰﾙ機能開発2_01.コンバージョン手順書（最新）20040831 2" xfId="3216"/>
    <cellStyle name="7_FAX用紙_★テスト仕様書000125_055飛脚ﾒｰﾙ便ｻｰﾊﾞ(急便向け）_(APO)_キャビネット構成図_050.(添付資料)その他 2" xfId="3217"/>
    <cellStyle name="7_FAX用紙_★テスト仕様書000125_055飛脚ﾒｰﾙ便ｻｰﾊﾞ(急便向け）_(APO)_キャビネット構成図_キャビネット構成図" xfId="3218"/>
    <cellStyle name="7_FAX用紙_★テスト仕様書000125_055飛脚ﾒｰﾙ便ｻｰﾊﾞ(急便向け）_(APO)_キャビネット構成図_キャビネット構成図_01.コンバージョン手順書（最新）20040831" xfId="3219"/>
    <cellStyle name="7_FAX用紙_★テスト仕様書000125_055飛脚ﾒｰﾙ便ｻｰﾊﾞ(急便向け）_(APO)_キャビネット構成図_キャビネット構成図_01.コンバージョン手順書（最新）20040831 2" xfId="3220"/>
    <cellStyle name="7_FAX用紙_★テスト仕様書000125_055飛脚ﾒｰﾙ便ｻｰﾊﾞ(急便向け）_(APO)_キャビネット構成図_キャビネット構成図_050.(添付資料)その他 2" xfId="3221"/>
    <cellStyle name="7_FAX用紙_テスト仕様書(テストモール)_055飛脚ﾒｰﾙ便ｻｰﾊﾞ(急便向け）_(APO)_キャビネット構成図_050.(添付資料)その他" xfId="3222"/>
    <cellStyle name="7_FAX用紙_★テスト仕様書000125_055飛脚ﾒｰﾙ便ｻｰﾊﾞ(急便向け）_050.(添付資料)その他" xfId="3223"/>
    <cellStyle name="7_FAX用紙_★テスト仕様書000125_システム構築_チェックシートAPO_(APO)_キャビネット構成図_キャビネット構成図" xfId="3224"/>
    <cellStyle name="7_FAX用紙_★テスト仕様書000125_注文確認_チェックシートAPO_(APO)_キャビネット構成図" xfId="3225"/>
    <cellStyle name="標準 3" xfId="3226"/>
    <cellStyle name="7_FAX用紙_★テスト仕様書000125_SO21見積1205_(APO)_(APO)_キャビネット構成図_キャビネット構成図_01.コンバージョン手順書（最新）20040831 2" xfId="3227"/>
    <cellStyle name="7_FAX用紙_テスト仕様書(テストモール)_055飛脚ﾒｰﾙ便ｻｰﾊﾞ(急便向け）_(APO)_キャビネット構成図_キャビネット構成図_01.コンバージョン手順書（最新）20040831" xfId="3228"/>
    <cellStyle name="7_FAX用紙_★テスト仕様書000125_055飛脚ﾒｰﾙ便ｻｰﾊﾞ(急便向け）_キャビネット構成図_01.コンバージョン手順書（最新）20040831" xfId="3229"/>
    <cellStyle name="7_FAX用紙_★テスト仕様書000125_057楽天様向ｲﾝﾀｰﾈｯﾄｼｮｯﾋﾟﾝｸﾞﾓｰﾙ機能開発2_(APO)" xfId="3230"/>
    <cellStyle name="7_FAX用紙_テスト仕様書(テストモール)_055飛脚ﾒｰﾙ便ｻｰﾊﾞ(急便向け）_(APO)_キャビネット構成図_キャビネット構成図_050.(添付資料)その他" xfId="3231"/>
    <cellStyle name="7_FAX用紙_★テスト仕様書000125_055飛脚ﾒｰﾙ便ｻｰﾊﾞ(急便向け）_キャビネット構成図_050.(添付資料)その他" xfId="3232"/>
    <cellStyle name="7_FAX用紙_★テスト仕様書000125_057楽天様向ｲﾝﾀｰﾈｯﾄｼｮｯﾋﾟﾝｸﾞﾓｰﾙ機能開発2_(APO) 2" xfId="3233"/>
    <cellStyle name="7_FAX用紙_テスト仕様書(テストモール)_055飛脚ﾒｰﾙ便ｻｰﾊﾞ(急便向け）_(APO)_キャビネット構成図_キャビネット構成図_050.(添付資料)その他 2" xfId="3234"/>
    <cellStyle name="センター" xfId="3235"/>
    <cellStyle name="7_FAX用紙_★テスト仕様書000125_055飛脚ﾒｰﾙ便ｻｰﾊﾞ(急便向け）_キャビネット構成図_050.(添付資料)その他 2" xfId="3236"/>
    <cellStyle name="7_FAX用紙_★テスト仕様書000125_055飛脚ﾒｰﾙ便ｻｰﾊﾞ(急便向け）_キャビネット構成図_キャビネット構成図 2" xfId="3237"/>
    <cellStyle name="7_FAX用紙_テスト仕様書(テストモール)_053北陸勤怠給与(東京)_キャビネット構成図_キャビネット構成図_050.(添付資料)その他" xfId="3238"/>
    <cellStyle name="7_FAX用紙_テスト仕様書_01.コンバージョン手順書（最新）20040831 2" xfId="3239"/>
    <cellStyle name="7_FAX用紙_★テスト仕様書000125_055飛脚ﾒｰﾙ便ｻｰﾊﾞ(急便向け）_キャビネット構成図_キャビネット構成図_050.(添付資料)その他 2" xfId="3240"/>
    <cellStyle name="7_FAX用紙_★テスト仕様書000125_055飛脚ﾒｰﾙ便ｻｰﾊﾞ(急便向け）_チェックシートAPO 2" xfId="3241"/>
    <cellStyle name="7_FAX用紙_★テスト仕様書000125_055飛脚ﾒｰﾙ便ｻｰﾊﾞ(急便向け）_チェックシートAPO_(APO)_01.コンバージョン手順書（最新）20040831" xfId="3242"/>
    <cellStyle name="7_FAX用紙_テスト仕様書(対楽天)_055飛脚ﾒｰﾙ便ｻｰﾊﾞ(急便向け）_チェックシートAPO_キャビネット構成図" xfId="3243"/>
    <cellStyle name="7_FAX用紙_★テスト仕様書000125_055飛脚ﾒｰﾙ便ｻｰﾊﾞ(急便向け）_チェックシートAPO_(APO)_01.コンバージョン手順書（最新）20040831 2" xfId="3244"/>
    <cellStyle name="7_FAX用紙_★テスト仕様書000125_055飛脚ﾒｰﾙ便ｻｰﾊﾞ(急便向け）_チェックシートAPO_(APO)_050.(添付資料)その他" xfId="3245"/>
    <cellStyle name="7_FAX用紙_テスト仕様書_057楽天様向ｲﾝﾀｰﾈｯﾄｼｮｯﾋﾟﾝｸﾞﾓｰﾙ機能開発2_(APO)_キャビネット構成図_050.(添付資料)その他" xfId="3246"/>
    <cellStyle name="7_FAX用紙_★テスト仕様書000125_055飛脚ﾒｰﾙ便ｻｰﾊﾞ(急便向け）_チェックシートAPO_(APO)_050.(添付資料)その他 2" xfId="3247"/>
    <cellStyle name="7_FAX用紙_テスト仕様書(テストモール)_055飛脚ﾒｰﾙ便ｻｰﾊﾞ(急便向け）_チェックシートAPO_(APO)_キャビネット構成図_キャビネット構成図" xfId="3248"/>
    <cellStyle name="样式 2" xfId="3249"/>
    <cellStyle name="7_FAX用紙_★テスト仕様書000125_055飛脚ﾒｰﾙ便ｻｰﾊﾞ(急便向け）_チェックシートAPO_(APO)_キャビネット構成図_01.コンバージョン手順書（最新）20040831 2" xfId="3250"/>
    <cellStyle name="7_FAX用紙_★テスト仕様書000125_055飛脚ﾒｰﾙ便ｻｰﾊﾞ(急便向け）_チェックシートAPO_(APO)_キャビネット構成図_050.(添付資料)その他 2" xfId="3251"/>
    <cellStyle name="7_FAX用紙_テスト仕様書(テストモール)_楽天見積機能縮小版_チェックシートAPO_(APO)_キャビネット構成図_キャビネット構成図" xfId="3252"/>
    <cellStyle name="7_FAX用紙_★テスト仕様書000125_システム構築_(APO)_(APO)_キャビネット構成図_キャビネット構成図_050.(添付資料)その他 2" xfId="3253"/>
    <cellStyle name="7_FAX用紙_057楽天様向ｲﾝﾀｰﾈｯﾄｼｮｯﾋﾟﾝｸﾞﾓｰﾙ機能開発2_(APO)_(APO)_キャビネット構成図_050.(添付資料)その他 2" xfId="3254"/>
    <cellStyle name="7_FAX用紙_楽天見積機能縮小版_(APO)_キャビネット構成図" xfId="3255"/>
    <cellStyle name="7_FAX用紙_テスト仕様書_SO21見積1205_チェックシートAPO_(APO)_050.(添付資料)その他" xfId="3256"/>
    <cellStyle name="7_FAX用紙_★テスト仕様書000125_055飛脚ﾒｰﾙ便ｻｰﾊﾞ(急便向け）_チェックシートAPO_(APO)_キャビネット構成図_キャビネット構成図_01.コンバージョン手順書（最新）20040831 2" xfId="3257"/>
    <cellStyle name="7_FAX用紙_★テスト仕様書000125_楽天見積機能縮小版" xfId="3258"/>
    <cellStyle name="7_FAX用紙_★テスト仕様書000125_055飛脚ﾒｰﾙ便ｻｰﾊﾞ(急便向け）_チェックシートAPO_01.コンバージョン手順書（最新）20040831 2" xfId="3259"/>
    <cellStyle name="7_FAX用紙_★テスト仕様書000125_055飛脚ﾒｰﾙ便ｻｰﾊﾞ(急便向け）_チェックシートAPO_050.(添付資料)その他 2" xfId="3260"/>
    <cellStyle name="7_FAX用紙_053北陸勤怠給与(東京)_チェックシートAPO_キャビネット構成図_050.(添付資料)その他" xfId="3261"/>
    <cellStyle name="7_FAX用紙_★テスト仕様書000125_055飛脚ﾒｰﾙ便ｻｰﾊﾞ(急便向け）_チェックシートAPO_キャビネット構成図_01.コンバージョン手順書（最新）20040831" xfId="3262"/>
    <cellStyle name="7_FAX用紙_★テスト仕様書000125_055飛脚ﾒｰﾙ便ｻｰﾊﾞ(急便向け）_チェックシートAPO_キャビネット構成図_050.(添付資料)その他" xfId="3263"/>
    <cellStyle name="7_FAX用紙_★テスト仕様書000125_055飛脚ﾒｰﾙ便ｻｰﾊﾞ(急便向け）_チェックシートAPO_キャビネット構成図_050.(添付資料)その他 2" xfId="3264"/>
    <cellStyle name="7_FAX用紙_★テスト仕様書000125_楽天見積機能縮小版_チェックシートAPO_(APO)_キャビネット構成図_01.コンバージョン手順書（最新）20040831 2" xfId="3265"/>
    <cellStyle name="7_FAX用紙_★テスト仕様書000125_055飛脚ﾒｰﾙ便ｻｰﾊﾞ(急便向け）_チェックシートAPO_キャビネット構成図_キャビネット構成図" xfId="3266"/>
    <cellStyle name="Input 6" xfId="3267"/>
    <cellStyle name="7_FAX用紙_★テスト仕様書000125_055飛脚ﾒｰﾙ便ｻｰﾊﾞ(急便向け）_チェックシートAPO_キャビネット構成図_キャビネット構成図 2" xfId="3268"/>
    <cellStyle name="7_FAX用紙_★テスト仕様書000125_055飛脚ﾒｰﾙ便ｻｰﾊﾞ(急便向け）_チェックシートAPO_キャビネット構成図_キャビネット構成図_01.コンバージョン手順書（最新）20040831" xfId="3269"/>
    <cellStyle name="7_FAX用紙_★テスト仕様書000125_055飛脚ﾒｰﾙ便ｻｰﾊﾞ(急便向け）_チェックシートAPO_キャビネット構成図_キャビネット構成図_01.コンバージョン手順書（最新）20040831 2" xfId="3270"/>
    <cellStyle name="7_FAX用紙_★テスト仕様書000125_055飛脚ﾒｰﾙ便ｻｰﾊﾞ(急便向け）_チェックシートAPO_キャビネット構成図_キャビネット構成図_050.(添付資料)その他" xfId="3271"/>
    <cellStyle name="7_FAX用紙_★テスト仕様書000125_システム構築_(APO)_(APO)_キャビネット構成図_キャビネット構成図" xfId="3272"/>
    <cellStyle name="7_FAX用紙_テスト仕様書_モールＩＦテスト仕様書（対楽天）_キャビネット構成図 2" xfId="3273"/>
    <cellStyle name="7_FAX用紙_★テスト仕様書000125_057楽天様向ｲﾝﾀｰﾈｯﾄｼｮｯﾋﾟﾝｸﾞﾓｰﾙ機能開発2" xfId="3274"/>
    <cellStyle name="7_FAX用紙_★テスト仕様書000125_057楽天様向ｲﾝﾀｰﾈｯﾄｼｮｯﾋﾟﾝｸﾞﾓｰﾙ機能開発2_(APO)_(APO)" xfId="3275"/>
    <cellStyle name="7_FAX用紙_★テスト仕様書000125_057楽天様向ｲﾝﾀｰﾈｯﾄｼｮｯﾋﾟﾝｸﾞﾓｰﾙ機能開発2_(APO)_(APO)_050.(添付資料)その他 2" xfId="3276"/>
    <cellStyle name="7_FAX用紙_★テスト仕様書000125_057楽天様向ｲﾝﾀｰﾈｯﾄｼｮｯﾋﾟﾝｸﾞﾓｰﾙ機能開発2_(APO)_(APO)_キャビネット構成図 2" xfId="3277"/>
    <cellStyle name="7_FAX用紙_★テスト仕様書000125_SO21見積1205_(APO)_キャビネット構成図_キャビネット構成図_050.(添付資料)その他" xfId="3278"/>
    <cellStyle name="7_FAX用紙_★テスト仕様書000125_057楽天様向ｲﾝﾀｰﾈｯﾄｼｮｯﾋﾟﾝｸﾞﾓｰﾙ機能開発2_(APO)_(APO)_キャビネット構成図_050.(添付資料)その他 2" xfId="3279"/>
    <cellStyle name="7_FAX用紙_SO21見積1205_チェックシートAPO_(APO)_キャビネット構成図_キャビネット構成図 2" xfId="3280"/>
    <cellStyle name="7_FAX用紙_★テスト仕様書000125_楽天見積機能縮小版_(APO)_(APO)_キャビネット構成図_キャビネット構成図" xfId="3281"/>
    <cellStyle name="7_FAX用紙_★テスト仕様書000125_057楽天様向ｲﾝﾀｰﾈｯﾄｼｮｯﾋﾟﾝｸﾞﾓｰﾙ機能開発2_(APO)_(APO)_キャビネット構成図_キャビネット構成図_01.コンバージョン手順書（最新）20040831 2" xfId="3282"/>
    <cellStyle name="7_FAX用紙_★テスト仕様書000125_057楽天様向ｲﾝﾀｰﾈｯﾄｼｮｯﾋﾟﾝｸﾞﾓｰﾙ機能開発2_(APO)_01.コンバージョン手順書（最新）20040831" xfId="3283"/>
    <cellStyle name="7_FAX用紙_★テスト仕様書000125_057楽天様向ｲﾝﾀｰﾈｯﾄｼｮｯﾋﾟﾝｸﾞﾓｰﾙ機能開発2_(APO)_01.コンバージョン手順書（最新）20040831 2" xfId="3284"/>
    <cellStyle name="7_FAX用紙_★テスト仕様書000125_057楽天様向ｲﾝﾀｰﾈｯﾄｼｮｯﾋﾟﾝｸﾞﾓｰﾙ機能開発2_(APO)_050.(添付資料)その他" xfId="3285"/>
    <cellStyle name="7_FAX用紙_★テスト仕様書000125_057楽天様向ｲﾝﾀｰﾈｯﾄｼｮｯﾋﾟﾝｸﾞﾓｰﾙ機能開発2_(APO)_キャビネット構成図" xfId="3286"/>
    <cellStyle name="7_FAX用紙_★テスト仕様書000125_057楽天様向ｲﾝﾀｰﾈｯﾄｼｮｯﾋﾟﾝｸﾞﾓｰﾙ機能開発2_(APO)_キャビネット構成図_050.(添付資料)その他" xfId="3287"/>
    <cellStyle name="7_FAX用紙_★テスト仕様書000125_057楽天様向ｲﾝﾀｰﾈｯﾄｼｮｯﾋﾟﾝｸﾞﾓｰﾙ機能開発2_(APO)_キャビネット構成図_キャビネット構成図_01.コンバージョン手順書（最新）20040831" xfId="3288"/>
    <cellStyle name="7_FAX用紙_テスト仕様書(対楽天)_楽天見積機能縮小版_050.(添付資料)その他" xfId="3289"/>
    <cellStyle name="7_FAX用紙_★テスト仕様書000125_057楽天様向ｲﾝﾀｰﾈｯﾄｼｮｯﾋﾟﾝｸﾞﾓｰﾙ機能開発2_(APO)_キャビネット構成図_キャビネット構成図_01.コンバージョン手順書（最新）20040831 2" xfId="3290"/>
    <cellStyle name="7_FAX用紙_テスト仕様書_チェックシートAPO_(APO)_キャビネット構成図_050.(添付資料)その他 2" xfId="3291"/>
    <cellStyle name="7_FAX用紙_テスト仕様書(対楽天)_モールＩＦテスト仕様書（対楽天）_チェックシートAPO_キャビネット構成図_キャビネット構成図_01.コンバージョン手順書（最新）20040831 2" xfId="3292"/>
    <cellStyle name="7_FAX用紙_★テスト仕様書000125_057楽天様向ｲﾝﾀｰﾈｯﾄｼｮｯﾋﾟﾝｸﾞﾓｰﾙ機能開発2_(APO)_キャビネット構成図_キャビネット構成図_050.(添付資料)その他" xfId="3293"/>
    <cellStyle name="7_FAX用紙_テスト仕様書_チェックシートAPO_(APO)_キャビネット構成図_キャビネット構成図_050.(添付資料)その他" xfId="3294"/>
    <cellStyle name="7_FAX用紙_★テスト仕様書000125_057楽天様向ｲﾝﾀｰﾈｯﾄｼｮｯﾋﾟﾝｸﾞﾓｰﾙ機能開発2_(APO)_キャビネット構成図_キャビネット構成図_050.(添付資料)その他 2" xfId="3295"/>
    <cellStyle name="7_FAX用紙_テスト仕様書_053北陸勤怠給与(東京)_チェックシートAPO_キャビネット構成図_01.コンバージョン手順書（最新）20040831 2" xfId="3296"/>
    <cellStyle name="7_FAX用紙_★テスト仕様書000125_057楽天様向ｲﾝﾀｰﾈｯﾄｼｮｯﾋﾟﾝｸﾞﾓｰﾙ機能開発2_01.コンバージョン手順書（最新）20040831" xfId="3297"/>
    <cellStyle name="7_FAX用紙_★テスト仕様書000125_057楽天様向ｲﾝﾀｰﾈｯﾄｼｮｯﾋﾟﾝｸﾞﾓｰﾙ機能開発2_01.コンバージョン手順書（最新）20040831 2" xfId="3298"/>
    <cellStyle name="7_FAX用紙_★テスト仕様書000125_057楽天様向ｲﾝﾀｰﾈｯﾄｼｮｯﾋﾟﾝｸﾞﾓｰﾙ機能開発2_050.(添付資料)その他" xfId="3299"/>
    <cellStyle name="7_FAX用紙_テスト仕様書(テストモール)_SO21見積1205_(APO)_(APO)_キャビネット構成図_050.(添付資料)その他" xfId="3300"/>
    <cellStyle name="7_FAX用紙_★テスト仕様書000125_057楽天様向ｲﾝﾀｰﾈｯﾄｼｮｯﾋﾟﾝｸﾞﾓｰﾙ機能開発2_キャビネット構成図 2" xfId="3301"/>
    <cellStyle name="7_FAX用紙_テスト仕様書(テストモール)_050.(添付資料)その他" xfId="3302"/>
    <cellStyle name="7_FAX用紙_★テスト仕様書000125_057楽天様向ｲﾝﾀｰﾈｯﾄｼｮｯﾋﾟﾝｸﾞﾓｰﾙ機能開発2_キャビネット構成図_キャビネット構成図 2" xfId="3303"/>
    <cellStyle name="7_FAX用紙_057楽天様向ｲﾝﾀｰﾈｯﾄｼｮｯﾋﾟﾝｸﾞﾓｰﾙ機能開発2_キャビネット構成図_01.コンバージョン手順書（最新）20040831" xfId="3304"/>
    <cellStyle name="7_FAX用紙_★テスト仕様書000125_057楽天様向ｲﾝﾀｰﾈｯﾄｼｮｯﾋﾟﾝｸﾞﾓｰﾙ機能開発2_キャビネット構成図_キャビネット構成図_01.コンバージョン手順書（最新）20040831 2" xfId="3305"/>
    <cellStyle name="7_FAX用紙_★テスト仕様書000125_057楽天様向ｲﾝﾀｰﾈｯﾄｼｮｯﾋﾟﾝｸﾞﾓｰﾙ機能開発2_チェックシートAPO 2" xfId="3306"/>
    <cellStyle name="7_FAX用紙_★テスト仕様書000125_057楽天様向ｲﾝﾀｰﾈｯﾄｼｮｯﾋﾟﾝｸﾞﾓｰﾙ機能開発2_チェックシートAPO_(APO)" xfId="3307"/>
    <cellStyle name="7_FAX用紙_★テスト仕様書000125_057楽天様向ｲﾝﾀｰﾈｯﾄｼｮｯﾋﾟﾝｸﾞﾓｰﾙ機能開発2_チェックシートAPO_(APO) 2" xfId="3308"/>
    <cellStyle name="7_FAX用紙_★テスト仕様書000125_057楽天様向ｲﾝﾀｰﾈｯﾄｼｮｯﾋﾟﾝｸﾞﾓｰﾙ機能開発2_チェックシートAPO_(APO)_01.コンバージョン手順書（最新）20040831 2" xfId="3309"/>
    <cellStyle name="7_FAX用紙_テスト仕様書(対楽天)_(APO)_キャビネット構成図_キャビネット構成図_01.コンバージョン手順書（最新）20040831 2" xfId="3310"/>
    <cellStyle name="7_FAX用紙_★テスト仕様書000125_057楽天様向ｲﾝﾀｰﾈｯﾄｼｮｯﾋﾟﾝｸﾞﾓｰﾙ機能開発2_チェックシートAPO_(APO)_050.(添付資料)その他" xfId="3311"/>
    <cellStyle name="7_FAX用紙_055飛脚ﾒｰﾙ便ｻｰﾊﾞ(急便向け） 2" xfId="3312"/>
    <cellStyle name="7_FAX用紙_★テスト仕様書000125_057楽天様向ｲﾝﾀｰﾈｯﾄｼｮｯﾋﾟﾝｸﾞﾓｰﾙ機能開発2_チェックシートAPO_(APO)_050.(添付資料)その他 2" xfId="3313"/>
    <cellStyle name="7_FAX用紙_注文確認_チェックシートAPO_キャビネット構成図_01.コンバージョン手順書（最新）20040831" xfId="3314"/>
    <cellStyle name="7_FAX用紙_057楽天様向ｲﾝﾀｰﾈｯﾄｼｮｯﾋﾟﾝｸﾞﾓｰﾙ機能開発2_(APO) 2" xfId="3315"/>
    <cellStyle name="7_FAX用紙_テスト仕様書(対楽天)_キャビネット構成図_050.(添付資料)その他" xfId="3316"/>
    <cellStyle name="7_FAX用紙_テスト仕様書_053北陸勤怠給与(東京)_(APO)_(APO)_キャビネット構成図" xfId="3317"/>
    <cellStyle name="7_FAX用紙_★テスト仕様書000125_057楽天様向ｲﾝﾀｰﾈｯﾄｼｮｯﾋﾟﾝｸﾞﾓｰﾙ機能開発2_チェックシートAPO_キャビネット構成図 2" xfId="3318"/>
    <cellStyle name="7_FAX用紙_057楽天様向ｲﾝﾀｰﾈｯﾄｼｮｯﾋﾟﾝｸﾞﾓｰﾙ機能開発2_(APO)_050.(添付資料)その他" xfId="3319"/>
    <cellStyle name="7_FAX用紙_★テスト仕様書000125_057楽天様向ｲﾝﾀｰﾈｯﾄｼｮｯﾋﾟﾝｸﾞﾓｰﾙ機能開発2_チェックシートAPO_キャビネット構成図_050.(添付資料)その他" xfId="3320"/>
    <cellStyle name="7_FAX用紙_057楽天様向ｲﾝﾀｰﾈｯﾄｼｮｯﾋﾟﾝｸﾞﾓｰﾙ機能開発2_(APO)_050.(添付資料)その他 2" xfId="3321"/>
    <cellStyle name="7_FAX用紙_★テスト仕様書000125_057楽天様向ｲﾝﾀｰﾈｯﾄｼｮｯﾋﾟﾝｸﾞﾓｰﾙ機能開発2_チェックシートAPO_キャビネット構成図_050.(添付資料)その他 2" xfId="3322"/>
    <cellStyle name="7_FAX用紙_モールＩＦテスト仕様書（対楽天）_キャビネット構成図_キャビネット構成図_050.(添付資料)その他" xfId="3323"/>
    <cellStyle name="7_FAX用紙_057楽天様向ｲﾝﾀｰﾈｯﾄｼｮｯﾋﾟﾝｸﾞﾓｰﾙ機能開発2_(APO)_キャビネット構成図 2" xfId="3324"/>
    <cellStyle name="7_FAX用紙_★テスト仕様書000125_057楽天様向ｲﾝﾀｰﾈｯﾄｼｮｯﾋﾟﾝｸﾞﾓｰﾙ機能開発2_チェックシートAPO_キャビネット構成図_キャビネット構成図 2" xfId="3325"/>
    <cellStyle name="7_FAX用紙_★テスト仕様書000125_SO21見積1205" xfId="3326"/>
    <cellStyle name="7_FAX用紙_★テスト仕様書000125_SO21見積1205 2" xfId="3327"/>
    <cellStyle name="7_FAX用紙_テスト仕様書_モールＩ／Ｆテスト_(APO)_(APO)_キャビネット構成図_キャビネット構成図" xfId="3328"/>
    <cellStyle name="7_FAX用紙_053北陸勤怠給与(東京)_キャビネット構成図" xfId="3329"/>
    <cellStyle name="7_FAX用紙_テスト仕様書(テストモール)_楽天見積機能縮小版_キャビネット構成図_01.コンバージョン手順書（最新）20040831" xfId="3330"/>
    <cellStyle name="7_FAX用紙_★テスト仕様書000125_SO21見積1205_(APO)_(APO)" xfId="3331"/>
    <cellStyle name="7_FAX用紙_055飛脚ﾒｰﾙ便ｻｰﾊﾞ(急便向け）_チェックシートAPO_(APO)_キャビネット構成図_キャビネット構成図_01.コンバージョン手順書（最新）20040831" xfId="3332"/>
    <cellStyle name="7_FAX用紙_テスト仕様書_モールＩ／Ｆテスト_(APO)_(APO)_キャビネット構成図_キャビネット構成図_050.(添付資料)その他" xfId="3333"/>
    <cellStyle name="7_FAX用紙_053北陸勤怠給与(東京)_キャビネット構成図_050.(添付資料)その他" xfId="3334"/>
    <cellStyle name="7_FAX用紙_★テスト仕様書000125_SO21見積1205_(APO)_(APO)_050.(添付資料)その他" xfId="3335"/>
    <cellStyle name="7_FAX用紙_テスト仕様書_モールＩ／Ｆテスト_(APO)_(APO)_キャビネット構成図_キャビネット構成図_050.(添付資料)その他 2" xfId="3336"/>
    <cellStyle name="7_FAX用紙_053北陸勤怠給与(東京)_キャビネット構成図_050.(添付資料)その他 2" xfId="3337"/>
    <cellStyle name="7_FAX用紙_★テスト仕様書000125_SO21見積1205_(APO)_(APO)_050.(添付資料)その他 2" xfId="3338"/>
    <cellStyle name="7_FAX用紙_053北陸勤怠給与(東京)_キャビネット構成図_キャビネット構成図_01.コンバージョン手順書（最新）20040831 2" xfId="3339"/>
    <cellStyle name="7_FAX用紙_★テスト仕様書000125_SO21見積1205_(APO)_(APO)_キャビネット構成図_01.コンバージョン手順書（最新）20040831 2" xfId="3340"/>
    <cellStyle name="7_FAX用紙_053北陸勤怠給与(東京)_キャビネット構成図_キャビネット構成図_050.(添付資料)その他" xfId="3341"/>
    <cellStyle name="7_FAX用紙_★テスト仕様書000125_SO21見積1205_(APO)_(APO)_キャビネット構成図_050.(添付資料)その他" xfId="3342"/>
    <cellStyle name="7_FAX用紙_テスト仕様書_チェックシートAPO_キャビネット構成図_01.コンバージョン手順書（最新）20040831" xfId="3343"/>
    <cellStyle name="7_FAX用紙_053北陸勤怠給与(東京)_キャビネット構成図_キャビネット構成図_050.(添付資料)その他 2" xfId="3344"/>
    <cellStyle name="7_FAX用紙_★テスト仕様書000125_SO21見積1205_(APO)_(APO)_キャビネット構成図_050.(添付資料)その他 2" xfId="3345"/>
    <cellStyle name="7_FAX用紙_★テスト仕様書000125_SO21見積1205_(APO)_(APO)_キャビネット構成図_キャビネット構成図_01.コンバージョン手順書（最新）20040831" xfId="3346"/>
    <cellStyle name="7_FAX用紙_モールＩ／Ｆテスト_チェックシートAPO 2" xfId="3347"/>
    <cellStyle name="7_FAX用紙_★テスト仕様書000125_SO21見積1205_(APO)_(APO)_キャビネット構成図_キャビネット構成図_050.(添付資料)その他" xfId="3348"/>
    <cellStyle name="7_FAX用紙_★テスト仕様書000125_SO21見積1205_(APO)_(APO)_キャビネット構成図_キャビネット構成図_050.(添付資料)その他 2" xfId="3349"/>
    <cellStyle name="7_FAX用紙_★テスト仕様書000125_SO21見積1205_(APO)_01.コンバージョン手順書（最新）20040831" xfId="3350"/>
    <cellStyle name="7_FAX用紙_★テスト仕様書000125_SO21見積1205_(APO)_050.(添付資料)その他 2" xfId="3351"/>
    <cellStyle name="7_FAX用紙_★テスト仕様書000125_SO21見積1205_(APO)_キャビネット構成図" xfId="3352"/>
    <cellStyle name="7_FAX用紙_★テスト仕様書000125_SO21見積1205_(APO)_キャビネット構成図_キャビネット構成図" xfId="3353"/>
    <cellStyle name="7_FAX用紙_★テスト仕様書000125_SO21見積1205_(APO)_キャビネット構成図_キャビネット構成図 2" xfId="3354"/>
    <cellStyle name="7_FAX用紙_★テスト仕様書000125_SO21見積1205_(APO)_キャビネット構成図_キャビネット構成図_01.コンバージョン手順書（最新）20040831 2" xfId="3355"/>
    <cellStyle name="7_FAX用紙_テスト仕様書(テストモール)_SO21見積1205_キャビネット構成図_キャビネット構成図" xfId="3356"/>
    <cellStyle name="7_FAX用紙_★テスト仕様書000125_SO21見積1205_(APO)_キャビネット構成図_キャビネット構成図_050.(添付資料)その他 2" xfId="3357"/>
    <cellStyle name="7_FAX用紙_テスト仕様書(テストモール)_注文確認_(APO)_キャビネット構成図_キャビネット構成図" xfId="3358"/>
    <cellStyle name="7_FAX用紙_★テスト仕様書000125_SO21見積1205_01.コンバージョン手順書（最新）20040831" xfId="3359"/>
    <cellStyle name="7_FAX用紙_★テスト仕様書000125_SO21見積1205_01.コンバージョン手順書（最新）20040831 2" xfId="3360"/>
    <cellStyle name="标题 2 2" xfId="3361"/>
    <cellStyle name="7_FAX用紙_★テスト仕様書000125_SO21見積1205_050.(添付資料)その他 2" xfId="3362"/>
    <cellStyle name="7_FAX用紙_★テスト仕様書000125_SO21見積1205_キャビネット構成図 2" xfId="3363"/>
    <cellStyle name="7_FAX用紙_★テスト仕様書000125_SO21見積1205_キャビネット構成図_01.コンバージョン手順書（最新）20040831" xfId="3364"/>
    <cellStyle name="7_FAX用紙_★テスト仕様書000125_SO21見積1205_キャビネット構成図_050.(添付資料)その他" xfId="3365"/>
    <cellStyle name="7_FAX用紙_★テスト仕様書000125_SO21見積1205_キャビネット構成図_050.(添付資料)その他 2" xfId="3366"/>
    <cellStyle name="7_FAX用紙_★テスト仕様書000125_SO21見積1205_キャビネット構成図_キャビネット構成図" xfId="3367"/>
    <cellStyle name="7_FAX用紙_★テスト仕様書000125_SO21見積1205_キャビネット構成図_キャビネット構成図_050.(添付資料)その他" xfId="3368"/>
    <cellStyle name="7_FAX用紙_★テスト仕様書000125_SO21見積1205_キャビネット構成図_キャビネット構成図_050.(添付資料)その他 2" xfId="3369"/>
    <cellStyle name="7_FAX用紙_★テスト仕様書000125_SO21見積1205_チェックシートAPO" xfId="3370"/>
    <cellStyle name="7_FAX用紙_★テスト仕様書000125_SO21見積1205_チェックシートAPO 2" xfId="3371"/>
    <cellStyle name="7_FAX用紙_★テスト仕様書000125_SO21見積1205_チェックシートAPO_(APO) 2" xfId="3372"/>
    <cellStyle name="7_FAX用紙_055飛脚ﾒｰﾙ便ｻｰﾊﾞ(急便向け）_チェックシートAPO_01.コンバージョン手順書（最新）20040831 2" xfId="3373"/>
    <cellStyle name="7_FAX用紙_★テスト仕様書000125_SO21見積1205_チェックシートAPO_(APO)_050.(添付資料)その他" xfId="3374"/>
    <cellStyle name="7_FAX用紙_★テスト仕様書000125_SO21見積1205_チェックシートAPO_(APO)_050.(添付資料)その他 2" xfId="3375"/>
    <cellStyle name="7_FAX用紙_テスト仕様書(対楽天)_楽天見積機能縮小版_チェックシートAPO_キャビネット構成図_キャビネット構成図_01.コンバージョン手順書（最新）20040831" xfId="3376"/>
    <cellStyle name="7_FAX用紙_★テスト仕様書000125_SO21見積1205_チェックシートAPO_(APO)_キャビネット構成図" xfId="3377"/>
    <cellStyle name="7_FAX用紙_テスト仕様書(対楽天)_楽天見積機能縮小版_チェックシートAPO_キャビネット構成図_キャビネット構成図_01.コンバージョン手順書（最新）20040831 2" xfId="3378"/>
    <cellStyle name="7_FAX用紙_★テスト仕様書000125_SO21見積1205_チェックシートAPO_(APO)_キャビネット構成図 2" xfId="3379"/>
    <cellStyle name="7_FAX用紙_テスト仕様書(対楽天)_システム構築_チェックシートAPO_01.コンバージョン手順書（最新）20040831" xfId="3380"/>
    <cellStyle name="7_FAX用紙_★テスト仕様書000125_SO21見積1205_チェックシートAPO_(APO)_キャビネット構成図_050.(添付資料)その他" xfId="3381"/>
    <cellStyle name="7_FAX用紙_テスト仕様書(対楽天)_システム構築_チェックシートAPO_01.コンバージョン手順書（最新）20040831 2" xfId="3382"/>
    <cellStyle name="7_FAX用紙_★テスト仕様書000125_SO21見積1205_チェックシートAPO_(APO)_キャビネット構成図_050.(添付資料)その他 2" xfId="3383"/>
    <cellStyle name="7_FAX用紙_★テスト仕様書000125_SO21見積1205_チェックシートAPO_(APO)_キャビネット構成図_キャビネット構成図" xfId="3384"/>
    <cellStyle name="7_FAX用紙_★テスト仕様書000125_SO21見積1205_チェックシートAPO_(APO)_キャビネット構成図_キャビネット構成図_01.コンバージョン手順書（最新）20040831" xfId="3385"/>
    <cellStyle name="7_FAX用紙_★テスト仕様書000125_SO21見積1205_チェックシートAPO_(APO)_キャビネット構成図_キャビネット構成図_01.コンバージョン手順書（最新）20040831 2" xfId="3386"/>
    <cellStyle name="7_FAX用紙_★テスト仕様書000125_SO21見積1205_チェックシートAPO_050.(添付資料)その他" xfId="3387"/>
    <cellStyle name="7_FAX用紙_★テスト仕様書000125_SO21見積1205_チェックシートAPO_050.(添付資料)その他 2" xfId="3388"/>
    <cellStyle name="SAPBEXexcGood" xfId="3389"/>
    <cellStyle name="7_FAX用紙_★テスト仕様書000125_SO21見積1205_チェックシートAPO_キャビネット構成図_01.コンバージョン手順書（最新）20040831" xfId="3390"/>
    <cellStyle name="7_FAX用紙_★テスト仕様書000125_SO21見積1205_チェックシートAPO_キャビネット構成図_01.コンバージョン手順書（最新）20040831 2" xfId="3391"/>
    <cellStyle name="7_FAX用紙_★テスト仕様書000125_SO21見積1205_チェックシートAPO_キャビネット構成図_050.(添付資料)その他" xfId="3392"/>
    <cellStyle name="7_FAX用紙_テスト仕様書(対楽天)_055飛脚ﾒｰﾙ便ｻｰﾊﾞ(急便向け）_チェックシートAPO_(APO)_050.(添付資料)その他" xfId="3393"/>
    <cellStyle name="7_FAX用紙_テスト仕様書_053北陸勤怠給与(東京)_01.コンバージョン手順書（最新）20040831" xfId="3394"/>
    <cellStyle name="7_FAX用紙_★テスト仕様書000125_SO21見積1205_チェックシートAPO_キャビネット構成図_050.(添付資料)その他 2" xfId="3395"/>
    <cellStyle name="7_FAX用紙_★テスト仕様書000125_SO21見積1205_チェックシートAPO_キャビネット構成図_キャビネット構成図_01.コンバージョン手順書（最新）20040831 2" xfId="3396"/>
    <cellStyle name="7_FAX用紙_★テスト仕様書000125_SO21見積1205_チェックシートAPO_キャビネット構成図_キャビネット構成図_050.(添付資料)その他" xfId="3397"/>
    <cellStyle name="7_FAX用紙_★テスト仕様書000125_SO21見積1205_チェックシートAPO_キャビネット構成図_キャビネット構成図_050.(添付資料)その他 2" xfId="3398"/>
    <cellStyle name="7_FAX用紙_★テスト仕様書000125_システム構築_キャビネット構成図_キャビネット構成図_050.(添付資料)その他" xfId="3399"/>
    <cellStyle name="7_FAX用紙_★テスト仕様書000125_キャビネット構成図" xfId="3400"/>
    <cellStyle name="7_FAX用紙_★テスト仕様書000125_システム構築_キャビネット構成図_キャビネット構成図_050.(添付資料)その他 2" xfId="3401"/>
    <cellStyle name="7_FAX用紙_★テスト仕様書000125_キャビネット構成図 2" xfId="3402"/>
    <cellStyle name="7_FAX用紙_★テスト仕様書000125_キャビネット構成図_01.コンバージョン手順書（最新）20040831" xfId="3403"/>
    <cellStyle name="7_FAX用紙_テスト仕様書(テストモール)_SO21見積1205_050.(添付資料)その他 2" xfId="3404"/>
    <cellStyle name="7_FAX用紙_★テスト仕様書000125_キャビネット構成図_キャビネット構成図_050.(添付資料)その他 2" xfId="3405"/>
    <cellStyle name="7_FAX用紙_テスト仕様書(テストモール)_チェックシートAPO_(APO)_050.(添付資料)その他 2" xfId="3406"/>
    <cellStyle name="7_FAX用紙_★テスト仕様書000125_システム構築" xfId="3407"/>
    <cellStyle name="7_FAX用紙_057楽天様向ｲﾝﾀｰﾈｯﾄｼｮｯﾋﾟﾝｸﾞﾓｰﾙ機能開発2_(APO)_(APO)_キャビネット構成図_キャビネット構成図_01.コンバージョン手順書（最新）20040831 2" xfId="3408"/>
    <cellStyle name="7_FAX用紙_★テスト仕様書000125_システム構築 2" xfId="3409"/>
    <cellStyle name="7_FAX用紙_★テスト仕様書000125_システム構築_(APO)_(APO)" xfId="3410"/>
    <cellStyle name="7_FAX用紙_★テスト仕様書000125_システム構築_(APO)_(APO) 2" xfId="3411"/>
    <cellStyle name="7_FAX用紙_★テスト仕様書000125_システム構築_(APO)_(APO)_キャビネット構成図_01.コンバージョン手順書（最新）20040831" xfId="3412"/>
    <cellStyle name="7_FAX用紙_★テスト仕様書000125_システム構築_(APO)_(APO)_キャビネット構成図_01.コンバージョン手順書（最新）20040831 2" xfId="3413"/>
    <cellStyle name="7_FAX用紙_★テスト仕様書000125_楽天見積機能縮小版_チェックシートAPO_(APO)_050.(添付資料)その他" xfId="3414"/>
    <cellStyle name="7_FAX用紙_053北陸勤怠給与(東京)_(APO)_キャビネット構成図_キャビネット構成図_050.(添付資料)その他 2" xfId="3415"/>
    <cellStyle name="7_FAX用紙_★テスト仕様書000125_システム構築_(APO)_キャビネット構成図_キャビネット構成図" xfId="3416"/>
    <cellStyle name="7_FAX用紙_★テスト仕様書000125_システム構築_(APO)_キャビネット構成図_キャビネット構成図_01.コンバージョン手順書（最新）20040831" xfId="3417"/>
    <cellStyle name="7_FAX用紙_★テスト仕様書000125_システム構築_(APO)_キャビネット構成図_キャビネット構成図_01.コンバージョン手順書（最新）20040831 2" xfId="3418"/>
    <cellStyle name="常规 9" xfId="3419"/>
    <cellStyle name="7_FAX用紙_テスト仕様書_楽天見積機能縮小版_チェックシートAPO_キャビネット構成図 2" xfId="3420"/>
    <cellStyle name="7_FAX用紙_★テスト仕様書000125_システム構築_01.コンバージョン手順書（最新）20040831" xfId="3421"/>
    <cellStyle name="7_FAX用紙_テスト仕様書(対楽天)_055飛脚ﾒｰﾙ便ｻｰﾊﾞ(急便向け）_キャビネット構成図_050.(添付資料)その他 2" xfId="3422"/>
    <cellStyle name="7_FAX用紙_★テスト仕様書000125_システム構築_01.コンバージョン手順書（最新）20040831 2" xfId="3423"/>
    <cellStyle name="標準 2 10" xfId="3424"/>
    <cellStyle name="7_FAX用紙_★テスト仕様書000125_システム構築_050.(添付資料)その他" xfId="3425"/>
    <cellStyle name="7_FAX用紙_テスト仕様書_SO21見積1205_チェックシートAPO_(APO)_キャビネット構成図_キャビネット構成図 2" xfId="3426"/>
    <cellStyle name="7_FAX用紙_テスト仕様書(対楽天)_楽天見積機能縮小版_チェックシートAPO_キャビネット構成図_050.(添付資料)その他" xfId="3427"/>
    <cellStyle name="7_FAX用紙_★テスト仕様書000125_システム構築_キャビネット構成図" xfId="3428"/>
    <cellStyle name="7_FAX用紙_★テスト仕様書000125_システム構築_キャビネット構成図_050.(添付資料)その他" xfId="3429"/>
    <cellStyle name="7_FAX用紙_053北陸勤怠給与(東京)_(APO)" xfId="3430"/>
    <cellStyle name="7_FAX用紙_チェックシートAPO_キャビネット構成図_01.コンバージョン手順書（最新）20040831" xfId="3431"/>
    <cellStyle name="7_FAX用紙_テスト仕様書_モールＩ／Ｆテスト_01.コンバージョン手順書（最新）20040831" xfId="3432"/>
    <cellStyle name="7_FAX用紙_★テスト仕様書000125_システム構築_キャビネット構成図_050.(添付資料)その他 2" xfId="3433"/>
    <cellStyle name="7_FAX用紙_053北陸勤怠給与(東京)_(APO) 2" xfId="3434"/>
    <cellStyle name="7_FAX用紙_★テスト仕様書000125_システム構築_キャビネット構成図_キャビネット構成図" xfId="3435"/>
    <cellStyle name="7_FAX用紙_★テスト仕様書000125_システム構築_キャビネット構成図_キャビネット構成図_01.コンバージョン手順書（最新）20040831" xfId="3436"/>
    <cellStyle name="7_FAX用紙_★テスト仕様書000125_システム構築_チェックシートAPO" xfId="3437"/>
    <cellStyle name="7_FAX用紙_★テスト仕様書000125_システム構築_チェックシートAPO 2" xfId="3438"/>
    <cellStyle name="7_FAX用紙_テスト仕様書(テストモール)_057楽天様向ｲﾝﾀｰﾈｯﾄｼｮｯﾋﾟﾝｸﾞﾓｰﾙ機能開発2_チェックシートAPO_キャビネット構成図_キャビネット構成図_01.コンバージョン手順書（最新）20040831 2" xfId="3439"/>
    <cellStyle name="7_FAX用紙_テスト仕様書(対楽天)_楽天見積機能縮小版_キャビネット構成図_キャビネット構成図_050.(添付資料)その他" xfId="3440"/>
    <cellStyle name="7_FAX用紙_★テスト仕様書000125_システム構築_チェックシートAPO_(APO)" xfId="3441"/>
    <cellStyle name="7_FAX用紙_テスト仕様書(対楽天)_楽天見積機能縮小版_キャビネット構成図_キャビネット構成図_050.(添付資料)その他 2" xfId="3442"/>
    <cellStyle name="7_FAX用紙_★テスト仕様書000125_システム構築_チェックシートAPO_(APO) 2" xfId="3443"/>
    <cellStyle name="7_FAX用紙_楽天見積機能縮小版_(APO)_(APO)_050.(添付資料)その他 2" xfId="3444"/>
    <cellStyle name="7_FAX用紙_★テスト仕様書000125_システム構築_チェックシートAPO_(APO)_01.コンバージョン手順書（最新）20040831" xfId="3445"/>
    <cellStyle name="7_FAX用紙_テスト仕様書(対楽天)_055飛脚ﾒｰﾙ便ｻｰﾊﾞ(急便向け）_チェックシートAPO_(APO)_キャビネット構成図_050.(添付資料)その他" xfId="3446"/>
    <cellStyle name="7_FAX用紙_注文確認_チェックシートAPO_キャビネット構成図_キャビネット構成図" xfId="3447"/>
    <cellStyle name="7_FAX用紙_★テスト仕様書000125_システム構築_チェックシートAPO_(APO)_01.コンバージョン手順書（最新）20040831 2" xfId="3448"/>
    <cellStyle name="7_FAX用紙_テスト仕様書_053北陸勤怠給与(東京)_(APO)_キャビネット構成図_キャビネット構成図_01.コンバージョン手順書（最新）20040831" xfId="3449"/>
    <cellStyle name="7_FAX用紙_★テスト仕様書000125_システム構築_チェックシートAPO_(APO)_キャビネット構成図" xfId="3450"/>
    <cellStyle name="7_FAX用紙_★テスト仕様書000125_注文確認_チェックシートAPO_(APO)" xfId="3451"/>
    <cellStyle name="7_FAX用紙_テスト仕様書_053北陸勤怠給与(東京)_(APO)_キャビネット構成図_キャビネット構成図_01.コンバージョン手順書（最新）20040831 2" xfId="3452"/>
    <cellStyle name="7_FAX用紙_★テスト仕様書000125_システム構築_チェックシートAPO_(APO)_キャビネット構成図 2" xfId="3453"/>
    <cellStyle name="7_FAX用紙_★テスト仕様書000125_注文確認_チェックシートAPO_(APO) 2" xfId="3454"/>
    <cellStyle name="7_FAX用紙_★テスト仕様書000125_システム構築_チェックシートAPO_(APO)_キャビネット構成図_01.コンバージョン手順書（最新）20040831 2" xfId="3455"/>
    <cellStyle name="7_FAX用紙_★テスト仕様書000125_注文確認_チェックシートAPO_(APO)_01.コンバージョン手順書（最新）20040831 2" xfId="3456"/>
    <cellStyle name="7_FAX用紙_テスト仕様書(対楽天)_055飛脚ﾒｰﾙ便ｻｰﾊﾞ(急便向け）_チェックシートAPO_(APO)_キャビネット構成図_キャビネット構成図_01.コンバージョン手順書（最新）20040831" xfId="3457"/>
    <cellStyle name="7_FAX用紙_★テスト仕様書000125_システム構築_チェックシートAPO_(APO)_キャビネット構成図_050.(添付資料)その他" xfId="3458"/>
    <cellStyle name="7_FAX用紙_★テスト仕様書000125_注文確認_チェックシートAPO_(APO)_050.(添付資料)その他" xfId="3459"/>
    <cellStyle name="7_FAX用紙_テスト仕様書(対楽天)_055飛脚ﾒｰﾙ便ｻｰﾊﾞ(急便向け）_チェックシートAPO_(APO)_キャビネット構成図_キャビネット構成図_01.コンバージョン手順書（最新）20040831 2" xfId="3460"/>
    <cellStyle name="7_FAX用紙_★テスト仕様書000125_システム構築_チェックシートAPO_(APO)_キャビネット構成図_050.(添付資料)その他 2" xfId="3461"/>
    <cellStyle name="7_FAX用紙_★テスト仕様書000125_注文確認_チェックシートAPO_(APO)_050.(添付資料)その他 2" xfId="3462"/>
    <cellStyle name="7_FAX用紙_★テスト仕様書000125_システム構築_チェックシートAPO_(APO)_キャビネット構成図_キャビネット構成図_01.コンバージョン手順書（最新）20040831 2" xfId="3463"/>
    <cellStyle name="7_FAX用紙_★テスト仕様書000125_注文確認_チェックシートAPO_(APO)_キャビネット構成図_01.コンバージョン手順書（最新）20040831 2" xfId="3464"/>
    <cellStyle name="标题 1 2" xfId="3465"/>
    <cellStyle name="7_FAX用紙_テスト仕様書(対楽天)_モールＩＦテスト仕様書（対楽天）_(APO)_キャビネット構成図_キャビネット構成図_01.コンバージョン手順書（最新）20040831 2" xfId="3466"/>
    <cellStyle name="7_FAX用紙_★テスト仕様書000125_システム構築_チェックシートAPO_(APO)_キャビネット構成図_キャビネット構成図_050.(添付資料)その他" xfId="3467"/>
    <cellStyle name="7_FAX用紙_★テスト仕様書000125_注文確認_チェックシートAPO_(APO)_キャビネット構成図_050.(添付資料)その他" xfId="3468"/>
    <cellStyle name="7_FAX用紙_★テスト仕様書000125_システム構築_チェックシートAPO_01.コンバージョン手順書（最新）20040831" xfId="3469"/>
    <cellStyle name="7_FAX用紙_★テスト仕様書000125_システム構築_チェックシートAPO_01.コンバージョン手順書（最新）20040831 2" xfId="3470"/>
    <cellStyle name="7_FAX用紙_★テスト仕様書000125_システム構築_チェックシートAPO_050.(添付資料)その他" xfId="3471"/>
    <cellStyle name="7_FAX用紙_★テスト仕様書000125_システム構築_チェックシートAPO_050.(添付資料)その他 2" xfId="3472"/>
    <cellStyle name="7_FAX用紙_055飛脚ﾒｰﾙ便ｻｰﾊﾞ(急便向け）_(APO)_050.(添付資料)その他 2" xfId="3473"/>
    <cellStyle name="7_FAX用紙_★テスト仕様書000125_システム構築_チェックシートAPO_キャビネット構成図 2" xfId="3474"/>
    <cellStyle name="7_FAX用紙_★テスト仕様書000125_システム構築_チェックシートAPO_キャビネット構成図_01.コンバージョン手順書（最新）20040831" xfId="3475"/>
    <cellStyle name="7_FAX用紙_テスト仕様書(テストモール)_楽天見積機能縮小版_チェックシートAPO_キャビネット構成図_050.(添付資料)その他 2" xfId="3476"/>
    <cellStyle name="SAPBEXresData" xfId="3477"/>
    <cellStyle name="7_FAX用紙_★テスト仕様書000125_システム構築_チェックシートAPO_キャビネット構成図_01.コンバージョン手順書（最新）20040831 2" xfId="3478"/>
    <cellStyle name="7_FAX用紙_★テスト仕様書000125_システム構築_チェックシートAPO_キャビネット構成図_050.(添付資料)その他" xfId="3479"/>
    <cellStyle name="7_FAX用紙_テスト仕様書_057楽天様向ｲﾝﾀｰﾈｯﾄｼｮｯﾋﾟﾝｸﾞﾓｰﾙ機能開発2_チェックシートAPO_01.コンバージョン手順書（最新）20040831" xfId="3480"/>
    <cellStyle name="7_FAX用紙_★テスト仕様書000125_システム構築_チェックシートAPO_キャビネット構成図_050.(添付資料)その他 2" xfId="3481"/>
    <cellStyle name="7_FAX用紙_テスト仕様書(テストモール)_055飛脚ﾒｰﾙ便ｻｰﾊﾞ(急便向け）_(APO)_(APO)_キャビネット構成図_キャビネット構成図" xfId="3482"/>
    <cellStyle name="7_FAX用紙_★テスト仕様書000125_システム構築_チェックシートAPO_キャビネット構成図_キャビネット構成図_01.コンバージョン手順書（最新）20040831" xfId="3483"/>
    <cellStyle name="7_FAX用紙_★テスト仕様書000125_システム構築_チェックシートAPO_キャビネット構成図_キャビネット構成図_01.コンバージョン手順書（最新）20040831 2" xfId="3484"/>
    <cellStyle name="7_FAX用紙_★テスト仕様書000125_システム構築_チェックシートAPO_キャビネット構成図_キャビネット構成図_050.(添付資料)その他" xfId="3485"/>
    <cellStyle name="7_FAX用紙_★テスト仕様書000125_システム構築_チェックシートAPO_キャビネット構成図_キャビネット構成図_050.(添付資料)その他 2" xfId="3486"/>
    <cellStyle name="7_FAX用紙_テスト仕様書(テストモール)_注文確認_(APO)_キャビネット構成図_050.(添付資料)その他" xfId="3487"/>
    <cellStyle name="7_FAX用紙_モールＩＦテスト仕様書（対楽天）_01.コンバージョン手順書（最新）20040831 2" xfId="3488"/>
    <cellStyle name="7_FAX用紙_★テスト仕様書000125_チェックシートAPO" xfId="3489"/>
    <cellStyle name="7_FAX用紙_055飛脚ﾒｰﾙ便ｻｰﾊﾞ(急便向け）_チェックシートAPO_(APO)_01.コンバージョン手順書（最新）20040831" xfId="3490"/>
    <cellStyle name="7_FAX用紙_テスト仕様書(テストモール)_注文確認_(APO)_キャビネット構成図_050.(添付資料)その他 2" xfId="3491"/>
    <cellStyle name="7_FAX用紙_★テスト仕様書000125_チェックシートAPO 2" xfId="3492"/>
    <cellStyle name="7_FAX用紙_055飛脚ﾒｰﾙ便ｻｰﾊﾞ(急便向け）_チェックシートAPO_(APO)_01.コンバージョン手順書（最新）20040831 2" xfId="3493"/>
    <cellStyle name="Rie Version" xfId="3494"/>
    <cellStyle name="7_FAX用紙_★テスト仕様書000125_チェックシートAPO_(APO)" xfId="3495"/>
    <cellStyle name="7_FAX用紙_テスト仕様書(対楽天)_053北陸勤怠給与(東京)_(APO)_(APO)_キャビネット構成図_キャビネット構成図" xfId="3496"/>
    <cellStyle name="Rie Version 2" xfId="3497"/>
    <cellStyle name="7_FAX用紙_★テスト仕様書000125_チェックシートAPO_(APO) 2" xfId="3498"/>
    <cellStyle name="7_FAX用紙_テスト仕様書(対楽天)_053北陸勤怠給与(東京)_(APO)_(APO)_キャビネット構成図_キャビネット構成図 2" xfId="3499"/>
    <cellStyle name="7_FAX用紙_★テスト仕様書000125_チェックシートAPO_(APO)_050.(添付資料)その他" xfId="3500"/>
    <cellStyle name="7_FAX用紙_テスト仕様書(対楽天)_053北陸勤怠給与(東京)_(APO)_(APO)_キャビネット構成図_キャビネット構成図_050.(添付資料)その他" xfId="3501"/>
    <cellStyle name="7_FAX用紙_★テスト仕様書000125_チェックシートAPO_(APO)_キャビネット構成図" xfId="3502"/>
    <cellStyle name="7_FAX用紙_モールＩＦテスト仕様書（対楽天）_チェックシートAPO_(APO)_キャビネット構成図_キャビネット構成図_01.コンバージョン手順書（最新）20040831" xfId="3503"/>
    <cellStyle name="7_FAX用紙_★テスト仕様書000125_チェックシートAPO_(APO)_キャビネット構成図 2" xfId="3504"/>
    <cellStyle name="7_FAX用紙_★テスト仕様書000125_チェックシートAPO_(APO)_キャビネット構成図_050.(添付資料)その他" xfId="3505"/>
    <cellStyle name="7_FAX用紙_★テスト仕様書000125_チェックシートAPO_(APO)_キャビネット構成図_050.(添付資料)その他 2" xfId="3506"/>
    <cellStyle name="7_FAX用紙_テスト仕様書_楽天見積機能縮小版_(APO)_キャビネット構成図_050.(添付資料)その他" xfId="3507"/>
    <cellStyle name="7_FAX用紙_★テスト仕様書000125_チェックシートAPO_(APO)_キャビネット構成図_キャビネット構成図" xfId="3508"/>
    <cellStyle name="7_FAX用紙_SO21見積1205_(APO)_(APO)_01.コンバージョン手順書（最新）20040831" xfId="3509"/>
    <cellStyle name="7_FAX用紙_テスト仕様書_楽天見積機能縮小版_(APO)_キャビネット構成図_050.(添付資料)その他 2" xfId="3510"/>
    <cellStyle name="7_FAX用紙_★テスト仕様書000125_チェックシートAPO_(APO)_キャビネット構成図_キャビネット構成図 2" xfId="3511"/>
    <cellStyle name="7_FAX用紙_★テスト仕様書000125_チェックシートAPO_(APO)_キャビネット構成図_キャビネット構成図_01.コンバージョン手順書（最新）20040831" xfId="3512"/>
    <cellStyle name="7_FAX用紙_★テスト仕様書000125_チェックシートAPO_(APO)_キャビネット構成図_キャビネット構成図_01.コンバージョン手順書（最新）20040831 2" xfId="3513"/>
    <cellStyle name="7_FAX用紙_★テスト仕様書000125_チェックシートAPO_(APO)_キャビネット構成図_キャビネット構成図_050.(添付資料)その他 2" xfId="3514"/>
    <cellStyle name="7_FAX用紙_★テスト仕様書000125_チェックシートAPO_01.コンバージョン手順書（最新）20040831" xfId="3515"/>
    <cellStyle name="7_FAX用紙_テスト仕様書(テストモール)_チェックシートAPO_(APO)_キャビネット構成図_キャビネット構成図" xfId="3516"/>
    <cellStyle name="7_FAX用紙_★テスト仕様書000125_チェックシートAPO_01.コンバージョン手順書（最新）20040831 2" xfId="3517"/>
    <cellStyle name="好_峰-JAV~1" xfId="3518"/>
    <cellStyle name="7_FAX用紙_★テスト仕様書000125_チェックシートAPO_050.(添付資料)その他" xfId="3519"/>
    <cellStyle name="好_峰-JAV~1 2" xfId="3520"/>
    <cellStyle name="7_FAX用紙_★テスト仕様書000125_チェックシートAPO_050.(添付資料)その他 2" xfId="3521"/>
    <cellStyle name="7_FAX用紙_テスト仕様書(テストモール)_注文確認_キャビネット構成図_キャビネット構成図" xfId="3522"/>
    <cellStyle name="7_FAX用紙_★テスト仕様書000125_チェックシートAPO_キャビネット構成図" xfId="3523"/>
    <cellStyle name="7_FAX用紙_テスト仕様書(対楽天)_055飛脚ﾒｰﾙ便ｻｰﾊﾞ(急便向け）_チェックシートAPO_(APO)" xfId="3524"/>
    <cellStyle name="7_FAX用紙_★テスト仕様書000125_チェックシートAPO_キャビネット構成図 2" xfId="3525"/>
    <cellStyle name="7_FAX用紙_テスト仕様書_モールＩＦテスト仕様書（対楽天）_(APO)_キャビネット構成図_050.(添付資料)その他" xfId="3526"/>
    <cellStyle name="7_FAX用紙_★テスト仕様書000125_チェックシートAPO_キャビネット構成図_01.コンバージョン手順書（最新）20040831" xfId="3527"/>
    <cellStyle name="7_FAX用紙_テスト仕様書_モールＩＦテスト仕様書（対楽天）_(APO)_キャビネット構成図_050.(添付資料)その他 2" xfId="3528"/>
    <cellStyle name="7_FAX用紙_★テスト仕様書000125_チェックシートAPO_キャビネット構成図_01.コンバージョン手順書（最新）20040831 2" xfId="3529"/>
    <cellStyle name="7_FAX用紙_★テスト仕様書000125_チェックシートAPO_キャビネット構成図_キャビネット構成図" xfId="3530"/>
    <cellStyle name="7_FAX用紙_★テスト仕様書000125_チェックシートAPO_キャビネット構成図_キャビネット構成図 2" xfId="3531"/>
    <cellStyle name="7_FAX用紙_★テスト仕様書000125_チェックシートAPO_キャビネット構成図_キャビネット構成図_01.コンバージョン手順書（最新）20040831" xfId="3532"/>
    <cellStyle name="7_FAX用紙_★テスト仕様書000125_チェックシートAPO_キャビネット構成図_キャビネット構成図_01.コンバージョン手順書（最新）20040831 2" xfId="3533"/>
    <cellStyle name="7_FAX用紙_注文確認_チェックシートAPO_(APO) 2" xfId="3534"/>
    <cellStyle name="7_FAX用紙_★テスト仕様書000125_チェックシートAPO_キャビネット構成図_キャビネット構成図_050.(添付資料)その他" xfId="3535"/>
    <cellStyle name="7_FAX用紙_★テスト仕様書000125_チェックシートAPO_キャビネット構成図_キャビネット構成図_050.(添付資料)その他 2" xfId="3536"/>
    <cellStyle name="7_FAX用紙_テスト仕様書(対楽天)_057楽天様向ｲﾝﾀｰﾈｯﾄｼｮｯﾋﾟﾝｸﾞﾓｰﾙ機能開発2_チェックシートAPO_キャビネット構成図" xfId="3537"/>
    <cellStyle name="7_FAX用紙_テスト仕様書_057楽天様向ｲﾝﾀｰﾈｯﾄｼｮｯﾋﾟﾝｸﾞﾓｰﾙ機能開発2_(APO)_キャビネット構成図" xfId="3538"/>
    <cellStyle name="7_FAX用紙_テスト仕様書(テストモール)_057楽天様向ｲﾝﾀｰﾈｯﾄｼｮｯﾋﾟﾝｸﾞﾓｰﾙ機能開発2_(APO)_(APO)_キャビネット構成図_キャビネット構成図_050.(添付資料)その他" xfId="3539"/>
    <cellStyle name="7_FAX用紙_★テスト仕様書000125_楽天見積機能縮小版 2" xfId="3540"/>
    <cellStyle name="7_FAX用紙_★テスト仕様書000125_楽天見積機能縮小版_(APO)_(APO) 2" xfId="3541"/>
    <cellStyle name="7_FAX用紙_テスト仕様書(テストモール)_053北陸勤怠給与(東京)_(APO)_キャビネット構成図_01.コンバージョン手順書（最新）20040831 2" xfId="3542"/>
    <cellStyle name="7_FAX用紙_テスト仕様書_モールＩ／Ｆテスト_(APO)_キャビネット構成図_キャビネット構成図" xfId="3543"/>
    <cellStyle name="7_FAX用紙_★テスト仕様書000125_楽天見積機能縮小版_(APO)_(APO)_01.コンバージョン手順書（最新）20040831" xfId="3544"/>
    <cellStyle name="7_FAX用紙_テスト仕様書_モールＩ／Ｆテスト_(APO)_キャビネット構成図_キャビネット構成図 2" xfId="3545"/>
    <cellStyle name="7_FAX用紙_★テスト仕様書000125_楽天見積機能縮小版_(APO)_(APO)_01.コンバージョン手順書（最新）20040831 2" xfId="3546"/>
    <cellStyle name="7_FAX用紙_055飛脚ﾒｰﾙ便ｻｰﾊﾞ(急便向け）_チェックシートAPO_(APO)" xfId="3547"/>
    <cellStyle name="7_FAX用紙_★テスト仕様書000125_楽天見積機能縮小版_(APO)_(APO)_050.(添付資料)その他" xfId="3548"/>
    <cellStyle name="7_FAX用紙_★テスト仕様書000125_楽天見積機能縮小版_(APO)_(APO)_050.(添付資料)その他 2" xfId="3549"/>
    <cellStyle name="7_FAX用紙_★テスト仕様書000125_楽天見積機能縮小版_(APO)_(APO)_キャビネット構成図_01.コンバージョン手順書（最新）20040831" xfId="3550"/>
    <cellStyle name="7_FAX用紙_★テスト仕様書000125_楽天見積機能縮小版_(APO)_(APO)_キャビネット構成図_050.(添付資料)その他 2" xfId="3551"/>
    <cellStyle name="7_FAX用紙_テスト仕様書(対楽天)_SO21見積1205_(APO)_キャビネット構成図_キャビネット構成図_050.(添付資料)その他" xfId="3552"/>
    <cellStyle name="7_FAX用紙_楽天見積機能縮小版_キャビネット構成図 2" xfId="3553"/>
    <cellStyle name="7_FAX用紙_★テスト仕様書000125_楽天見積機能縮小版_(APO)_(APO)_キャビネット構成図_キャビネット構成図_01.コンバージョン手順書（最新）20040831" xfId="3554"/>
    <cellStyle name="7_FAX用紙_★テスト仕様書000125_楽天見積機能縮小版_(APO)_(APO)_キャビネット構成図_キャビネット構成図_01.コンバージョン手順書（最新）20040831 2" xfId="3555"/>
    <cellStyle name="7_FAX用紙_テスト仕様書(テストモール)_SO21見積1205_チェックシートAPO_(APO)_キャビネット構成図_01.コンバージョン手順書（最新）20040831" xfId="3556"/>
    <cellStyle name="subhead" xfId="3557"/>
    <cellStyle name="7_FAX用紙_★テスト仕様書000125_楽天見積機能縮小版_(APO)_01.コンバージョン手順書（最新）20040831 2" xfId="3558"/>
    <cellStyle name="7_FAX用紙_★テスト仕様書000125_楽天見積機能縮小版_(APO)_050.(添付資料)その他" xfId="3559"/>
    <cellStyle name="7_FAX用紙_★テスト仕様書000125_楽天見積機能縮小版_(APO)_050.(添付資料)その他 2" xfId="3560"/>
    <cellStyle name="7_FAX用紙_★テスト仕様書000125_楽天見積機能縮小版_01.コンバージョン手順書（最新）20040831" xfId="3561"/>
    <cellStyle name="7_FAX用紙_楽天見積機能縮小版_チェックシートAPO_(APO)_キャビネット構成図" xfId="3562"/>
    <cellStyle name="7_FAX用紙_★テスト仕様書000125_楽天見積機能縮小版_01.コンバージョン手順書（最新）20040831 2" xfId="3563"/>
    <cellStyle name="7_FAX用紙_テスト仕様書_モールＩ／Ｆテスト_(APO)_キャビネット構成図_050.(添付資料)その他 2" xfId="3564"/>
    <cellStyle name="7_FAX用紙_★テスト仕様書000125_楽天見積機能縮小版_050.(添付資料)その他" xfId="3565"/>
    <cellStyle name="7_FAX用紙_★テスト仕様書000125_楽天見積機能縮小版_キャビネット構成図 2" xfId="3566"/>
    <cellStyle name="7_FAX用紙_★テスト仕様書000125_楽天見積機能縮小版_キャビネット構成図_01.コンバージョン手順書（最新）20040831" xfId="3567"/>
    <cellStyle name="7_FAX用紙_★テスト仕様書000125_楽天見積機能縮小版_キャビネット構成図_01.コンバージョン手順書（最新）20040831 2" xfId="3568"/>
    <cellStyle name="7_FAX用紙_★テスト仕様書000125_楽天見積機能縮小版_キャビネット構成図_050.(添付資料)その他" xfId="3569"/>
    <cellStyle name="7_FAX用紙_★テスト仕様書000125_楽天見積機能縮小版_キャビネット構成図_キャビネット構成図" xfId="3570"/>
    <cellStyle name="7_FAX用紙_テスト仕様書_SO21見積1205_チェックシートAPO_050.(添付資料)その他 2" xfId="3571"/>
    <cellStyle name="7_FAX用紙_テスト仕様書_053北陸勤怠給与(東京)_チェックシートAPO_(APO)_050.(添付資料)その他 2" xfId="3572"/>
    <cellStyle name="7_FAX用紙_★テスト仕様書000125_楽天見積機能縮小版_キャビネット構成図_キャビネット構成図_01.コンバージョン手順書（最新）20040831" xfId="3573"/>
    <cellStyle name="7_FAX用紙_★テスト仕様書000125_楽天見積機能縮小版_キャビネット構成図_キャビネット構成図_01.コンバージョン手順書（最新）20040831 2" xfId="3574"/>
    <cellStyle name="7_FAX用紙_★テスト仕様書000125_楽天見積機能縮小版_キャビネット構成図_キャビネット構成図_050.(添付資料)その他" xfId="3575"/>
    <cellStyle name="HEADER" xfId="3576"/>
    <cellStyle name="7_FAX用紙_★テスト仕様書000125_楽天見積機能縮小版_キャビネット構成図_キャビネット構成図_050.(添付資料)その他 2" xfId="3577"/>
    <cellStyle name="製品通知価格 2" xfId="3578"/>
    <cellStyle name="7_FAX用紙_★テスト仕様書000125_楽天見積機能縮小版_チェックシートAPO" xfId="3579"/>
    <cellStyle name="7_FAX用紙_★テスト仕様書000125_楽天見積機能縮小版_チェックシートAPO 2" xfId="3580"/>
    <cellStyle name="7_FAX用紙_★テスト仕様書000125_楽天見積機能縮小版_チェックシートAPO_(APO)" xfId="3581"/>
    <cellStyle name="7_FAX用紙_★テスト仕様書000125_楽天見積機能縮小版_チェックシートAPO_(APO)_01.コンバージョン手順書（最新）20040831" xfId="3582"/>
    <cellStyle name="7_FAX用紙_★テスト仕様書000125_楽天見積機能縮小版_チェックシートAPO_(APO)_050.(添付資料)その他 2" xfId="3583"/>
    <cellStyle name="7_FAX用紙_★テスト仕様書000125_楽天見積機能縮小版_チェックシートAPO_(APO)_キャビネット構成図 2" xfId="3584"/>
    <cellStyle name="7_FAX用紙_★テスト仕様書000125_楽天見積機能縮小版_チェックシートAPO_(APO)_キャビネット構成図_01.コンバージョン手順書（最新）20040831" xfId="3585"/>
    <cellStyle name="7_FAX用紙_★テスト仕様書000125_楽天見積機能縮小版_チェックシートAPO_(APO)_キャビネット構成図_キャビネット構成図" xfId="3586"/>
    <cellStyle name="7_FAX用紙_★テスト仕様書000125_楽天見積機能縮小版_チェックシートAPO_(APO)_キャビネット構成図_キャビネット構成図 2" xfId="3587"/>
    <cellStyle name="7_FAX用紙_★テスト仕様書000125_楽天見積機能縮小版_チェックシートAPO_(APO)_キャビネット構成図_キャビネット構成図_01.コンバージョン手順書（最新）20040831" xfId="3588"/>
    <cellStyle name="7_FAX用紙_テスト仕様書(テストモール)_SO21見積1205_(APO)_キャビネット構成図_キャビネット構成図_01.コンバージョン手順書（最新）20040831 2" xfId="3589"/>
    <cellStyle name="7_FAX用紙_テスト仕様書(対楽天)_053北陸勤怠給与(東京)_チェックシートAPO_(APO)_キャビネット構成図_キャビネット構成図" xfId="3590"/>
    <cellStyle name="中央詰め＋折返し" xfId="3591"/>
    <cellStyle name="7_FAX用紙_055飛脚ﾒｰﾙ便ｻｰﾊﾞ(急便向け）_(APO)_(APO)_キャビネット構成図 2" xfId="3592"/>
    <cellStyle name="7_FAX用紙_★テスト仕様書000125_楽天見積機能縮小版_チェックシートAPO_(APO)_キャビネット構成図_キャビネット構成図_01.コンバージョン手順書（最新）20040831 2" xfId="3593"/>
    <cellStyle name="7_FAX用紙_テスト仕様書(対楽天)_053北陸勤怠給与(東京)_チェックシートAPO_(APO)_キャビネット構成図_キャビネット構成図 2" xfId="3594"/>
    <cellStyle name="7_FAX用紙_テスト仕様書(対楽天)_055飛脚ﾒｰﾙ便ｻｰﾊﾞ(急便向け）_(APO)_(APO)_キャビネット構成図_キャビネット構成図" xfId="3595"/>
    <cellStyle name="7_FAX用紙_★テスト仕様書000125_楽天見積機能縮小版_チェックシートAPO_(APO)_キャビネット構成図_キャビネット構成図_050.(添付資料)その他" xfId="3596"/>
    <cellStyle name="7_FAX用紙_★テスト仕様書000125_楽天見積機能縮小版_チェックシートAPO_(APO)_キャビネット構成図_キャビネット構成図_050.(添付資料)その他 2" xfId="3597"/>
    <cellStyle name="7_FAX用紙_055飛脚ﾒｰﾙ便ｻｰﾊﾞ(急便向け）_キャビネット構成図_キャビネット構成図 2" xfId="3598"/>
    <cellStyle name="7_FAX用紙_★テスト仕様書000125_楽天見積機能縮小版_チェックシートAPO_01.コンバージョン手順書（最新）20040831" xfId="3599"/>
    <cellStyle name="7_FAX用紙_★テスト仕様書000125_楽天見積機能縮小版_チェックシートAPO_01.コンバージョン手順書（最新）20040831 2" xfId="3600"/>
    <cellStyle name="7_FAX用紙_テスト仕様書_モールＩＦテスト仕様書（対楽天） 2" xfId="3601"/>
    <cellStyle name="7_FAX用紙_★テスト仕様書000125_楽天見積機能縮小版_チェックシートAPO_050.(添付資料)その他" xfId="3602"/>
    <cellStyle name="7_FAX用紙_★テスト仕様書000125_楽天見積機能縮小版_チェックシートAPO_キャビネット構成図 2" xfId="3603"/>
    <cellStyle name="7_FAX用紙_★テスト仕様書000125_楽天見積機能縮小版_チェックシートAPO_キャビネット構成図_050.(添付資料)その他" xfId="3604"/>
    <cellStyle name="7_FAX用紙_テスト仕様書(対楽天)_057楽天様向ｲﾝﾀｰﾈｯﾄｼｮｯﾋﾟﾝｸﾞﾓｰﾙ機能開発2_チェックシートAPO_キャビネット構成図_01.コンバージョン手順書（最新）20040831 2" xfId="3605"/>
    <cellStyle name="7_FAX用紙_注文確認_キャビネット構成図_01.コンバージョン手順書（最新）20040831 2" xfId="3606"/>
    <cellStyle name="7_FAX用紙_テスト仕様書(テストモール)_057楽天様向ｲﾝﾀｰﾈｯﾄｼｮｯﾋﾟﾝｸﾞﾓｰﾙ機能開発2_(APO)_(APO)" xfId="3607"/>
    <cellStyle name="7_FAX用紙_テスト仕様書(テストモール)_057楽天様向ｲﾝﾀｰﾈｯﾄｼｮｯﾋﾟﾝｸﾞﾓｰﾙ機能開発2_(APO)_(APO) 2" xfId="3608"/>
    <cellStyle name="7_FAX用紙_★テスト仕様書000125_楽天見積機能縮小版_チェックシートAPO_キャビネット構成図_050.(添付資料)その他 2" xfId="3609"/>
    <cellStyle name="7_FAX用紙_★テスト仕様書000125_楽天見積機能縮小版_チェックシートAPO_キャビネット構成図_キャビネット構成図_050.(添付資料)その他 2" xfId="3610"/>
    <cellStyle name="7_FAX用紙_★テスト仕様書000125_注文確認" xfId="3611"/>
    <cellStyle name="7_FAX用紙_テスト仕様書(テストモール)_注文確認_チェックシートAPO_キャビネット構成図_キャビネット構成図_01.コンバージョン手順書（最新）20040831 2" xfId="3612"/>
    <cellStyle name="7_FAX用紙_★テスト仕様書000125_注文確認_(APO)_(APO)" xfId="3613"/>
    <cellStyle name="7_FAX用紙_★テスト仕様書000125_注文確認_(APO)_(APO)_01.コンバージョン手順書（最新）20040831" xfId="3614"/>
    <cellStyle name="7_FAX用紙_★テスト仕様書000125_注文確認_(APO)_(APO)_01.コンバージョン手順書（最新）20040831 2" xfId="3615"/>
    <cellStyle name="7_FAX用紙_★テスト仕様書000125_注文確認_(APO)_(APO)_050.(添付資料)その他 2" xfId="3616"/>
    <cellStyle name="7_FAX用紙_★テスト仕様書000125_注文確認_(APO)_(APO)_キャビネット構成図" xfId="3617"/>
    <cellStyle name="7_FAX用紙_★テスト仕様書000125_注文確認_(APO)_(APO)_キャビネット構成図 2" xfId="3618"/>
    <cellStyle name="7_FAX用紙_★テスト仕様書000125_注文確認_(APO)_(APO)_キャビネット構成図_01.コンバージョン手順書（最新）20040831 2" xfId="3619"/>
    <cellStyle name="7_FAX用紙_★テスト仕様書000125_注文確認_(APO)_(APO)_キャビネット構成図_050.(添付資料)その他 2" xfId="3620"/>
    <cellStyle name="7_FAX用紙_★テスト仕様書000125_注文確認_(APO)_(APO)_キャビネット構成図_キャビネット構成図" xfId="3621"/>
    <cellStyle name="7_FAX用紙_★テスト仕様書000125_注文確認_(APO)_(APO)_キャビネット構成図_キャビネット構成図 2" xfId="3622"/>
    <cellStyle name="7_FAX用紙_テスト仕様書(テストモール)_(APO)_(APO)_キャビネット構成図_050.(添付資料)その他" xfId="3623"/>
    <cellStyle name="7_FAX用紙_テスト仕様書(テストモール)_システム構築_(APO)_(APO)" xfId="3624"/>
    <cellStyle name="7_FAX用紙_テスト仕様書_055飛脚ﾒｰﾙ便ｻｰﾊﾞ(急便向け）_(APO)_キャビネット構成図_01.コンバージョン手順書（最新）20040831 2" xfId="3625"/>
    <cellStyle name="7_FAX用紙_テスト仕様書(対楽天)_楽天見積機能縮小版_チェックシートAPO_050.(添付資料)その他" xfId="3626"/>
    <cellStyle name="7_FAX用紙_★テスト仕様書000125_注文確認_(APO)_キャビネット構成図_キャビネット構成図" xfId="3627"/>
    <cellStyle name="7_FAX用紙_テスト仕様書(テストモール)_(APO)_(APO)_050.(添付資料)その他" xfId="3628"/>
    <cellStyle name="7_FAX用紙_テスト仕様書(テストモール)_システム構築_(APO)_(APO) 2" xfId="3629"/>
    <cellStyle name="7_FAX用紙_テスト仕様書(対楽天)_楽天見積機能縮小版_チェックシートAPO_050.(添付資料)その他 2" xfId="3630"/>
    <cellStyle name="7_FAX用紙_★テスト仕様書000125_注文確認_(APO)_キャビネット構成図_キャビネット構成図 2" xfId="3631"/>
    <cellStyle name="7_FAX用紙_テスト仕様書(テストモール)_システム構築_(APO)_(APO)_01.コンバージョン手順書（最新）20040831 2" xfId="3632"/>
    <cellStyle name="7_FAX用紙_★テスト仕様書000125_注文確認_(APO)_キャビネット構成図_キャビネット構成図_01.コンバージョン手順書（最新）20040831 2" xfId="3633"/>
    <cellStyle name="7_FAX用紙_テスト仕様書(対楽天)_モールＩＦテスト仕様書（対楽天）_(APO)_(APO)" xfId="3634"/>
    <cellStyle name="7_FAX用紙_テスト仕様書(テストモール)_システム構築_(APO)_(APO)_050.(添付資料)その他" xfId="3635"/>
    <cellStyle name="7_FAX用紙_★テスト仕様書000125_注文確認_(APO)_キャビネット構成図_キャビネット構成図_050.(添付資料)その他" xfId="3636"/>
    <cellStyle name="7_FAX用紙_テスト仕様書(対楽天)_モールＩＦテスト仕様書（対楽天）_(APO)_(APO) 2" xfId="3637"/>
    <cellStyle name="7_FAX用紙_テスト仕様書(テストモール)_SO21見積1205_チェックシートAPO_(APO)_01.コンバージョン手順書（最新）20040831" xfId="3638"/>
    <cellStyle name="7_FAX用紙_テスト仕様書(テストモール)_システム構築_(APO)_(APO)_050.(添付資料)その他 2" xfId="3639"/>
    <cellStyle name="7_FAX用紙_★テスト仕様書000125_注文確認_(APO)_キャビネット構成図_キャビネット構成図_050.(添付資料)その他 2" xfId="3640"/>
    <cellStyle name="7_FAX用紙_★テスト仕様書000125_注文確認_01.コンバージョン手順書（最新）20040831" xfId="3641"/>
    <cellStyle name="7_FAX用紙_055飛脚ﾒｰﾙ便ｻｰﾊﾞ(急便向け）_(APO)_(APO)_050.(添付資料)その他 2" xfId="3642"/>
    <cellStyle name="7_FAX用紙_★テスト仕様書000125_注文確認_01.コンバージョン手順書（最新）20040831 2" xfId="3643"/>
    <cellStyle name="7_FAX用紙_★テスト仕様書000125_注文確認_050.(添付資料)その他 2" xfId="3644"/>
    <cellStyle name="7_FAX用紙_★テスト仕様書000125_注文確認_キャビネット構成図" xfId="3645"/>
    <cellStyle name="7_FAX用紙_テスト仕様書_SO21見積1205_キャビネット構成図_キャビネット構成図" xfId="3646"/>
    <cellStyle name="7_FAX用紙_★テスト仕様書000125_注文確認_キャビネット構成図 2" xfId="3647"/>
    <cellStyle name="7_FAX用紙_057楽天様向ｲﾝﾀｰﾈｯﾄｼｮｯﾋﾟﾝｸﾞﾓｰﾙ機能開発2_(APO)_(APO)_キャビネット構成図_01.コンバージョン手順書（最新）20040831" xfId="3648"/>
    <cellStyle name="7_FAX用紙_テスト仕様書(対楽天)_SO21見積1205_(APO)_01.コンバージョン手順書（最新）20040831 2" xfId="3649"/>
    <cellStyle name="7_FAX用紙_★テスト仕様書000125_注文確認_キャビネット構成図_050.(添付資料)その他" xfId="3650"/>
    <cellStyle name="7_FAX用紙_★テスト仕様書000125_注文確認_キャビネット構成図_050.(添付資料)その他 2" xfId="3651"/>
    <cellStyle name="7_FAX用紙_★テスト仕様書000125_注文確認_キャビネット構成図_キャビネット構成図" xfId="3652"/>
    <cellStyle name="7_FAX用紙_★テスト仕様書000125_注文確認_キャビネット構成図_キャビネット構成図 2" xfId="3653"/>
    <cellStyle name="7_FAX用紙_★テスト仕様書000125_注文確認_キャビネット構成図_キャビネット構成図_050.(添付資料)その他" xfId="3654"/>
    <cellStyle name="7_FAX用紙_★テスト仕様書000125_注文確認_キャビネット構成図_キャビネット構成図_050.(添付資料)その他 2" xfId="3655"/>
    <cellStyle name="7_FAX用紙_SO21見積1205_(APO)_キャビネット構成図_050.(添付資料)その他 2" xfId="3656"/>
    <cellStyle name="7_FAX用紙_★テスト仕様書000125_注文確認_チェックシートAPO" xfId="3657"/>
    <cellStyle name="7_FAX用紙_テスト仕様書(テストモール)_モールＩＦテスト仕様書（対楽天）_チェックシートAPO_050.(添付資料)その他" xfId="3658"/>
    <cellStyle name="アンダーライン" xfId="3659"/>
    <cellStyle name="7_FAX用紙_テスト仕様書(対楽天)_チェックシートAPO_キャビネット構成図_050.(添付資料)その他" xfId="3660"/>
    <cellStyle name="7_FAX用紙_★テスト仕様書000125_注文確認_チェックシートAPO 2" xfId="3661"/>
    <cellStyle name="7_FAX用紙_テスト仕様書(対楽天)_注文確認_チェックシートAPO" xfId="3662"/>
    <cellStyle name="7_FAX用紙_★テスト仕様書000125_注文確認_チェックシートAPO_(APO)_キャビネット構成図_キャビネット構成図" xfId="3663"/>
    <cellStyle name="7_FAX用紙_テスト仕様書(対楽天)_注文確認_チェックシートAPO 2" xfId="3664"/>
    <cellStyle name="7_FAX用紙_★テスト仕様書000125_注文確認_チェックシートAPO_(APO)_キャビネット構成図_キャビネット構成図 2" xfId="3665"/>
    <cellStyle name="7_FAX用紙_テスト仕様書(対楽天)_注文確認_チェックシートAPO_050.(添付資料)その他" xfId="3666"/>
    <cellStyle name="7_FAX用紙_★テスト仕様書000125_注文確認_チェックシートAPO_(APO)_キャビネット構成図_キャビネット構成図_050.(添付資料)その他" xfId="3667"/>
    <cellStyle name="7_FAX用紙_テスト仕様書(対楽天)_055飛脚ﾒｰﾙ便ｻｰﾊﾞ(急便向け）_チェックシートAPO_(APO)_キャビネット構成図_キャビネット構成図 2" xfId="3668"/>
    <cellStyle name="7_FAX用紙_★テスト仕様書000125_注文確認_チェックシートAPO_01.コンバージョン手順書（最新）20040831" xfId="3669"/>
    <cellStyle name="7_FAX用紙_★テスト仕様書000125_注文確認_チェックシートAPO_01.コンバージョン手順書（最新）20040831 2" xfId="3670"/>
    <cellStyle name="7_FAX用紙_★テスト仕様書000125_注文確認_チェックシートAPO_050.(添付資料)その他" xfId="3671"/>
    <cellStyle name="7_FAX用紙_★テスト仕様書000125_注文確認_チェックシートAPO_050.(添付資料)その他 2" xfId="3672"/>
    <cellStyle name="7_FAX用紙_★テスト仕様書000125_注文確認_チェックシートAPO_キャビネット構成図" xfId="3673"/>
    <cellStyle name="7_FAX用紙_★テスト仕様書000125_注文確認_チェックシートAPO_キャビネット構成図 2" xfId="3674"/>
    <cellStyle name="7_FAX用紙_★テスト仕様書000125_注文確認_チェックシートAPO_キャビネット構成図_050.(添付資料)その他" xfId="3675"/>
    <cellStyle name="7_FAX用紙_★テスト仕様書000125_注文確認_チェックシートAPO_キャビネット構成図_050.(添付資料)その他 2" xfId="3676"/>
    <cellStyle name="7_FAX用紙_テスト仕様書(対楽天)_SO21見積1205_チェックシートAPO_(APO)_キャビネット構成図_キャビネット構成図_050.(添付資料)その他" xfId="3677"/>
    <cellStyle name="7_FAX用紙_★テスト仕様書000125_注文確認_チェックシートAPO_キャビネット構成図_キャビネット構成図 2" xfId="3678"/>
    <cellStyle name="7_FAX用紙_★テスト仕様書000125_注文確認_チェックシートAPO_キャビネット構成図_キャビネット構成図_01.コンバージョン手順書（最新）20040831 2" xfId="3679"/>
    <cellStyle name="7_FAX用紙_モールＩＦテスト仕様書（対楽天）_キャビネット構成図_01.コンバージョン手順書（最新）20040831 2" xfId="3680"/>
    <cellStyle name="7_FAX用紙_★テスト仕様書000125_注文確認_チェックシートAPO_キャビネット構成図_キャビネット構成図_050.(添付資料)その他" xfId="3681"/>
    <cellStyle name="7_FAX用紙_★テスト仕様書000125_注文確認_チェックシートAPO_キャビネット構成図_キャビネット構成図_050.(添付資料)その他 2" xfId="3682"/>
    <cellStyle name="7_FAX用紙_01.コンバージョン手順書（最新）20040831 2" xfId="3683"/>
    <cellStyle name="7_FAX用紙_テスト仕様書(テストモール)_053北陸勤怠給与(東京)_チェックシートAPO_キャビネット構成図_01.コンバージョン手順書（最新）20040831 2" xfId="3684"/>
    <cellStyle name="7_FAX用紙_050.(添付資料)その他" xfId="3685"/>
    <cellStyle name="7_FAX用紙_テスト仕様書(テストモール)_053北陸勤怠給与(東京)_チェックシートAPO_キャビネット構成図_050.(添付資料)その他" xfId="3686"/>
    <cellStyle name="7_FAX用紙_テスト仕様書(テストモール)_055飛脚ﾒｰﾙ便ｻｰﾊﾞ(急便向け）_チェックシートAPO_キャビネット構成図_キャビネット構成図_050.(添付資料)その他" xfId="3687"/>
    <cellStyle name="7_FAX用紙_050.(添付資料)その他 2" xfId="3688"/>
    <cellStyle name="7_FAX用紙_テスト仕様書(テストモール)_053北陸勤怠給与(東京)_チェックシートAPO_キャビネット構成図_050.(添付資料)その他 2" xfId="3689"/>
    <cellStyle name="7_FAX用紙_053北陸勤怠給与(東京)_(APO)_(APO)_01.コンバージョン手順書（最新）20040831 2" xfId="3690"/>
    <cellStyle name="7_FAX用紙_053北陸勤怠給与(東京)_(APO)_(APO)_050.(添付資料)その他" xfId="3691"/>
    <cellStyle name="7_FAX用紙_053北陸勤怠給与(東京)_(APO)_(APO)_050.(添付資料)その他 2" xfId="3692"/>
    <cellStyle name="7_FAX用紙_053北陸勤怠給与(東京)_(APO)_(APO)_キャビネット構成図_01.コンバージョン手順書（最新）20040831" xfId="3693"/>
    <cellStyle name="7_FAX用紙_053北陸勤怠給与(東京)_(APO)_(APO)_キャビネット構成図_01.コンバージョン手順書（最新）20040831 2" xfId="3694"/>
    <cellStyle name="7_FAX用紙_053北陸勤怠給与(東京)_(APO)_(APO)_キャビネット構成図_050.(添付資料)その他" xfId="3695"/>
    <cellStyle name="7_FAX用紙_053北陸勤怠給与(東京)_(APO)_(APO)_キャビネット構成図_キャビネット構成図" xfId="3696"/>
    <cellStyle name="7_FAX用紙_053北陸勤怠給与(東京)_(APO)_(APO)_キャビネット構成図_キャビネット構成図 2" xfId="3697"/>
    <cellStyle name="ﾔ竟瑙糺饑PERSONAL" xfId="3698"/>
    <cellStyle name="7_FAX用紙_053北陸勤怠給与(東京)_(APO)_(APO)_キャビネット構成図_キャビネット構成図_01.コンバージョン手順書（最新）20040831" xfId="3699"/>
    <cellStyle name="7_FAX用紙_テスト仕様書(対楽天)_057楽天様向ｲﾝﾀｰﾈｯﾄｼｮｯﾋﾟﾝｸﾞﾓｰﾙ機能開発2_(APO)_キャビネット構成図_050.(添付資料)その他" xfId="3700"/>
    <cellStyle name="7_FAX用紙_053北陸勤怠給与(東京)_(APO)_(APO)_キャビネット構成図_キャビネット構成図_01.コンバージョン手順書（最新）20040831 2" xfId="3701"/>
    <cellStyle name="好_履歴書-趙峰 2" xfId="3702"/>
    <cellStyle name="7_FAX用紙_053北陸勤怠給与(東京)_(APO)_(APO)_キャビネット構成図_キャビネット構成図_050.(添付資料)その他" xfId="3703"/>
    <cellStyle name="7_FAX用紙_053北陸勤怠給与(東京)_(APO)_(APO)_キャビネット構成図_キャビネット構成図_050.(添付資料)その他 2" xfId="3704"/>
    <cellStyle name="SAPBEXstdData" xfId="3705"/>
    <cellStyle name="7_FAX用紙_053北陸勤怠給与(東京)_(APO)_01.コンバージョン手順書（最新）20040831" xfId="3706"/>
    <cellStyle name="7_FAX用紙_053北陸勤怠給与(東京)_(APO)_01.コンバージョン手順書（最新）20040831 2" xfId="3707"/>
    <cellStyle name="7_FAX用紙_053北陸勤怠給与(東京)_(APO)_050.(添付資料)その他" xfId="3708"/>
    <cellStyle name="7_FAX用紙_053北陸勤怠給与(東京)_(APO)_050.(添付資料)その他 2" xfId="3709"/>
    <cellStyle name="7_FAX用紙_053北陸勤怠給与(東京)_(APO)_キャビネット構成図" xfId="3710"/>
    <cellStyle name="7_FAX用紙_053北陸勤怠給与(東京)_(APO)_キャビネット構成図 2" xfId="3711"/>
    <cellStyle name="7_FAX用紙_テスト仕様書(対楽天)_055飛脚ﾒｰﾙ便ｻｰﾊﾞ(急便向け）_(APO)_キャビネット構成図_キャビネット構成図" xfId="3712"/>
    <cellStyle name="7_FAX用紙_053北陸勤怠給与(東京)_(APO)_キャビネット構成図_01.コンバージョン手順書（最新）20040831" xfId="3713"/>
    <cellStyle name="7_FAX用紙_テスト仕様書(対楽天)_055飛脚ﾒｰﾙ便ｻｰﾊﾞ(急便向け）_(APO)_キャビネット構成図_キャビネット構成図 2" xfId="3714"/>
    <cellStyle name="7_FAX用紙_053北陸勤怠給与(東京)_(APO)_キャビネット構成図_01.コンバージョン手順書（最新）20040831 2" xfId="3715"/>
    <cellStyle name="7_FAX用紙_053北陸勤怠給与(東京)_(APO)_キャビネット構成図_050.(添付資料)その他" xfId="3716"/>
    <cellStyle name="7_FAX用紙_053北陸勤怠給与(東京)_(APO)_キャビネット構成図_050.(添付資料)その他 2" xfId="3717"/>
    <cellStyle name="dialog 2" xfId="3718"/>
    <cellStyle name="7_FAX用紙_053北陸勤怠給与(東京)_(APO)_キャビネット構成図_キャビネット構成図" xfId="3719"/>
    <cellStyle name="7_FAX用紙_テスト仕様書(テストモール)_055飛脚ﾒｰﾙ便ｻｰﾊﾞ(急便向け）_チェックシートAPO_キャビネット構成図_キャビネット構成図_01.コンバージョン手順書（最新）20040831" xfId="3720"/>
    <cellStyle name="7_FAX用紙_053北陸勤怠給与(東京)_(APO)_キャビネット構成図_キャビネット構成図 2" xfId="3721"/>
    <cellStyle name="7_FAX用紙_テスト仕様書(テストモール)_055飛脚ﾒｰﾙ便ｻｰﾊﾞ(急便向け）_チェックシートAPO_キャビネット構成図_キャビネット構成図_01.コンバージョン手順書（最新）20040831 2" xfId="3722"/>
    <cellStyle name="7_FAX用紙_テスト仕様書(対楽天)_SO21見積1205_(APO)_キャビネット構成図_キャビネット構成図_01.コンバージョン手順書（最新）20040831" xfId="3723"/>
    <cellStyle name="7_FAX用紙_053北陸勤怠給与(東京)_(APO)_キャビネット構成図_キャビネット構成図_01.コンバージョン手順書（最新）20040831" xfId="3724"/>
    <cellStyle name="7_FAX用紙_053北陸勤怠給与(東京)_(APO)_キャビネット構成図_キャビネット構成図_01.コンバージョン手順書（最新）20040831 2" xfId="3725"/>
    <cellStyle name="7_FAX用紙_053北陸勤怠給与(東京)_チェックシートAPO" xfId="3726"/>
    <cellStyle name="7_FAX用紙_055飛脚ﾒｰﾙ便ｻｰﾊﾞ(急便向け）_キャビネット構成図_キャビネット構成図_01.コンバージョン手順書（最新）20040831" xfId="3727"/>
    <cellStyle name="7_FAX用紙_053北陸勤怠給与(東京)_(APO)_キャビネット構成図_キャビネット構成図_050.(添付資料)その他" xfId="3728"/>
    <cellStyle name="7_FAX用紙_テスト仕様書_モールＩＦテスト仕様書（対楽天）_(APO)_(APO)_キャビネット構成図_キャビネット構成図_050.(添付資料)その他" xfId="3729"/>
    <cellStyle name="7_FAX用紙_053北陸勤怠給与(東京)_チェックシートAPO 2" xfId="3730"/>
    <cellStyle name="7_FAX用紙_055飛脚ﾒｰﾙ便ｻｰﾊﾞ(急便向け）_キャビネット構成図_キャビネット構成図_01.コンバージョン手順書（最新）20040831 2" xfId="3731"/>
    <cellStyle name="7_FAX用紙_テスト仕様書(テストモール)_システム構築_チェックシートAPO_キャビネット構成図_キャビネット構成図_050.(添付資料)その他" xfId="3732"/>
    <cellStyle name="SAPBEXstdDataEmph" xfId="3733"/>
    <cellStyle name="7_FAX用紙_053北陸勤怠給与(東京)_チェックシートAPO_(APO)" xfId="3734"/>
    <cellStyle name="7_FAX用紙_053北陸勤怠給与(東京)_チェックシートAPO_(APO)_01.コンバージョン手順書（最新）20040831 2" xfId="3735"/>
    <cellStyle name="7_FAX用紙_テスト仕様書(テストモール)_注文確認_チェックシートAPO_(APO)_キャビネット構成図_050.(添付資料)その他" xfId="3736"/>
    <cellStyle name="7_FAX用紙_053北陸勤怠給与(東京)_チェックシートAPO_(APO)_050.(添付資料)その他" xfId="3737"/>
    <cellStyle name="7_FAX用紙_053北陸勤怠給与(東京)_チェックシートAPO_(APO)_050.(添付資料)その他 2" xfId="3738"/>
    <cellStyle name="7_FAX用紙_テスト仕様書(テストモール)_SO21見積1205_(APO)" xfId="3739"/>
    <cellStyle name="7_FAX用紙_注文確認_(APO)_(APO)_050.(添付資料)その他" xfId="3740"/>
    <cellStyle name="7_FAX用紙_053北陸勤怠給与(東京)_チェックシートAPO_(APO)_キャビネット構成図" xfId="3741"/>
    <cellStyle name="7_FAX用紙_テスト仕様書(テストモール)_SO21見積1205_(APO) 2" xfId="3742"/>
    <cellStyle name="7_FAX用紙_注文確認_(APO)_(APO)_050.(添付資料)その他 2" xfId="3743"/>
    <cellStyle name="7_FAX用紙_053北陸勤怠給与(東京)_チェックシートAPO_(APO)_キャビネット構成図 2" xfId="3744"/>
    <cellStyle name="7_FAX用紙_テスト仕様書(テストモール)_SO21見積1205_(APO)_01.コンバージョン手順書（最新）20040831" xfId="3745"/>
    <cellStyle name="7_FAX用紙_テスト仕様書(対楽天)_055飛脚ﾒｰﾙ便ｻｰﾊﾞ(急便向け）_(APO)" xfId="3746"/>
    <cellStyle name="7_FAX用紙_053北陸勤怠給与(東京)_チェックシートAPO_(APO)_キャビネット構成図_01.コンバージョン手順書（最新）20040831" xfId="3747"/>
    <cellStyle name="7_FAX用紙_テスト仕様書(テストモール)_SO21見積1205_(APO)_01.コンバージョン手順書（最新）20040831 2" xfId="3748"/>
    <cellStyle name="7_FAX用紙_テスト仕様書(対楽天)_055飛脚ﾒｰﾙ便ｻｰﾊﾞ(急便向け）_(APO) 2" xfId="3749"/>
    <cellStyle name="7_FAX用紙_053北陸勤怠給与(東京)_チェックシートAPO_(APO)_キャビネット構成図_01.コンバージョン手順書（最新）20040831 2" xfId="3750"/>
    <cellStyle name="7_FAX用紙_テスト仕様書(テストモール)_SO21見積1205_(APO)_050.(添付資料)その他" xfId="3751"/>
    <cellStyle name="7_FAX用紙_053北陸勤怠給与(東京)_チェックシートAPO_(APO)_キャビネット構成図_050.(添付資料)その他" xfId="3752"/>
    <cellStyle name="7_FAX用紙_053北陸勤怠給与(東京)_チェックシートAPO_(APO)_キャビネット構成図_050.(添付資料)その他 2" xfId="3753"/>
    <cellStyle name="7_FAX用紙_テスト仕様書(対楽天)_057楽天様向ｲﾝﾀｰﾈｯﾄｼｮｯﾋﾟﾝｸﾞﾓｰﾙ機能開発2_(APO)_キャビネット構成図_キャビネット構成図" xfId="3754"/>
    <cellStyle name="7_FAX用紙_テスト仕様書(テストモール)_SO21見積1205_(APO)_050.(添付資料)その他 2" xfId="3755"/>
    <cellStyle name="7_FAX用紙_テスト仕様書(テストモール)_SO21見積1205_(APO)_キャビネット構成図" xfId="3756"/>
    <cellStyle name="7_FAX用紙_053北陸勤怠給与(東京)_チェックシートAPO_(APO)_キャビネット構成図_キャビネット構成図" xfId="3757"/>
    <cellStyle name="7_FAX用紙_テスト仕様書(テストモール)_SO21見積1205_(APO)_キャビネット構成図_050.(添付資料)その他" xfId="3758"/>
    <cellStyle name="7_FAX用紙_053北陸勤怠給与(東京)_チェックシートAPO_(APO)_キャビネット構成図_キャビネット構成図_050.(添付資料)その他" xfId="3759"/>
    <cellStyle name="7_FAX用紙_テスト仕様書(テストモール)_SO21見積1205_(APO)_キャビネット構成図_050.(添付資料)その他 2" xfId="3760"/>
    <cellStyle name="7_FAX用紙_053北陸勤怠給与(東京)_チェックシートAPO_(APO)_キャビネット構成図_キャビネット構成図_050.(添付資料)その他 2" xfId="3761"/>
    <cellStyle name="entry" xfId="3762"/>
    <cellStyle name="7_FAX用紙_システム構築_キャビネット構成図_キャビネット構成図_050.(添付資料)その他" xfId="3763"/>
    <cellStyle name="7_FAX用紙_テスト仕様書_システム構築_(APO)_(APO)_01.コンバージョン手順書（最新）20040831 2" xfId="3764"/>
    <cellStyle name="7_FAX用紙_053北陸勤怠給与(東京)_チェックシートAPO_キャビネット構成図" xfId="3765"/>
    <cellStyle name="7_FAX用紙_テスト仕様書(テストモール)_モールＩＦテスト仕様書（対楽天） 2" xfId="3766"/>
    <cellStyle name="7_FAX用紙_053北陸勤怠給与(東京)_チェックシートAPO_キャビネット構成図_01.コンバージョン手順書（最新）20040831" xfId="3767"/>
    <cellStyle name="Body" xfId="3768"/>
    <cellStyle name="7_FAX用紙_テスト仕様書(対楽天)_055飛脚ﾒｰﾙ便ｻｰﾊﾞ(急便向け）_キャビネット構成図_キャビネット構成図_01.コンバージョン手順書（最新）20040831" xfId="3769"/>
    <cellStyle name="7_FAX用紙_テスト仕様書(対楽天)_楽天見積機能縮小版_チェックシートAPO_(APO)_キャビネット構成図_キャビネット構成図_01.コンバージョン手順書（最新）20040831" xfId="3770"/>
    <cellStyle name="7_FAX用紙_053北陸勤怠給与(東京)_チェックシートAPO_キャビネット構成図_01.コンバージョン手順書（最新）20040831 2" xfId="3771"/>
    <cellStyle name="7_FAX用紙_053北陸勤怠給与(東京)_チェックシートAPO_キャビネット構成図_050.(添付資料)その他 2" xfId="3772"/>
    <cellStyle name="7_FAX用紙_テスト仕様書(対楽天)_057楽天様向ｲﾝﾀｰﾈｯﾄｼｮｯﾋﾟﾝｸﾞﾓｰﾙ機能開発2_チェックシートAPO_(APO)" xfId="3773"/>
    <cellStyle name="7_FAX用紙_053北陸勤怠給与(東京)_チェックシートAPO_キャビネット構成図_キャビネット構成図" xfId="3774"/>
    <cellStyle name="7_FAX用紙_テスト仕様書(対楽天)_055飛脚ﾒｰﾙ便ｻｰﾊﾞ(急便向け）_(APO)_(APO)_キャビネット構成図" xfId="3775"/>
    <cellStyle name="7_FAX用紙_053北陸勤怠給与(東京)_チェックシートAPO_キャビネット構成図_キャビネット構成図 2" xfId="3776"/>
    <cellStyle name="7_FAX用紙_053北陸勤怠給与(東京)_チェックシートAPO_キャビネット構成図_キャビネット構成図_01.コンバージョン手順書（最新）20040831" xfId="3777"/>
    <cellStyle name="7_FAX用紙_053北陸勤怠給与(東京)_チェックシートAPO_キャビネット構成図_キャビネット構成図_050.(添付資料)その他" xfId="3778"/>
    <cellStyle name="7_FAX用紙_053北陸勤怠給与(東京)_チェックシートAPO_キャビネット構成図_キャビネット構成図_050.(添付資料)その他 2" xfId="3779"/>
    <cellStyle name="7_FAX用紙_テスト仕様書(対楽天)_(APO)_キャビネット構成図_キャビネット構成図_01.コンバージョン手順書（最新）20040831" xfId="3780"/>
    <cellStyle name="7_FAX用紙_055飛脚ﾒｰﾙ便ｻｰﾊﾞ(急便向け）" xfId="3781"/>
    <cellStyle name="7_FAX用紙_055飛脚ﾒｰﾙ便ｻｰﾊﾞ(急便向け）_(APO)" xfId="3782"/>
    <cellStyle name="7_FAX用紙_055飛脚ﾒｰﾙ便ｻｰﾊﾞ(急便向け）_(APO) 2" xfId="3783"/>
    <cellStyle name="7_FAX用紙_テスト仕様書_システム構築_(APO)_(APO)_キャビネット構成図_01.コンバージョン手順書（最新）20040831" xfId="3784"/>
    <cellStyle name="7_FAX用紙_055飛脚ﾒｰﾙ便ｻｰﾊﾞ(急便向け）_(APO)_(APO)" xfId="3785"/>
    <cellStyle name="7_FAX用紙_055飛脚ﾒｰﾙ便ｻｰﾊﾞ(急便向け）_(APO)_(APO)_050.(添付資料)その他" xfId="3786"/>
    <cellStyle name="7_FAX用紙_テスト仕様書(テストモール)_SO21見積1205_(APO)_キャビネット構成図_キャビネット構成図_01.コンバージョン手順書（最新）20040831" xfId="3787"/>
    <cellStyle name="7_FAX用紙_055飛脚ﾒｰﾙ便ｻｰﾊﾞ(急便向け）_(APO)_(APO)_キャビネット構成図" xfId="3788"/>
    <cellStyle name="7_FAX用紙_モールＩＦテスト仕様書（対楽天）_キャビネット構成図" xfId="3789"/>
    <cellStyle name="7_FAX用紙_055飛脚ﾒｰﾙ便ｻｰﾊﾞ(急便向け）_(APO)_(APO)_キャビネット構成図_01.コンバージョン手順書（最新）20040831" xfId="3790"/>
    <cellStyle name="7_FAX用紙_モールＩＦテスト仕様書（対楽天）_キャビネット構成図 2" xfId="3791"/>
    <cellStyle name="7_FAX用紙_055飛脚ﾒｰﾙ便ｻｰﾊﾞ(急便向け）_(APO)_(APO)_キャビネット構成図_01.コンバージョン手順書（最新）20040831 2" xfId="3792"/>
    <cellStyle name="7_FAX用紙_055飛脚ﾒｰﾙ便ｻｰﾊﾞ(急便向け）_(APO)_(APO)_キャビネット構成図_050.(添付資料)その他" xfId="3793"/>
    <cellStyle name="7_FAX用紙_テスト仕様書(対楽天)_(APO)_(APO)_キャビネット構成図_キャビネット構成図_050.(添付資料)その他 2" xfId="3794"/>
    <cellStyle name="7_FAX用紙_テスト仕様書(対楽天)_SO21見積1205_キャビネット構成図_050.(添付資料)その他" xfId="3795"/>
    <cellStyle name="7_FAX用紙_055飛脚ﾒｰﾙ便ｻｰﾊﾞ(急便向け）_(APO)_(APO)_キャビネット構成図_050.(添付資料)その他 2" xfId="3796"/>
    <cellStyle name="7_FAX用紙_055飛脚ﾒｰﾙ便ｻｰﾊﾞ(急便向け）_(APO)_(APO)_キャビネット構成図_キャビネット構成図 2" xfId="3797"/>
    <cellStyle name="7_FAX用紙_055飛脚ﾒｰﾙ便ｻｰﾊﾞ(急便向け）_(APO)_(APO)_キャビネット構成図_キャビネット構成図_01.コンバージョン手順書（最新）20040831" xfId="3798"/>
    <cellStyle name="7_FAX用紙_テスト仕様書(テストモール)_注文確認_(APO)_050.(添付資料)その他" xfId="3799"/>
    <cellStyle name="PrePop Currency (0)" xfId="3800"/>
    <cellStyle name="7_FAX用紙_テスト仕様書(テストモール)_(APO)" xfId="3801"/>
    <cellStyle name="7_FAX用紙_055飛脚ﾒｰﾙ便ｻｰﾊﾞ(急便向け）_(APO)_(APO)_キャビネット構成図_キャビネット構成図_01.コンバージョン手順書（最新）20040831 2" xfId="3802"/>
    <cellStyle name="7_FAX用紙_テスト仕様書(テストモール)_注文確認_(APO)_050.(添付資料)その他 2" xfId="3803"/>
    <cellStyle name="7_FAX用紙_テスト仕様書(対楽天)_モールＩＦテスト仕様書（対楽天）_キャビネット構成図_キャビネット構成図_01.コンバージョン手順書（最新）20040831" xfId="3804"/>
    <cellStyle name="7_FAX用紙_テスト仕様書(テストモール)_(APO) 2" xfId="3805"/>
    <cellStyle name="7_FAX用紙_055飛脚ﾒｰﾙ便ｻｰﾊﾞ(急便向け）_(APO)_(APO)_キャビネット構成図_キャビネット構成図_050.(添付資料)その他" xfId="3806"/>
    <cellStyle name="7_FAX用紙_テスト仕様書(対楽天)_050.(添付資料)その他" xfId="3807"/>
    <cellStyle name="7_FAX用紙_055飛脚ﾒｰﾙ便ｻｰﾊﾞ(急便向け）_(APO)_(APO)_キャビネット構成図_キャビネット構成図_050.(添付資料)その他 2" xfId="3808"/>
    <cellStyle name="7_FAX用紙_055飛脚ﾒｰﾙ便ｻｰﾊﾞ(急便向け）_(APO)_01.コンバージョン手順書（最新）20040831" xfId="3809"/>
    <cellStyle name="7_FAX用紙_055飛脚ﾒｰﾙ便ｻｰﾊﾞ(急便向け）_(APO)_01.コンバージョン手順書（最新）20040831 2" xfId="3810"/>
    <cellStyle name="7_FAX用紙_055飛脚ﾒｰﾙ便ｻｰﾊﾞ(急便向け）_(APO)_キャビネット構成図" xfId="3811"/>
    <cellStyle name="7_FAX用紙_テスト仕様書(テストモール)_(APO)_キャビネット構成図_01.コンバージョン手順書（最新）20040831" xfId="3812"/>
    <cellStyle name="7_FAX用紙_楽天見積機能縮小版_(APO)_キャビネット構成図_キャビネット構成図_01.コンバージョン手順書（最新）20040831" xfId="3813"/>
    <cellStyle name="7_FAX用紙_055飛脚ﾒｰﾙ便ｻｰﾊﾞ(急便向け）_(APO)_キャビネット構成図 2" xfId="3814"/>
    <cellStyle name="7_FAX用紙_テスト仕様書(テストモール)_(APO)_キャビネット構成図_01.コンバージョン手順書（最新）20040831 2" xfId="3815"/>
    <cellStyle name="7_FAX用紙_055飛脚ﾒｰﾙ便ｻｰﾊﾞ(急便向け）_(APO)_キャビネット構成図_050.(添付資料)その他" xfId="3816"/>
    <cellStyle name="7_FAX用紙_055飛脚ﾒｰﾙ便ｻｰﾊﾞ(急便向け）_(APO)_キャビネット構成図_050.(添付資料)その他 2" xfId="3817"/>
    <cellStyle name="7_FAX用紙_テスト仕様書_注文確認_(APO) 2" xfId="3818"/>
    <cellStyle name="7_FAX用紙_055飛脚ﾒｰﾙ便ｻｰﾊﾞ(急便向け）_(APO)_キャビネット構成図_キャビネット構成図" xfId="3819"/>
    <cellStyle name="7_FAX用紙_055飛脚ﾒｰﾙ便ｻｰﾊﾞ(急便向け）_(APO)_キャビネット構成図_キャビネット構成図 2" xfId="3820"/>
    <cellStyle name="7_FAX用紙_055飛脚ﾒｰﾙ便ｻｰﾊﾞ(急便向け）_01.コンバージョン手順書（最新）20040831" xfId="3821"/>
    <cellStyle name="7_FAX用紙_テスト仕様書(対楽天)" xfId="3822"/>
    <cellStyle name="7_FAX用紙_055飛脚ﾒｰﾙ便ｻｰﾊﾞ(急便向け）_01.コンバージョン手順書（最新）20040831 2" xfId="3823"/>
    <cellStyle name="7_FAX用紙_テスト仕様書(対楽天) 2" xfId="3824"/>
    <cellStyle name="7_FAX用紙_055飛脚ﾒｰﾙ便ｻｰﾊﾞ(急便向け）_050.(添付資料)その他" xfId="3825"/>
    <cellStyle name="7_FAX用紙_055飛脚ﾒｰﾙ便ｻｰﾊﾞ(急便向け）_050.(添付資料)その他 2" xfId="3826"/>
    <cellStyle name="7_FAX用紙_055飛脚ﾒｰﾙ便ｻｰﾊﾞ(急便向け）_キャビネット構成図" xfId="3827"/>
    <cellStyle name="7_FAX用紙_055飛脚ﾒｰﾙ便ｻｰﾊﾞ(急便向け）_キャビネット構成図 2" xfId="3828"/>
    <cellStyle name="7_FAX用紙_055飛脚ﾒｰﾙ便ｻｰﾊﾞ(急便向け）_キャビネット構成図_01.コンバージョン手順書（最新）20040831" xfId="3829"/>
    <cellStyle name="7_FAX用紙_055飛脚ﾒｰﾙ便ｻｰﾊﾞ(急便向け）_キャビネット構成図_01.コンバージョン手順書（最新）20040831 2" xfId="3830"/>
    <cellStyle name="7_FAX用紙_055飛脚ﾒｰﾙ便ｻｰﾊﾞ(急便向け）_キャビネット構成図_050.(添付資料)その他" xfId="3831"/>
    <cellStyle name="7_FAX用紙_テスト仕様書(対楽天)_057楽天様向ｲﾝﾀｰﾈｯﾄｼｮｯﾋﾟﾝｸﾞﾓｰﾙ機能開発2_(APO)_01.コンバージョン手順書（最新）20040831" xfId="3832"/>
    <cellStyle name="7_FAX用紙_055飛脚ﾒｰﾙ便ｻｰﾊﾞ(急便向け）_キャビネット構成図_050.(添付資料)その他 2" xfId="3833"/>
    <cellStyle name="7_FAX用紙_055飛脚ﾒｰﾙ便ｻｰﾊﾞ(急便向け）_キャビネット構成図_キャビネット構成図" xfId="3834"/>
    <cellStyle name="7_FAX用紙_テスト仕様書(テストモール)_楽天見積機能縮小版_(APO)_キャビネット構成図_キャビネット構成図_01.コンバージョン手順書（最新）20040831 2" xfId="3835"/>
    <cellStyle name="7_FAX用紙_055飛脚ﾒｰﾙ便ｻｰﾊﾞ(急便向け）_チェックシートAPO" xfId="3836"/>
    <cellStyle name="7_FAX用紙_055飛脚ﾒｰﾙ便ｻｰﾊﾞ(急便向け）_チェックシートAPO_(APO)_050.(添付資料)その他 2" xfId="3837"/>
    <cellStyle name="7_FAX用紙_テスト仕様書(テストモール)_057楽天様向ｲﾝﾀｰﾈｯﾄｼｮｯﾋﾟﾝｸﾞﾓｰﾙ機能開発2_キャビネット構成図_キャビネット構成図_01.コンバージョン手順書（最新）20040831" xfId="3838"/>
    <cellStyle name="7_FAX用紙_テスト仕様書(テストモール)_楽天見積機能縮小版" xfId="3839"/>
    <cellStyle name="7_FAX用紙_055飛脚ﾒｰﾙ便ｻｰﾊﾞ(急便向け）_チェックシートAPO_(APO)_キャビネット構成図" xfId="3840"/>
    <cellStyle name="7_FAX用紙_テスト仕様書(テストモール)_楽天見積機能縮小版 2" xfId="3841"/>
    <cellStyle name="7_FAX用紙_055飛脚ﾒｰﾙ便ｻｰﾊﾞ(急便向け）_チェックシートAPO_(APO)_キャビネット構成図 2" xfId="3842"/>
    <cellStyle name="7_FAX用紙_テスト仕様書(テストモール)_楽天見積機能縮小版_01.コンバージョン手順書（最新）20040831" xfId="3843"/>
    <cellStyle name="7_FAX用紙_モールＩ／Ｆテスト_(APO)_(APO)_キャビネット構成図_050.(添付資料)その他" xfId="3844"/>
    <cellStyle name="7_FAX用紙_055飛脚ﾒｰﾙ便ｻｰﾊﾞ(急便向け）_チェックシートAPO_(APO)_キャビネット構成図_01.コンバージョン手順書（最新）20040831" xfId="3845"/>
    <cellStyle name="Normal 3" xfId="3846"/>
    <cellStyle name="7_FAX用紙_テスト仕様書(テストモール)_楽天見積機能縮小版_01.コンバージョン手順書（最新）20040831 2" xfId="3847"/>
    <cellStyle name="7_FAX用紙_モールＩ／Ｆテスト_(APO)_(APO)_キャビネット構成図_050.(添付資料)その他 2" xfId="3848"/>
    <cellStyle name="7_FAX用紙_055飛脚ﾒｰﾙ便ｻｰﾊﾞ(急便向け）_チェックシートAPO_(APO)_キャビネット構成図_01.コンバージョン手順書（最新）20040831 2" xfId="3849"/>
    <cellStyle name="7_FAX用紙_テスト仕様書(テストモール)_楽天見積機能縮小版_050.(添付資料)その他 2" xfId="3850"/>
    <cellStyle name="7_FAX用紙_055飛脚ﾒｰﾙ便ｻｰﾊﾞ(急便向け）_チェックシートAPO_(APO)_キャビネット構成図_050.(添付資料)その他 2" xfId="3851"/>
    <cellStyle name="7_FAX用紙_テスト仕様書(テストモール)_楽天見積機能縮小版_キャビネット構成図" xfId="3852"/>
    <cellStyle name="7_FAX用紙_テスト仕様書(対楽天)_SO21見積1205_キャビネット構成図_キャビネット構成図 2" xfId="3853"/>
    <cellStyle name="7_FAX用紙_055飛脚ﾒｰﾙ便ｻｰﾊﾞ(急便向け）_チェックシートAPO_(APO)_キャビネット構成図_キャビネット構成図" xfId="3854"/>
    <cellStyle name="7_FAX用紙_テスト仕様書(テストモール)_楽天見積機能縮小版_キャビネット構成図_050.(添付資料)その他" xfId="3855"/>
    <cellStyle name="7_FAX用紙_055飛脚ﾒｰﾙ便ｻｰﾊﾞ(急便向け）_チェックシートAPO_(APO)_キャビネット構成図_キャビネット構成図_050.(添付資料)その他" xfId="3856"/>
    <cellStyle name="7_FAX用紙_055飛脚ﾒｰﾙ便ｻｰﾊﾞ(急便向け）_チェックシートAPO_050.(添付資料)その他" xfId="3857"/>
    <cellStyle name="7_FAX用紙_055飛脚ﾒｰﾙ便ｻｰﾊﾞ(急便向け）_チェックシートAPO_050.(添付資料)その他 2" xfId="3858"/>
    <cellStyle name="7_FAX用紙_055飛脚ﾒｰﾙ便ｻｰﾊﾞ(急便向け）_チェックシートAPO_キャビネット構成図" xfId="3859"/>
    <cellStyle name="7_FAX用紙_055飛脚ﾒｰﾙ便ｻｰﾊﾞ(急便向け）_チェックシートAPO_キャビネット構成図 2" xfId="3860"/>
    <cellStyle name="7_FAX用紙_055飛脚ﾒｰﾙ便ｻｰﾊﾞ(急便向け）_チェックシートAPO_キャビネット構成図_01.コンバージョン手順書（最新）20040831" xfId="3861"/>
    <cellStyle name="7_FAX用紙_注文確認_(APO)_(APO)_キャビネット構成図_050.(添付資料)その他 2" xfId="3862"/>
    <cellStyle name="7_FAX用紙_テスト仕様書(テストモール)_SO21見積1205_チェックシートAPO_キャビネット構成図_キャビネット構成図_01.コンバージョン手順書（最新）20040831" xfId="3863"/>
    <cellStyle name="7_FAX用紙_055飛脚ﾒｰﾙ便ｻｰﾊﾞ(急便向け）_チェックシートAPO_キャビネット構成図_01.コンバージョン手順書（最新）20040831 2" xfId="3864"/>
    <cellStyle name="7_FAX用紙_055飛脚ﾒｰﾙ便ｻｰﾊﾞ(急便向け）_チェックシートAPO_キャビネット構成図_キャビネット構成図" xfId="3865"/>
    <cellStyle name="7_FAX用紙_SO21見積1205_チェックシートAPO_(APO)_キャビネット構成図_キャビネット構成図_01.コンバージョン手順書（最新）20040831" xfId="3866"/>
    <cellStyle name="7_FAX用紙_055飛脚ﾒｰﾙ便ｻｰﾊﾞ(急便向け）_チェックシートAPO_キャビネット構成図_キャビネット構成図 2" xfId="3867"/>
    <cellStyle name="7_FAX用紙_SO21見積1205_チェックシートAPO_(APO)_キャビネット構成図_キャビネット構成図_01.コンバージョン手順書（最新）20040831 2" xfId="3868"/>
    <cellStyle name="7_FAX用紙_055飛脚ﾒｰﾙ便ｻｰﾊﾞ(急便向け）_チェックシートAPO_キャビネット構成図_キャビネット構成図_01.コンバージョン手順書（最新）20040831" xfId="3869"/>
    <cellStyle name="7_FAX用紙_055飛脚ﾒｰﾙ便ｻｰﾊﾞ(急便向け）_チェックシートAPO_キャビネット構成図_キャビネット構成図_01.コンバージョン手順書（最新）20040831 2" xfId="3870"/>
    <cellStyle name="7_FAX用紙_モールＩＦテスト仕様書（対楽天）_チェックシートAPO_(APO)_050.(添付資料)その他 2" xfId="3871"/>
    <cellStyle name="7_FAX用紙_055飛脚ﾒｰﾙ便ｻｰﾊﾞ(急便向け）_チェックシートAPO_キャビネット構成図_キャビネット構成図_050.(添付資料)その他" xfId="3872"/>
    <cellStyle name="7_FAX用紙_055飛脚ﾒｰﾙ便ｻｰﾊﾞ(急便向け）_チェックシートAPO_キャビネット構成図_キャビネット構成図_050.(添付資料)その他 2" xfId="3873"/>
    <cellStyle name="7_FAX用紙_テスト仕様書(対楽天)_SO21見積1205_(APO)_キャビネット構成図_050.(添付資料)その他" xfId="3874"/>
    <cellStyle name="7_FAX用紙_057楽天様向ｲﾝﾀｰﾈｯﾄｼｮｯﾋﾟﾝｸﾞﾓｰﾙ機能開発2 2" xfId="3875"/>
    <cellStyle name="7_FAX用紙_057楽天様向ｲﾝﾀｰﾈｯﾄｼｮｯﾋﾟﾝｸﾞﾓｰﾙ機能開発2_(APO)_(APO) 2" xfId="3876"/>
    <cellStyle name="7_FAX用紙_057楽天様向ｲﾝﾀｰﾈｯﾄｼｮｯﾋﾟﾝｸﾞﾓｰﾙ機能開発2_(APO)_(APO)_01.コンバージョン手順書（最新）20040831" xfId="3877"/>
    <cellStyle name="7_FAX用紙_057楽天様向ｲﾝﾀｰﾈｯﾄｼｮｯﾋﾟﾝｸﾞﾓｰﾙ機能開発2_(APO)_(APO)_01.コンバージョン手順書（最新）20040831 2" xfId="3878"/>
    <cellStyle name="7_FAX用紙_057楽天様向ｲﾝﾀｰﾈｯﾄｼｮｯﾋﾟﾝｸﾞﾓｰﾙ機能開発2_(APO)_(APO)_050.(添付資料)その他" xfId="3879"/>
    <cellStyle name="7_FAX用紙_057楽天様向ｲﾝﾀｰﾈｯﾄｼｮｯﾋﾟﾝｸﾞﾓｰﾙ機能開発2_(APO)_(APO)_キャビネット構成図" xfId="3880"/>
    <cellStyle name="7_FAX用紙_057楽天様向ｲﾝﾀｰﾈｯﾄｼｮｯﾋﾟﾝｸﾞﾓｰﾙ機能開発2_(APO)_(APO)_キャビネット構成図 2" xfId="3881"/>
    <cellStyle name="7_FAX用紙_テスト仕様書(テストモール)_モールＩＦテスト仕様書（対楽天）_050.(添付資料)その他" xfId="3882"/>
    <cellStyle name="7_FAX用紙_057楽天様向ｲﾝﾀｰﾈｯﾄｼｮｯﾋﾟﾝｸﾞﾓｰﾙ機能開発2_(APO)_(APO)_キャビネット構成図_キャビネット構成図" xfId="3883"/>
    <cellStyle name="7_FAX用紙_テスト仕様書(テストモール)_チェックシートAPO_(APO)_050.(添付資料)その他" xfId="3884"/>
    <cellStyle name="7_FAX用紙_057楽天様向ｲﾝﾀｰﾈｯﾄｼｮｯﾋﾟﾝｸﾞﾓｰﾙ機能開発2_(APO)_(APO)_キャビネット構成図_キャビネット構成図_01.コンバージョン手順書（最新）20040831" xfId="3885"/>
    <cellStyle name="7_FAX用紙_057楽天様向ｲﾝﾀｰﾈｯﾄｼｮｯﾋﾟﾝｸﾞﾓｰﾙ機能開発2_(APO)_キャビネット構成図_キャビネット構成図_01.コンバージョン手順書（最新）20040831" xfId="3886"/>
    <cellStyle name="7_FAX用紙_テスト仕様書(テストモール)_モールＩＦテスト仕様書（対楽天）_(APO)_キャビネット構成図_050.(添付資料)その他" xfId="3887"/>
    <cellStyle name="7_FAX用紙_057楽天様向ｲﾝﾀｰﾈｯﾄｼｮｯﾋﾟﾝｸﾞﾓｰﾙ機能開発2_(APO)_キャビネット構成図_キャビネット構成図_01.コンバージョン手順書（最新）20040831 2" xfId="3888"/>
    <cellStyle name="7_FAX用紙_テスト仕様書(テストモール)_モールＩＦテスト仕様書（対楽天）_(APO)_キャビネット構成図_050.(添付資料)その他 2" xfId="3889"/>
    <cellStyle name="7_FAX用紙_057楽天様向ｲﾝﾀｰﾈｯﾄｼｮｯﾋﾟﾝｸﾞﾓｰﾙ機能開発2_(APO)_キャビネット構成図_キャビネット構成図_050.(添付資料)その他 2" xfId="3890"/>
    <cellStyle name="7_FAX用紙_楽天見積機能縮小版_チェックシートAPO_(APO)_キャビネット構成図_050.(添付資料)その他" xfId="3891"/>
    <cellStyle name="7_FAX用紙_システム構築_(APO)_キャビネット構成図_キャビネット構成図" xfId="3892"/>
    <cellStyle name="7_FAX用紙_057楽天様向ｲﾝﾀｰﾈｯﾄｼｮｯﾋﾟﾝｸﾞﾓｰﾙ機能開発2_01.コンバージョン手順書（最新）20040831 2" xfId="3893"/>
    <cellStyle name="7_FAX用紙_テスト仕様書_SO21見積1205_(APO)_01.コンバージョン手順書（最新）20040831" xfId="3894"/>
    <cellStyle name="7_FAX用紙_057楽天様向ｲﾝﾀｰﾈｯﾄｼｮｯﾋﾟﾝｸﾞﾓｰﾙ機能開発2_キャビネット構成図" xfId="3895"/>
    <cellStyle name="7_FAX用紙_テスト仕様書(テストモール)_SO21見積1205_(APO)_キャビネット構成図_キャビネット構成図_050.(添付資料)その他 2" xfId="3896"/>
    <cellStyle name="7_FAX用紙_テスト仕様書_SO21見積1205_(APO)_01.コンバージョン手順書（最新）20040831 2" xfId="3897"/>
    <cellStyle name="7_FAX用紙_テスト仕様書(対楽天)_注文確認_チェックシートAPO_キャビネット構成図_01.コンバージョン手順書（最新）20040831" xfId="3898"/>
    <cellStyle name="7_FAX用紙_057楽天様向ｲﾝﾀｰﾈｯﾄｼｮｯﾋﾟﾝｸﾞﾓｰﾙ機能開発2_キャビネット構成図 2" xfId="3899"/>
    <cellStyle name="7_FAX用紙_テスト仕様書(テストモール)_050.(添付資料)その他 2" xfId="3900"/>
    <cellStyle name="7_FAX用紙_057楽天様向ｲﾝﾀｰﾈｯﾄｼｮｯﾋﾟﾝｸﾞﾓｰﾙ機能開発2_キャビネット構成図_01.コンバージョン手順書（最新）20040831 2" xfId="3901"/>
    <cellStyle name="7_FAX用紙_モールＩ／Ｆテスト_(APO)_(APO)" xfId="3902"/>
    <cellStyle name="7_FAX用紙_057楽天様向ｲﾝﾀｰﾈｯﾄｼｮｯﾋﾟﾝｸﾞﾓｰﾙ機能開発2_キャビネット構成図_キャビネット構成図" xfId="3903"/>
    <cellStyle name="7_FAX用紙_テスト仕様書(テストモール)_055飛脚ﾒｰﾙ便ｻｰﾊﾞ(急便向け）_(APO)_050.(添付資料)その他" xfId="3904"/>
    <cellStyle name="7_FAX用紙_システム構築_チェックシートAPO_01.コンバージョン手順書（最新）20040831 2" xfId="3905"/>
    <cellStyle name="7_FAX用紙_SO21見積1205_チェックシートAPO_キャビネット構成図_キャビネット構成図_050.(添付資料)その他" xfId="3906"/>
    <cellStyle name="7_FAX用紙_モールＩ／Ｆテスト_(APO)_(APO)_01.コンバージョン手順書（最新）20040831" xfId="3907"/>
    <cellStyle name="7_FAX用紙_057楽天様向ｲﾝﾀｰﾈｯﾄｼｮｯﾋﾟﾝｸﾞﾓｰﾙ機能開発2_キャビネット構成図_キャビネット構成図_01.コンバージョン手順書（最新）20040831" xfId="3908"/>
    <cellStyle name="7_FAX用紙_SO21見積1205_チェックシートAPO_キャビネット構成図_キャビネット構成図_050.(添付資料)その他 2" xfId="3909"/>
    <cellStyle name="7_FAX用紙_モールＩ／Ｆテスト_(APO)_(APO)_01.コンバージョン手順書（最新）20040831 2" xfId="3910"/>
    <cellStyle name="7_FAX用紙_057楽天様向ｲﾝﾀｰﾈｯﾄｼｮｯﾋﾟﾝｸﾞﾓｰﾙ機能開発2_キャビネット構成図_キャビネット構成図_01.コンバージョン手順書（最新）20040831 2" xfId="3911"/>
    <cellStyle name="7_FAX用紙_モールＩ／Ｆテスト_(APO)_(APO)_050.(添付資料)その他" xfId="3912"/>
    <cellStyle name="7_FAX用紙_057楽天様向ｲﾝﾀｰﾈｯﾄｼｮｯﾋﾟﾝｸﾞﾓｰﾙ機能開発2_キャビネット構成図_キャビネット構成図_050.(添付資料)その他" xfId="3913"/>
    <cellStyle name="Link Units (2)" xfId="3914"/>
    <cellStyle name="7_FAX用紙_モールＩ／Ｆテスト_(APO)_(APO)_050.(添付資料)その他 2" xfId="3915"/>
    <cellStyle name="7_FAX用紙_057楽天様向ｲﾝﾀｰﾈｯﾄｼｮｯﾋﾟﾝｸﾞﾓｰﾙ機能開発2_キャビネット構成図_キャビネット構成図_050.(添付資料)その他 2" xfId="3916"/>
    <cellStyle name="7_FAX用紙_3" xfId="3917"/>
    <cellStyle name="7_FAX用紙_SO21見積1205 2" xfId="3918"/>
    <cellStyle name="7_FAX用紙_チェックシートAPO_(APO)_キャビネット構成図 2" xfId="3919"/>
    <cellStyle name="7_FAX用紙_SO21見積1205_(APO) 2" xfId="3920"/>
    <cellStyle name="7_FAX用紙_SO21見積1205_チェックシートAPO_(APO)_01.コンバージョン手順書（最新）20040831" xfId="3921"/>
    <cellStyle name="7_FAX用紙_チェックシートAPO_(APO)" xfId="3922"/>
    <cellStyle name="7_FAX用紙_SO21見積1205_(APO)_(APO)_01.コンバージョン手順書（最新）20040831 2" xfId="3923"/>
    <cellStyle name="7_FAX用紙_SO21見積1205_(APO)_(APO)_050.(添付資料)その他" xfId="3924"/>
    <cellStyle name="7_FAX用紙_SO21見積1205_(APO)_(APO)_050.(添付資料)その他 2" xfId="3925"/>
    <cellStyle name="7_FAX用紙_テスト仕様書(対楽天)_055飛脚ﾒｰﾙ便ｻｰﾊﾞ(急便向け）_(APO)_01.コンバージョン手順書（最新）20040831 2" xfId="3926"/>
    <cellStyle name="7_FAX用紙_SO21見積1205_(APO)_(APO)_キャビネット構成図_01.コンバージョン手順書（最新）20040831" xfId="3927"/>
    <cellStyle name="7_FAX用紙_システム構築_チェックシートAPO_(APO)_050.(添付資料)その他 2" xfId="3928"/>
    <cellStyle name="Calc Percent (1)" xfId="3929"/>
    <cellStyle name="7_FAX用紙_SO21見積1205_(APO)_(APO)_キャビネット構成図_01.コンバージョン手順書（最新）20040831 2" xfId="3930"/>
    <cellStyle name="7_FAX用紙_システム構築_キャビネット構成図_050.(添付資料)その他" xfId="3931"/>
    <cellStyle name="7_FAX用紙_SO21見積1205_(APO)_(APO)_キャビネット構成図_050.(添付資料)その他" xfId="3932"/>
    <cellStyle name="7_FAX用紙_SO21見積1205_(APO)_(APO)_キャビネット構成図_050.(添付資料)その他 2" xfId="3933"/>
    <cellStyle name="7_FAX用紙_SO21見積1205_(APO)_(APO)_キャビネット構成図_キャビネット構成図_01.コンバージョン手順書（最新）20040831" xfId="3934"/>
    <cellStyle name="7_FAX用紙_SO21見積1205_(APO)_(APO)_キャビネット構成図_キャビネット構成図_01.コンバージョン手順書（最新）20040831 2" xfId="3935"/>
    <cellStyle name="7_FAX用紙_SO21見積1205_(APO)_(APO)_キャビネット構成図_キャビネット構成図_050.(添付資料)その他 2" xfId="3936"/>
    <cellStyle name="7_FAX用紙_楽天見積機能縮小版_チェックシートAPO_(APO)_キャビネット構成図_01.コンバージョン手順書（最新）20040831 2" xfId="3937"/>
    <cellStyle name="7_FAX用紙_SO21見積1205_(APO)_01.コンバージョン手順書（最新）20040831" xfId="3938"/>
    <cellStyle name="7_FAX用紙_SO21見積1205_(APO)_01.コンバージョン手順書（最新）20040831 2" xfId="3939"/>
    <cellStyle name="7_FAX用紙_楽天見積機能縮小版_(APO)_(APO)_キャビネット構成図_01.コンバージョン手順書（最新）20040831" xfId="3940"/>
    <cellStyle name="7_FAX用紙_SO21見積1205_(APO)_キャビネット構成図" xfId="3941"/>
    <cellStyle name="7_FAX用紙_テスト仕様書_注文確認_キャビネット構成図 2" xfId="3942"/>
    <cellStyle name="7_FAX用紙_SO21見積1205_(APO)_キャビネット構成図_01.コンバージョン手順書（最新）20040831" xfId="3943"/>
    <cellStyle name="7_FAX用紙_モールＩＦテスト仕様書（対楽天）_(APO)_キャビネット構成図" xfId="3944"/>
    <cellStyle name="7_FAX用紙_テスト仕様書_(APO)_(APO)_050.(添付資料)その他 2" xfId="3945"/>
    <cellStyle name="7_FAX用紙_SO21見積1205_(APO)_キャビネット構成図_キャビネット構成図_01.コンバージョン手順書（最新）20040831 2" xfId="3946"/>
    <cellStyle name="7_FAX用紙_SO21見積1205_(APO)_キャビネット構成図_キャビネット構成図_050.(添付資料)その他" xfId="3947"/>
    <cellStyle name="7_FAX用紙_SO21見積1205_(APO)_キャビネット構成図_キャビネット構成図_050.(添付資料)その他 2" xfId="3948"/>
    <cellStyle name="7_FAX用紙_SO21見積1205_01.コンバージョン手順書（最新）20040831" xfId="3949"/>
    <cellStyle name="7_FAX用紙_チェックシートAPO_(APO)_キャビネット構成図_01.コンバージョン手順書（最新）20040831" xfId="3950"/>
    <cellStyle name="7_FAX用紙_SO21見積1205_01.コンバージョン手順書（最新）20040831 2" xfId="3951"/>
    <cellStyle name="7_FAX用紙_チェックシートAPO_(APO)_キャビネット構成図_01.コンバージョン手順書（最新）20040831 2" xfId="3952"/>
    <cellStyle name="7_FAX用紙_SO21見積1205_キャビネット構成図 2" xfId="3953"/>
    <cellStyle name="7_FAX用紙_チェックシートAPO_(APO)_キャビネット構成図_キャビネット構成図 2" xfId="3954"/>
    <cellStyle name="常规 8" xfId="3955"/>
    <cellStyle name="7_FAX用紙_SO21見積1205_キャビネット構成図_01.コンバージョン手順書（最新）20040831" xfId="3956"/>
    <cellStyle name="7_FAX用紙_チェックシートAPO_(APO)_キャビネット構成図_キャビネット構成図_01.コンバージョン手順書（最新）20040831" xfId="3957"/>
    <cellStyle name="7_FAX用紙_SO21見積1205_キャビネット構成図_01.コンバージョン手順書（最新）20040831 2" xfId="3958"/>
    <cellStyle name="7_FAX用紙_チェックシートAPO_(APO)_キャビネット構成図_キャビネット構成図_01.コンバージョン手順書（最新）20040831 2" xfId="3959"/>
    <cellStyle name="7_FAX用紙_楽天見積機能縮小版_チェックシートAPO_050.(添付資料)その他 2" xfId="3960"/>
    <cellStyle name="7_FAX用紙_SO21見積1205_キャビネット構成図_050.(添付資料)その他" xfId="3961"/>
    <cellStyle name="7_FAX用紙_チェックシートAPO_(APO)_キャビネット構成図_キャビネット構成図_050.(添付資料)その他" xfId="3962"/>
    <cellStyle name="7_FAX用紙_テスト仕様書(テストモール)_057楽天様向ｲﾝﾀｰﾈｯﾄｼｮｯﾋﾟﾝｸﾞﾓｰﾙ機能開発2_(APO)_キャビネット構成図_050.(添付資料)その他" xfId="3963"/>
    <cellStyle name="7_FAX用紙_テスト仕様書(テストモール)_モールＩＦテスト仕様書（対楽天）_01.コンバージョン手順書（最新）20040831 2" xfId="3964"/>
    <cellStyle name="7_FAX用紙_SO21見積1205_チェックシートAPO" xfId="3965"/>
    <cellStyle name="7_FAX用紙_テスト仕様書(テストモール)_057楽天様向ｲﾝﾀｰﾈｯﾄｼｮｯﾋﾟﾝｸﾞﾓｰﾙ機能開発2_(APO)_キャビネット構成図_050.(添付資料)その他 2" xfId="3966"/>
    <cellStyle name="7_FAX用紙_SO21見積1205_チェックシートAPO 2" xfId="3967"/>
    <cellStyle name="7_FAX用紙_SO21見積1205_チェックシートAPO_(APO)" xfId="3968"/>
    <cellStyle name="7_FAX用紙_SO21見積1205_チェックシートAPO_(APO) 2" xfId="3969"/>
    <cellStyle name="7_FAX用紙_SO21見積1205_チェックシートAPO_(APO)_01.コンバージョン手順書（最新）20040831 2" xfId="3970"/>
    <cellStyle name="7_FAX用紙_SO21見積1205_チェックシートAPO_(APO)_050.(添付資料)その他" xfId="3971"/>
    <cellStyle name="7_FAX用紙_SO21見積1205_チェックシートAPO_(APO)_050.(添付資料)その他 2" xfId="3972"/>
    <cellStyle name="7_FAX用紙_SO21見積1205_チェックシートAPO_(APO)_キャビネット構成図" xfId="3973"/>
    <cellStyle name="7_FAX用紙_テスト仕様書(対楽天)_053北陸勤怠給与(東京)_チェックシートAPO_(APO)_キャビネット構成図_キャビネット構成図_01.コンバージョン手順書（最新）20040831 2" xfId="3974"/>
    <cellStyle name="7_FAX用紙_SO21見積1205_チェックシートAPO_(APO)_キャビネット構成図_01.コンバージョン手順書（最新）20040831" xfId="3975"/>
    <cellStyle name="7_FAX用紙_SO21見積1205_チェックシートAPO_(APO)_キャビネット構成図_01.コンバージョン手順書（最新）20040831 2" xfId="3976"/>
    <cellStyle name="7_FAX用紙_テスト仕様書_055飛脚ﾒｰﾙ便ｻｰﾊﾞ(急便向け）_キャビネット構成図_キャビネット構成図_01.コンバージョン手順書（最新）20040831" xfId="3977"/>
    <cellStyle name="7_FAX用紙_SO21見積1205_チェックシートAPO_(APO)_キャビネット構成図_050.(添付資料)その他" xfId="3978"/>
    <cellStyle name="7_FAX用紙_テスト仕様書_055飛脚ﾒｰﾙ便ｻｰﾊﾞ(急便向け）_キャビネット構成図_キャビネット構成図_01.コンバージョン手順書（最新）20040831 2" xfId="3979"/>
    <cellStyle name="7_FAX用紙_SO21見積1205_チェックシートAPO_(APO)_キャビネット構成図_050.(添付資料)その他 2" xfId="3980"/>
    <cellStyle name="7_FAX用紙_テスト仕様書_モールＩＦテスト仕様書（対楽天）_チェックシートAPO_01.コンバージョン手順書（最新）20040831 2" xfId="3981"/>
    <cellStyle name="7_FAX用紙_テスト仕様書_モールＩＦテスト仕様書（対楽天）_キャビネット構成図_キャビネット構成図" xfId="3982"/>
    <cellStyle name="7_FAX用紙_SO21見積1205_チェックシートAPO_(APO)_キャビネット構成図_キャビネット構成図_050.(添付資料)その他" xfId="3983"/>
    <cellStyle name="7_FAX用紙_テスト仕様書_モールＩＦテスト仕様書（対楽天）_キャビネット構成図_キャビネット構成図 2" xfId="3984"/>
    <cellStyle name="7_FAX用紙_テスト仕様書(対楽天)_注文確認_(APO)_キャビネット構成図_キャビネット構成図" xfId="3985"/>
    <cellStyle name="7_FAX用紙_SO21見積1205_チェックシートAPO_(APO)_キャビネット構成図_キャビネット構成図_050.(添付資料)その他 2" xfId="3986"/>
    <cellStyle name="7_FAX用紙_テスト仕様書_システム構築_(APO)_キャビネット構成図 2" xfId="3987"/>
    <cellStyle name="7_FAX用紙_SO21見積1205_チェックシートAPO_01.コンバージョン手順書（最新）20040831" xfId="3988"/>
    <cellStyle name="7_FAX用紙_SO21見積1205_チェックシートAPO_01.コンバージョン手順書（最新）20040831 2" xfId="3989"/>
    <cellStyle name="7_FAX用紙_SO21見積1205_チェックシートAPO_キャビネット構成図" xfId="3990"/>
    <cellStyle name="7_FAX用紙_SO21見積1205_チェックシートAPO_キャビネット構成図 2" xfId="3991"/>
    <cellStyle name="7_FAX用紙_SO21見積1205_チェックシートAPO_キャビネット構成図_01.コンバージョン手順書（最新）20040831 2" xfId="3992"/>
    <cellStyle name="7_FAX用紙_SO21見積1205_チェックシートAPO_キャビネット構成図_キャビネット構成図" xfId="3993"/>
    <cellStyle name="7_FAX用紙_SO21見積1205_チェックシートAPO_キャビネット構成図_キャビネット構成図 2" xfId="3994"/>
    <cellStyle name="7_FAX用紙_SO21見積1205_チェックシートAPO_キャビネット構成図_キャビネット構成図_01.コンバージョン手順書（最新）20040831" xfId="3995"/>
    <cellStyle name="7_FAX用紙_テスト仕様書_注文確認_(APO)_キャビネット構成図" xfId="3996"/>
    <cellStyle name="7_FAX用紙_SO21見積1205_チェックシートAPO_キャビネット構成図_キャビネット構成図_01.コンバージョン手順書（最新）20040831 2" xfId="3997"/>
    <cellStyle name="7_FAX用紙_キャビネット構成図" xfId="3998"/>
    <cellStyle name="7_FAX用紙_テスト仕様書(テストモール)_053北陸勤怠給与(東京)_チェックシートAPO_キャビネット構成図_キャビネット構成図" xfId="3999"/>
    <cellStyle name="7_FAX用紙_テスト仕様書(テストモール)_キャビネット構成図_01.コンバージョン手順書（最新）20040831 2" xfId="4000"/>
    <cellStyle name="7_FAX用紙_キャビネット構成図_01.コンバージョン手順書（最新）20040831" xfId="4001"/>
    <cellStyle name="7_FAX用紙_テスト仕様書(テストモール)_053北陸勤怠給与(東京)_チェックシートAPO_キャビネット構成図_キャビネット構成図_01.コンバージョン手順書（最新）20040831" xfId="4002"/>
    <cellStyle name="7_FAX用紙_テスト仕様書(対楽天)_SO21見積1205_(APO)_(APO)" xfId="4003"/>
    <cellStyle name="7_FAX用紙_テスト仕様書_モールＩＦテスト仕様書（対楽天）_チェックシートAPO_キャビネット構成図_キャビネット構成図_050.(添付資料)その他 2" xfId="4004"/>
    <cellStyle name="7_FAX用紙_キャビネット構成図_キャビネット構成図" xfId="4005"/>
    <cellStyle name="7_FAX用紙_テスト仕様書(対楽天)_SO21見積1205_(APO)_(APO)_01.コンバージョン手順書（最新）20040831 2" xfId="4006"/>
    <cellStyle name="7_FAX用紙_キャビネット構成図_キャビネット構成図_01.コンバージョン手順書（最新）20040831 2" xfId="4007"/>
    <cellStyle name="7_FAX用紙_テスト仕様書(対楽天)_SO21見積1205_(APO)_(APO)_050.(添付資料)その他" xfId="4008"/>
    <cellStyle name="7_FAX用紙_キャビネット構成図_キャビネット構成図_050.(添付資料)その他" xfId="4009"/>
    <cellStyle name="7_FAX用紙_テスト仕様書(対楽天)_SO21見積1205_(APO)_(APO)_050.(添付資料)その他 2" xfId="4010"/>
    <cellStyle name="7_FAX用紙_キャビネット構成図_キャビネット構成図_050.(添付資料)その他 2" xfId="4011"/>
    <cellStyle name="7_FAX用紙_テスト仕様書(テストモール)_楽天見積機能縮小版_チェックシートAPO_(APO)_050.(添付資料)その他" xfId="4012"/>
    <cellStyle name="7_FAX用紙_テスト仕様書(テストモール)_SO21見積1205_(APO)_(APO)_キャビネット構成図_キャビネット構成図_050.(添付資料)その他 2" xfId="4013"/>
    <cellStyle name="7_FAX用紙_システム構築" xfId="4014"/>
    <cellStyle name="SAPBEXstdItem" xfId="4015"/>
    <cellStyle name="7_FAX用紙_システム構築 2" xfId="4016"/>
    <cellStyle name="7_FAX用紙_システム構築_(APO)" xfId="4017"/>
    <cellStyle name="7_FAX用紙_システム構築_(APO) 2" xfId="4018"/>
    <cellStyle name="差_CMIプロジェクト_概算見積(大連)20110927 2" xfId="4019"/>
    <cellStyle name="7_FAX用紙_システム構築_(APO)_(APO)" xfId="4020"/>
    <cellStyle name="7_FAX用紙_システム構築_(APO)_(APO) 2" xfId="4021"/>
    <cellStyle name="SAPBEXformats" xfId="4022"/>
    <cellStyle name="7_FAX用紙_テスト仕様書_055飛脚ﾒｰﾙ便ｻｰﾊﾞ(急便向け）_キャビネット構成図" xfId="4023"/>
    <cellStyle name="7_FAX用紙_システム構築_(APO)_(APO)_01.コンバージョン手順書（最新）20040831 2" xfId="4024"/>
    <cellStyle name="7_FAX用紙_システム構築_(APO)_(APO)_050.(添付資料)その他" xfId="4025"/>
    <cellStyle name="7_FAX用紙_システム構築_(APO)_(APO)_キャビネット構成図" xfId="4026"/>
    <cellStyle name="7_FAX用紙_システム構築_(APO)_(APO)_キャビネット構成図 2" xfId="4027"/>
    <cellStyle name="7_FAX用紙_システム構築_(APO)_(APO)_キャビネット構成図_01.コンバージョン手順書（最新）20040831" xfId="4028"/>
    <cellStyle name="7_FAX用紙_システム構築_(APO)_(APO)_キャビネット構成図_01.コンバージョン手順書（最新）20040831 2" xfId="4029"/>
    <cellStyle name="7_FAX用紙_システム構築_(APO)_(APO)_キャビネット構成図_050.(添付資料)その他" xfId="4030"/>
    <cellStyle name="7_FAX用紙_システム構築_(APO)_(APO)_キャビネット構成図_050.(添付資料)その他 2" xfId="4031"/>
    <cellStyle name="7_FAX用紙_システム構築_(APO)_(APO)_キャビネット構成図_キャビネット構成図_01.コンバージョン手順書（最新）20040831" xfId="4032"/>
    <cellStyle name="7_FAX用紙_システム構築_(APO)_(APO)_キャビネット構成図_キャビネット構成図_01.コンバージョン手順書（最新）20040831 2" xfId="4033"/>
    <cellStyle name="7_FAX用紙_システム構築_(APO)_(APO)_キャビネット構成図_キャビネット構成図_050.(添付資料)その他" xfId="4034"/>
    <cellStyle name="7_FAX用紙_システム構築_(APO)_(APO)_キャビネット構成図_キャビネット構成図_050.(添付資料)その他 2" xfId="4035"/>
    <cellStyle name="7_FAX用紙_システム構築_(APO)_01.コンバージョン手順書（最新）20040831" xfId="4036"/>
    <cellStyle name="7_FAX用紙_システム構築_(APO)_01.コンバージョン手順書（最新）20040831 2" xfId="4037"/>
    <cellStyle name="7_FAX用紙_システム構築_(APO)_050.(添付資料)その他 2" xfId="4038"/>
    <cellStyle name="7_FAX用紙_システム構築_(APO)_キャビネット構成図" xfId="4039"/>
    <cellStyle name="文字列" xfId="4040"/>
    <cellStyle name="7_FAX用紙_システム構築_(APO)_キャビネット構成図 2" xfId="4041"/>
    <cellStyle name="7_FAX用紙_システム構築_(APO)_キャビネット構成図_01.コンバージョン手順書（最新）20040831" xfId="4042"/>
    <cellStyle name="7_FAX用紙_システム構築_(APO)_キャビネット構成図_01.コンバージョン手順書（最新）20040831 2" xfId="4043"/>
    <cellStyle name="7_FAX用紙_テスト仕様書_057楽天様向ｲﾝﾀｰﾈｯﾄｼｮｯﾋﾟﾝｸﾞﾓｰﾙ機能開発2_チェックシートAPO_(APO)_キャビネット構成図_キャビネット構成図" xfId="4044"/>
    <cellStyle name="7_FAX用紙_システム構築_(APO)_キャビネット構成図_050.(添付資料)その他" xfId="4045"/>
    <cellStyle name="7_FAX用紙_テスト仕様書_057楽天様向ｲﾝﾀｰﾈｯﾄｼｮｯﾋﾟﾝｸﾞﾓｰﾙ機能開発2_チェックシートAPO_(APO)_キャビネット構成図_キャビネット構成図 2" xfId="4046"/>
    <cellStyle name="7_FAX用紙_システム構築_(APO)_キャビネット構成図_050.(添付資料)その他 2" xfId="4047"/>
    <cellStyle name="SAPBEXtitle" xfId="4048"/>
    <cellStyle name="7_FAX用紙_楽天見積機能縮小版_チェックシートAPO_(APO)_キャビネット構成図_050.(添付資料)その他 2" xfId="4049"/>
    <cellStyle name="7_FAX用紙_システム構築_(APO)_キャビネット構成図_キャビネット構成図 2" xfId="4050"/>
    <cellStyle name="スタイル 2" xfId="4051"/>
    <cellStyle name="7_FAX用紙_テスト仕様書(テストモール)_055飛脚ﾒｰﾙ便ｻｰﾊﾞ(急便向け）_050.(添付資料)その他 2" xfId="4052"/>
    <cellStyle name="7_FAX用紙_システム構築_(APO)_キャビネット構成図_キャビネット構成図_01.コンバージョン手順書（最新）20040831" xfId="4053"/>
    <cellStyle name="7_FAX用紙_システム構築_(APO)_キャビネット構成図_キャビネット構成図_01.コンバージョン手順書（最新）20040831 2" xfId="4054"/>
    <cellStyle name="7_FAX用紙_システム構築_(APO)_キャビネット構成図_キャビネット構成図_050.(添付資料)その他" xfId="4055"/>
    <cellStyle name="7_FAX用紙_システム構築_(APO)_キャビネット構成図_キャビネット構成図_050.(添付資料)その他 2" xfId="4056"/>
    <cellStyle name="7_FAX用紙_システム構築_01.コンバージョン手順書（最新）20040831" xfId="4057"/>
    <cellStyle name="7_FAX用紙_システム構築_050.(添付資料)その他" xfId="4058"/>
    <cellStyle name="7_FAX用紙_テスト仕様書(テストモール)_(APO)_(APO)_キャビネット構成図_01.コンバージョン手順書（最新）20040831 2" xfId="4059"/>
    <cellStyle name="7_FAX用紙_テスト仕様書(テストモール)_053北陸勤怠給与(東京)_キャビネット構成図_キャビネット構成図" xfId="4060"/>
    <cellStyle name="7_FAX用紙_システム構築_050.(添付資料)その他 2" xfId="4061"/>
    <cellStyle name="7_FAX用紙_テスト仕様書(テストモール)_053北陸勤怠給与(東京)_キャビネット構成図_キャビネット構成図 2" xfId="4062"/>
    <cellStyle name="7_FAX用紙_システム構築_キャビネット構成図" xfId="4063"/>
    <cellStyle name="7_FAX用紙_システム構築_キャビネット構成図 2" xfId="4064"/>
    <cellStyle name="7_FAX用紙_システム構築_キャビネット構成図_050.(添付資料)その他 2" xfId="4065"/>
    <cellStyle name="7_FAX用紙_システム構築_キャビネット構成図_キャビネット構成図" xfId="4066"/>
    <cellStyle name="7_FAX用紙_テスト仕様書(対楽天)_モールＩＦテスト仕様書（対楽天）_チェックシートAPO_キャビネット構成図_キャビネット構成図_050.(添付資料)その他" xfId="4067"/>
    <cellStyle name="7_FAX用紙_システム構築_キャビネット構成図_キャビネット構成図 2" xfId="4068"/>
    <cellStyle name="Text Indent B" xfId="4069"/>
    <cellStyle name="7_FAX用紙_システム構築_キャビネット構成図_キャビネット構成図_01.コンバージョン手順書（最新）20040831" xfId="4070"/>
    <cellStyle name="7_FAX用紙_システム構築_キャビネット構成図_キャビネット構成図_01.コンバージョン手順書（最新）20040831 2" xfId="4071"/>
    <cellStyle name="7_FAX用紙_システム構築_チェックシートAPO" xfId="4072"/>
    <cellStyle name="7_FAX用紙_システム構築_チェックシートAPO_(APO)" xfId="4073"/>
    <cellStyle name="7_FAX用紙_システム構築_チェックシートAPO_(APO) 2" xfId="4074"/>
    <cellStyle name="7_FAX用紙_テスト仕様書(テストモール)_SO21見積1205_チェックシートAPO_(APO)_キャビネット構成図_キャビネット構成図_050.(添付資料)その他" xfId="4075"/>
    <cellStyle name="7_FAX用紙_システム構築_チェックシートAPO_(APO)_01.コンバージョン手順書（最新）20040831 2" xfId="4076"/>
    <cellStyle name="7_FAX用紙_テスト仕様書(対楽天)_055飛脚ﾒｰﾙ便ｻｰﾊﾞ(急便向け）_(APO)_01.コンバージョン手順書（最新）20040831" xfId="4077"/>
    <cellStyle name="7_FAX用紙_テスト仕様書_057楽天様向ｲﾝﾀｰﾈｯﾄｼｮｯﾋﾟﾝｸﾞﾓｰﾙ機能開発2_キャビネット構成図_キャビネット構成図_01.コンバージョン手順書（最新）20040831 2" xfId="4078"/>
    <cellStyle name="7_FAX用紙_システム構築_チェックシートAPO_(APO)_050.(添付資料)その他" xfId="4079"/>
    <cellStyle name="7_FAX用紙_システム構築_チェックシートAPO_(APO)_キャビネット構成図 2" xfId="4080"/>
    <cellStyle name="7_FAX用紙_システム構築_チェックシートAPO_(APO)_キャビネット構成図_キャビネット構成図" xfId="4081"/>
    <cellStyle name="7_FAX用紙_テスト仕様書(対楽天)_システム構築_チェックシートAPO_キャビネット構成図_01.コンバージョン手順書（最新）20040831" xfId="4082"/>
    <cellStyle name="7_FAX用紙_システム構築_チェックシートAPO_(APO)_キャビネット構成図_キャビネット構成図 2" xfId="4083"/>
    <cellStyle name="7_FAX用紙_システム構築_チェックシートAPO_(APO)_キャビネット構成図_キャビネット構成図_01.コンバージョン手順書（最新）20040831" xfId="4084"/>
    <cellStyle name="7_FAX用紙_システム構築_チェックシートAPO_(APO)_キャビネット構成図_キャビネット構成図_01.コンバージョン手順書（最新）20040831 2" xfId="4085"/>
    <cellStyle name="7_FAX用紙_システム構築_チェックシートAPO_(APO)_キャビネット構成図_キャビネット構成図_050.(添付資料)その他" xfId="4086"/>
    <cellStyle name="7_FAX用紙_システム構築_チェックシートAPO_(APO)_キャビネット構成図_キャビネット構成図_050.(添付資料)その他 2" xfId="4087"/>
    <cellStyle name="7_FAX用紙_テスト仕様書(対楽天)_SO21見積1205_(APO)_01.コンバージョン手順書（最新）20040831" xfId="4088"/>
    <cellStyle name="7_FAX用紙_テスト仕様書(対楽天)_システム構築_チェックシートAPO 2" xfId="4089"/>
    <cellStyle name="7_FAX用紙_システム構築_チェックシートAPO_01.コンバージョン手順書（最新）20040831" xfId="4090"/>
    <cellStyle name="7_FAX用紙_システム構築_チェックシートAPO_050.(添付資料)その他" xfId="4091"/>
    <cellStyle name="7_FAX用紙_システム構築_チェックシートAPO_050.(添付資料)その他 2" xfId="4092"/>
    <cellStyle name="7_FAX用紙_テスト仕様書_システム構築_キャビネット構成図_キャビネット構成図_050.(添付資料)その他" xfId="4093"/>
    <cellStyle name="7_FAX用紙_システム構築_チェックシートAPO_キャビネット構成図_01.コンバージョン手順書（最新）20040831" xfId="4094"/>
    <cellStyle name="7_FAX用紙_テスト仕様書_システム構築_キャビネット構成図_キャビネット構成図_050.(添付資料)その他 2" xfId="4095"/>
    <cellStyle name="7_FAX用紙_システム構築_チェックシートAPO_キャビネット構成図_01.コンバージョン手順書（最新）20040831 2" xfId="4096"/>
    <cellStyle name="7_FAX用紙_システム構築_チェックシートAPO_キャビネット構成図_050.(添付資料)その他" xfId="4097"/>
    <cellStyle name="7_FAX用紙_システム構築_チェックシートAPO_キャビネット構成図_050.(添付資料)その他 2" xfId="4098"/>
    <cellStyle name="7_FAX用紙_システム構築_チェックシートAPO_キャビネット構成図_キャビネット構成図" xfId="4099"/>
    <cellStyle name="7_FAX用紙_テスト仕様書_SO21見積1205_(APO)_(APO)_キャビネット構成図_キャビネット構成図" xfId="4100"/>
    <cellStyle name="7_FAX用紙_テスト仕様書(対楽天)_057楽天様向ｲﾝﾀｰﾈｯﾄｼｮｯﾋﾟﾝｸﾞﾓｰﾙ機能開発2_(APO)_キャビネット構成図_キャビネット構成図 2" xfId="4101"/>
    <cellStyle name="7_FAX用紙_システム構築_チェックシートAPO_キャビネット構成図_キャビネット構成図_01.コンバージョン手順書（最新）20040831" xfId="4102"/>
    <cellStyle name="7_FAX用紙_システム構築_チェックシートAPO_キャビネット構成図_キャビネット構成図_050.(添付資料)その他" xfId="4103"/>
    <cellStyle name="7_FAX用紙_システム構築_チェックシートAPO_キャビネット構成図_キャビネット構成図_050.(添付資料)その他 2" xfId="4104"/>
    <cellStyle name="7_FAX用紙_テスト仕様書(対楽天)_055飛脚ﾒｰﾙ便ｻｰﾊﾞ(急便向け）_チェックシートAPO_(APO)_キャビネット構成図_キャビネット構成図" xfId="4105"/>
    <cellStyle name="7_FAX用紙_チェックシートAPO_(APO) 2" xfId="4106"/>
    <cellStyle name="7_FAX用紙_テスト仕様書_楽天見積機能縮小版_チェックシートAPO_キャビネット構成図_キャビネット構成図_050.(添付資料)その他 2" xfId="4107"/>
    <cellStyle name="7_FAX用紙_チェックシートAPO_(APO)_01.コンバージョン手順書（最新）20040831" xfId="4108"/>
    <cellStyle name="7_FAX用紙_チェックシートAPO_(APO)_01.コンバージョン手順書（最新）20040831 2" xfId="4109"/>
    <cellStyle name="7_FAX用紙_チェックシートAPO_(APO)_050.(添付資料)その他" xfId="4110"/>
    <cellStyle name="7_FAX用紙_チェックシートAPO_(APO)_050.(添付資料)その他 2" xfId="4111"/>
    <cellStyle name="7_FAX用紙_チェックシートAPO_01.コンバージョン手順書（最新）20040831" xfId="4112"/>
    <cellStyle name="7_FAX用紙_チェックシートAPO_01.コンバージョン手順書（最新）20040831 2" xfId="4113"/>
    <cellStyle name="7_FAX用紙_チェックシートAPO_キャビネット構成図" xfId="4114"/>
    <cellStyle name="7_FAX用紙_チェックシートAPO_キャビネット構成図 2" xfId="4115"/>
    <cellStyle name="7_FAX用紙_チェックシートAPO_キャビネット構成図_050.(添付資料)その他" xfId="4116"/>
    <cellStyle name="7_FAX用紙_テスト仕様書(テストモール)_楽天見積機能縮小版_チェックシートAPO_(APO)_キャビネット構成図_キャビネット構成図_050.(添付資料)その他 2" xfId="4117"/>
    <cellStyle name="7_FAX用紙_チェックシートAPO_キャビネット構成図_050.(添付資料)その他 2" xfId="4118"/>
    <cellStyle name="7_FAX用紙_テスト仕様書(テストモール) 2" xfId="4119"/>
    <cellStyle name="7_FAX用紙_テスト仕様書(テストモール)_(APO)_(APO)" xfId="4120"/>
    <cellStyle name="7_FAX用紙_テスト仕様書(テストモール)_(APO)_(APO) 2" xfId="4121"/>
    <cellStyle name="7_FAX用紙_テスト仕様書(テストモール)_053北陸勤怠給与(東京)_チェックシートAPO_(APO)_キャビネット構成図_01.コンバージョン手順書（最新）20040831" xfId="4122"/>
    <cellStyle name="7_FAX用紙_テスト仕様書_050.(添付資料)その他" xfId="4123"/>
    <cellStyle name="7_FAX用紙_テスト仕様書(テストモール)_(APO)_(APO)_01.コンバージョン手順書（最新）20040831" xfId="4124"/>
    <cellStyle name="7_FAX用紙_テスト仕様書_050.(添付資料)その他 2" xfId="4125"/>
    <cellStyle name="7_FAX用紙_テスト仕様書(テストモール)_(APO)_(APO)_01.コンバージョン手順書（最新）20040831 2" xfId="4126"/>
    <cellStyle name="7_FAX用紙_テスト仕様書(テストモール)_注文確認_(APO)_(APO)_キャビネット構成図_050.(添付資料)その他" xfId="4127"/>
    <cellStyle name="7_FAX用紙_テスト仕様書(テストモール)_(APO)_(APO)_050.(添付資料)その他 2" xfId="4128"/>
    <cellStyle name="7_FAX用紙_テスト仕様書(テストモール)_システム構築_チェックシートAPO_キャビネット構成図_キャビネット構成図" xfId="4129"/>
    <cellStyle name="7_FAX用紙_テスト仕様書(テストモール)_(APO)_(APO)_キャビネット構成図_050.(添付資料)その他 2" xfId="4130"/>
    <cellStyle name="7_FAX用紙_テスト仕様書(テストモール)_(APO)_(APO)_キャビネット構成図_キャビネット構成図" xfId="4131"/>
    <cellStyle name="7_FAX用紙_テスト仕様書(対楽天)_055飛脚ﾒｰﾙ便ｻｰﾊﾞ(急便向け）_キャビネット構成図 2" xfId="4132"/>
    <cellStyle name="Comma [0]_#6 Temps &amp; Contractors" xfId="4133"/>
    <cellStyle name="7_FAX用紙_テスト仕様書(対楽天)_楽天見積機能縮小版_チェックシートAPO_(APO)_キャビネット構成図 2" xfId="4134"/>
    <cellStyle name="7_FAX用紙_テスト仕様書(対楽天)_(APO)_キャビネット構成図_01.コンバージョン手順書（最新）20040831 2" xfId="4135"/>
    <cellStyle name="7_FAX用紙_テスト仕様書(テストモール)_(APO)_(APO)_キャビネット構成図_キャビネット構成図 2" xfId="4136"/>
    <cellStyle name="7_FAX用紙_テスト仕様書(テストモール)_(APO)_(APO)_キャビネット構成図_キャビネット構成図_01.コンバージョン手順書（最新）20040831" xfId="4137"/>
    <cellStyle name="7_FAX用紙_テスト仕様書(テストモール)_モールＩＦテスト仕様書（対楽天）_キャビネット構成図_キャビネット構成図 2" xfId="4138"/>
    <cellStyle name="7_FAX用紙_テスト仕様書(テストモール)_(APO)_(APO)_キャビネット構成図_キャビネット構成図_01.コンバージョン手順書（最新）20040831 2" xfId="4139"/>
    <cellStyle name="7_FAX用紙_テスト仕様書(テストモール)_(APO)_(APO)_キャビネット構成図_キャビネット構成図_050.(添付資料)その他" xfId="4140"/>
    <cellStyle name="7_FAX用紙_テスト仕様書(対楽天)_055飛脚ﾒｰﾙ便ｻｰﾊﾞ(急便向け）_(APO)_(APO)_キャビネット構成図_050.(添付資料)その他 2" xfId="4141"/>
    <cellStyle name="7_FAX用紙_テスト仕様書(テストモール)_(APO)_(APO)_キャビネット構成図_キャビネット構成図_050.(添付資料)その他 2" xfId="4142"/>
    <cellStyle name="7_FAX用紙_テスト仕様書(テストモール)_(APO)_050.(添付資料)その他" xfId="4143"/>
    <cellStyle name="7_FAX用紙_テスト仕様書(テストモール)_(APO)_050.(添付資料)その他 2" xfId="4144"/>
    <cellStyle name="7_FAX用紙_テスト仕様書(テストモール)_057楽天様向ｲﾝﾀｰﾈｯﾄｼｮｯﾋﾟﾝｸﾞﾓｰﾙ機能開発2_チェックシートAPO_(APO)" xfId="4145"/>
    <cellStyle name="7_FAX用紙_注文確認_(APO)_(APO)_01.コンバージョン手順書（最新）20040831" xfId="4146"/>
    <cellStyle name="7_FAX用紙_テスト仕様書(テストモール)_(APO)_キャビネット構成図_050.(添付資料)その他" xfId="4147"/>
    <cellStyle name="7_FAX用紙_注文確認_(APO)_(APO)_01.コンバージョン手順書（最新）20040831 2" xfId="4148"/>
    <cellStyle name="7_FAX用紙_テスト仕様書(テストモール)_(APO)_キャビネット構成図_050.(添付資料)その他 2" xfId="4149"/>
    <cellStyle name="7_FAX用紙_テスト仕様書(テストモール)_(APO)_キャビネット構成図_キャビネット構成図" xfId="4150"/>
    <cellStyle name="7_FAX用紙_テスト仕様書(テストモール)_(APO)_キャビネット構成図_キャビネット構成図_01.コンバージョン手順書（最新）20040831 2" xfId="4151"/>
    <cellStyle name="7_FAX用紙_テスト仕様書(対楽天)_システム構築_01.コンバージョン手順書（最新）20040831" xfId="4152"/>
    <cellStyle name="7_FAX用紙_テスト仕様書(テストモール)_(APO)_キャビネット構成図_キャビネット構成図_050.(添付資料)その他" xfId="4153"/>
    <cellStyle name="7_FAX用紙_テスト仕様書(テストモール)_(APO)_キャビネット構成図_キャビネット構成図_050.(添付資料)その他 2" xfId="4154"/>
    <cellStyle name="7_FAX用紙_テスト仕様書(テストモール)_01.コンバージョン手順書（最新）20040831" xfId="4155"/>
    <cellStyle name="7_FAX用紙_テスト仕様書(テストモール)_01.コンバージョン手順書（最新）20040831 2" xfId="4156"/>
    <cellStyle name="active 2" xfId="4157"/>
    <cellStyle name="7_FAX用紙_テスト仕様書(テストモール)_053北陸勤怠給与(東京)" xfId="4158"/>
    <cellStyle name="7_FAX用紙_テスト仕様書(対楽天)_注文確認_050.(添付資料)その他" xfId="4159"/>
    <cellStyle name="7_FAX用紙_テスト仕様書(テストモール)_053北陸勤怠給与(東京)_(APO)" xfId="4160"/>
    <cellStyle name="7_FAX用紙_テスト仕様書(テストモール)_053北陸勤怠給与(東京)_(APO)_(APO)_050.(添付資料)その他 2" xfId="4161"/>
    <cellStyle name="7_FAX用紙_テスト仕様書(テストモール)_053北陸勤怠給与(東京)_(APO)_(APO)_キャビネット構成図_01.コンバージョン手順書（最新）20040831 2" xfId="4162"/>
    <cellStyle name="7_FAX用紙_テスト仕様書(テストモール)_053北陸勤怠給与(東京)_(APO)_(APO)_キャビネット構成図_050.(添付資料)その他" xfId="4163"/>
    <cellStyle name="7_FAX用紙_テスト仕様書(テストモール)_053北陸勤怠給与(東京)_(APO)_(APO)_キャビネット構成図_050.(添付資料)その他 2" xfId="4164"/>
    <cellStyle name="7_FAX用紙_テスト仕様書(テストモール)_053北陸勤怠給与(東京)_(APO)_(APO)_キャビネット構成図_キャビネット構成図" xfId="4165"/>
    <cellStyle name="7_FAX用紙_テスト仕様書(テストモール)_053北陸勤怠給与(東京)_(APO)_(APO)_キャビネット構成図_キャビネット構成図 2" xfId="4166"/>
    <cellStyle name="7_FAX用紙_テスト仕様書(テストモール)_053北陸勤怠給与(東京)_(APO)_(APO)_キャビネット構成図_キャビネット構成図_01.コンバージョン手順書（最新）20040831" xfId="4167"/>
    <cellStyle name="7_FAX用紙_テスト仕様書(テストモール)_053北陸勤怠給与(東京)_(APO)_(APO)_キャビネット構成図_キャビネット構成図_01.コンバージョン手順書（最新）20040831 2" xfId="4168"/>
    <cellStyle name="7_FAX用紙_テスト仕様書(テストモール)_053北陸勤怠給与(東京)_(APO)_(APO)_キャビネット構成図_キャビネット構成図_050.(添付資料)その他" xfId="4169"/>
    <cellStyle name="7_FAX用紙_テスト仕様書(テストモール)_057楽天様向ｲﾝﾀｰﾈｯﾄｼｮｯﾋﾟﾝｸﾞﾓｰﾙ機能開発2 2" xfId="4170"/>
    <cellStyle name="7_FAX用紙_テスト仕様書(テストモール)_053北陸勤怠給与(東京)_(APO)_(APO)_キャビネット構成図_キャビネット構成図_050.(添付資料)その他 2" xfId="4171"/>
    <cellStyle name="7_FAX用紙_テスト仕様書(テストモール)_053北陸勤怠給与(東京)_(APO)_キャビネット構成図" xfId="4172"/>
    <cellStyle name="7_FAX用紙_テスト仕様書(テストモール)_053北陸勤怠給与(東京)_(APO)_キャビネット構成図 2" xfId="4173"/>
    <cellStyle name="7_FAX用紙_テスト仕様書(テストモール)_055飛脚ﾒｰﾙ便ｻｰﾊﾞ(急便向け）_チェックシートAPO_050.(添付資料)その他 2" xfId="4174"/>
    <cellStyle name="7_FAX用紙_テスト仕様書_055飛脚ﾒｰﾙ便ｻｰﾊﾞ(急便向け）_(APO)_(APO)_キャビネット構成図 2" xfId="4175"/>
    <cellStyle name="7_FAX用紙_テスト仕様書(テストモール)_053北陸勤怠給与(東京)_(APO)_キャビネット構成図_050.(添付資料)その他" xfId="4176"/>
    <cellStyle name="7_FAX用紙_テスト仕様書(テストモール)_053北陸勤怠給与(東京)_(APO)_キャビネット構成図_050.(添付資料)その他 2" xfId="4177"/>
    <cellStyle name="7_FAX用紙_テスト仕様書(対楽天)_(APO)_(APO)_キャビネット構成図_01.コンバージョン手順書（最新）20040831 2" xfId="4178"/>
    <cellStyle name="Input 2" xfId="4179"/>
    <cellStyle name="7_FAX用紙_テスト仕様書(対楽天)_システム構築_チェックシートAPO_キャビネット構成図_キャビネット構成図_050.(添付資料)その他" xfId="4180"/>
    <cellStyle name="7_FAX用紙_テスト仕様書(テストモール)_053北陸勤怠給与(東京)_(APO)_キャビネット構成図_キャビネット構成図" xfId="4181"/>
    <cellStyle name="7_FAX用紙_テスト仕様書(テストモール)_注文確認_チェックシートAPO_(APO)_キャビネット構成図_キャビネット構成図_050.(添付資料)その他" xfId="4182"/>
    <cellStyle name="7_FAX用紙_テスト仕様書(テストモール)_053北陸勤怠給与(東京)_(APO)_キャビネット構成図_キャビネット構成図_01.コンバージョン手順書（最新）20040831 2" xfId="4183"/>
    <cellStyle name="7_FAX用紙_テスト仕様書(テストモール)_053北陸勤怠給与(東京)_01.コンバージョン手順書（最新）20040831" xfId="4184"/>
    <cellStyle name="7_FAX用紙_テスト仕様書(テストモール)_053北陸勤怠給与(東京)_050.(添付資料)その他 2" xfId="4185"/>
    <cellStyle name="7_FAX用紙_テスト仕様書(テストモール)_053北陸勤怠給与(東京)_キャビネット構成図" xfId="4186"/>
    <cellStyle name="7_FAX用紙_テスト仕様書(テストモール)_053北陸勤怠給与(東京)_キャビネット構成図 2" xfId="4187"/>
    <cellStyle name="7_FAX用紙_テスト仕様書(テストモール)_053北陸勤怠給与(東京)_キャビネット構成図_01.コンバージョン手順書（最新）20040831" xfId="4188"/>
    <cellStyle name="7_FAX用紙_テスト仕様書(テストモール)_053北陸勤怠給与(東京)_キャビネット構成図_01.コンバージョン手順書（最新）20040831 2" xfId="4189"/>
    <cellStyle name="7_FAX用紙_テスト仕様書(テストモール)_053北陸勤怠給与(東京)_キャビネット構成図_050.(添付資料)その他" xfId="4190"/>
    <cellStyle name="7_FAX用紙_テスト仕様書(テストモール)_053北陸勤怠給与(東京)_キャビネット構成図_050.(添付資料)その他 2" xfId="4191"/>
    <cellStyle name="7_FAX用紙_テスト仕様書(テストモール)_053北陸勤怠給与(東京)_キャビネット構成図_キャビネット構成図_01.コンバージョン手順書（最新）20040831" xfId="4192"/>
    <cellStyle name="7_FAX用紙_テスト仕様書(テストモール)_055飛脚ﾒｰﾙ便ｻｰﾊﾞ(急便向け）_チェックシートAPO_01.コンバージョン手順書（最新）20040831 2" xfId="4193"/>
    <cellStyle name="Heading 2" xfId="4194"/>
    <cellStyle name="7_FAX用紙_テスト仕様書(テストモール)_053北陸勤怠給与(東京)_キャビネット構成図_キャビネット構成図_01.コンバージョン手順書（最新）20040831 2" xfId="4195"/>
    <cellStyle name="7_FAX用紙_テスト仕様書(対楽天)_055飛脚ﾒｰﾙ便ｻｰﾊﾞ(急便向け）_(APO)_キャビネット構成図_01.コンバージョン手順書（最新）20040831" xfId="4196"/>
    <cellStyle name="7_FAX用紙_テスト仕様書(テストモール)_053北陸勤怠給与(東京)_キャビネット構成図_キャビネット構成図_050.(添付資料)その他 2" xfId="4197"/>
    <cellStyle name="7_FAX用紙_テスト仕様書(テストモール)_053北陸勤怠給与(東京)_チェックシートAPO_(APO)" xfId="4198"/>
    <cellStyle name="7_FAX用紙_テスト仕様書(対楽天)_055飛脚ﾒｰﾙ便ｻｰﾊﾞ(急便向け）_(APO)_(APO)_キャビネット構成図_キャビネット構成図 2" xfId="4199"/>
    <cellStyle name="7_FAX用紙_テスト仕様書(テストモール)_053北陸勤怠給与(東京)_チェックシートAPO_(APO) 2" xfId="4200"/>
    <cellStyle name="7_FAX用紙_テスト仕様書(対楽天)_053北陸勤怠給与(東京)_(APO)_キャビネット構成図 2" xfId="4201"/>
    <cellStyle name="7_FAX用紙_テスト仕様書(テストモール)_053北陸勤怠給与(東京)_チェックシートAPO_(APO)_01.コンバージョン手順書（最新）20040831" xfId="4202"/>
    <cellStyle name="7_FAX用紙_テスト仕様書(テストモール)_053北陸勤怠給与(東京)_チェックシートAPO_(APO)_050.(添付資料)その他 2" xfId="4203"/>
    <cellStyle name="7_FAX用紙_テスト仕様書(テストモール)_システム構築_(APO)_(APO)_キャビネット構成図_01.コンバージョン手順書（最新）20040831 2" xfId="4204"/>
    <cellStyle name="7_FAX用紙_モールＩ／Ｆテスト_キャビネット構成図_キャビネット構成図_050.(添付資料)その他" xfId="4205"/>
    <cellStyle name="7_FAX用紙_テスト仕様書(テストモール)_053北陸勤怠給与(東京)_チェックシートAPO_(APO)_キャビネット構成図" xfId="4206"/>
    <cellStyle name="7_FAX用紙_テスト仕様書(対楽天)_053北陸勤怠給与(東京)_キャビネット構成図_キャビネット構成図_01.コンバージョン手順書（最新）20040831 2" xfId="4207"/>
    <cellStyle name="7_FAX用紙_テスト仕様書(テストモール)_モールＩＦテスト仕様書（対楽天）_キャビネット構成図_キャビネット構成図_01.コンバージョン手順書（最新）20040831" xfId="4208"/>
    <cellStyle name="7_FAX用紙_モールＩ／Ｆテスト_キャビネット構成図_キャビネット構成図_050.(添付資料)その他 2" xfId="4209"/>
    <cellStyle name="7_FAX用紙_テスト仕様書(テストモール)_053北陸勤怠給与(東京)_チェックシートAPO_(APO)_キャビネット構成図 2" xfId="4210"/>
    <cellStyle name="7_FAX用紙_テスト仕様書(テストモール)_053北陸勤怠給与(東京)_チェックシートAPO_(APO)_キャビネット構成図_050.(添付資料)その他" xfId="4211"/>
    <cellStyle name="7_FAX用紙_テスト仕様書(テストモール)_057楽天様向ｲﾝﾀｰﾈｯﾄｼｮｯﾋﾟﾝｸﾞﾓｰﾙ機能開発2_(APO)" xfId="4212"/>
    <cellStyle name="7_FAX用紙_テスト仕様書(テストモール)_053北陸勤怠給与(東京)_チェックシートAPO_(APO)_キャビネット構成図_050.(添付資料)その他 2" xfId="4213"/>
    <cellStyle name="7_FAX用紙_テスト仕様書(テストモール)_053北陸勤怠給与(東京)_チェックシートAPO_(APO)_キャビネット構成図_キャビネット構成図_01.コンバージョン手順書（最新）20040831" xfId="4214"/>
    <cellStyle name="7_FAX用紙_テスト仕様書(テストモール)_053北陸勤怠給与(東京)_チェックシートAPO_(APO)_キャビネット構成図_キャビネット構成図_01.コンバージョン手順書（最新）20040831 2" xfId="4215"/>
    <cellStyle name="7_FAX用紙_テスト仕様書(テストモール)_053北陸勤怠給与(東京)_チェックシートAPO_(APO)_キャビネット構成図_キャビネット構成図_050.(添付資料)その他" xfId="4216"/>
    <cellStyle name="7_FAX用紙_テスト仕様書(テストモール)_053北陸勤怠給与(東京)_チェックシートAPO_(APO)_キャビネット構成図_キャビネット構成図_050.(添付資料)その他 2" xfId="4217"/>
    <cellStyle name="7_FAX用紙_テスト仕様書(テストモール)_055飛脚ﾒｰﾙ便ｻｰﾊﾞ(急便向け）_(APO)_(APO)_050.(添付資料)その他" xfId="4218"/>
    <cellStyle name="7_FAX用紙_テスト仕様書(テストモール)_055飛脚ﾒｰﾙ便ｻｰﾊﾞ(急便向け）" xfId="4219"/>
    <cellStyle name="7_FAX用紙_テスト仕様書(テストモール)_SO21見積1205_チェックシートAPO_キャビネット構成図 2" xfId="4220"/>
    <cellStyle name="7_FAX用紙_テスト仕様書(対楽天)_SO21見積1205_キャビネット構成図_キャビネット構成図_01.コンバージョン手順書（最新）20040831" xfId="4221"/>
    <cellStyle name="7_FAX用紙_テスト仕様書(テストモール)_055飛脚ﾒｰﾙ便ｻｰﾊﾞ(急便向け） 2" xfId="4222"/>
    <cellStyle name="7_FAX用紙_テスト仕様書(対楽天)_SO21見積1205_キャビネット構成図_キャビネット構成図_01.コンバージョン手順書（最新）20040831 2" xfId="4223"/>
    <cellStyle name="7_FAX用紙_テスト仕様書(テストモール)_055飛脚ﾒｰﾙ便ｻｰﾊﾞ(急便向け）_(APO) 2" xfId="4224"/>
    <cellStyle name="7_FAX用紙_テスト仕様書(テストモール)_055飛脚ﾒｰﾙ便ｻｰﾊﾞ(急便向け）_キャビネット構成図_01.コンバージョン手順書（最新）20040831" xfId="4225"/>
    <cellStyle name="7_FAX用紙_テスト仕様書(テストモール)_055飛脚ﾒｰﾙ便ｻｰﾊﾞ(急便向け）_(APO)_(APO)_キャビネット構成図" xfId="4226"/>
    <cellStyle name="7_FAX用紙_テスト仕様書(テストモール)_キャビネット構成図_キャビネット構成図_01.コンバージョン手順書（最新）20040831" xfId="4227"/>
    <cellStyle name="7_FAX用紙_テスト仕様書(テストモール)_055飛脚ﾒｰﾙ便ｻｰﾊﾞ(急便向け）_(APO)_(APO)_キャビネット構成図 2" xfId="4228"/>
    <cellStyle name="7_FAX用紙_テスト仕様書(テストモール)_SO21見積1205_チェックシートAPO_(APO)" xfId="4229"/>
    <cellStyle name="7_FAX用紙_テスト仕様書(テストモール)_キャビネット構成図_キャビネット構成図_01.コンバージョン手順書（最新）20040831 2" xfId="4230"/>
    <cellStyle name="7_FAX用紙_テスト仕様書(テストモール)_055飛脚ﾒｰﾙ便ｻｰﾊﾞ(急便向け）_(APO)_(APO)_キャビネット構成図_01.コンバージョン手順書（最新）20040831" xfId="4231"/>
    <cellStyle name="7_FAX用紙_テスト仕様書(テストモール)_055飛脚ﾒｰﾙ便ｻｰﾊﾞ(急便向け）_(APO)_(APO)_キャビネット構成図_01.コンバージョン手順書（最新）20040831 2" xfId="4232"/>
    <cellStyle name="7_FAX用紙_テスト仕様書(対楽天)_楽天見積機能縮小版_(APO)_050.(添付資料)その他" xfId="4233"/>
    <cellStyle name="7_FAX用紙_テスト仕様書(テストモール)_注文確認_チェックシートAPO_(APO)_キャビネット構成図_キャビネット構成図" xfId="4234"/>
    <cellStyle name="7_FAX用紙_テスト仕様書(テストモール)_055飛脚ﾒｰﾙ便ｻｰﾊﾞ(急便向け）_(APO)_(APO)_キャビネット構成図_050.(添付資料)その他" xfId="4235"/>
    <cellStyle name="7_FAX用紙_テスト仕様書(対楽天)_楽天見積機能縮小版_(APO)_050.(添付資料)その他 2" xfId="4236"/>
    <cellStyle name="7_FAX用紙_テスト仕様書(テストモール)_注文確認_チェックシートAPO_(APO)_キャビネット構成図_キャビネット構成図 2" xfId="4237"/>
    <cellStyle name="7_FAX用紙_テスト仕様書(テストモール)_055飛脚ﾒｰﾙ便ｻｰﾊﾞ(急便向け）_(APO)_(APO)_キャビネット構成図_050.(添付資料)その他 2" xfId="4238"/>
    <cellStyle name="7_FAX用紙_テスト仕様書_057楽天様向ｲﾝﾀｰﾈｯﾄｼｮｯﾋﾟﾝｸﾞﾓｰﾙ機能開発2_チェックシートAPO_01.コンバージョン手順書（最新）20040831 2" xfId="4239"/>
    <cellStyle name="7_FAX用紙_テスト仕様書(テストモール)_055飛脚ﾒｰﾙ便ｻｰﾊﾞ(急便向け）_(APO)_(APO)_キャビネット構成図_キャビネット構成図 2" xfId="4240"/>
    <cellStyle name="7_FAX用紙_テスト仕様書(対楽天)_楽天見積機能縮小版_(APO)_キャビネット構成図_01.コンバージョン手順書（最新）20040831" xfId="4241"/>
    <cellStyle name="7_FAX用紙_テスト仕様書(テストモール)_SO21見積1205_チェックシートAPO_キャビネット構成図_キャビネット構成図" xfId="4242"/>
    <cellStyle name="7_FAX用紙_テスト仕様書(テストモール)_055飛脚ﾒｰﾙ便ｻｰﾊﾞ(急便向け）_(APO)_(APO)_キャビネット構成図_キャビネット構成図_01.コンバージョン手順書（最新）20040831" xfId="4243"/>
    <cellStyle name="7_FAX用紙_テスト仕様書(テストモール)_055飛脚ﾒｰﾙ便ｻｰﾊﾞ(急便向け）_(APO)_(APO)_キャビネット構成図_キャビネット構成図_050.(添付資料)その他" xfId="4244"/>
    <cellStyle name="7_FAX用紙_テスト仕様書(テストモール)_システム構築_キャビネット構成図_キャビネット構成図" xfId="4245"/>
    <cellStyle name="7_FAX用紙_テスト仕様書(テストモール)_055飛脚ﾒｰﾙ便ｻｰﾊﾞ(急便向け）_(APO)_01.コンバージョン手順書（最新）20040831" xfId="4246"/>
    <cellStyle name="7_FAX用紙_テスト仕様書(テストモール)_055飛脚ﾒｰﾙ便ｻｰﾊﾞ(急便向け）_(APO)_01.コンバージョン手順書（最新）20040831 2" xfId="4247"/>
    <cellStyle name="7_FAX用紙_テスト仕様書(テストモール)_055飛脚ﾒｰﾙ便ｻｰﾊﾞ(急便向け）_01.コンバージョン手順書（最新）20040831" xfId="4248"/>
    <cellStyle name="7_FAX用紙_テスト仕様書_チェックシートAPO_(APO)_050.(添付資料)その他" xfId="4249"/>
    <cellStyle name="7_FAX用紙_テスト仕様書(テストモール)_055飛脚ﾒｰﾙ便ｻｰﾊﾞ(急便向け）_01.コンバージョン手順書（最新）20040831 2" xfId="4250"/>
    <cellStyle name="7_FAX用紙_テスト仕様書(テストモール)_055飛脚ﾒｰﾙ便ｻｰﾊﾞ(急便向け）_050.(添付資料)その他" xfId="4251"/>
    <cellStyle name="7_FAX用紙_テスト仕様書_注文確認_(APO)_(APO) 2" xfId="4252"/>
    <cellStyle name="7_FAX用紙_テスト仕様書(テストモール)_055飛脚ﾒｰﾙ便ｻｰﾊﾞ(急便向け）_キャビネット構成図" xfId="4253"/>
    <cellStyle name="7_FAX用紙_テスト仕様書(テストモール)_055飛脚ﾒｰﾙ便ｻｰﾊﾞ(急便向け）_キャビネット構成図_050.(添付資料)その他 2" xfId="4254"/>
    <cellStyle name="7_FAX用紙_テスト仕様書(テストモール)_055飛脚ﾒｰﾙ便ｻｰﾊﾞ(急便向け）_キャビネット構成図_キャビネット構成図_01.コンバージョン手順書（最新）20040831" xfId="4255"/>
    <cellStyle name="7_FAX用紙_テスト仕様書(テストモール)_055飛脚ﾒｰﾙ便ｻｰﾊﾞ(急便向け）_キャビネット構成図_キャビネット構成図_01.コンバージョン手順書（最新）20040831 2" xfId="4256"/>
    <cellStyle name="7_FAX用紙_テスト仕様書_SO21見積1205_(APO)_(APO)_キャビネット構成図_キャビネット構成図_050.(添付資料)その他" xfId="4257"/>
    <cellStyle name="7_FAX用紙_テスト仕様書(テストモール)_055飛脚ﾒｰﾙ便ｻｰﾊﾞ(急便向け）_チェックシートAPO" xfId="4258"/>
    <cellStyle name="7_FAX用紙_テスト仕様書(対楽天)_055飛脚ﾒｰﾙ便ｻｰﾊﾞ(急便向け）_チェックシートAPO_01.コンバージョン手順書（最新）20040831 2" xfId="4259"/>
    <cellStyle name="7_FAX用紙_テスト仕様書(テストモール)_チェックシートAPO_(APO)_キャビネット構成図_キャビネット構成図_01.コンバージョン手順書（最新）20040831" xfId="4260"/>
    <cellStyle name="7_FAX用紙_テスト仕様書(テストモール)_チェックシートAPO_(APO)_キャビネット構成図_キャビネット構成図_01.コンバージョン手順書（最新）20040831 2" xfId="4261"/>
    <cellStyle name="7_FAX用紙_テスト仕様書_SO21見積1205_(APO)_(APO)_キャビネット構成図_キャビネット構成図_050.(添付資料)その他 2" xfId="4262"/>
    <cellStyle name="7_FAX用紙_テスト仕様書(テストモール)_055飛脚ﾒｰﾙ便ｻｰﾊﾞ(急便向け）_チェックシートAPO 2" xfId="4263"/>
    <cellStyle name="7_FAX用紙_テスト仕様書(テストモール)_055飛脚ﾒｰﾙ便ｻｰﾊﾞ(急便向け）_チェックシートAPO_(APO)" xfId="4264"/>
    <cellStyle name="7_FAX用紙_テスト仕様書(テストモール)_055飛脚ﾒｰﾙ便ｻｰﾊﾞ(急便向け）_チェックシートAPO_(APO) 2" xfId="4265"/>
    <cellStyle name="7_FAX用紙_テスト仕様書(テストモール)_055飛脚ﾒｰﾙ便ｻｰﾊﾞ(急便向け）_チェックシートAPO_(APO)_01.コンバージョン手順書（最新）20040831" xfId="4266"/>
    <cellStyle name="7_FAX用紙_テスト仕様書(テストモール)_055飛脚ﾒｰﾙ便ｻｰﾊﾞ(急便向け）_チェックシートAPO_(APO)_01.コンバージョン手順書（最新）20040831 2" xfId="4267"/>
    <cellStyle name="7_FAX用紙_テスト仕様書(テストモール)_055飛脚ﾒｰﾙ便ｻｰﾊﾞ(急便向け）_チェックシートAPO_(APO)_050.(添付資料)その他 2" xfId="4268"/>
    <cellStyle name="7_FAX用紙_テスト仕様書(テストモール)_055飛脚ﾒｰﾙ便ｻｰﾊﾞ(急便向け）_チェックシートAPO_(APO)_キャビネット構成図_050.(添付資料)その他" xfId="4269"/>
    <cellStyle name="7_FAX用紙_テスト仕様書(テストモール)_055飛脚ﾒｰﾙ便ｻｰﾊﾞ(急便向け）_チェックシートAPO_(APO)_キャビネット構成図_キャビネット構成図 2" xfId="4270"/>
    <cellStyle name="7_FAX用紙_テスト仕様書(テストモール)_055飛脚ﾒｰﾙ便ｻｰﾊﾞ(急便向け）_チェックシートAPO_(APO)_キャビネット構成図_キャビネット構成図_01.コンバージョン手順書（最新）20040831" xfId="4271"/>
    <cellStyle name="7_FAX用紙_テスト仕様書(テストモール)_055飛脚ﾒｰﾙ便ｻｰﾊﾞ(急便向け）_チェックシートAPO_(APO)_キャビネット構成図_キャビネット構成図_01.コンバージョン手順書（最新）20040831 2" xfId="4272"/>
    <cellStyle name="7_FAX用紙_テスト仕様書(テストモール)_楽天見積機能縮小版_(APO)_キャビネット構成図_キャビネット構成図 2" xfId="4273"/>
    <cellStyle name="7_FAX用紙_テスト仕様書(テストモール)_055飛脚ﾒｰﾙ便ｻｰﾊﾞ(急便向け）_チェックシートAPO_01.コンバージョン手順書（最新）20040831" xfId="4274"/>
    <cellStyle name="7_FAX用紙_テスト仕様書(テストモール)_055飛脚ﾒｰﾙ便ｻｰﾊﾞ(急便向け）_チェックシートAPO_050.(添付資料)その他" xfId="4275"/>
    <cellStyle name="7_FAX用紙_テスト仕様書(テストモール)_055飛脚ﾒｰﾙ便ｻｰﾊﾞ(急便向け）_チェックシートAPO_キャビネット構成図" xfId="4276"/>
    <cellStyle name="7_FAX用紙_テスト仕様書(テストモール)_055飛脚ﾒｰﾙ便ｻｰﾊﾞ(急便向け）_チェックシートAPO_キャビネット構成図 2" xfId="4277"/>
    <cellStyle name="7_FAX用紙_テスト仕様書(テストモール)_057楽天様向ｲﾝﾀｰﾈｯﾄｼｮｯﾋﾟﾝｸﾞﾓｰﾙ機能開発2_チェックシートAPO_キャビネット構成図_050.(添付資料)その他" xfId="4278"/>
    <cellStyle name="Header1" xfId="4279"/>
    <cellStyle name="7_FAX用紙_テスト仕様書(テストモール)_055飛脚ﾒｰﾙ便ｻｰﾊﾞ(急便向け）_チェックシートAPO_キャビネット構成図_01.コンバージョン手順書（最新）20040831" xfId="4280"/>
    <cellStyle name="7_FAX用紙_テスト仕様書(テストモール)_057楽天様向ｲﾝﾀｰﾈｯﾄｼｮｯﾋﾟﾝｸﾞﾓｰﾙ機能開発2_チェックシートAPO_キャビネット構成図_050.(添付資料)その他 2" xfId="4281"/>
    <cellStyle name="Header1 2" xfId="4282"/>
    <cellStyle name="7_FAX用紙_テスト仕様書(テストモール)_055飛脚ﾒｰﾙ便ｻｰﾊﾞ(急便向け）_チェックシートAPO_キャビネット構成図_01.コンバージョン手順書（最新）20040831 2" xfId="4283"/>
    <cellStyle name="7_FAX用紙_テスト仕様書_モールＩＦテスト仕様書（対楽天）_キャビネット構成図" xfId="4284"/>
    <cellStyle name="7_FAX用紙_テスト仕様書(テストモール)_055飛脚ﾒｰﾙ便ｻｰﾊﾞ(急便向け）_チェックシートAPO_キャビネット構成図_050.(添付資料)その他 2" xfId="4285"/>
    <cellStyle name="7_FAX用紙_テスト仕様書(テストモール)_055飛脚ﾒｰﾙ便ｻｰﾊﾞ(急便向け）_チェックシートAPO_キャビネット構成図_キャビネット構成図" xfId="4286"/>
    <cellStyle name="7_FAX用紙_テスト仕様書(テストモール)_055飛脚ﾒｰﾙ便ｻｰﾊﾞ(急便向け）_チェックシートAPO_キャビネット構成図_キャビネット構成図 2" xfId="4287"/>
    <cellStyle name="7_FAX用紙_テスト仕様書(テストモール)_057楽天様向ｲﾝﾀｰﾈｯﾄｼｮｯﾋﾟﾝｸﾞﾓｰﾙ機能開発2" xfId="4288"/>
    <cellStyle name="7_FAX用紙_テスト仕様書(テストモール)_システム構築_チェックシートAPO_キャビネット構成図_キャビネット構成図_01.コンバージョン手順書（最新）20040831 2" xfId="4289"/>
    <cellStyle name="7_FAX用紙_テスト仕様書(テストモール)_057楽天様向ｲﾝﾀｰﾈｯﾄｼｮｯﾋﾟﾝｸﾞﾓｰﾙ機能開発2_(APO) 2" xfId="4290"/>
    <cellStyle name="7_FAX用紙_テスト仕様書(対楽天)_SO21見積1205_キャビネット構成図_キャビネット構成図_050.(添付資料)その他" xfId="4291"/>
    <cellStyle name="7_FAX用紙_テスト仕様書(テストモール)_057楽天様向ｲﾝﾀｰﾈｯﾄｼｮｯﾋﾟﾝｸﾞﾓｰﾙ機能開発2_(APO)_(APO)_050.(添付資料)その他" xfId="4292"/>
    <cellStyle name="7_FAX用紙_テスト仕様書(対楽天)_楽天見積機能縮小版_チェックシートAPO_キャビネット構成図_キャビネット構成図" xfId="4293"/>
    <cellStyle name="7_FAX用紙_テスト仕様書(テストモール)_057楽天様向ｲﾝﾀｰﾈｯﾄｼｮｯﾋﾟﾝｸﾞﾓｰﾙ機能開発2_(APO)_(APO)_050.(添付資料)その他 2" xfId="4294"/>
    <cellStyle name="7_FAX用紙_テスト仕様書(テストモール)_057楽天様向ｲﾝﾀｰﾈｯﾄｼｮｯﾋﾟﾝｸﾞﾓｰﾙ機能開発2_(APO)_(APO)_キャビネット構成図" xfId="4295"/>
    <cellStyle name="7_FAX用紙_テスト仕様書(テストモール)_モールＩＦテスト仕様書（対楽天）_050.(添付資料)その他 2" xfId="4296"/>
    <cellStyle name="7_FAX用紙_テスト仕様書(テストモール)_057楽天様向ｲﾝﾀｰﾈｯﾄｼｮｯﾋﾟﾝｸﾞﾓｰﾙ機能開発2_(APO)_(APO)_キャビネット構成図 2" xfId="4297"/>
    <cellStyle name="7_FAX用紙_テスト仕様書(テストモール)_057楽天様向ｲﾝﾀｰﾈｯﾄｼｮｯﾋﾟﾝｸﾞﾓｰﾙ機能開発2_チェックシートAPO_(APO)_キャビネット構成図_01.コンバージョン手順書（最新）20040831" xfId="4298"/>
    <cellStyle name="7_FAX用紙_モールＩＦテスト仕様書（対楽天）_050.(添付資料)その他" xfId="4299"/>
    <cellStyle name="7_FAX用紙_テスト仕様書(テストモール)_057楽天様向ｲﾝﾀｰﾈｯﾄｼｮｯﾋﾟﾝｸﾞﾓｰﾙ機能開発2_(APO)_(APO)_キャビネット構成図_01.コンバージョン手順書（最新）20040831" xfId="4300"/>
    <cellStyle name="7_FAX用紙_モールＩＦテスト仕様書（対楽天）_050.(添付資料)その他 2" xfId="4301"/>
    <cellStyle name="7_FAX用紙_テスト仕様書(テストモール)_057楽天様向ｲﾝﾀｰﾈｯﾄｼｮｯﾋﾟﾝｸﾞﾓｰﾙ機能開発2_(APO)_(APO)_キャビネット構成図_01.コンバージョン手順書（最新）20040831 2" xfId="4302"/>
    <cellStyle name="7_FAX用紙_テスト仕様書_057楽天様向ｲﾝﾀｰﾈｯﾄｼｮｯﾋﾟﾝｸﾞﾓｰﾙ機能開発2_キャビネット構成図" xfId="4303"/>
    <cellStyle name="7_FAX用紙_テスト仕様書(テストモール)_057楽天様向ｲﾝﾀｰﾈｯﾄｼｮｯﾋﾟﾝｸﾞﾓｰﾙ機能開発2_(APO)_(APO)_キャビネット構成図_050.(添付資料)その他" xfId="4304"/>
    <cellStyle name="7_FAX用紙_テスト仕様書_057楽天様向ｲﾝﾀｰﾈｯﾄｼｮｯﾋﾟﾝｸﾞﾓｰﾙ機能開発2_キャビネット構成図 2" xfId="4305"/>
    <cellStyle name="7_FAX用紙_テスト仕様書(テストモール)_057楽天様向ｲﾝﾀｰﾈｯﾄｼｮｯﾋﾟﾝｸﾞﾓｰﾙ機能開発2_(APO)_(APO)_キャビネット構成図_050.(添付資料)その他 2" xfId="4306"/>
    <cellStyle name="7_FAX用紙_テスト仕様書(テストモール)_057楽天様向ｲﾝﾀｰﾈｯﾄｼｮｯﾋﾟﾝｸﾞﾓｰﾙ機能開発2_(APO)_(APO)_キャビネット構成図_キャビネット構成図" xfId="4307"/>
    <cellStyle name="7_FAX用紙_テスト仕様書(テストモール)_057楽天様向ｲﾝﾀｰﾈｯﾄｼｮｯﾋﾟﾝｸﾞﾓｰﾙ機能開発2_(APO)_(APO)_キャビネット構成図_キャビネット構成図_01.コンバージョン手順書（最新）20040831" xfId="4308"/>
    <cellStyle name="7_FAX用紙_テスト仕様書(テストモール)_057楽天様向ｲﾝﾀｰﾈｯﾄｼｮｯﾋﾟﾝｸﾞﾓｰﾙ機能開発2_(APO)_(APO)_キャビネット構成図_キャビネット構成図_01.コンバージョン手順書（最新）20040831 2" xfId="4309"/>
    <cellStyle name="7_FAX用紙_テスト仕様書_057楽天様向ｲﾝﾀｰﾈｯﾄｼｮｯﾋﾟﾝｸﾞﾓｰﾙ機能開発2_(APO)_キャビネット構成図 2" xfId="4310"/>
    <cellStyle name="7_FAX用紙_テスト仕様書(テストモール)_057楽天様向ｲﾝﾀｰﾈｯﾄｼｮｯﾋﾟﾝｸﾞﾓｰﾙ機能開発2_(APO)_(APO)_キャビネット構成図_キャビネット構成図_050.(添付資料)その他 2" xfId="4311"/>
    <cellStyle name="7_FAX用紙_テスト仕様書(テストモール)_057楽天様向ｲﾝﾀｰﾈｯﾄｼｮｯﾋﾟﾝｸﾞﾓｰﾙ機能開発2_(APO)_01.コンバージョン手順書（最新）20040831" xfId="4312"/>
    <cellStyle name="7_FAX用紙_テスト仕様書(テストモール)_057楽天様向ｲﾝﾀｰﾈｯﾄｼｮｯﾋﾟﾝｸﾞﾓｰﾙ機能開発2_(APO)_01.コンバージョン手順書（最新）20040831 2" xfId="4313"/>
    <cellStyle name="7_FAX用紙_テスト仕様書(テストモール)_057楽天様向ｲﾝﾀｰﾈｯﾄｼｮｯﾋﾟﾝｸﾞﾓｰﾙ機能開発2_(APO)_050.(添付資料)その他 2" xfId="4314"/>
    <cellStyle name="7_FAX用紙_テスト仕様書(テストモール)_チェックシートAPO_キャビネット構成図_キャビネット構成図_01.コンバージョン手順書（最新）20040831" xfId="4315"/>
    <cellStyle name="7_FAX用紙_テスト仕様書(テストモール)_057楽天様向ｲﾝﾀｰﾈｯﾄｼｮｯﾋﾟﾝｸﾞﾓｰﾙ機能開発2_(APO)_キャビネット構成図_01.コンバージョン手順書（最新）20040831" xfId="4316"/>
    <cellStyle name="7_FAX用紙_テスト仕様書(対楽天)_057楽天様向ｲﾝﾀｰﾈｯﾄｼｮｯﾋﾟﾝｸﾞﾓｰﾙ機能開発2_チェックシートAPO_(APO)_キャビネット構成図_キャビネット構成図" xfId="4317"/>
    <cellStyle name="7_FAX用紙_注文確認_(APO)_キャビネット構成図_キャビネット構成図" xfId="4318"/>
    <cellStyle name="7_FAX用紙_テスト仕様書(テストモール)_057楽天様向ｲﾝﾀｰﾈｯﾄｼｮｯﾋﾟﾝｸﾞﾓｰﾙ機能開発2_(APO)_キャビネット構成図_01.コンバージョン手順書（最新）20040831 2" xfId="4319"/>
    <cellStyle name="7_FAX用紙_モールＩ／Ｆテスト_(APO)_01.コンバージョン手順書（最新）20040831 2" xfId="4320"/>
    <cellStyle name="7_FAX用紙_テスト仕様書(テストモール)_057楽天様向ｲﾝﾀｰﾈｯﾄｼｮｯﾋﾟﾝｸﾞﾓｰﾙ機能開発2_(APO)_キャビネット構成図_キャビネット構成図" xfId="4321"/>
    <cellStyle name="7_FAX用紙_テスト仕様書(テストモール)_057楽天様向ｲﾝﾀｰﾈｯﾄｼｮｯﾋﾟﾝｸﾞﾓｰﾙ機能開発2_(APO)_キャビネット構成図_キャビネット構成図 2" xfId="4322"/>
    <cellStyle name="7_FAX用紙_テスト仕様書(テストモール)_057楽天様向ｲﾝﾀｰﾈｯﾄｼｮｯﾋﾟﾝｸﾞﾓｰﾙ機能開発2_(APO)_キャビネット構成図_キャビネット構成図_01.コンバージョン手順書（最新）20040831" xfId="4323"/>
    <cellStyle name="7_FAX用紙_テスト仕様書_注文確認_050.(添付資料)その他" xfId="4324"/>
    <cellStyle name="7_FAX用紙_テスト仕様書(テストモール)_057楽天様向ｲﾝﾀｰﾈｯﾄｼｮｯﾋﾟﾝｸﾞﾓｰﾙ機能開発2_01.コンバージョン手順書（最新）20040831" xfId="4325"/>
    <cellStyle name="7_FAX用紙_テスト仕様書_注文確認_050.(添付資料)その他 2" xfId="4326"/>
    <cellStyle name="7_FAX用紙_テスト仕様書(テストモール)_057楽天様向ｲﾝﾀｰﾈｯﾄｼｮｯﾋﾟﾝｸﾞﾓｰﾙ機能開発2_01.コンバージョン手順書（最新）20040831 2" xfId="4327"/>
    <cellStyle name="7_FAX用紙_テスト仕様書(テストモール)_057楽天様向ｲﾝﾀｰﾈｯﾄｼｮｯﾋﾟﾝｸﾞﾓｰﾙ機能開発2_050.(添付資料)その他" xfId="4328"/>
    <cellStyle name="7_FAX用紙_テスト仕様書(テストモール)_057楽天様向ｲﾝﾀｰﾈｯﾄｼｮｯﾋﾟﾝｸﾞﾓｰﾙ機能開発2_050.(添付資料)その他 2" xfId="4329"/>
    <cellStyle name="7_FAX用紙_テスト仕様書(テストモール)_057楽天様向ｲﾝﾀｰﾈｯﾄｼｮｯﾋﾟﾝｸﾞﾓｰﾙ機能開発2_キャビネット構成図" xfId="4330"/>
    <cellStyle name="7_FAX用紙_テスト仕様書(対楽天)_057楽天様向ｲﾝﾀｰﾈｯﾄｼｮｯﾋﾟﾝｸﾞﾓｰﾙ機能開発2_(APO)_キャビネット構成図_キャビネット構成図_01.コンバージョン手順書（最新）20040831 2" xfId="4331"/>
    <cellStyle name="7_FAX用紙_テスト仕様書(テストモール)_057楽天様向ｲﾝﾀｰﾈｯﾄｼｮｯﾋﾟﾝｸﾞﾓｰﾙ機能開発2_キャビネット構成図 2" xfId="4332"/>
    <cellStyle name="7_FAX用紙_テスト仕様書(テストモール)_057楽天様向ｲﾝﾀｰﾈｯﾄｼｮｯﾋﾟﾝｸﾞﾓｰﾙ機能開発2_キャビネット構成図_01.コンバージョン手順書（最新）20040831" xfId="4333"/>
    <cellStyle name="7_FAX用紙_テスト仕様書(テストモール)_057楽天様向ｲﾝﾀｰﾈｯﾄｼｮｯﾋﾟﾝｸﾞﾓｰﾙ機能開発2_キャビネット構成図_050.(添付資料)その他 2" xfId="4334"/>
    <cellStyle name="7_FAX用紙_テスト仕様書(対楽天)_055飛脚ﾒｰﾙ便ｻｰﾊﾞ(急便向け）_(APO)_キャビネット構成図" xfId="4335"/>
    <cellStyle name="7_FAX用紙_テスト仕様書(対楽天)_055飛脚ﾒｰﾙ便ｻｰﾊﾞ(急便向け）_チェックシートAPO_050.(添付資料)その他" xfId="4336"/>
    <cellStyle name="Head 1" xfId="4337"/>
    <cellStyle name="7_FAX用紙_テスト仕様書(テストモール)_057楽天様向ｲﾝﾀｰﾈｯﾄｼｮｯﾋﾟﾝｸﾞﾓｰﾙ機能開発2_キャビネット構成図_キャビネット構成図_01.コンバージョン手順書（最新）20040831 2" xfId="4338"/>
    <cellStyle name="7_FAX用紙_テスト仕様書(テストモール)_057楽天様向ｲﾝﾀｰﾈｯﾄｼｮｯﾋﾟﾝｸﾞﾓｰﾙ機能開発2_キャビネット構成図_キャビネット構成図_050.(添付資料)その他" xfId="4339"/>
    <cellStyle name="7_FAX用紙_テスト仕様書(テストモール)_モールＩＦテスト仕様書（対楽天）_チェックシートAPO_キャビネット構成図" xfId="4340"/>
    <cellStyle name="7_FAX用紙_テスト仕様書(テストモール)_057楽天様向ｲﾝﾀｰﾈｯﾄｼｮｯﾋﾟﾝｸﾞﾓｰﾙ機能開発2_チェックシートAPO" xfId="4341"/>
    <cellStyle name="7_FAX用紙_テスト仕様書(テストモール)_057楽天様向ｲﾝﾀｰﾈｯﾄｼｮｯﾋﾟﾝｸﾞﾓｰﾙ機能開発2_チェックシートAPO 2" xfId="4342"/>
    <cellStyle name="7_FAX用紙_テスト仕様書(対楽天)_チェックシートAPO_(APO)_キャビネット構成図_キャビネット構成図_050.(添付資料)その他" xfId="4343"/>
    <cellStyle name="7_FAX用紙_テスト仕様書(テストモール)_057楽天様向ｲﾝﾀｰﾈｯﾄｼｮｯﾋﾟﾝｸﾞﾓｰﾙ機能開発2_チェックシートAPO_(APO) 2" xfId="4344"/>
    <cellStyle name="7_FAX用紙_テスト仕様書(テストモール)_057楽天様向ｲﾝﾀｰﾈｯﾄｼｮｯﾋﾟﾝｸﾞﾓｰﾙ機能開発2_チェックシートAPO_(APO)_01.コンバージョン手順書（最新）20040831" xfId="4345"/>
    <cellStyle name="7_FAX用紙_テスト仕様書(対楽天)_057楽天様向ｲﾝﾀｰﾈｯﾄｼｮｯﾋﾟﾝｸﾞﾓｰﾙ機能開発2_キャビネット構成図 2" xfId="4346"/>
    <cellStyle name="7_FAX用紙_テスト仕様書(テストモール)_057楽天様向ｲﾝﾀｰﾈｯﾄｼｮｯﾋﾟﾝｸﾞﾓｰﾙ機能開発2_チェックシートAPO_(APO)_01.コンバージョン手順書（最新）20040831 2" xfId="4347"/>
    <cellStyle name="7_FAX用紙_テスト仕様書(テストモール)_057楽天様向ｲﾝﾀｰﾈｯﾄｼｮｯﾋﾟﾝｸﾞﾓｰﾙ機能開発2_チェックシートAPO_(APO)_050.(添付資料)その他" xfId="4348"/>
    <cellStyle name="7_FAX用紙_テスト仕様書(テストモール)_057楽天様向ｲﾝﾀｰﾈｯﾄｼｮｯﾋﾟﾝｸﾞﾓｰﾙ機能開発2_チェックシートAPO_(APO)_050.(添付資料)その他 2" xfId="4349"/>
    <cellStyle name="7_FAX用紙_テスト仕様書(テストモール)_057楽天様向ｲﾝﾀｰﾈｯﾄｼｮｯﾋﾟﾝｸﾞﾓｰﾙ機能開発2_チェックシートAPO_(APO)_キャビネット構成図" xfId="4350"/>
    <cellStyle name="7_FAX用紙_テスト仕様書(テストモール)_057楽天様向ｲﾝﾀｰﾈｯﾄｼｮｯﾋﾟﾝｸﾞﾓｰﾙ機能開発2_チェックシートAPO_(APO)_キャビネット構成図 2" xfId="4351"/>
    <cellStyle name="7_FAX用紙_テスト仕様書(テストモール)_057楽天様向ｲﾝﾀｰﾈｯﾄｼｮｯﾋﾟﾝｸﾞﾓｰﾙ機能開発2_チェックシートAPO_(APO)_キャビネット構成図_01.コンバージョン手順書（最新）20040831 2" xfId="4352"/>
    <cellStyle name="7_FAX用紙_テスト仕様書(テストモール)_057楽天様向ｲﾝﾀｰﾈｯﾄｼｮｯﾋﾟﾝｸﾞﾓｰﾙ機能開発2_チェックシートAPO_(APO)_キャビネット構成図_050.(添付資料)その他" xfId="4353"/>
    <cellStyle name="7_FAX用紙_テスト仕様書(テストモール)_057楽天様向ｲﾝﾀｰﾈｯﾄｼｮｯﾋﾟﾝｸﾞﾓｰﾙ機能開発2_チェックシートAPO_(APO)_キャビネット構成図_050.(添付資料)その他 2" xfId="4354"/>
    <cellStyle name="7_FAX用紙_テスト仕様書_楽天見積機能縮小版_(APO)_キャビネット構成図_キャビネット構成図_01.コンバージョン手順書（最新）20040831 2" xfId="4355"/>
    <cellStyle name="7_FAX用紙_テスト仕様書(テストモール)_057楽天様向ｲﾝﾀｰﾈｯﾄｼｮｯﾋﾟﾝｸﾞﾓｰﾙ機能開発2_チェックシートAPO_(APO)_キャビネット構成図_キャビネット構成図" xfId="4356"/>
    <cellStyle name="7_FAX用紙_テスト仕様書(テストモール)_057楽天様向ｲﾝﾀｰﾈｯﾄｼｮｯﾋﾟﾝｸﾞﾓｰﾙ機能開発2_チェックシートAPO_(APO)_キャビネット構成図_キャビネット構成図 2" xfId="4357"/>
    <cellStyle name="7_FAX用紙_テスト仕様書(テストモール)_057楽天様向ｲﾝﾀｰﾈｯﾄｼｮｯﾋﾟﾝｸﾞﾓｰﾙ機能開発2_チェックシートAPO_(APO)_キャビネット構成図_キャビネット構成図_01.コンバージョン手順書（最新）20040831" xfId="4358"/>
    <cellStyle name="7_FAX用紙_テスト仕様書(テストモール)_注文確認_チェックシートAPO 2" xfId="4359"/>
    <cellStyle name="7_FAX用紙_テスト仕様書(対楽天)_057楽天様向ｲﾝﾀｰﾈｯﾄｼｮｯﾋﾟﾝｸﾞﾓｰﾙ機能開発2_(APO)_キャビネット構成図" xfId="4360"/>
    <cellStyle name="7_FAX用紙_テスト仕様書(テストモール)_057楽天様向ｲﾝﾀｰﾈｯﾄｼｮｯﾋﾟﾝｸﾞﾓｰﾙ機能開発2_チェックシートAPO_(APO)_キャビネット構成図_キャビネット構成図_01.コンバージョン手順書（最新）20040831 2" xfId="4361"/>
    <cellStyle name="7_FAX用紙_テスト仕様書(テストモール)_057楽天様向ｲﾝﾀｰﾈｯﾄｼｮｯﾋﾟﾝｸﾞﾓｰﾙ機能開発2_チェックシートAPO_(APO)_キャビネット構成図_キャビネット構成図_050.(添付資料)その他" xfId="4362"/>
    <cellStyle name="7_FAX用紙_テスト仕様書(テストモール)_057楽天様向ｲﾝﾀｰﾈｯﾄｼｮｯﾋﾟﾝｸﾞﾓｰﾙ機能開発2_チェックシートAPO_(APO)_キャビネット構成図_キャビネット構成図_050.(添付資料)その他 2" xfId="4363"/>
    <cellStyle name="7_FAX用紙_テスト仕様書(テストモール)_057楽天様向ｲﾝﾀｰﾈｯﾄｼｮｯﾋﾟﾝｸﾞﾓｰﾙ機能開発2_チェックシートAPO_01.コンバージョン手順書（最新）20040831" xfId="4364"/>
    <cellStyle name="7_FAX用紙_テスト仕様書(テストモール)_システム構築_キャビネット構成図 2" xfId="4365"/>
    <cellStyle name="7_FAX用紙_テスト仕様書(テストモール)_057楽天様向ｲﾝﾀｰﾈｯﾄｼｮｯﾋﾟﾝｸﾞﾓｰﾙ機能開発2_チェックシートAPO_050.(添付資料)その他" xfId="4366"/>
    <cellStyle name="7_FAX用紙_テスト仕様書(テストモール)_057楽天様向ｲﾝﾀｰﾈｯﾄｼｮｯﾋﾟﾝｸﾞﾓｰﾙ機能開発2_チェックシートAPO_050.(添付資料)その他 2" xfId="4367"/>
    <cellStyle name="7_FAX用紙_テスト仕様書(テストモール)_057楽天様向ｲﾝﾀｰﾈｯﾄｼｮｯﾋﾟﾝｸﾞﾓｰﾙ機能開発2_チェックシートAPO_キャビネット構成図" xfId="4368"/>
    <cellStyle name="7_FAX用紙_テスト仕様書(対楽天)_SO21見積1205_050.(添付資料)その他 2" xfId="4369"/>
    <cellStyle name="7_FAX用紙_テスト仕様書(テストモール)_057楽天様向ｲﾝﾀｰﾈｯﾄｼｮｯﾋﾟﾝｸﾞﾓｰﾙ機能開発2_チェックシートAPO_キャビネット構成図 2" xfId="4370"/>
    <cellStyle name="7_FAX用紙_テスト仕様書(テストモール)_057楽天様向ｲﾝﾀｰﾈｯﾄｼｮｯﾋﾟﾝｸﾞﾓｰﾙ機能開発2_チェックシートAPO_キャビネット構成図_01.コンバージョン手順書（最新）20040831 2" xfId="4371"/>
    <cellStyle name="7_FAX用紙_テスト仕様書(テストモール)_057楽天様向ｲﾝﾀｰﾈｯﾄｼｮｯﾋﾟﾝｸﾞﾓｰﾙ機能開発2_チェックシートAPO_キャビネット構成図_キャビネット構成図_01.コンバージョン手順書（最新）20040831" xfId="4372"/>
    <cellStyle name="7_FAX用紙_テスト仕様書(テストモール)_057楽天様向ｲﾝﾀｰﾈｯﾄｼｮｯﾋﾟﾝｸﾞﾓｰﾙ機能開発2_チェックシートAPO_キャビネット構成図_キャビネット構成図_050.(添付資料)その他" xfId="4373"/>
    <cellStyle name="7_FAX用紙_テスト仕様書(テストモール)_057楽天様向ｲﾝﾀｰﾈｯﾄｼｮｯﾋﾟﾝｸﾞﾓｰﾙ機能開発2_チェックシートAPO_キャビネット構成図_キャビネット構成図_050.(添付資料)その他 2" xfId="4374"/>
    <cellStyle name="7_FAX用紙_テスト仕様書(テストモール)_SO21見積1205_(APO)_(APO)" xfId="4375"/>
    <cellStyle name="7_FAX用紙_テスト仕様書_053北陸勤怠給与(東京)_(APO)_キャビネット構成図_050.(添付資料)その他" xfId="4376"/>
    <cellStyle name="7_FAX用紙_テスト仕様書(テストモール)_チェックシートAPO_01.コンバージョン手順書（最新）20040831" xfId="4377"/>
    <cellStyle name="7_FAX用紙_テスト仕様書(テストモール)_SO21見積1205_(APO)_(APO) 2" xfId="4378"/>
    <cellStyle name="7_FAX用紙_テスト仕様書(テストモール)_SO21見積1205_(APO)_(APO)_01.コンバージョン手順書（最新）20040831 2" xfId="4379"/>
    <cellStyle name="7_FAX用紙_テスト仕様書(テストモール)_SO21見積1205_(APO)_(APO)_050.(添付資料)その他" xfId="4380"/>
    <cellStyle name="7_FAX用紙_テスト仕様書(テストモール)_SO21見積1205_(APO)_(APO)_050.(添付資料)その他 2" xfId="4381"/>
    <cellStyle name="7_FAX用紙_テスト仕様書(テストモール)_SO21見積1205_(APO)_(APO)_キャビネット構成図 2" xfId="4382"/>
    <cellStyle name="7_FAX用紙_テスト仕様書(テストモール)_SO21見積1205_(APO)_(APO)_キャビネット構成図_01.コンバージョン手順書（最新）20040831" xfId="4383"/>
    <cellStyle name="7_FAX用紙_テスト仕様書(テストモール)_SO21見積1205_(APO)_(APO)_キャビネット構成図_01.コンバージョン手順書（最新）20040831 2" xfId="4384"/>
    <cellStyle name="7_FAX用紙_テスト仕様書(テストモール)_SO21見積1205_(APO)_(APO)_キャビネット構成図_050.(添付資料)その他 2" xfId="4385"/>
    <cellStyle name="7_FAX用紙_テスト仕様書(テストモール)_SO21見積1205_(APO)_(APO)_キャビネット構成図_キャビネット構成図" xfId="4386"/>
    <cellStyle name="7_FAX用紙_テスト仕様書(テストモール)_SO21見積1205_(APO)_(APO)_キャビネット構成図_キャビネット構成図 2" xfId="4387"/>
    <cellStyle name="7_FAX用紙_テスト仕様書(テストモール)_システム構築_チェックシートAPO_キャビネット構成図 2" xfId="4388"/>
    <cellStyle name="7_FAX用紙_テスト仕様書(テストモール)_SO21見積1205_(APO)_(APO)_キャビネット構成図_キャビネット構成図_050.(添付資料)その他" xfId="4389"/>
    <cellStyle name="7_FAX用紙_テスト仕様書_注文確認_キャビネット構成図_キャビネット構成図_01.コンバージョン手順書（最新）20040831 2" xfId="4390"/>
    <cellStyle name="7_FAX用紙_テスト仕様書(テストモール)_SO21見積1205_(APO)_キャビネット構成図_キャビネット構成図" xfId="4391"/>
    <cellStyle name="7_FAX用紙_テスト仕様書(テストモール)_SO21見積1205_(APO)_キャビネット構成図_キャビネット構成図 2" xfId="4392"/>
    <cellStyle name="7_FAX用紙_テスト仕様書(テストモール)_SO21見積1205_キャビネット構成図 2" xfId="4393"/>
    <cellStyle name="7_FAX用紙_テスト仕様書(テストモール)_SO21見積1205_キャビネット構成図_01.コンバージョン手順書（最新）20040831 2" xfId="4394"/>
    <cellStyle name="7_FAX用紙_テスト仕様書(テストモール)_SO21見積1205_キャビネット構成図_050.(添付資料)その他 2" xfId="4395"/>
    <cellStyle name="7_FAX用紙_テスト仕様書(対楽天)_(APO)_01.コンバージョン手順書（最新）20040831" xfId="4396"/>
    <cellStyle name="7_FAX用紙_テスト仕様書(テストモール)_SO21見積1205_キャビネット構成図_キャビネット構成図 2" xfId="4397"/>
    <cellStyle name="7_FAX用紙_テスト仕様書(テストモール)_システム構築_チェックシートAPO_050.(添付資料)その他 2" xfId="4398"/>
    <cellStyle name="7_FAX用紙_テスト仕様書(テストモール)_SO21見積1205_キャビネット構成図_キャビネット構成図_01.コンバージョン手順書（最新）20040831" xfId="4399"/>
    <cellStyle name="7_FAX用紙_テスト仕様書(テストモール)_SO21見積1205_キャビネット構成図_キャビネット構成図_01.コンバージョン手順書（最新）20040831 2" xfId="4400"/>
    <cellStyle name="7_FAX用紙_テスト仕様書(テストモール)_SO21見積1205_キャビネット構成図_キャビネット構成図_050.(添付資料)その他" xfId="4401"/>
    <cellStyle name="7_FAX用紙_テスト仕様書(テストモール)_SO21見積1205_キャビネット構成図_キャビネット構成図_050.(添付資料)その他 2" xfId="4402"/>
    <cellStyle name="7_FAX用紙_テスト仕様書(テストモール)_SO21見積1205_チェックシートAPO" xfId="4403"/>
    <cellStyle name="7_FAX用紙_テスト仕様書(テストモール)_SO21見積1205_チェックシートAPO 2" xfId="4404"/>
    <cellStyle name="7_FAX用紙_テスト仕様書(テストモール)_SO21見積1205_チェックシートAPO_(APO)_01.コンバージョン手順書（最新）20040831 2" xfId="4405"/>
    <cellStyle name="7_FAX用紙_テスト仕様書(テストモール)_SO21見積1205_チェックシートAPO_(APO)_050.(添付資料)その他" xfId="4406"/>
    <cellStyle name="7_FAX用紙_テスト仕様書(テストモール)_SO21見積1205_チェックシートAPO_(APO)_050.(添付資料)その他 2" xfId="4407"/>
    <cellStyle name="7_FAX用紙_テスト仕様書(テストモール)_SO21見積1205_チェックシートAPO_(APO)_キャビネット構成図" xfId="4408"/>
    <cellStyle name="7_FAX用紙_テスト仕様書(テストモール)_SO21見積1205_チェックシートAPO_(APO)_キャビネット構成図 2" xfId="4409"/>
    <cellStyle name="7_FAX用紙_テスト仕様書(テストモール)_SO21見積1205_チェックシートAPO_(APO)_キャビネット構成図_01.コンバージョン手順書（最新）20040831 2" xfId="4410"/>
    <cellStyle name="7_FAX用紙_テスト仕様書(テストモール)_SO21見積1205_チェックシートAPO_(APO)_キャビネット構成図_キャビネット構成図" xfId="4411"/>
    <cellStyle name="7_FAX用紙_テスト仕様書(テストモール)_SO21見積1205_チェックシートAPO_(APO)_キャビネット構成図_キャビネット構成図 2" xfId="4412"/>
    <cellStyle name="7_FAX用紙_テスト仕様書(テストモール)_SO21見積1205_チェックシートAPO_(APO)_キャビネット構成図_キャビネット構成図_050.(添付資料)その他 2" xfId="4413"/>
    <cellStyle name="7_FAX用紙_モールＩ／Ｆテスト_チェックシートAPO_(APO)_050.(添付資料)その他 2" xfId="4414"/>
    <cellStyle name="7_FAX用紙_テスト仕様書(テストモール)_SO21見積1205_チェックシートAPO_01.コンバージョン手順書（最新）20040831" xfId="4415"/>
    <cellStyle name="7_FAX用紙_テスト仕様書(テストモール)_SO21見積1205_チェックシートAPO_050.(添付資料)その他 2" xfId="4416"/>
    <cellStyle name="7_FAX用紙_テスト仕様書(テストモール)_SO21見積1205_チェックシートAPO_キャビネット構成図" xfId="4417"/>
    <cellStyle name="7_FAX用紙_テスト仕様書(テストモール)_SO21見積1205_チェックシートAPO_キャビネット構成図_キャビネット構成図_01.コンバージョン手順書（最新）20040831 2" xfId="4418"/>
    <cellStyle name="7_FAX用紙_テスト仕様書(テストモール)_SO21見積1205_チェックシートAPO_キャビネット構成図_キャビネット構成図_050.(添付資料)その他" xfId="4419"/>
    <cellStyle name="7_FAX用紙_テスト仕様書(テストモール)_キャビネット構成図" xfId="4420"/>
    <cellStyle name="7_FAX用紙_テスト仕様書(テストモール)_キャビネット構成図_01.コンバージョン手順書（最新）20040831" xfId="4421"/>
    <cellStyle name="7_FAX用紙_モールＩ／Ｆテスト_01.コンバージョン手順書（最新）20040831" xfId="4422"/>
    <cellStyle name="7_FAX用紙_テスト仕様書(テストモール)_キャビネット構成図_050.(添付資料)その他" xfId="4423"/>
    <cellStyle name="7_FAX用紙_モールＩ／Ｆテスト_01.コンバージョン手順書（最新）20040831 2" xfId="4424"/>
    <cellStyle name="7_FAX用紙_テスト仕様書(テストモール)_キャビネット構成図_050.(添付資料)その他 2" xfId="4425"/>
    <cellStyle name="7_FAX用紙_テスト仕様書(テストモール)_キャビネット構成図_キャビネット構成図" xfId="4426"/>
    <cellStyle name="7_FAX用紙_テスト仕様書(テストモール)_キャビネット構成図_キャビネット構成図 2" xfId="4427"/>
    <cellStyle name="7_FAX用紙_テスト仕様書(対楽天)_053北陸勤怠給与(東京)_(APO)_(APO)_キャビネット構成図_01.コンバージョン手順書（最新）20040831" xfId="4428"/>
    <cellStyle name="7_FAX用紙_テスト仕様書(対楽天)_注文確認_キャビネット構成図_キャビネット構成図_01.コンバージョン手順書（最新）20040831 2" xfId="4429"/>
    <cellStyle name="7_FAX用紙_テスト仕様書(テストモール)_キャビネット構成図_キャビネット構成図_050.(添付資料)その他 2" xfId="4430"/>
    <cellStyle name="7_FAX用紙_テスト仕様書(テストモール)_システム構築" xfId="4431"/>
    <cellStyle name="7_FAX用紙_テスト仕様書(テストモール)_システム構築_(APO)" xfId="4432"/>
    <cellStyle name="7_FAX用紙_テスト仕様書(対楽天)_チェックシートAPO_(APO)_キャビネット構成図_050.(添付資料)その他" xfId="4433"/>
    <cellStyle name="7_FAX用紙_テスト仕様書(テストモール)_システム構築_(APO) 2" xfId="4434"/>
    <cellStyle name="数値（桁区切り）" xfId="4435"/>
    <cellStyle name="7_FAX用紙_テスト仕様書(テストモール)_システム構築_(APO)_(APO)_キャビネット構成図 2" xfId="4436"/>
    <cellStyle name="7_FAX用紙_テスト仕様書(テストモール)_システム構築_(APO)_(APO)_キャビネット構成図_キャビネット構成図" xfId="4437"/>
    <cellStyle name="7_FAX用紙_テスト仕様書(テストモール)_システム構築_(APO)_(APO)_キャビネット構成図_キャビネット構成図 2" xfId="4438"/>
    <cellStyle name="標準_2003.9.3日立東日本見積" xfId="4439"/>
    <cellStyle name="7_FAX用紙_テスト仕様書(テストモール)_システム構築_(APO)_(APO)_キャビネット構成図_キャビネット構成図_01.コンバージョン手順書（最新）20040831" xfId="4440"/>
    <cellStyle name="7_FAX用紙_テスト仕様書(対楽天)_モールＩＦテスト仕様書（対楽天）_チェックシートAPO_(APO)_キャビネット構成図_キャビネット構成図_01.コンバージョン手順書（最新）20040831 2" xfId="4441"/>
    <cellStyle name="7_FAX用紙_テスト仕様書(テストモール)_システム構築_(APO)_(APO)_キャビネット構成図_キャビネット構成図_050.(添付資料)その他" xfId="4442"/>
    <cellStyle name="7_FAX用紙_テスト仕様書(テストモール)_システム構築_(APO)_(APO)_キャビネット構成図_キャビネット構成図_050.(添付資料)その他 2" xfId="4443"/>
    <cellStyle name="7_FAX用紙_テスト仕様書(テストモール)_システム構築_(APO)_01.コンバージョン手順書（最新）20040831" xfId="4444"/>
    <cellStyle name="7_FAX用紙_テスト仕様書(テストモール)_システム構築_(APO)_050.(添付資料)その他 2" xfId="4445"/>
    <cellStyle name="7_FAX用紙_テスト仕様書(テストモール)_システム構築_(APO)_キャビネット構成図" xfId="4446"/>
    <cellStyle name="標準 2 2 2 2_AQA004A_画面一覧表" xfId="4447"/>
    <cellStyle name="7_FAX用紙_テスト仕様書(テストモール)_システム構築_(APO)_キャビネット構成図 2" xfId="4448"/>
    <cellStyle name="7_FAX用紙_テスト仕様書(テストモール)_システム構築_(APO)_キャビネット構成図_01.コンバージョン手順書（最新）20040831" xfId="4449"/>
    <cellStyle name="7_FAX用紙_テスト仕様書(テストモール)_システム構築_(APO)_キャビネット構成図_01.コンバージョン手順書（最新）20040831 2" xfId="4450"/>
    <cellStyle name="7_FAX用紙_テスト仕様書(テストモール)_システム構築_(APO)_キャビネット構成図_キャビネット構成図" xfId="4451"/>
    <cellStyle name="7_FAX用紙_テスト仕様書(テストモール)_システム構築_(APO)_キャビネット構成図_キャビネット構成図 2" xfId="4452"/>
    <cellStyle name="7_FAX用紙_テスト仕様書(テストモール)_システム構築_(APO)_キャビネット構成図_キャビネット構成図_01.コンバージョン手順書（最新）20040831" xfId="4453"/>
    <cellStyle name="7_FAX用紙_テスト仕様書(テストモール)_システム構築_(APO)_キャビネット構成図_キャビネット構成図_01.コンバージョン手順書（最新）20040831 2" xfId="4454"/>
    <cellStyle name="差_履歴書-趙峰_20110615_概算見積書（税務システム再構築開発業務）" xfId="4455"/>
    <cellStyle name="7_FAX用紙_テスト仕様書(テストモール)_システム構築_01.コンバージョン手順書（最新）20040831" xfId="4456"/>
    <cellStyle name="差_履歴書-趙峰_20110615_概算見積書（税務システム再構築開発業務） 2" xfId="4457"/>
    <cellStyle name="7_FAX用紙_テスト仕様書(テストモール)_システム構築_01.コンバージョン手順書（最新）20040831 2" xfId="4458"/>
    <cellStyle name="7_FAX用紙_テスト仕様書(テストモール)_システム構築_050.(添付資料)その他" xfId="4459"/>
    <cellStyle name="7_FAX用紙_テスト仕様書(テストモール)_システム構築_キャビネット構成図_050.(添付資料)その他" xfId="4460"/>
    <cellStyle name="7_FAX用紙_テスト仕様書(対楽天)_SO21見積1205_01.コンバージョン手順書（最新）20040831 2" xfId="4461"/>
    <cellStyle name="7_FAX用紙_テスト仕様書(テストモール)_システム構築_キャビネット構成図_050.(添付資料)その他 2" xfId="4462"/>
    <cellStyle name="7_FAX用紙_テスト仕様書(対楽天)_モールＩＦテスト仕様書（対楽天）_(APO)_キャビネット構成図_キャビネット構成図_050.(添付資料)その他" xfId="4463"/>
    <cellStyle name="7_FAX用紙_テスト仕様書(対楽天)_システム構築_チェックシートAPO_キャビネット構成図_キャビネット構成図 2" xfId="4464"/>
    <cellStyle name="7_FAX用紙_テスト仕様書(テストモール)_システム構築_キャビネット構成図_キャビネット構成図_01.コンバージョン手順書（最新）20040831" xfId="4465"/>
    <cellStyle name="7_FAX用紙_テスト仕様書(対楽天)_モールＩＦテスト仕様書（対楽天）_(APO)_キャビネット構成図_キャビネット構成図_050.(添付資料)その他 2" xfId="4466"/>
    <cellStyle name="7_FAX用紙_テスト仕様書(テストモール)_システム構築_キャビネット構成図_キャビネット構成図_01.コンバージョン手順書（最新）20040831 2" xfId="4467"/>
    <cellStyle name="7_FAX用紙_テスト仕様書(テストモール)_システム構築_キャビネット構成図_キャビネット構成図_050.(添付資料)その他" xfId="4468"/>
    <cellStyle name="7_FAX用紙_テスト仕様書(テストモール)_システム構築_キャビネット構成図_キャビネット構成図_050.(添付資料)その他 2" xfId="4469"/>
    <cellStyle name="7_FAX用紙_テスト仕様書_SO21見積1205_(APO)_(APO)_01.コンバージョン手順書（最新）20040831 2" xfId="4470"/>
    <cellStyle name="7_FAX用紙_テスト仕様書(テストモール)_システム構築_チェックシートAPO 2" xfId="4471"/>
    <cellStyle name="7_FAX用紙_テスト仕様書(テストモール)_システム構築_チェックシートAPO_(APO)" xfId="4472"/>
    <cellStyle name="7_FAX用紙_テスト仕様書_053北陸勤怠給与(東京)_チェックシートAPO_キャビネット構成図_050.(添付資料)その他 2" xfId="4473"/>
    <cellStyle name="7_FAX用紙_テスト仕様書(テストモール)_システム構築_チェックシートAPO_(APO)_050.(添付資料)その他" xfId="4474"/>
    <cellStyle name="7_FAX用紙_テスト仕様書(テストモール)_システム構築_チェックシートAPO_(APO)_050.(添付資料)その他 2" xfId="4475"/>
    <cellStyle name="7_FAX用紙_テスト仕様書_注文確認_キャビネット構成図_01.コンバージョン手順書（最新）20040831 2" xfId="4476"/>
    <cellStyle name="7_FAX用紙_テスト仕様書(テストモール)_システム構築_チェックシートAPO_050.(添付資料)その他" xfId="4477"/>
    <cellStyle name="7_FAX用紙_テスト仕様書(テストモール)_システム構築_チェックシートAPO_キャビネット構成図" xfId="4478"/>
    <cellStyle name="7_FAX用紙_テスト仕様書(テストモール)_システム構築_チェックシートAPO_キャビネット構成図_01.コンバージョン手順書（最新）20040831" xfId="4479"/>
    <cellStyle name="7_FAX用紙_テスト仕様書(テストモール)_システム構築_チェックシートAPO_キャビネット構成図_01.コンバージョン手順書（最新）20040831 2" xfId="4480"/>
    <cellStyle name="7_FAX用紙_テスト仕様書(テストモール)_システム構築_チェックシートAPO_キャビネット構成図_050.(添付資料)その他" xfId="4481"/>
    <cellStyle name="7_FAX用紙_テスト仕様書(テストモール)_システム構築_チェックシートAPO_キャビネット構成図_050.(添付資料)その他 2" xfId="4482"/>
    <cellStyle name="7_FAX用紙_テスト仕様書(対楽天)_055飛脚ﾒｰﾙ便ｻｰﾊﾞ(急便向け）_チェックシートAPO_キャビネット構成図_キャビネット構成図_050.(添付資料)その他 2" xfId="4483"/>
    <cellStyle name="7_FAX用紙_テスト仕様書(テストモール)_システム構築_チェックシートAPO_キャビネット構成図_キャビネット構成図_01.コンバージョン手順書（最新）20040831" xfId="4484"/>
    <cellStyle name="7_FAX用紙_テスト仕様書(テストモール)_チェックシートAPO" xfId="4485"/>
    <cellStyle name="7_FAX用紙_テスト仕様書(テストモール)_チェックシートAPO 2" xfId="4486"/>
    <cellStyle name="7_FAX用紙_テスト仕様書(テストモール)_チェックシートAPO_(APO)" xfId="4487"/>
    <cellStyle name="7_FAX用紙_テスト仕様書(対楽天)_055飛脚ﾒｰﾙ便ｻｰﾊﾞ(急便向け）_チェックシートAPO_(APO)_キャビネット構成図_01.コンバージョン手順書（最新）20040831" xfId="4488"/>
    <cellStyle name="7_FAX用紙_テスト仕様書(テストモール)_チェックシートAPO_(APO) 2" xfId="4489"/>
    <cellStyle name="7_FAX用紙_テスト仕様書(対楽天)_055飛脚ﾒｰﾙ便ｻｰﾊﾞ(急便向け）_チェックシートAPO_(APO)_キャビネット構成図_01.コンバージョン手順書（最新）20040831 2" xfId="4490"/>
    <cellStyle name="7_FAX用紙_テスト仕様書(テストモール)_チェックシートAPO_(APO)_01.コンバージョン手順書（最新）20040831" xfId="4491"/>
    <cellStyle name="7_FAX用紙_テスト仕様書(テストモール)_チェックシートAPO_(APO)_01.コンバージョン手順書（最新）20040831 2" xfId="4492"/>
    <cellStyle name="7_FAX用紙_テスト仕様書(テストモール)_チェックシートAPO_(APO)_キャビネット構成図" xfId="4493"/>
    <cellStyle name="7_FAX用紙_テスト仕様書(テストモール)_注文確認_チェックシートAPO_(APO)_050.(添付資料)その他" xfId="4494"/>
    <cellStyle name="7_FAX用紙_テスト仕様書(対楽天)_055飛脚ﾒｰﾙ便ｻｰﾊﾞ(急便向け）_チェックシートAPO_キャビネット構成図_01.コンバージョン手順書（最新）20040831" xfId="4495"/>
    <cellStyle name="7_FAX用紙_テスト仕様書(テストモール)_チェックシートAPO_(APO)_キャビネット構成図 2" xfId="4496"/>
    <cellStyle name="7_FAX用紙_テスト仕様書(テストモール)_注文確認_チェックシートAPO_(APO)_050.(添付資料)その他 2" xfId="4497"/>
    <cellStyle name="7_FAX用紙_テスト仕様書(対楽天)_055飛脚ﾒｰﾙ便ｻｰﾊﾞ(急便向け）_チェックシートAPO_キャビネット構成図_01.コンバージョン手順書（最新）20040831 2" xfId="4498"/>
    <cellStyle name="7_FAX用紙_テスト仕様書(テストモール)_チェックシートAPO_(APO)_キャビネット構成図_050.(添付資料)その他" xfId="4499"/>
    <cellStyle name="7_FAX用紙_テスト仕様書(テストモール)_チェックシートAPO_(APO)_キャビネット構成図_050.(添付資料)その他 2" xfId="4500"/>
    <cellStyle name="7_FAX用紙_テスト仕様書(テストモール)_チェックシートAPO_(APO)_キャビネット構成図_キャビネット構成図 2" xfId="4501"/>
    <cellStyle name="7_FAX用紙_テスト仕様書(テストモール)_チェックシートAPO_(APO)_キャビネット構成図_キャビネット構成図_050.(添付資料)その他 2" xfId="4502"/>
    <cellStyle name="7_FAX用紙_テスト仕様書_053北陸勤怠給与(東京)_(APO)_キャビネット構成図_050.(添付資料)その他 2" xfId="4503"/>
    <cellStyle name="7_FAX用紙_テスト仕様書(テストモール)_チェックシートAPO_01.コンバージョン手順書（最新）20040831 2" xfId="4504"/>
    <cellStyle name="7_FAX用紙_テスト仕様書(テストモール)_チェックシートAPO_050.(添付資料)その他" xfId="4505"/>
    <cellStyle name="7_FAX用紙_テスト仕様書(テストモール)_チェックシートAPO_050.(添付資料)その他 2" xfId="4506"/>
    <cellStyle name="7_FAX用紙_テスト仕様書(テストモール)_チェックシートAPO_キャビネット構成図" xfId="4507"/>
    <cellStyle name="7_FAX用紙_テスト仕様書(テストモール)_チェックシートAPO_キャビネット構成図 2" xfId="4508"/>
    <cellStyle name="7_FAX用紙_テスト仕様書_楽天見積機能縮小版_キャビネット構成図_キャビネット構成図_050.(添付資料)その他 2" xfId="4509"/>
    <cellStyle name="7_FAX用紙_テスト仕様書(テストモール)_チェックシートAPO_キャビネット構成図_01.コンバージョン手順書（最新）20040831" xfId="4510"/>
    <cellStyle name="7_FAX用紙_テスト仕様書(対楽天)_01.コンバージョン手順書（最新）20040831 2" xfId="4511"/>
    <cellStyle name="7_FAX用紙_テスト仕様書(テストモール)_チェックシートAPO_キャビネット構成図_キャビネット構成図" xfId="4512"/>
    <cellStyle name="7_FAX用紙_テスト仕様書(テストモール)_チェックシートAPO_キャビネット構成図_キャビネット構成図_01.コンバージョン手順書（最新）20040831 2" xfId="4513"/>
    <cellStyle name="7_FAX用紙_テスト仕様書(テストモール)_チェックシートAPO_キャビネット構成図_キャビネット構成図_050.(添付資料)その他" xfId="4514"/>
    <cellStyle name="7_FAX用紙_テスト仕様書(テストモール)_チェックシートAPO_キャビネット構成図_キャビネット構成図_050.(添付資料)その他 2" xfId="4515"/>
    <cellStyle name="7_FAX用紙_テスト仕様書(対楽天)_057楽天様向ｲﾝﾀｰﾈｯﾄｼｮｯﾋﾟﾝｸﾞﾓｰﾙ機能開発2_(APO)_キャビネット構成図_キャビネット構成図_050.(添付資料)その他" xfId="4516"/>
    <cellStyle name="7_FAX用紙_テスト仕様書(テストモール)_モールＩＦテスト仕様書（対楽天）_(APO)" xfId="4517"/>
    <cellStyle name="7_FAX用紙_テスト仕様書(対楽天)_057楽天様向ｲﾝﾀｰﾈｯﾄｼｮｯﾋﾟﾝｸﾞﾓｰﾙ機能開発2_(APO)_キャビネット構成図_キャビネット構成図_050.(添付資料)その他 2" xfId="4518"/>
    <cellStyle name="7_FAX用紙_テスト仕様書(テストモール)_モールＩＦテスト仕様書（対楽天）_(APO) 2" xfId="4519"/>
    <cellStyle name="7_FAX用紙_テスト仕様書(テストモール)_モールＩＦテスト仕様書（対楽天）_(APO)_(APO)_キャビネット構成図_キャビネット構成図_01.コンバージョン手順書（最新）20040831" xfId="4520"/>
    <cellStyle name="7_FAX用紙_テスト仕様書(テストモール)_モールＩＦテスト仕様書（対楽天）_(APO)_(APO)_キャビネット構成図_キャビネット構成図_01.コンバージョン手順書（最新）20040831 2" xfId="4521"/>
    <cellStyle name="7_FAX用紙_テスト仕様書(テストモール)_モールＩＦテスト仕様書（対楽天）_(APO)_01.コンバージョン手順書（最新）20040831" xfId="4522"/>
    <cellStyle name="7_FAX用紙_テスト仕様書(テストモール)_モールＩＦテスト仕様書（対楽天）_(APO)_01.コンバージョン手順書（最新）20040831 2" xfId="4523"/>
    <cellStyle name="7_FAX用紙_テスト仕様書(テストモール)_モールＩＦテスト仕様書（対楽天）_(APO)_050.(添付資料)その他" xfId="4524"/>
    <cellStyle name="7_FAX用紙_テスト仕様書(テストモール)_モールＩＦテスト仕様書（対楽天）_(APO)_050.(添付資料)その他 2" xfId="4525"/>
    <cellStyle name="7_FAX用紙_テスト仕様書(テストモール)_モールＩＦテスト仕様書（対楽天）_(APO)_キャビネット構成図_01.コンバージョン手順書（最新）20040831" xfId="4526"/>
    <cellStyle name="7_FAX用紙_テスト仕様書(対楽天)_SO21見積1205" xfId="4527"/>
    <cellStyle name="7_FAX用紙_テスト仕様書(テストモール)_モールＩＦテスト仕様書（対楽天）_(APO)_キャビネット構成図_01.コンバージョン手順書（最新）20040831 2" xfId="4528"/>
    <cellStyle name="7_FAX用紙_テスト仕様書(テストモール)_モールＩＦテスト仕様書（対楽天）_(APO)_キャビネット構成図_キャビネット構成図" xfId="4529"/>
    <cellStyle name="7_FAX用紙_モールＩＦテスト仕様書（対楽天）_チェックシートAPO_(APO)_キャビネット構成図 2" xfId="4530"/>
    <cellStyle name="7_FAX用紙_テスト仕様書(テストモール)_モールＩＦテスト仕様書（対楽天）_(APO)_キャビネット構成図_キャビネット構成図_01.コンバージョン手順書（最新）20040831" xfId="4531"/>
    <cellStyle name="7_FAX用紙_テスト仕様書(テストモール)_モールＩＦテスト仕様書（対楽天）_(APO)_キャビネット構成図_キャビネット構成図_01.コンバージョン手順書（最新）20040831 2" xfId="4532"/>
    <cellStyle name="7_FAX用紙_テスト仕様書(テストモール)_モールＩＦテスト仕様書（対楽天）_(APO)_キャビネット構成図_キャビネット構成図_050.(添付資料)その他" xfId="4533"/>
    <cellStyle name="7_FAX用紙_テスト仕様書(テストモール)_モールＩＦテスト仕様書（対楽天）_(APO)_キャビネット構成図_キャビネット構成図_050.(添付資料)その他 2" xfId="4534"/>
    <cellStyle name="7_FAX用紙_テスト仕様書(テストモール)_モールＩＦテスト仕様書（対楽天）_キャビネット構成図 2" xfId="4535"/>
    <cellStyle name="7_FAX用紙_テスト仕様書(テストモール)_モールＩＦテスト仕様書（対楽天）_キャビネット構成図_01.コンバージョン手順書（最新）20040831" xfId="4536"/>
    <cellStyle name="標準 4 2" xfId="4537"/>
    <cellStyle name="7_FAX用紙_テスト仕様書(テストモール)_モールＩＦテスト仕様書（対楽天）_キャビネット構成図_050.(添付資料)その他" xfId="4538"/>
    <cellStyle name="7_FAX用紙_テスト仕様書_楽天見積機能縮小版_(APO)_キャビネット構成図" xfId="4539"/>
    <cellStyle name="7_FAX用紙_テスト仕様書(テストモール)_モールＩＦテスト仕様書（対楽天）_キャビネット構成図_050.(添付資料)その他 2" xfId="4540"/>
    <cellStyle name="7_FAX用紙_テスト仕様書(テストモール)_モールＩＦテスト仕様書（対楽天）_キャビネット構成図_キャビネット構成図" xfId="4541"/>
    <cellStyle name="7_FAX用紙_テスト仕様書(対楽天)_(APO)_(APO)_キャビネット構成図_キャビネット構成図" xfId="4542"/>
    <cellStyle name="7_FAX用紙_テスト仕様書(テストモール)_モールＩＦテスト仕様書（対楽天）_キャビネット構成図_キャビネット構成図_01.コンバージョン手順書（最新）20040831 2" xfId="4543"/>
    <cellStyle name="7_FAX用紙_テスト仕様書(テストモール)_モールＩＦテスト仕様書（対楽天）_チェックシートAPO" xfId="4544"/>
    <cellStyle name="7_FAX用紙_テスト仕様書(テストモール)_モールＩＦテスト仕様書（対楽天）_チェックシートAPO 2" xfId="4545"/>
    <cellStyle name="7_FAX用紙_テスト仕様書(テストモール)_モールＩＦテスト仕様書（対楽天）_チェックシートAPO_(APO)_01.コンバージョン手順書（最新）20040831" xfId="4546"/>
    <cellStyle name="7_FAX用紙_テスト仕様書(テストモール)_モールＩＦテスト仕様書（対楽天）_チェックシートAPO_(APO)_01.コンバージョン手順書（最新）20040831 2" xfId="4547"/>
    <cellStyle name="7_FAX用紙_テスト仕様書(テストモール)_モールＩＦテスト仕様書（対楽天）_チェックシートAPO_(APO)_050.(添付資料)その他" xfId="4548"/>
    <cellStyle name="7_FAX用紙_テスト仕様書(テストモール)_モールＩＦテスト仕様書（対楽天）_チェックシートAPO_(APO)_050.(添付資料)その他 2" xfId="4549"/>
    <cellStyle name="7_FAX用紙_テスト仕様書(テストモール)_モールＩＦテスト仕様書（対楽天）_チェックシートAPO_050.(添付資料)その他 2" xfId="4550"/>
    <cellStyle name="7_FAX用紙_テスト仕様書(テストモール)_モールＩＦテスト仕様書（対楽天）_チェックシートAPO_キャビネット構成図_01.コンバージョン手順書（最新）20040831" xfId="4551"/>
    <cellStyle name="7_FAX用紙_テスト仕様書(テストモール)_モールＩＦテスト仕様書（対楽天）_チェックシートAPO_キャビネット構成図_01.コンバージョン手順書（最新）20040831 2" xfId="4552"/>
    <cellStyle name="7_FAX用紙_テスト仕様書(テストモール)_モールＩＦテスト仕様書（対楽天）_チェックシートAPO_キャビネット構成図_キャビネット構成図 2" xfId="4553"/>
    <cellStyle name="7_FAX用紙_テスト仕様書(テストモール)_モールＩＦテスト仕様書（対楽天）_チェックシートAPO_キャビネット構成図_キャビネット構成図_01.コンバージョン手順書（最新）20040831" xfId="4554"/>
    <cellStyle name="7_FAX用紙_テスト仕様書(テストモール)_楽天見積機能縮小版_(APO) 2" xfId="4555"/>
    <cellStyle name="7_FAX用紙_テスト仕様書(テストモール)_楽天見積機能縮小版_(APO)_(APO)" xfId="4556"/>
    <cellStyle name="7_FAX用紙_テスト仕様書(テストモール)_楽天見積機能縮小版_(APO)_(APO) 2" xfId="4557"/>
    <cellStyle name="7_FAX用紙_テスト仕様書(テストモール)_楽天見積機能縮小版_(APO)_(APO)_01.コンバージョン手順書（最新）20040831 2" xfId="4558"/>
    <cellStyle name="7_FAX用紙_テスト仕様書_モールＩＦテスト仕様書（対楽天）_チェックシートAPO_キャビネット構成図_050.(添付資料)その他" xfId="4559"/>
    <cellStyle name="7_FAX用紙_テスト仕様書(テストモール)_楽天見積機能縮小版_(APO)_(APO)_キャビネット構成図" xfId="4560"/>
    <cellStyle name="7_FAX用紙_テスト仕様書_モールＩＦテスト仕様書（対楽天）_チェックシートAPO_キャビネット構成図_050.(添付資料)その他 2" xfId="4561"/>
    <cellStyle name="7_FAX用紙_テスト仕様書(テストモール)_楽天見積機能縮小版_(APO)_(APO)_キャビネット構成図 2" xfId="4562"/>
    <cellStyle name="7_FAX用紙_テスト仕様書(テストモール)_楽天見積機能縮小版_(APO)_(APO)_キャビネット構成図_01.コンバージョン手順書（最新）20040831" xfId="4563"/>
    <cellStyle name="7_FAX用紙_テスト仕様書(テストモール)_楽天見積機能縮小版_(APO)_(APO)_キャビネット構成図_01.コンバージョン手順書（最新）20040831 2" xfId="4564"/>
    <cellStyle name="7_FAX用紙_テスト仕様書(テストモール)_楽天見積機能縮小版_(APO)_(APO)_キャビネット構成図_050.(添付資料)その他" xfId="4565"/>
    <cellStyle name="7_FAX用紙_テスト仕様書(テストモール)_楽天見積機能縮小版_(APO)_(APO)_キャビネット構成図_050.(添付資料)その他 2" xfId="4566"/>
    <cellStyle name="好_履歴書-趙峰_CMIプロジェクト_概算見積(大連)20110927 2" xfId="4567"/>
    <cellStyle name="7_FAX用紙_テスト仕様書(テストモール)_楽天見積機能縮小版_(APO)_(APO)_キャビネット構成図_キャビネット構成図" xfId="4568"/>
    <cellStyle name="7_FAX用紙_テスト仕様書(テストモール)_楽天見積機能縮小版_(APO)_(APO)_キャビネット構成図_キャビネット構成図 2" xfId="4569"/>
    <cellStyle name="7_FAX用紙_テスト仕様書(テストモール)_楽天見積機能縮小版_(APO)_(APO)_キャビネット構成図_キャビネット構成図_050.(添付資料)その他" xfId="4570"/>
    <cellStyle name="7_FAX用紙_テスト仕様書(テストモール)_楽天見積機能縮小版_(APO)_(APO)_キャビネット構成図_キャビネット構成図_050.(添付資料)その他 2" xfId="4571"/>
    <cellStyle name="7_FAX用紙_テスト仕様書(テストモール)_楽天見積機能縮小版_(APO)_01.コンバージョン手順書（最新）20040831" xfId="4572"/>
    <cellStyle name="7_FAX用紙_テスト仕様書(対楽天)_(APO)_キャビネット構成図_050.(添付資料)その他 2" xfId="4573"/>
    <cellStyle name="7_FAX用紙_テスト仕様書(テストモール)_楽天見積機能縮小版_(APO)_050.(添付資料)その他" xfId="4574"/>
    <cellStyle name="7_FAX用紙_テスト仕様書(テストモール)_楽天見積機能縮小版_(APO)_キャビネット構成図" xfId="4575"/>
    <cellStyle name="7_FAX用紙_テスト仕様書(対楽天)_注文確認_(APO)_キャビネット構成図_050.(添付資料)その他" xfId="4576"/>
    <cellStyle name="7_FAX用紙_テスト仕様書(テストモール)_楽天見積機能縮小版_(APO)_キャビネット構成図 2" xfId="4577"/>
    <cellStyle name="7_FAX用紙_テスト仕様書_キャビネット構成図_01.コンバージョン手順書（最新）20040831 2" xfId="4578"/>
    <cellStyle name="7_FAX用紙_テスト仕様書(テストモール)_注文確認_チェックシートAPO_(APO)_キャビネット構成図_キャビネット構成図_01.コンバージョン手順書（最新）20040831" xfId="4579"/>
    <cellStyle name="7_FAX用紙_テスト仕様書(テストモール)_楽天見積機能縮小版_(APO)_キャビネット構成図_050.(添付資料)その他 2" xfId="4580"/>
    <cellStyle name="7_FAX用紙_テスト仕様書(テストモール)_楽天見積機能縮小版_(APO)_キャビネット構成図_キャビネット構成図_01.コンバージョン手順書（最新）20040831" xfId="4581"/>
    <cellStyle name="7_FAX用紙_テスト仕様書(テストモール)_楽天見積機能縮小版_キャビネット構成図_キャビネット構成図_01.コンバージョン手順書（最新）20040831" xfId="4582"/>
    <cellStyle name="7_FAX用紙_テスト仕様書(テストモール)_楽天見積機能縮小版_キャビネット構成図_キャビネット構成図_050.(添付資料)その他" xfId="4583"/>
    <cellStyle name="7_FAX用紙_テスト仕様書(テストモール)_楽天見積機能縮小版_キャビネット構成図_キャビネット構成図_050.(添付資料)その他 2" xfId="4584"/>
    <cellStyle name="7_FAX用紙_テスト仕様書(テストモール)_楽天見積機能縮小版_チェックシートAPO_(APO)_01.コンバージョン手順書（最新）20040831 2" xfId="4585"/>
    <cellStyle name="7_FAX用紙_テスト仕様書(テストモール)_楽天見積機能縮小版_チェックシートAPO_(APO)_050.(添付資料)その他 2" xfId="4586"/>
    <cellStyle name="7_FAX用紙_テスト仕様書(テストモール)_楽天見積機能縮小版_チェックシートAPO_(APO)_キャビネット構成図" xfId="4587"/>
    <cellStyle name="7_FAX用紙_テスト仕様書(テストモール)_楽天見積機能縮小版_チェックシートAPO_(APO)_キャビネット構成図_050.(添付資料)その他 2" xfId="4588"/>
    <cellStyle name="7_FAX用紙_テスト仕様書(テストモール)_楽天見積機能縮小版_チェックシートAPO_(APO)_キャビネット構成図_キャビネット構成図 2" xfId="4589"/>
    <cellStyle name="7_FAX用紙_テスト仕様書(テストモール)_楽天見積機能縮小版_チェックシートAPO_(APO)_キャビネット構成図_キャビネット構成図_01.コンバージョン手順書（最新）20040831 2" xfId="4590"/>
    <cellStyle name="7_FAX用紙_テスト仕様書(テストモール)_楽天見積機能縮小版_チェックシートAPO_(APO)_キャビネット構成図_キャビネット構成図_050.(添付資料)その他" xfId="4591"/>
    <cellStyle name="7_FAX用紙_テスト仕様書(対楽天)_SO21見積1205_チェックシートAPO_(APO)_01.コンバージョン手順書（最新）20040831 2" xfId="4592"/>
    <cellStyle name="製品通知文字列" xfId="4593"/>
    <cellStyle name="7_FAX用紙_テスト仕様書(テストモール)_楽天見積機能縮小版_チェックシートAPO_01.コンバージョン手順書（最新）20040831" xfId="4594"/>
    <cellStyle name="7_FAX用紙_テスト仕様書_楽天見積機能縮小版_(APO)_(APO)_01.コンバージョン手順書（最新）20040831 2" xfId="4595"/>
    <cellStyle name="7_FAX用紙_テスト仕様書(対楽天)_053北陸勤怠給与(東京)_(APO)_050.(添付資料)その他 2" xfId="4596"/>
    <cellStyle name="7_FAX用紙_テスト仕様書(テストモール)_楽天見積機能縮小版_チェックシートAPO_050.(添付資料)その他" xfId="4597"/>
    <cellStyle name="7_FAX用紙_テスト仕様書(テストモール)_楽天見積機能縮小版_チェックシートAPO_キャビネット構成図" xfId="4598"/>
    <cellStyle name="7_FAX用紙_テスト仕様書(テストモール)_楽天見積機能縮小版_チェックシートAPO_キャビネット構成図_01.コンバージョン手順書（最新）20040831" xfId="4599"/>
    <cellStyle name="7_FAX用紙_テスト仕様書(対楽天)_モールＩＦテスト仕様書（対楽天）_チェックシートAPO_(APO)_キャビネット構成図_050.(添付資料)その他 2" xfId="4600"/>
    <cellStyle name="7_FAX用紙_テスト仕様書(テストモール)_楽天見積機能縮小版_チェックシートAPO_キャビネット構成図_050.(添付資料)その他" xfId="4601"/>
    <cellStyle name="7_FAX用紙_テスト仕様書(テストモール)_楽天見積機能縮小版_チェックシートAPO_キャビネット構成図_キャビネット構成図 2" xfId="4602"/>
    <cellStyle name="7_FAX用紙_テスト仕様書(テストモール)_楽天見積機能縮小版_チェックシートAPO_キャビネット構成図_キャビネット構成図_050.(添付資料)その他" xfId="4603"/>
    <cellStyle name="7_FAX用紙_テスト仕様書(テストモール)_注文確認" xfId="4604"/>
    <cellStyle name="7_FAX用紙_テスト仕様書_システム構築_(APO)_キャビネット構成図_050.(添付資料)その他" xfId="4605"/>
    <cellStyle name="7_FAX用紙_テスト仕様書_SO21見積1205_チェックシートAPO_キャビネット構成図_キャビネット構成図" xfId="4606"/>
    <cellStyle name="7_FAX用紙_テスト仕様書_053北陸勤怠給与(東京)_チェックシートAPO_(APO)_キャビネット構成図_キャビネット構成図" xfId="4607"/>
    <cellStyle name="7_FAX用紙_テスト仕様書(テストモール)_注文確認 2" xfId="4608"/>
    <cellStyle name="イタリック" xfId="4609"/>
    <cellStyle name="7_FAX用紙_テスト仕様書(テストモール)_注文確認_(APO)_(APO)_キャビネット構成図_01.コンバージョン手順書（最新）20040831 2" xfId="4610"/>
    <cellStyle name="7_FAX用紙_テスト仕様書(テストモール)_注文確認_(APO)_(APO)" xfId="4611"/>
    <cellStyle name="7_FAX用紙_テスト仕様書(テストモール)_注文確認_(APO)_(APO)_01.コンバージョン手順書（最新）20040831 2" xfId="4612"/>
    <cellStyle name="7_FAX用紙_テスト仕様書(対楽天)_055飛脚ﾒｰﾙ便ｻｰﾊﾞ(急便向け）_チェックシートAPO_(APO)_キャビネット構成図_キャビネット構成図_050.(添付資料)その他" xfId="4613"/>
    <cellStyle name="7_FAX用紙_テスト仕様書(テストモール)_注文確認_(APO)_(APO)_050.(添付資料)その他 2" xfId="4614"/>
    <cellStyle name="7_FAX用紙_テスト仕様書(テストモール)_注文確認_(APO)_(APO)_キャビネット構成図" xfId="4615"/>
    <cellStyle name="7_FAX用紙_テスト仕様書(テストモール)_注文確認_(APO)_(APO)_キャビネット構成図 2" xfId="4616"/>
    <cellStyle name="7_FAX用紙_テスト仕様書(テストモール)_注文確認_(APO)_(APO)_キャビネット構成図_01.コンバージョン手順書（最新）20040831" xfId="4617"/>
    <cellStyle name="7_FAX用紙_テスト仕様書(対楽天)_キャビネット構成図_キャビネット構成図_01.コンバージョン手順書（最新）20040831" xfId="4618"/>
    <cellStyle name="7_FAX用紙_テスト仕様書_モールＩＦテスト仕様書（対楽天）_(APO)_(APO)_050.(添付資料)その他" xfId="4619"/>
    <cellStyle name="7_FAX用紙_テスト仕様書(テストモール)_注文確認_(APO)_(APO)_キャビネット構成図_050.(添付資料)その他 2" xfId="4620"/>
    <cellStyle name="7_FAX用紙_テスト仕様書(テストモール)_注文確認_(APO)_(APO)_キャビネット構成図_キャビネット構成図 2" xfId="4621"/>
    <cellStyle name="7_FAX用紙_テスト仕様書(テストモール)_注文確認_(APO)_(APO)_キャビネット構成図_キャビネット構成図_01.コンバージョン手順書（最新）20040831 2" xfId="4622"/>
    <cellStyle name="7_FAX用紙_テスト仕様書(テストモール)_注文確認_(APO)_キャビネット構成図_01.コンバージョン手順書（最新）20040831" xfId="4623"/>
    <cellStyle name="7_FAX用紙_テスト仕様書(テストモール)_注文確認_(APO)_キャビネット構成図_キャビネット構成図 2" xfId="4624"/>
    <cellStyle name="7_FAX用紙_楽天見積機能縮小版_(APO)_キャビネット構成図_キャビネット構成図_050.(添付資料)その他 2" xfId="4625"/>
    <cellStyle name="7_FAX用紙_テスト仕様書(テストモール)_注文確認_01.コンバージョン手順書（最新）20040831" xfId="4626"/>
    <cellStyle name="7_FAX用紙_テスト仕様書(テストモール)_注文確認_01.コンバージョン手順書（最新）20040831 2" xfId="4627"/>
    <cellStyle name="7_FAX用紙_テスト仕様書(テストモール)_注文確認_050.(添付資料)その他 2" xfId="4628"/>
    <cellStyle name="7_FAX用紙_楽天見積機能縮小版_キャビネット構成図_キャビネット構成図_050.(添付資料)その他" xfId="4629"/>
    <cellStyle name="7_FAX用紙_テスト仕様書(テストモール)_注文確認_キャビネット構成図" xfId="4630"/>
    <cellStyle name="7_FAX用紙_テスト仕様書_注文確認_(APO)_(APO)_キャビネット構成図_キャビネット構成図_050.(添付資料)その他" xfId="4631"/>
    <cellStyle name="7_FAX用紙_テスト仕様書_055飛脚ﾒｰﾙ便ｻｰﾊﾞ(急便向け）_キャビネット構成図 2" xfId="4632"/>
    <cellStyle name="7_FAX用紙_テスト仕様書(テストモール)_注文確認_キャビネット構成図_01.コンバージョン手順書（最新）20040831" xfId="4633"/>
    <cellStyle name="7_FAX用紙_テスト仕様書_注文確認_(APO)_(APO)_キャビネット構成図_キャビネット構成図_050.(添付資料)その他 2" xfId="4634"/>
    <cellStyle name="7_FAX用紙_テスト仕様書(テストモール)_注文確認_キャビネット構成図_01.コンバージョン手順書（最新）20040831 2" xfId="4635"/>
    <cellStyle name="7_FAX用紙_テスト仕様書(テストモール)_注文確認_キャビネット構成図_050.(添付資料)その他" xfId="4636"/>
    <cellStyle name="7_FAX用紙_テスト仕様書(テストモール)_注文確認_キャビネット構成図_050.(添付資料)その他 2" xfId="4637"/>
    <cellStyle name="7_FAX用紙_テスト仕様書(テストモール)_注文確認_キャビネット構成図_キャビネット構成図 2" xfId="4638"/>
    <cellStyle name="7_FAX用紙_テスト仕様書(テストモール)_注文確認_キャビネット構成図_キャビネット構成図_01.コンバージョン手順書（最新）20040831" xfId="4639"/>
    <cellStyle name="7_FAX用紙_テスト仕様書(テストモール)_注文確認_キャビネット構成図_キャビネット構成図_01.コンバージョン手順書（最新）20040831 2" xfId="4640"/>
    <cellStyle name="7_FAX用紙_テスト仕様書(対楽天)_楽天見積機能縮小版_キャビネット構成図_キャビネット構成図_01.コンバージョン手順書（最新）20040831" xfId="4641"/>
    <cellStyle name="7_FAX用紙_テスト仕様書(テストモール)_注文確認_キャビネット構成図_キャビネット構成図_050.(添付資料)その他" xfId="4642"/>
    <cellStyle name="7_FAX用紙_テスト仕様書(テストモール)_注文確認_チェックシートAPO_(APO)_01.コンバージョン手順書（最新）20040831" xfId="4643"/>
    <cellStyle name="7_FAX用紙_テスト仕様書(テストモール)_注文確認_チェックシートAPO_(APO)_01.コンバージョン手順書（最新）20040831 2" xfId="4644"/>
    <cellStyle name="7_FAX用紙_テスト仕様書(テストモール)_注文確認_チェックシートAPO_(APO)_キャビネット構成図" xfId="4645"/>
    <cellStyle name="7_FAX用紙_テスト仕様書(テストモール)_注文確認_チェックシートAPO_(APO)_キャビネット構成図 2" xfId="4646"/>
    <cellStyle name="7_FAX用紙_テスト仕様書(テストモール)_注文確認_チェックシートAPO_(APO)_キャビネット構成図_01.コンバージョン手順書（最新）20040831" xfId="4647"/>
    <cellStyle name="7_FAX用紙_テスト仕様書(テストモール)_注文確認_チェックシートAPO_(APO)_キャビネット構成図_01.コンバージョン手順書（最新）20040831 2" xfId="4648"/>
    <cellStyle name="7_FAX用紙_テスト仕様書(テストモール)_注文確認_チェックシートAPO_(APO)_キャビネット構成図_050.(添付資料)その他 2" xfId="4649"/>
    <cellStyle name="7_FAX用紙_テスト仕様書(テストモール)_注文確認_チェックシートAPO_(APO)_キャビネット構成図_キャビネット構成図_01.コンバージョン手順書（最新）20040831 2" xfId="4650"/>
    <cellStyle name="7_FAX用紙_テスト仕様書(テストモール)_注文確認_チェックシートAPO_(APO)_キャビネット構成図_キャビネット構成図_050.(添付資料)その他 2" xfId="4651"/>
    <cellStyle name="7_FAX用紙_テスト仕様書(テストモール)_注文確認_チェックシートAPO_01.コンバージョン手順書（最新）20040831" xfId="4652"/>
    <cellStyle name="7_FAX用紙_テスト仕様書(テストモール)_注文確認_チェックシートAPO_01.コンバージョン手順書（最新）20040831 2" xfId="4653"/>
    <cellStyle name="7_FAX用紙_テスト仕様書(テストモール)_注文確認_チェックシートAPO_050.(添付資料)その他" xfId="4654"/>
    <cellStyle name="7_FAX用紙_テスト仕様書(テストモール)_注文確認_チェックシートAPO_050.(添付資料)その他 2" xfId="4655"/>
    <cellStyle name="7_FAX用紙_テスト仕様書(対楽天)_01.コンバージョン手順書（最新）20040831" xfId="4656"/>
    <cellStyle name="7_FAX用紙_テスト仕様書(テストモール)_注文確認_チェックシートAPO_キャビネット構成図 2" xfId="4657"/>
    <cellStyle name="7_FAX用紙_テスト仕様書(テストモール)_注文確認_チェックシートAPO_キャビネット構成図_01.コンバージョン手順書（最新）20040831" xfId="4658"/>
    <cellStyle name="7_FAX用紙_テスト仕様書(テストモール)_注文確認_チェックシートAPO_キャビネット構成図_キャビネット構成図" xfId="4659"/>
    <cellStyle name="7_FAX用紙_テスト仕様書(テストモール)_注文確認_チェックシートAPO_キャビネット構成図_キャビネット構成図 2" xfId="4660"/>
    <cellStyle name="7_FAX用紙_テスト仕様書(テストモール)_注文確認_チェックシートAPO_キャビネット構成図_キャビネット構成図_01.コンバージョン手順書（最新）20040831" xfId="4661"/>
    <cellStyle name="7_FAX用紙_テスト仕様書_モールＩ／Ｆテスト_チェックシートAPO_01.コンバージョン手順書（最新）20040831 2" xfId="4662"/>
    <cellStyle name="7_FAX用紙_テスト仕様書(テストモール)_注文確認_チェックシートAPO_キャビネット構成図_キャビネット構成図_050.(添付資料)その他" xfId="4663"/>
    <cellStyle name="7_FAX用紙_テスト仕様書(対楽天)_(APO)" xfId="4664"/>
    <cellStyle name="7_FAX用紙_テスト仕様書(対楽天)_(APO) 2" xfId="4665"/>
    <cellStyle name="7_FAX用紙_テスト仕様書(対楽天)_(APO)_(APO)_050.(添付資料)その他" xfId="4666"/>
    <cellStyle name="7_FAX用紙_テスト仕様書(対楽天)_(APO)_(APO)_050.(添付資料)その他 2" xfId="4667"/>
    <cellStyle name="7_FAX用紙_テスト仕様書(対楽天)_(APO)_(APO)_キャビネット構成図" xfId="4668"/>
    <cellStyle name="7_FAX用紙_テスト仕様書(対楽天)_(APO)_(APO)_キャビネット構成図_01.コンバージョン手順書（最新）20040831" xfId="4669"/>
    <cellStyle name="7_FAX用紙_テスト仕様書(対楽天)_(APO)_(APO)_キャビネット構成図_050.(添付資料)その他 2" xfId="4670"/>
    <cellStyle name="7_FAX用紙_テスト仕様書(対楽天)_(APO)_(APO)_キャビネット構成図_キャビネット構成図 2" xfId="4671"/>
    <cellStyle name="7_FAX用紙_テスト仕様書(対楽天)_(APO)_(APO)_キャビネット構成図_キャビネット構成図_050.(添付資料)その他" xfId="4672"/>
    <cellStyle name="7_FAX用紙_テスト仕様書(対楽天)_(APO)_01.コンバージョン手順書（最新）20040831 2" xfId="4673"/>
    <cellStyle name="7_FAX用紙_テスト仕様書(対楽天)_(APO)_050.(添付資料)その他" xfId="4674"/>
    <cellStyle name="7_FAX用紙_テスト仕様書(対楽天)_(APO)_050.(添付資料)その他 2" xfId="4675"/>
    <cellStyle name="7_FAX用紙_テスト仕様書(対楽天)_(APO)_キャビネット構成図" xfId="4676"/>
    <cellStyle name="7_FAX用紙_テスト仕様書(対楽天)_(APO)_キャビネット構成図 2" xfId="4677"/>
    <cellStyle name="7_FAX用紙_テスト仕様書(対楽天)_055飛脚ﾒｰﾙ便ｻｰﾊﾞ(急便向け）_キャビネット構成図" xfId="4678"/>
    <cellStyle name="7_FAX用紙_テスト仕様書(対楽天)_楽天見積機能縮小版_チェックシートAPO_(APO)_キャビネット構成図" xfId="4679"/>
    <cellStyle name="7_FAX用紙_テスト仕様書(対楽天)_(APO)_キャビネット構成図_01.コンバージョン手順書（最新）20040831" xfId="4680"/>
    <cellStyle name="7_FAX用紙_テスト仕様書(対楽天)_(APO)_キャビネット構成図_050.(添付資料)その他" xfId="4681"/>
    <cellStyle name="7_FAX用紙_テスト仕様書(対楽天)_(APO)_キャビネット構成図_キャビネット構成図_050.(添付資料)その他" xfId="4682"/>
    <cellStyle name="7_FAX用紙_テスト仕様書(対楽天)_050.(添付資料)その他 2" xfId="4683"/>
    <cellStyle name="7_FAX用紙_テスト仕様書(対楽天)_053北陸勤怠給与(東京) 2" xfId="4684"/>
    <cellStyle name="7_FAX用紙_テスト仕様書_053北陸勤怠給与(東京)_(APO)_キャビネット構成図" xfId="4685"/>
    <cellStyle name="7_FAX用紙_テスト仕様書(対楽天)_053北陸勤怠給与(東京)_(APO)_(APO)_050.(添付資料)その他" xfId="4686"/>
    <cellStyle name="Heading 4 2" xfId="4687"/>
    <cellStyle name="7_FAX用紙_テスト仕様書(対楽天)_053北陸勤怠給与(東京)_(APO)_(APO)_キャビネット構成図" xfId="4688"/>
    <cellStyle name="7_FAX用紙_テスト仕様書(対楽天)_053北陸勤怠給与(東京)_(APO)_(APO)_キャビネット構成図_050.(添付資料)その他 2" xfId="4689"/>
    <cellStyle name="7_FAX用紙_テスト仕様書(対楽天)_053北陸勤怠給与(東京)_(APO)_01.コンバージョン手順書（最新）20040831 2" xfId="4690"/>
    <cellStyle name="7_FAX用紙_テスト仕様書_楽天見積機能縮小版_(APO)_(APO)_01.コンバージョン手順書（最新）20040831" xfId="4691"/>
    <cellStyle name="7_FAX用紙_テスト仕様書(対楽天)_053北陸勤怠給与(東京)_(APO)_050.(添付資料)その他" xfId="4692"/>
    <cellStyle name="7_FAX用紙_テスト仕様書(対楽天)_053北陸勤怠給与(東京)_(APO)_キャビネット構成図" xfId="4693"/>
    <cellStyle name="7_FAX用紙_テスト仕様書(対楽天)_053北陸勤怠給与(東京)_(APO)_キャビネット構成図_01.コンバージョン手順書（最新）20040831" xfId="4694"/>
    <cellStyle name="7_FAX用紙_テスト仕様書(対楽天)_053北陸勤怠給与(東京)_(APO)_キャビネット構成図_050.(添付資料)その他" xfId="4695"/>
    <cellStyle name="7_FAX用紙_テスト仕様書_055飛脚ﾒｰﾙ便ｻｰﾊﾞ(急便向け）_キャビネット構成図_050.(添付資料)その他" xfId="4696"/>
    <cellStyle name="7_FAX用紙_テスト仕様書(対楽天)_053北陸勤怠給与(東京)_(APO)_キャビネット構成図_キャビネット構成図_01.コンバージョン手順書（最新）20040831 2" xfId="4697"/>
    <cellStyle name="7_FAX用紙_テスト仕様書(対楽天)_053北陸勤怠給与(東京)_(APO)_キャビネット構成図_キャビネット構成図_050.(添付資料)その他" xfId="4698"/>
    <cellStyle name="7_FAX用紙_テスト仕様書(対楽天)_053北陸勤怠給与(東京)_(APO)_キャビネット構成図_キャビネット構成図_050.(添付資料)その他 2" xfId="4699"/>
    <cellStyle name="7_FAX用紙_テスト仕様書(対楽天)_053北陸勤怠給与(東京)_01.コンバージョン手順書（最新）20040831" xfId="4700"/>
    <cellStyle name="7_FAX用紙_テスト仕様書(対楽天)_053北陸勤怠給与(東京)_01.コンバージョン手順書（最新）20040831 2" xfId="4701"/>
    <cellStyle name="7_FAX用紙_テスト仕様書(対楽天)_053北陸勤怠給与(東京)_050.(添付資料)その他 2" xfId="4702"/>
    <cellStyle name="7_FAX用紙_テスト仕様書(対楽天)_053北陸勤怠給与(東京)_キャビネット構成図 2" xfId="4703"/>
    <cellStyle name="7_FAX用紙_テスト仕様書(対楽天)_053北陸勤怠給与(東京)_キャビネット構成図_050.(添付資料)その他" xfId="4704"/>
    <cellStyle name="7_FAX用紙_テスト仕様書(対楽天)_053北陸勤怠給与(東京)_キャビネット構成図_050.(添付資料)その他 2" xfId="4705"/>
    <cellStyle name="7_FAX用紙_テスト仕様書(対楽天)_053北陸勤怠給与(東京)_キャビネット構成図_キャビネット構成図_01.コンバージョン手順書（最新）20040831" xfId="4706"/>
    <cellStyle name="7_FAX用紙_テスト仕様書(対楽天)_053北陸勤怠給与(東京)_キャビネット構成図_キャビネット構成図_050.(添付資料)その他" xfId="4707"/>
    <cellStyle name="7_FAX用紙_テスト仕様書(対楽天)_053北陸勤怠給与(東京)_キャビネット構成図_キャビネット構成図_050.(添付資料)その他 2" xfId="4708"/>
    <cellStyle name="7_FAX用紙_テスト仕様書(対楽天)_053北陸勤怠給与(東京)_チェックシートAPO_(APO)_01.コンバージョン手順書（最新）20040831" xfId="4709"/>
    <cellStyle name="7_FAX用紙_テスト仕様書(対楽天)_053北陸勤怠給与(東京)_チェックシートAPO_(APO)_01.コンバージョン手順書（最新）20040831 2" xfId="4710"/>
    <cellStyle name="7_FAX用紙_テスト仕様書(対楽天)_053北陸勤怠給与(東京)_チェックシートAPO_(APO)_050.(添付資料)その他" xfId="4711"/>
    <cellStyle name="7_FAX用紙_テスト仕様書(対楽天)_053北陸勤怠給与(東京)_チェックシートAPO_(APO)_キャビネット構成図" xfId="4712"/>
    <cellStyle name="7_FAX用紙_テスト仕様書(対楽天)_053北陸勤怠給与(東京)_チェックシートAPO_(APO)_キャビネット構成図 2" xfId="4713"/>
    <cellStyle name="7_FAX用紙_テスト仕様書(対楽天)_055飛脚ﾒｰﾙ便ｻｰﾊﾞ(急便向け）_01.コンバージョン手順書（最新）20040831 2" xfId="4714"/>
    <cellStyle name="7_FAX用紙_テスト仕様書(対楽天)_057楽天様向ｲﾝﾀｰﾈｯﾄｼｮｯﾋﾟﾝｸﾞﾓｰﾙ機能開発2_チェックシートAPO_キャビネット構成図_キャビネット構成図_050.(添付資料)その他 2" xfId="4715"/>
    <cellStyle name="7_FAX用紙_注文確認_キャビネット構成図_キャビネット構成図_050.(添付資料)その他 2" xfId="4716"/>
    <cellStyle name="7_FAX用紙_テスト仕様書(対楽天)_楽天見積機能縮小版_チェックシートAPO_(APO)_01.コンバージョン手順書（最新）20040831 2" xfId="4717"/>
    <cellStyle name="7_FAX用紙_テスト仕様書(対楽天)_053北陸勤怠給与(東京)_チェックシートAPO_(APO)_キャビネット構成図_01.コンバージョン手順書（最新）20040831" xfId="4718"/>
    <cellStyle name="7_FAX用紙_テスト仕様書(対楽天)_053北陸勤怠給与(東京)_チェックシートAPO_(APO)_キャビネット構成図_01.コンバージョン手順書（最新）20040831 2" xfId="4719"/>
    <cellStyle name="7_FAX用紙_テスト仕様書(対楽天)_057楽天様向ｲﾝﾀｰﾈｯﾄｼｮｯﾋﾟﾝｸﾞﾓｰﾙ機能開発2_050.(添付資料)その他" xfId="4720"/>
    <cellStyle name="7_FAX用紙_テスト仕様書(対楽天)_053北陸勤怠給与(東京)_チェックシートAPO_(APO)_キャビネット構成図_050.(添付資料)その他" xfId="4721"/>
    <cellStyle name="7_FAX用紙_テスト仕様書(対楽天)_053北陸勤怠給与(東京)_チェックシートAPO_(APO)_キャビネット構成図_050.(添付資料)その他 2" xfId="4722"/>
    <cellStyle name="7_FAX用紙_テスト仕様書(対楽天)_053北陸勤怠給与(東京)_チェックシートAPO_(APO)_キャビネット構成図_キャビネット構成図_050.(添付資料)その他" xfId="4723"/>
    <cellStyle name="7_FAX用紙_テスト仕様書(対楽天)_055飛脚ﾒｰﾙ便ｻｰﾊﾞ(急便向け）" xfId="4724"/>
    <cellStyle name="7_FAX用紙_テスト仕様書(対楽天)_055飛脚ﾒｰﾙ便ｻｰﾊﾞ(急便向け） 2" xfId="4725"/>
    <cellStyle name="7_FAX用紙_楽天見積機能縮小版_(APO)_(APO)_01.コンバージョン手順書（最新）20040831 2" xfId="4726"/>
    <cellStyle name="7_FAX用紙_テスト仕様書(対楽天)_055飛脚ﾒｰﾙ便ｻｰﾊﾞ(急便向け）_(APO)_(APO)" xfId="4727"/>
    <cellStyle name="7_FAX用紙_テスト仕様書(対楽天)_055飛脚ﾒｰﾙ便ｻｰﾊﾞ(急便向け）_(APO)_(APO)_01.コンバージョン手順書（最新）20040831" xfId="4728"/>
    <cellStyle name="7_FAX用紙_テスト仕様書(対楽天)_055飛脚ﾒｰﾙ便ｻｰﾊﾞ(急便向け）_(APO)_(APO)_01.コンバージョン手順書（最新）20040831 2" xfId="4729"/>
    <cellStyle name="7_FAX用紙_テスト仕様書(対楽天)_055飛脚ﾒｰﾙ便ｻｰﾊﾞ(急便向け）_(APO)_(APO)_050.(添付資料)その他" xfId="4730"/>
    <cellStyle name="7_FAX用紙_テスト仕様書(対楽天)_057楽天様向ｲﾝﾀｰﾈｯﾄｼｮｯﾋﾟﾝｸﾞﾓｰﾙ機能開発2_チェックシートAPO_(APO)_01.コンバージョン手順書（最新）20040831" xfId="4731"/>
    <cellStyle name="7_FAX用紙_注文確認_(APO)_01.コンバージョン手順書（最新）20040831" xfId="4732"/>
    <cellStyle name="7_FAX用紙_テスト仕様書(対楽天)_055飛脚ﾒｰﾙ便ｻｰﾊﾞ(急便向け）_(APO)_(APO)_050.(添付資料)その他 2" xfId="4733"/>
    <cellStyle name="7_FAX用紙_テスト仕様書(対楽天)_055飛脚ﾒｰﾙ便ｻｰﾊﾞ(急便向け）_(APO)_(APO)_キャビネット構成図 2" xfId="4734"/>
    <cellStyle name="7_FAX用紙_テスト仕様書(対楽天)_055飛脚ﾒｰﾙ便ｻｰﾊﾞ(急便向け）_(APO)_(APO)_キャビネット構成図_01.コンバージョン手順書（最新）20040831" xfId="4735"/>
    <cellStyle name="7_FAX用紙_テスト仕様書(対楽天)_055飛脚ﾒｰﾙ便ｻｰﾊﾞ(急便向け）_(APO)_(APO)_キャビネット構成図_01.コンバージョン手順書（最新）20040831 2" xfId="4736"/>
    <cellStyle name="7_FAX用紙_テスト仕様書(対楽天)_055飛脚ﾒｰﾙ便ｻｰﾊﾞ(急便向け）_(APO)_(APO)_キャビネット構成図_050.(添付資料)その他" xfId="4737"/>
    <cellStyle name="7_FAX用紙_テスト仕様書(対楽天)_055飛脚ﾒｰﾙ便ｻｰﾊﾞ(急便向け）_(APO)_(APO)_キャビネット構成図_キャビネット構成図_050.(添付資料)その他" xfId="4738"/>
    <cellStyle name="7_FAX用紙_テスト仕様書_システム構築_(APO)_(APO)_050.(添付資料)その他" xfId="4739"/>
    <cellStyle name="7_FAX用紙_テスト仕様書(対楽天)_055飛脚ﾒｰﾙ便ｻｰﾊﾞ(急便向け）_(APO)_(APO)_キャビネット構成図_キャビネット構成図_050.(添付資料)その他 2" xfId="4740"/>
    <cellStyle name="7_FAX用紙_テスト仕様書_(APO)_キャビネット構成図_01.コンバージョン手順書（最新）20040831" xfId="4741"/>
    <cellStyle name="7_FAX用紙_テスト仕様書(対楽天)_055飛脚ﾒｰﾙ便ｻｰﾊﾞ(急便向け）_(APO)_050.(添付資料)その他" xfId="4742"/>
    <cellStyle name="7_FAX用紙_テスト仕様書_(APO)_キャビネット構成図_01.コンバージョン手順書（最新）20040831 2" xfId="4743"/>
    <cellStyle name="7_FAX用紙_テスト仕様書(対楽天)_055飛脚ﾒｰﾙ便ｻｰﾊﾞ(急便向け）_(APO)_050.(添付資料)その他 2" xfId="4744"/>
    <cellStyle name="7_FAX用紙_テスト仕様書(対楽天)_055飛脚ﾒｰﾙ便ｻｰﾊﾞ(急便向け）_(APO)_キャビネット構成図 2" xfId="4745"/>
    <cellStyle name="Heading 2 2" xfId="4746"/>
    <cellStyle name="7_FAX用紙_テスト仕様書(対楽天)_055飛脚ﾒｰﾙ便ｻｰﾊﾞ(急便向け）_(APO)_キャビネット構成図_01.コンバージョン手順書（最新）20040831 2" xfId="4747"/>
    <cellStyle name="7_FAX用紙_テスト仕様書(対楽天)_055飛脚ﾒｰﾙ便ｻｰﾊﾞ(急便向け）_(APO)_キャビネット構成図_050.(添付資料)その他" xfId="4748"/>
    <cellStyle name="7_FAX用紙_テスト仕様書(対楽天)_055飛脚ﾒｰﾙ便ｻｰﾊﾞ(急便向け）_(APO)_キャビネット構成図_050.(添付資料)その他 2" xfId="4749"/>
    <cellStyle name="7_FAX用紙_テスト仕様書(対楽天)_055飛脚ﾒｰﾙ便ｻｰﾊﾞ(急便向け）_01.コンバージョン手順書（最新）20040831" xfId="4750"/>
    <cellStyle name="7_FAX用紙_テスト仕様書(対楽天)_057楽天様向ｲﾝﾀｰﾈｯﾄｼｮｯﾋﾟﾝｸﾞﾓｰﾙ機能開発2_チェックシートAPO_キャビネット構成図_キャビネット構成図_050.(添付資料)その他" xfId="4751"/>
    <cellStyle name="7_FAX用紙_テスト仕様書_055飛脚ﾒｰﾙ便ｻｰﾊﾞ(急便向け）_チェックシートAPO_キャビネット構成図_050.(添付資料)その他" xfId="4752"/>
    <cellStyle name="7_FAX用紙_テスト仕様書(対楽天)_055飛脚ﾒｰﾙ便ｻｰﾊﾞ(急便向け）_キャビネット構成図_01.コンバージョン手順書（最新）20040831" xfId="4753"/>
    <cellStyle name="7_FAX用紙_テスト仕様書_楽天見積機能縮小版_チェックシートAPO_キャビネット構成図" xfId="4754"/>
    <cellStyle name="7_FAX用紙_テスト仕様書(対楽天)_055飛脚ﾒｰﾙ便ｻｰﾊﾞ(急便向け）_キャビネット構成図_050.(添付資料)その他" xfId="4755"/>
    <cellStyle name="7_FAX用紙_テスト仕様書_モールＩ／Ｆテスト_チェックシートAPO_キャビネット構成図_キャビネット構成図_01.コンバージョン手順書（最新）20040831" xfId="4756"/>
    <cellStyle name="7_FAX用紙_テスト仕様書(対楽天)_055飛脚ﾒｰﾙ便ｻｰﾊﾞ(急便向け）_キャビネット構成図_キャビネット構成図" xfId="4757"/>
    <cellStyle name="Body 2" xfId="4758"/>
    <cellStyle name="7_FAX用紙_テスト仕様書(対楽天)_055飛脚ﾒｰﾙ便ｻｰﾊﾞ(急便向け）_キャビネット構成図_キャビネット構成図_01.コンバージョン手順書（最新）20040831 2" xfId="4759"/>
    <cellStyle name="7_FAX用紙_テスト仕様書(対楽天)_055飛脚ﾒｰﾙ便ｻｰﾊﾞ(急便向け）_キャビネット構成図_キャビネット構成図_050.(添付資料)その他" xfId="4760"/>
    <cellStyle name="7_FAX用紙_テスト仕様書(対楽天)_055飛脚ﾒｰﾙ便ｻｰﾊﾞ(急便向け）_キャビネット構成図_キャビネット構成図_050.(添付資料)その他 2" xfId="4761"/>
    <cellStyle name="7_FAX用紙_テスト仕様書(対楽天)_055飛脚ﾒｰﾙ便ｻｰﾊﾞ(急便向け）_チェックシートAPO" xfId="4762"/>
    <cellStyle name="7_FAX用紙_テスト仕様書(対楽天)_055飛脚ﾒｰﾙ便ｻｰﾊﾞ(急便向け）_チェックシートAPO 2" xfId="4763"/>
    <cellStyle name="7_FAX用紙_テスト仕様書(対楽天)_055飛脚ﾒｰﾙ便ｻｰﾊﾞ(急便向け）_チェックシートAPO_(APO)_01.コンバージョン手順書（最新）20040831" xfId="4764"/>
    <cellStyle name="7_FAX用紙_楽天見積機能縮小版_キャビネット構成図" xfId="4765"/>
    <cellStyle name="7_FAX用紙_テスト仕様書(対楽天)_055飛脚ﾒｰﾙ便ｻｰﾊﾞ(急便向け）_チェックシートAPO_(APO)_01.コンバージョン手順書（最新）20040831 2" xfId="4766"/>
    <cellStyle name="7_FAX用紙_テスト仕様書_SO21見積1205_(APO)_キャビネット構成図" xfId="4767"/>
    <cellStyle name="7_FAX用紙_テスト仕様書_053北陸勤怠給与(東京)_01.コンバージョン手順書（最新）20040831 2" xfId="4768"/>
    <cellStyle name="7_FAX用紙_テスト仕様書(対楽天)_SO21見積1205_(APO)_050.(添付資料)その他" xfId="4769"/>
    <cellStyle name="7_FAX用紙_テスト仕様書(対楽天)_055飛脚ﾒｰﾙ便ｻｰﾊﾞ(急便向け）_チェックシートAPO_(APO)_050.(添付資料)その他 2" xfId="4770"/>
    <cellStyle name="7_FAX用紙_テスト仕様書(対楽天)_055飛脚ﾒｰﾙ便ｻｰﾊﾞ(急便向け）_チェックシートAPO_(APO)_キャビネット構成図" xfId="4771"/>
    <cellStyle name="7_FAX用紙_テスト仕様書(対楽天)_055飛脚ﾒｰﾙ便ｻｰﾊﾞ(急便向け）_チェックシートAPO_(APO)_キャビネット構成図 2" xfId="4772"/>
    <cellStyle name="7_FAX用紙_テスト仕様書(対楽天)_055飛脚ﾒｰﾙ便ｻｰﾊﾞ(急便向け）_チェックシートAPO_(APO)_キャビネット構成図_050.(添付資料)その他 2" xfId="4773"/>
    <cellStyle name="7_FAX用紙_テスト仕様書(対楽天)_055飛脚ﾒｰﾙ便ｻｰﾊﾞ(急便向け）_チェックシートAPO_(APO)_キャビネット構成図_キャビネット構成図_050.(添付資料)その他 2" xfId="4774"/>
    <cellStyle name="7_FAX用紙_テスト仕様書(対楽天)_055飛脚ﾒｰﾙ便ｻｰﾊﾞ(急便向け）_チェックシートAPO_01.コンバージョン手順書（最新）20040831" xfId="4775"/>
    <cellStyle name="7_FAX用紙_テスト仕様書(対楽天)_055飛脚ﾒｰﾙ便ｻｰﾊﾞ(急便向け）_チェックシートAPO_050.(添付資料)その他 2" xfId="4776"/>
    <cellStyle name="7_FAX用紙_テスト仕様書(対楽天)_キャビネット構成図" xfId="4777"/>
    <cellStyle name="7_FAX用紙_テスト仕様書(対楽天)_055飛脚ﾒｰﾙ便ｻｰﾊﾞ(急便向け）_チェックシートAPO_キャビネット構成図 2" xfId="4778"/>
    <cellStyle name="7_FAX用紙_テスト仕様書(対楽天)_055飛脚ﾒｰﾙ便ｻｰﾊﾞ(急便向け）_チェックシートAPO_キャビネット構成図_キャビネット構成図" xfId="4779"/>
    <cellStyle name="7_FAX用紙_テスト仕様書(対楽天)_055飛脚ﾒｰﾙ便ｻｰﾊﾞ(急便向け）_チェックシートAPO_キャビネット構成図_キャビネット構成図 2" xfId="4780"/>
    <cellStyle name="7_FAX用紙_テスト仕様書(対楽天)_055飛脚ﾒｰﾙ便ｻｰﾊﾞ(急便向け）_チェックシートAPO_キャビネット構成図_キャビネット構成図_01.コンバージョン手順書（最新）20040831 2" xfId="4781"/>
    <cellStyle name="7_FAX用紙_テスト仕様書(対楽天)_モールＩＦテスト仕様書（対楽天）_キャビネット構成図_050.(添付資料)その他 2" xfId="4782"/>
    <cellStyle name="7_FAX用紙_テスト仕様書(対楽天)_055飛脚ﾒｰﾙ便ｻｰﾊﾞ(急便向け）_チェックシートAPO_キャビネット構成図_キャビネット構成図_050.(添付資料)その他" xfId="4783"/>
    <cellStyle name="7_FAX用紙_テスト仕様書_モールＩＦテスト仕様書（対楽天）_(APO)_(APO)_キャビネット構成図_01.コンバージョン手順書（最新）20040831" xfId="4784"/>
    <cellStyle name="7_FAX用紙_テスト仕様書(対楽天)_057楽天様向ｲﾝﾀｰﾈｯﾄｼｮｯﾋﾟﾝｸﾞﾓｰﾙ機能開発2_(APO)" xfId="4785"/>
    <cellStyle name="7_FAX用紙_テスト仕様書(対楽天)_注文確認_チェックシートAPO_(APO)_01.コンバージョン手順書（最新）20040831 2" xfId="4786"/>
    <cellStyle name="7_FAX用紙_テスト仕様書(対楽天)_057楽天様向ｲﾝﾀｰﾈｯﾄｼｮｯﾋﾟﾝｸﾞﾓｰﾙ機能開発2_(APO)_(APO)" xfId="4787"/>
    <cellStyle name="7_FAX用紙_テスト仕様書(対楽天)_057楽天様向ｲﾝﾀｰﾈｯﾄｼｮｯﾋﾟﾝｸﾞﾓｰﾙ機能開発2_(APO)_(APO) 2" xfId="4788"/>
    <cellStyle name="7_FAX用紙_テスト仕様書(対楽天)_057楽天様向ｲﾝﾀｰﾈｯﾄｼｮｯﾋﾟﾝｸﾞﾓｰﾙ機能開発2_(APO)_(APO)_01.コンバージョン手順書（最新）20040831" xfId="4789"/>
    <cellStyle name="7_FAX用紙_テスト仕様書(対楽天)_057楽天様向ｲﾝﾀｰﾈｯﾄｼｮｯﾋﾟﾝｸﾞﾓｰﾙ機能開発2_(APO)_(APO)_01.コンバージョン手順書（最新）20040831 2" xfId="4790"/>
    <cellStyle name="7_FAX用紙_テスト仕様書(対楽天)_057楽天様向ｲﾝﾀｰﾈｯﾄｼｮｯﾋﾟﾝｸﾞﾓｰﾙ機能開発2_(APO)_(APO)_キャビネット構成図" xfId="4791"/>
    <cellStyle name="7_FAX用紙_テスト仕様書(対楽天)_057楽天様向ｲﾝﾀｰﾈｯﾄｼｮｯﾋﾟﾝｸﾞﾓｰﾙ機能開発2_(APO)_(APO)_キャビネット構成図 2" xfId="4792"/>
    <cellStyle name="7_FAX用紙_テスト仕様書(対楽天)_057楽天様向ｲﾝﾀｰﾈｯﾄｼｮｯﾋﾟﾝｸﾞﾓｰﾙ機能開発2_(APO)_(APO)_キャビネット構成図_01.コンバージョン手順書（最新）20040831" xfId="4793"/>
    <cellStyle name="7_FAX用紙_テスト仕様書(対楽天)_057楽天様向ｲﾝﾀｰﾈｯﾄｼｮｯﾋﾟﾝｸﾞﾓｰﾙ機能開発2_(APO)_(APO)_キャビネット構成図_050.(添付資料)その他" xfId="4794"/>
    <cellStyle name="7_FAX用紙_テスト仕様書(対楽天)_057楽天様向ｲﾝﾀｰﾈｯﾄｼｮｯﾋﾟﾝｸﾞﾓｰﾙ機能開発2_(APO)_(APO)_キャビネット構成図_050.(添付資料)その他 2" xfId="4795"/>
    <cellStyle name="7_FAX用紙_テスト仕様書(対楽天)_057楽天様向ｲﾝﾀｰﾈｯﾄｼｮｯﾋﾟﾝｸﾞﾓｰﾙ機能開発2_(APO)_(APO)_キャビネット構成図_キャビネット構成図" xfId="4796"/>
    <cellStyle name="7_FAX用紙_テスト仕様書(対楽天)_057楽天様向ｲﾝﾀｰﾈｯﾄｼｮｯﾋﾟﾝｸﾞﾓｰﾙ機能開発2_(APO)_(APO)_キャビネット構成図_キャビネット構成図 2" xfId="4797"/>
    <cellStyle name="7_FAX用紙_テスト仕様書(対楽天)_057楽天様向ｲﾝﾀｰﾈｯﾄｼｮｯﾋﾟﾝｸﾞﾓｰﾙ機能開発2_(APO)_(APO)_キャビネット構成図_キャビネット構成図_01.コンバージョン手順書（最新）20040831 2" xfId="4798"/>
    <cellStyle name="7_FAX用紙_テスト仕様書_チェックシートAPO_050.(添付資料)その他 2" xfId="4799"/>
    <cellStyle name="7_FAX用紙_テスト仕様書(対楽天)_057楽天様向ｲﾝﾀｰﾈｯﾄｼｮｯﾋﾟﾝｸﾞﾓｰﾙ機能開発2_(APO)_(APO)_キャビネット構成図_キャビネット構成図_050.(添付資料)その他" xfId="4800"/>
    <cellStyle name="7_FAX用紙_テスト仕様書(対楽天)_057楽天様向ｲﾝﾀｰﾈｯﾄｼｮｯﾋﾟﾝｸﾞﾓｰﾙ機能開発2_(APO)_(APO)_キャビネット構成図_キャビネット構成図_050.(添付資料)その他 2" xfId="4801"/>
    <cellStyle name="7_FAX用紙_テスト仕様書(対楽天)_057楽天様向ｲﾝﾀｰﾈｯﾄｼｮｯﾋﾟﾝｸﾞﾓｰﾙ機能開発2_(APO)_01.コンバージョン手順書（最新）20040831 2" xfId="4802"/>
    <cellStyle name="7_FAX用紙_テスト仕様書(対楽天)_057楽天様向ｲﾝﾀｰﾈｯﾄｼｮｯﾋﾟﾝｸﾞﾓｰﾙ機能開発2_チェックシートAPO_(APO)_キャビネット構成図_キャビネット構成図_01.コンバージョン手順書（最新）20040831" xfId="4803"/>
    <cellStyle name="7_FAX用紙_注文確認_(APO)_キャビネット構成図_キャビネット構成図_01.コンバージョン手順書（最新）20040831" xfId="4804"/>
    <cellStyle name="7_FAX用紙_テスト仕様書(対楽天)_057楽天様向ｲﾝﾀｰﾈｯﾄｼｮｯﾋﾟﾝｸﾞﾓｰﾙ機能開発2_(APO)_キャビネット構成図 2" xfId="4805"/>
    <cellStyle name="7_FAX用紙_テスト仕様書(対楽天)_057楽天様向ｲﾝﾀｰﾈｯﾄｼｮｯﾋﾟﾝｸﾞﾓｰﾙ機能開発2_(APO)_キャビネット構成図_050.(添付資料)その他 2" xfId="4806"/>
    <cellStyle name="7_FAX用紙_テスト仕様書(対楽天)_057楽天様向ｲﾝﾀｰﾈｯﾄｼｮｯﾋﾟﾝｸﾞﾓｰﾙ機能開発2_(APO)_キャビネット構成図_キャビネット構成図_01.コンバージョン手順書（最新）20040831" xfId="4807"/>
    <cellStyle name="7_FAX用紙_テスト仕様書(対楽天)_057楽天様向ｲﾝﾀｰﾈｯﾄｼｮｯﾋﾟﾝｸﾞﾓｰﾙ機能開発2_01.コンバージョン手順書（最新）20040831" xfId="4808"/>
    <cellStyle name="7_FAX用紙_テスト仕様書(対楽天)_057楽天様向ｲﾝﾀｰﾈｯﾄｼｮｯﾋﾟﾝｸﾞﾓｰﾙ機能開発2_050.(添付資料)その他 2" xfId="4809"/>
    <cellStyle name="7_FAX用紙_テスト仕様書_注文確認_(APO)_(APO)_キャビネット構成図" xfId="4810"/>
    <cellStyle name="7_FAX用紙_テスト仕様書(対楽天)_057楽天様向ｲﾝﾀｰﾈｯﾄｼｮｯﾋﾟﾝｸﾞﾓｰﾙ機能開発2_キャビネット構成図_050.(添付資料)その他" xfId="4811"/>
    <cellStyle name="7_FAX用紙_テスト仕様書_注文確認_(APO)_(APO)_キャビネット構成図 2" xfId="4812"/>
    <cellStyle name="7_FAX用紙_テスト仕様書(対楽天)_057楽天様向ｲﾝﾀｰﾈｯﾄｼｮｯﾋﾟﾝｸﾞﾓｰﾙ機能開発2_キャビネット構成図_050.(添付資料)その他 2" xfId="4813"/>
    <cellStyle name="7_FAX用紙_テスト仕様書(対楽天)_057楽天様向ｲﾝﾀｰﾈｯﾄｼｮｯﾋﾟﾝｸﾞﾓｰﾙ機能開発2_キャビネット構成図_キャビネット構成図_01.コンバージョン手順書（最新）20040831" xfId="4814"/>
    <cellStyle name="7_FAX用紙_テスト仕様書(対楽天)_057楽天様向ｲﾝﾀｰﾈｯﾄｼｮｯﾋﾟﾝｸﾞﾓｰﾙ機能開発2_キャビネット構成図_キャビネット構成図_01.コンバージョン手順書（最新）20040831 2" xfId="4815"/>
    <cellStyle name="7_FAX用紙_テスト仕様書(対楽天)_057楽天様向ｲﾝﾀｰﾈｯﾄｼｮｯﾋﾟﾝｸﾞﾓｰﾙ機能開発2_キャビネット構成図_キャビネット構成図_050.(添付資料)その他" xfId="4816"/>
    <cellStyle name="7_FAX用紙_テスト仕様書(対楽天)_057楽天様向ｲﾝﾀｰﾈｯﾄｼｮｯﾋﾟﾝｸﾞﾓｰﾙ機能開発2_キャビネット構成図_キャビネット構成図_050.(添付資料)その他 2" xfId="4817"/>
    <cellStyle name="7_FAX用紙_テスト仕様書(対楽天)_057楽天様向ｲﾝﾀｰﾈｯﾄｼｮｯﾋﾟﾝｸﾞﾓｰﾙ機能開発2_チェックシートAPO_(APO)_01.コンバージョン手順書（最新）20040831 2" xfId="4818"/>
    <cellStyle name="7_FAX用紙_テスト仕様書_057楽天様向ｲﾝﾀｰﾈｯﾄｼｮｯﾋﾟﾝｸﾞﾓｰﾙ機能開発2_(APO)_(APO)_キャビネット構成図" xfId="4819"/>
    <cellStyle name="7_FAX用紙_テスト仕様書(対楽天)_057楽天様向ｲﾝﾀｰﾈｯﾄｼｮｯﾋﾟﾝｸﾞﾓｰﾙ機能開発2_チェックシートAPO_(APO)_050.(添付資料)その他" xfId="4820"/>
    <cellStyle name="7_FAX用紙_テスト仕様書_057楽天様向ｲﾝﾀｰﾈｯﾄｼｮｯﾋﾟﾝｸﾞﾓｰﾙ機能開発2_(APO)_(APO)_キャビネット構成図 2" xfId="4821"/>
    <cellStyle name="7_FAX用紙_テスト仕様書(対楽天)_057楽天様向ｲﾝﾀｰﾈｯﾄｼｮｯﾋﾟﾝｸﾞﾓｰﾙ機能開発2_チェックシートAPO_(APO)_050.(添付資料)その他 2" xfId="4822"/>
    <cellStyle name="7_FAX用紙_テスト仕様書(対楽天)_057楽天様向ｲﾝﾀｰﾈｯﾄｼｮｯﾋﾟﾝｸﾞﾓｰﾙ機能開発2_チェックシートAPO_(APO)_キャビネット構成図" xfId="4823"/>
    <cellStyle name="7_FAX用紙_テスト仕様書(対楽天)_057楽天様向ｲﾝﾀｰﾈｯﾄｼｮｯﾋﾟﾝｸﾞﾓｰﾙ機能開発2_チェックシートAPO_(APO)_キャビネット構成図_01.コンバージョン手順書（最新）20040831" xfId="4824"/>
    <cellStyle name="7_FAX用紙_テスト仕様書(対楽天)_057楽天様向ｲﾝﾀｰﾈｯﾄｼｮｯﾋﾟﾝｸﾞﾓｰﾙ機能開発2_チェックシートAPO_(APO)_キャビネット構成図_050.(添付資料)その他 2" xfId="4825"/>
    <cellStyle name="7_FAX用紙_テスト仕様書(対楽天)_057楽天様向ｲﾝﾀｰﾈｯﾄｼｮｯﾋﾟﾝｸﾞﾓｰﾙ機能開発2_チェックシートAPO_(APO)_キャビネット構成図_キャビネット構成図 2" xfId="4826"/>
    <cellStyle name="7_FAX用紙_テスト仕様書(対楽天)_057楽天様向ｲﾝﾀｰﾈｯﾄｼｮｯﾋﾟﾝｸﾞﾓｰﾙ機能開発2_チェックシートAPO_(APO)_キャビネット構成図_キャビネット構成図_01.コンバージョン手順書（最新）20040831 2" xfId="4827"/>
    <cellStyle name="Accent3" xfId="4828"/>
    <cellStyle name="7_FAX用紙_テスト仕様書(対楽天)_057楽天様向ｲﾝﾀｰﾈｯﾄｼｮｯﾋﾟﾝｸﾞﾓｰﾙ機能開発2_チェックシートAPO_キャビネット構成図 2" xfId="4829"/>
    <cellStyle name="7_FAX用紙_テスト仕様書(対楽天)_057楽天様向ｲﾝﾀｰﾈｯﾄｼｮｯﾋﾟﾝｸﾞﾓｰﾙ機能開発2_チェックシートAPO_キャビネット構成図_050.(添付資料)その他" xfId="4830"/>
    <cellStyle name="7_FAX用紙_テスト仕様書(対楽天)_057楽天様向ｲﾝﾀｰﾈｯﾄｼｮｯﾋﾟﾝｸﾞﾓｰﾙ機能開発2_チェックシートAPO_キャビネット構成図_050.(添付資料)その他 2" xfId="4831"/>
    <cellStyle name="7_FAX用紙_注文確認_キャビネット構成図_キャビネット構成図 2" xfId="4832"/>
    <cellStyle name="7_FAX用紙_テスト仕様書(対楽天)_SO21見積1205_チェックシートAPO_(APO)_050.(添付資料)その他" xfId="4833"/>
    <cellStyle name="7_FAX用紙_テスト仕様書(対楽天)_057楽天様向ｲﾝﾀｰﾈｯﾄｼｮｯﾋﾟﾝｸﾞﾓｰﾙ機能開発2_チェックシートAPO_キャビネット構成図_キャビネット構成図 2" xfId="4834"/>
    <cellStyle name="7_FAX用紙_テスト仕様書(対楽天)_057楽天様向ｲﾝﾀｰﾈｯﾄｼｮｯﾋﾟﾝｸﾞﾓｰﾙ機能開発2_チェックシートAPO_キャビネット構成図_キャビネット構成図_01.コンバージョン手順書（最新）20040831" xfId="4835"/>
    <cellStyle name="7_FAX用紙_テスト仕様書(対楽天)_057楽天様向ｲﾝﾀｰﾈｯﾄｼｮｯﾋﾟﾝｸﾞﾓｰﾙ機能開発2_チェックシートAPO_キャビネット構成図_キャビネット構成図_01.コンバージョン手順書（最新）20040831 2" xfId="4836"/>
    <cellStyle name="7_FAX用紙_テスト仕様書(対楽天)_SO21見積1205_(APO)" xfId="4837"/>
    <cellStyle name="7_FAX用紙_テスト仕様書(対楽天)_SO21見積1205_(APO)_(APO)_キャビネット構成図 2" xfId="4838"/>
    <cellStyle name="7_FAX用紙_テスト仕様書(対楽天)_SO21見積1205_(APO)_(APO)_キャビネット構成図_01.コンバージョン手順書（最新）20040831" xfId="4839"/>
    <cellStyle name="7_FAX用紙_テスト仕様書_SO21見積1205_(APO)_キャビネット構成図 2" xfId="4840"/>
    <cellStyle name="7_FAX用紙_テスト仕様書(対楽天)_SO21見積1205_(APO)_050.(添付資料)その他 2" xfId="4841"/>
    <cellStyle name="7_FAX用紙_テスト仕様書_SO21見積1205_(APO)_(APO)_050.(添付資料)その他 2" xfId="4842"/>
    <cellStyle name="7_FAX用紙_テスト仕様書(対楽天)_SO21見積1205_(APO)_キャビネット構成図_01.コンバージョン手順書（最新）20040831 2" xfId="4843"/>
    <cellStyle name="7_FAX用紙_テスト仕様書(対楽天)_SO21見積1205_(APO)_キャビネット構成図_050.(添付資料)その他 2" xfId="4844"/>
    <cellStyle name="7_FAX用紙_テスト仕様書(対楽天)_SO21見積1205_(APO)_キャビネット構成図_キャビネット構成図" xfId="4845"/>
    <cellStyle name="7_FAX用紙_テスト仕様書(対楽天)_SO21見積1205_(APO)_キャビネット構成図_キャビネット構成図 2" xfId="4846"/>
    <cellStyle name="7_FAX用紙_テスト仕様書(対楽天)_SO21見積1205_(APO)_キャビネット構成図_キャビネット構成図_01.コンバージョン手順書（最新）20040831 2" xfId="4847"/>
    <cellStyle name="7_FAX用紙_テスト仕様書(対楽天)_SO21見積1205_050.(添付資料)その他" xfId="4848"/>
    <cellStyle name="7_FAX用紙_テスト仕様書(対楽天)_SO21見積1205_キャビネット構成図_050.(添付資料)その他 2" xfId="4849"/>
    <cellStyle name="7_FAX用紙_テスト仕様書(対楽天)_SO21見積1205_キャビネット構成図_キャビネット構成図_050.(添付資料)その他 2" xfId="4850"/>
    <cellStyle name="7_FAX用紙_テスト仕様書(対楽天)_SO21見積1205_チェックシートAPO 2" xfId="4851"/>
    <cellStyle name="7_FAX用紙_テスト仕様書(対楽天)_SO21見積1205_チェックシートAPO_(APO)" xfId="4852"/>
    <cellStyle name="7_FAX用紙_テスト仕様書(対楽天)_SO21見積1205_チェックシートAPO_(APO) 2" xfId="4853"/>
    <cellStyle name="7_FAX用紙_テスト仕様書(対楽天)_SO21見積1205_チェックシートAPO_(APO)_01.コンバージョン手順書（最新）20040831" xfId="4854"/>
    <cellStyle name="price" xfId="4855"/>
    <cellStyle name="7_FAX用紙_テスト仕様書(対楽天)_SO21見積1205_チェックシートAPO_(APO)_050.(添付資料)その他 2" xfId="4856"/>
    <cellStyle name="7_FAX用紙_テスト仕様書(対楽天)_SO21見積1205_チェックシートAPO_(APO)_キャビネット構成図" xfId="4857"/>
    <cellStyle name="7_FAX用紙_テスト仕様書(対楽天)_SO21見積1205_チェックシートAPO_(APO)_キャビネット構成図 2" xfId="4858"/>
    <cellStyle name="7_FAX用紙_テスト仕様書(対楽天)_SO21見積1205_チェックシートAPO_(APO)_キャビネット構成図_01.コンバージョン手順書（最新）20040831" xfId="4859"/>
    <cellStyle name="7_FAX用紙_テスト仕様書(対楽天)_SO21見積1205_チェックシートAPO_(APO)_キャビネット構成図_01.コンバージョン手順書（最新）20040831 2" xfId="4860"/>
    <cellStyle name="7_FAX用紙_テスト仕様書(対楽天)_SO21見積1205_チェックシートAPO_(APO)_キャビネット構成図_キャビネット構成図" xfId="4861"/>
    <cellStyle name="7_FAX用紙_テスト仕様書(対楽天)_SO21見積1205_チェックシートAPO_(APO)_キャビネット構成図_キャビネット構成図_01.コンバージョン手順書（最新）20040831" xfId="4862"/>
    <cellStyle name="7_FAX用紙_テスト仕様書(対楽天)_SO21見積1205_チェックシートAPO_(APO)_キャビネット構成図_キャビネット構成図_01.コンバージョン手順書（最新）20040831 2" xfId="4863"/>
    <cellStyle name="7_FAX用紙_テスト仕様書(対楽天)_SO21見積1205_チェックシートAPO_(APO)_キャビネット構成図_キャビネット構成図_050.(添付資料)その他 2" xfId="4864"/>
    <cellStyle name="7_FAX用紙_テスト仕様書(対楽天)_SO21見積1205_チェックシートAPO_01.コンバージョン手順書（最新）20040831 2" xfId="4865"/>
    <cellStyle name="7_FAX用紙_テスト仕様書(対楽天)_SO21見積1205_チェックシートAPO_050.(添付資料)その他" xfId="4866"/>
    <cellStyle name="7_FAX用紙_テスト仕様書(対楽天)_SO21見積1205_チェックシートAPO_050.(添付資料)その他 2" xfId="4867"/>
    <cellStyle name="7_FAX用紙_テスト仕様書(対楽天)_キャビネット構成図 2" xfId="4868"/>
    <cellStyle name="7_FAX用紙_注文確認_チェックシートAPO_キャビネット構成図_01.コンバージョン手順書（最新）20040831 2" xfId="4869"/>
    <cellStyle name="7_FAX用紙_テスト仕様書(対楽天)_キャビネット構成図_050.(添付資料)その他 2" xfId="4870"/>
    <cellStyle name="7_FAX用紙_テスト仕様書_注文確認_(APO)_キャビネット構成図_01.コンバージョン手順書（最新）20040831 2" xfId="4871"/>
    <cellStyle name="7_FAX用紙_テスト仕様書(対楽天)_楽天見積機能縮小版_(APO)_キャビネット構成図_キャビネット構成図 2" xfId="4872"/>
    <cellStyle name="7_FAX用紙_テスト仕様書(対楽天)_キャビネット構成図_キャビネット構成図" xfId="4873"/>
    <cellStyle name="7_FAX用紙_テスト仕様書(対楽天)_キャビネット構成図_キャビネット構成図 2" xfId="4874"/>
    <cellStyle name="7_FAX用紙_テスト仕様書(対楽天)_キャビネット構成図_キャビネット構成図_01.コンバージョン手順書（最新）20040831 2" xfId="4875"/>
    <cellStyle name="7_FAX用紙_テスト仕様書(対楽天)_キャビネット構成図_キャビネット構成図_050.(添付資料)その他" xfId="4876"/>
    <cellStyle name="7_FAX用紙_テスト仕様書(対楽天)_キャビネット構成図_キャビネット構成図_050.(添付資料)その他 2" xfId="4877"/>
    <cellStyle name="7_FAX用紙_テスト仕様書(対楽天)_システム構築" xfId="4878"/>
    <cellStyle name="7_FAX用紙_テスト仕様書_055飛脚ﾒｰﾙ便ｻｰﾊﾞ(急便向け）_(APO)_キャビネット構成図_01.コンバージョン手順書（最新）20040831" xfId="4879"/>
    <cellStyle name="7_FAX用紙_テスト仕様書(対楽天)_システム構築 2" xfId="4880"/>
    <cellStyle name="7_FAX用紙_テスト仕様書(対楽天)_システム構築_01.コンバージョン手順書（最新）20040831 2" xfId="4881"/>
    <cellStyle name="7_FAX用紙_テスト仕様書_システム構築_チェックシートAPO_(APO)_キャビネット構成図_01.コンバージョン手順書（最新）20040831 2" xfId="4882"/>
    <cellStyle name="7_FAX用紙_テスト仕様書(対楽天)_システム構築_050.(添付資料)その他" xfId="4883"/>
    <cellStyle name="SAPBEXexcVeryBad" xfId="4884"/>
    <cellStyle name="7_FAX用紙_テスト仕様書(対楽天)_システム構築_050.(添付資料)その他 2" xfId="4885"/>
    <cellStyle name="7_FAX用紙_テスト仕様書_楽天見積機能縮小版_(APO)_01.コンバージョン手順書（最新）20040831 2" xfId="4886"/>
    <cellStyle name="7_FAX用紙_テスト仕様書(対楽天)_システム構築_キャビネット構成図" xfId="4887"/>
    <cellStyle name="7_FAX用紙_テスト仕様書(対楽天)_システム構築_キャビネット構成図 2" xfId="4888"/>
    <cellStyle name="7_FAX用紙_テスト仕様書(対楽天)_システム構築_キャビネット構成図_01.コンバージョン手順書（最新）20040831" xfId="4889"/>
    <cellStyle name="7_FAX用紙_テスト仕様書(対楽天)_システム構築_キャビネット構成図_01.コンバージョン手順書（最新）20040831 2" xfId="4890"/>
    <cellStyle name="7_FAX用紙_テスト仕様書(対楽天)_システム構築_キャビネット構成図_050.(添付資料)その他" xfId="4891"/>
    <cellStyle name="7_FAX用紙_テスト仕様書(対楽天)_システム構築_キャビネット構成図_050.(添付資料)その他 2" xfId="4892"/>
    <cellStyle name="7_FAX用紙_テスト仕様書(対楽天)_システム構築_キャビネット構成図_キャビネット構成図" xfId="4893"/>
    <cellStyle name="7_FAX用紙_テスト仕様書(対楽天)_システム構築_キャビネット構成図_キャビネット構成図 2" xfId="4894"/>
    <cellStyle name="7_FAX用紙_テスト仕様書(対楽天)_システム構築_キャビネット構成図_キャビネット構成図_01.コンバージョン手順書（最新）20040831 2" xfId="4895"/>
    <cellStyle name="7_FAX用紙_モールＩＦテスト仕様書（対楽天）_(APO)" xfId="4896"/>
    <cellStyle name="7_FAX用紙_テスト仕様書(対楽天)_システム構築_キャビネット構成図_キャビネット構成図_050.(添付資料)その他" xfId="4897"/>
    <cellStyle name="7_FAX用紙_モールＩＦテスト仕様書（対楽天）_(APO) 2" xfId="4898"/>
    <cellStyle name="7_FAX用紙_テスト仕様書(対楽天)_システム構築_キャビネット構成図_キャビネット構成図_050.(添付資料)その他 2" xfId="4899"/>
    <cellStyle name="7_FAX用紙_テスト仕様書(対楽天)_システム構築_チェックシートAPO" xfId="4900"/>
    <cellStyle name="7_FAX用紙_テスト仕様書(対楽天)_システム構築_チェックシートAPO_(APO)" xfId="4901"/>
    <cellStyle name="7_FAX用紙_テスト仕様書(対楽天)_システム構築_チェックシートAPO_(APO) 2" xfId="4902"/>
    <cellStyle name="7_FAX用紙_テスト仕様書_SO21見積1205_チェックシートAPO_キャビネット構成図_01.コンバージョン手順書（最新）20040831 2" xfId="4903"/>
    <cellStyle name="7_FAX用紙_テスト仕様書_053北陸勤怠給与(東京)_チェックシートAPO_(APO)_キャビネット構成図_01.コンバージョン手順書（最新）20040831 2" xfId="4904"/>
    <cellStyle name="7_FAX用紙_テスト仕様書(対楽天)_システム構築_チェックシートAPO_(APO)_01.コンバージョン手順書（最新）20040831" xfId="4905"/>
    <cellStyle name="標準 2 2 3 2" xfId="4906"/>
    <cellStyle name="7_FAX用紙_テスト仕様書(対楽天)_システム構築_チェックシートAPO_(APO)_050.(添付資料)その他 2" xfId="4907"/>
    <cellStyle name="7_FAX用紙_テスト仕様書(対楽天)_システム構築_チェックシートAPO_(APO)_キャビネット構成図" xfId="4908"/>
    <cellStyle name="7_FAX用紙_テスト仕様書(対楽天)_システム構築_チェックシートAPO_(APO)_キャビネット構成図 2" xfId="4909"/>
    <cellStyle name="7_FAX用紙_テスト仕様書(対楽天)_システム構築_チェックシートAPO_(APO)_キャビネット構成図_01.コンバージョン手順書（最新）20040831 2" xfId="4910"/>
    <cellStyle name="7_FAX用紙_テスト仕様書(対楽天)_システム構築_チェックシートAPO_(APO)_キャビネット構成図_050.(添付資料)その他" xfId="4911"/>
    <cellStyle name="7_FAX用紙_テスト仕様書(対楽天)_システム構築_チェックシートAPO_(APO)_キャビネット構成図_050.(添付資料)その他 2" xfId="4912"/>
    <cellStyle name="7_FAX用紙_テスト仕様書(対楽天)_システム構築_チェックシートAPO_(APO)_キャビネット構成図_キャビネット構成図" xfId="4913"/>
    <cellStyle name="7_FAX用紙_テスト仕様書(対楽天)_システム構築_チェックシートAPO_(APO)_キャビネット構成図_キャビネット構成図 2" xfId="4914"/>
    <cellStyle name="7_FAX用紙_テスト仕様書(対楽天)_注文確認_(APO)_(APO)_キャビネット構成図 2" xfId="4915"/>
    <cellStyle name="7_FAX用紙_テスト仕様書(対楽天)_システム構築_チェックシートAPO_(APO)_キャビネット構成図_キャビネット構成図_01.コンバージョン手順書（最新）20040831" xfId="4916"/>
    <cellStyle name="7_FAX用紙_テスト仕様書(対楽天)_システム構築_チェックシートAPO_(APO)_キャビネット構成図_キャビネット構成図_01.コンバージョン手順書（最新）20040831 2" xfId="4917"/>
    <cellStyle name="7_FAX用紙_テスト仕様書(対楽天)_システム構築_チェックシートAPO_(APO)_キャビネット構成図_キャビネット構成図_050.(添付資料)その他 2" xfId="4918"/>
    <cellStyle name="7_FAX用紙_テスト仕様書(対楽天)_システム構築_チェックシートAPO_050.(添付資料)その他" xfId="4919"/>
    <cellStyle name="7_FAX用紙_テスト仕様書(対楽天)_システム構築_チェックシートAPO_050.(添付資料)その他 2" xfId="4920"/>
    <cellStyle name="7_FAX用紙_テスト仕様書(対楽天)_システム構築_チェックシートAPO_キャビネット構成図" xfId="4921"/>
    <cellStyle name="7_FAX用紙_テスト仕様書(対楽天)_システム構築_チェックシートAPO_キャビネット構成図_01.コンバージョン手順書（最新）20040831 2" xfId="4922"/>
    <cellStyle name="7_FAX用紙_テスト仕様書(対楽天)_システム構築_チェックシートAPO_キャビネット構成図_050.(添付資料)その他" xfId="4923"/>
    <cellStyle name="7_FAX用紙_モールＩ／Ｆテスト_(APO)_(APO)_キャビネット構成図_キャビネット構成図_01.コンバージョン手順書（最新）20040831 2" xfId="4924"/>
    <cellStyle name="7_FAX用紙_テスト仕様書(対楽天)_システム構築_チェックシートAPO_キャビネット構成図_キャビネット構成図" xfId="4925"/>
    <cellStyle name="7_FAX用紙_テスト仕様書(対楽天)_システム構築_チェックシートAPO_キャビネット構成図_キャビネット構成図_01.コンバージョン手順書（最新）20040831" xfId="4926"/>
    <cellStyle name="7_FAX用紙_テスト仕様書(対楽天)_システム構築_チェックシートAPO_キャビネット構成図_キャビネット構成図_01.コンバージョン手順書（最新）20040831 2" xfId="4927"/>
    <cellStyle name="7_FAX用紙_テスト仕様書(対楽天)_チェックシートAPO" xfId="4928"/>
    <cellStyle name="7_FAX用紙_テスト仕様書(対楽天)_チェックシートAPO 2" xfId="4929"/>
    <cellStyle name="7_FAX用紙_テスト仕様書(対楽天)_チェックシートAPO_(APO)" xfId="4930"/>
    <cellStyle name="7_FAX用紙_テスト仕様書(対楽天)_チェックシートAPO_(APO)_01.コンバージョン手順書（最新）20040831" xfId="4931"/>
    <cellStyle name="7_FAX用紙_テスト仕様書(対楽天)_チェックシートAPO_(APO)_01.コンバージョン手順書（最新）20040831 2" xfId="4932"/>
    <cellStyle name="7_FAX用紙_楽天見積機能縮小版_050.(添付資料)その他 2" xfId="4933"/>
    <cellStyle name="7_FAX用紙_テスト仕様書(対楽天)_チェックシートAPO_(APO)_050.(添付資料)その他" xfId="4934"/>
    <cellStyle name="7_FAX用紙_テスト仕様書(対楽天)_チェックシートAPO_(APO)_050.(添付資料)その他 2" xfId="4935"/>
    <cellStyle name="7_FAX用紙_テスト仕様書(対楽天)_チェックシートAPO_(APO)_キャビネット構成図_01.コンバージョン手順書（最新）20040831 2" xfId="4936"/>
    <cellStyle name="7_FAX用紙_テスト仕様書(対楽天)_チェックシートAPO_(APO)_キャビネット構成図_050.(添付資料)その他 2" xfId="4937"/>
    <cellStyle name="7_FAX用紙_テスト仕様書_モールＩ／Ｆテスト_(APO)_キャビネット構成図_キャビネット構成図_01.コンバージョン手順書（最新）20040831 2" xfId="4938"/>
    <cellStyle name="7_FAX用紙_テスト仕様書(対楽天)_チェックシートAPO_(APO)_キャビネット構成図_キャビネット構成図" xfId="4939"/>
    <cellStyle name="7_FAX用紙_テスト仕様書(対楽天)_チェックシートAPO_(APO)_キャビネット構成図_キャビネット構成図 2" xfId="4940"/>
    <cellStyle name="7_FAX用紙_テスト仕様書(対楽天)_チェックシートAPO_(APO)_キャビネット構成図_キャビネット構成図_01.コンバージョン手順書（最新）20040831" xfId="4941"/>
    <cellStyle name="7_FAX用紙_テスト仕様書(対楽天)_チェックシートAPO_(APO)_キャビネット構成図_キャビネット構成図_01.コンバージョン手順書（最新）20040831 2" xfId="4942"/>
    <cellStyle name="7_FAX用紙_テスト仕様書(対楽天)_チェックシートAPO_(APO)_キャビネット構成図_キャビネット構成図_050.(添付資料)その他 2" xfId="4943"/>
    <cellStyle name="7_FAX用紙_テスト仕様書(対楽天)_チェックシートAPO_01.コンバージョン手順書（最新）20040831" xfId="4944"/>
    <cellStyle name="7_FAX用紙_テスト仕様書(対楽天)_チェックシートAPO_01.コンバージョン手順書（最新）20040831 2" xfId="4945"/>
    <cellStyle name="7_FAX用紙_テスト仕様書(対楽天)_チェックシートAPO_050.(添付資料)その他" xfId="4946"/>
    <cellStyle name="7_FAX用紙_テスト仕様書(対楽天)_チェックシートAPO_050.(添付資料)その他 2" xfId="4947"/>
    <cellStyle name="Border" xfId="4948"/>
    <cellStyle name="7_FAX用紙_テスト仕様書(対楽天)_チェックシートAPO_キャビネット構成図" xfId="4949"/>
    <cellStyle name="7_FAX用紙_テスト仕様書(対楽天)_チェックシートAPO_キャビネット構成図 2" xfId="4950"/>
    <cellStyle name="アンダーライン 2" xfId="4951"/>
    <cellStyle name="7_FAX用紙_楽天見積機能縮小版_(APO)_キャビネット構成図_キャビネット構成図_050.(添付資料)その他" xfId="4952"/>
    <cellStyle name="7_FAX用紙_テスト仕様書(対楽天)_チェックシートAPO_キャビネット構成図_050.(添付資料)その他 2" xfId="4953"/>
    <cellStyle name="7_FAX用紙_テスト仕様書(対楽天)_チェックシートAPO_キャビネット構成図_キャビネット構成図" xfId="4954"/>
    <cellStyle name="7_FAX用紙_テスト仕様書(対楽天)_チェックシートAPO_キャビネット構成図_キャビネット構成図 2" xfId="4955"/>
    <cellStyle name="7_FAX用紙_テスト仕様書(対楽天)_チェックシートAPO_キャビネット構成図_キャビネット構成図_01.コンバージョン手順書（最新）20040831" xfId="4956"/>
    <cellStyle name="7_FAX用紙_テスト仕様書(対楽天)_チェックシートAPO_キャビネット構成図_キャビネット構成図_01.コンバージョン手順書（最新）20040831 2" xfId="4957"/>
    <cellStyle name="7_FAX用紙_テスト仕様書(対楽天)_モールＩＦテスト仕様書（対楽天）" xfId="4958"/>
    <cellStyle name="7_FAX用紙_テスト仕様書(対楽天)_モールＩＦテスト仕様書（対楽天） 2" xfId="4959"/>
    <cellStyle name="7_FAX用紙_テスト仕様書(対楽天)_モールＩＦテスト仕様書（対楽天）_(APO)" xfId="4960"/>
    <cellStyle name="7_FAX用紙_テスト仕様書(対楽天)_モールＩＦテスト仕様書（対楽天）_(APO) 2" xfId="4961"/>
    <cellStyle name="7_FAX用紙_テスト仕様書(対楽天)_モールＩＦテスト仕様書（対楽天）_(APO)_(APO)_01.コンバージョン手順書（最新）20040831" xfId="4962"/>
    <cellStyle name="7_FAX用紙_テスト仕様書(対楽天)_モールＩＦテスト仕様書（対楽天）_(APO)_(APO)_01.コンバージョン手順書（最新）20040831 2" xfId="4963"/>
    <cellStyle name="7_FAX用紙_テスト仕様書(対楽天)_モールＩＦテスト仕様書（対楽天）_(APO)_(APO)_050.(添付資料)その他" xfId="4964"/>
    <cellStyle name="7_FAX用紙_テスト仕様書(対楽天)_モールＩＦテスト仕様書（対楽天）_(APO)_(APO)_050.(添付資料)その他 2" xfId="4965"/>
    <cellStyle name="7_FAX用紙_テスト仕様書(対楽天)_モールＩＦテスト仕様書（対楽天）_(APO)_(APO)_キャビネット構成図" xfId="4966"/>
    <cellStyle name="7_FAX用紙_テスト仕様書(対楽天)_モールＩＦテスト仕様書（対楽天）_(APO)_(APO)_キャビネット構成図 2" xfId="4967"/>
    <cellStyle name="7_FAX用紙_テスト仕様書(対楽天)_モールＩＦテスト仕様書（対楽天）_(APO)_(APO)_キャビネット構成図_01.コンバージョン手順書（最新）20040831" xfId="4968"/>
    <cellStyle name="7_FAX用紙_テスト仕様書(対楽天)_モールＩＦテスト仕様書（対楽天）_(APO)_(APO)_キャビネット構成図_01.コンバージョン手順書（最新）20040831 2" xfId="4969"/>
    <cellStyle name="7_FAX用紙_テスト仕様書(対楽天)_モールＩＦテスト仕様書（対楽天）_(APO)_(APO)_キャビネット構成図_050.(添付資料)その他" xfId="4970"/>
    <cellStyle name="7_FAX用紙_テスト仕様書(対楽天)_モールＩＦテスト仕様書（対楽天）_(APO)_(APO)_キャビネット構成図_キャビネット構成図" xfId="4971"/>
    <cellStyle name="7_FAX用紙_テスト仕様書(対楽天)_モールＩＦテスト仕様書（対楽天）_(APO)_(APO)_キャビネット構成図_キャビネット構成図 2" xfId="4972"/>
    <cellStyle name="7_FAX用紙_テスト仕様書(対楽天)_モールＩＦテスト仕様書（対楽天）_(APO)_(APO)_キャビネット構成図_キャビネット構成図_01.コンバージョン手順書（最新）20040831" xfId="4973"/>
    <cellStyle name="7_FAX用紙_テスト仕様書(対楽天)_モールＩＦテスト仕様書（対楽天）_(APO)_(APO)_キャビネット構成図_キャビネット構成図_01.コンバージョン手順書（最新）20040831 2" xfId="4974"/>
    <cellStyle name="Input 5" xfId="4975"/>
    <cellStyle name="7_FAX用紙_テスト仕様書(対楽天)_モールＩＦテスト仕様書（対楽天）_(APO)_(APO)_キャビネット構成図_キャビネット構成図_050.(添付資料)その他" xfId="4976"/>
    <cellStyle name="7_FAX用紙_テスト仕様書(対楽天)_モールＩＦテスト仕様書（対楽天）_(APO)_(APO)_キャビネット構成図_キャビネット構成図_050.(添付資料)その他 2" xfId="4977"/>
    <cellStyle name="7_FAX用紙_テスト仕様書(対楽天)_モールＩＦテスト仕様書（対楽天）_(APO)_01.コンバージョン手順書（最新）20040831" xfId="4978"/>
    <cellStyle name="7_FAX用紙_テスト仕様書(対楽天)_モールＩＦテスト仕様書（対楽天）_(APO)_01.コンバージョン手順書（最新）20040831 2" xfId="4979"/>
    <cellStyle name="7_FAX用紙_テスト仕様書(対楽天)_モールＩＦテスト仕様書（対楽天）_(APO)_050.(添付資料)その他" xfId="4980"/>
    <cellStyle name="7_FAX用紙_テスト仕様書(対楽天)_モールＩＦテスト仕様書（対楽天）_(APO)_050.(添付資料)その他 2" xfId="4981"/>
    <cellStyle name="7_FAX用紙_テスト仕様書(対楽天)_モールＩＦテスト仕様書（対楽天）_(APO)_キャビネット構成図" xfId="4982"/>
    <cellStyle name="7_FAX用紙_テスト仕様書(対楽天)_モールＩＦテスト仕様書（対楽天）_(APO)_キャビネット構成図 2" xfId="4983"/>
    <cellStyle name="7_FAX用紙_テスト仕様書(対楽天)_モールＩＦテスト仕様書（対楽天）_(APO)_キャビネット構成図_01.コンバージョン手順書（最新）20040831" xfId="4984"/>
    <cellStyle name="7_FAX用紙_テスト仕様書(対楽天)_モールＩＦテスト仕様書（対楽天）_(APO)_キャビネット構成図_01.コンバージョン手順書（最新）20040831 2" xfId="4985"/>
    <cellStyle name="7_FAX用紙_テスト仕様書(対楽天)_モールＩＦテスト仕様書（対楽天）_(APO)_キャビネット構成図_050.(添付資料)その他" xfId="4986"/>
    <cellStyle name="7_FAX用紙_テスト仕様書(対楽天)_注文確認_(APO)_キャビネット構成図" xfId="4987"/>
    <cellStyle name="7_FAX用紙_テスト仕様書(対楽天)_モールＩＦテスト仕様書（対楽天）_(APO)_キャビネット構成図_050.(添付資料)その他 2" xfId="4988"/>
    <cellStyle name="7_FAX用紙_テスト仕様書(対楽天)_モールＩＦテスト仕様書（対楽天）_(APO)_キャビネット構成図_キャビネット構成図" xfId="4989"/>
    <cellStyle name="標準 2 7" xfId="4990"/>
    <cellStyle name="7_FAX用紙_楽天見積機能縮小版_チェックシートAPO_(APO)_キャビネット構成図_キャビネット構成図" xfId="4991"/>
    <cellStyle name="7_FAX用紙_テスト仕様書(対楽天)_モールＩＦテスト仕様書（対楽天）_(APO)_キャビネット構成図_キャビネット構成図 2" xfId="4992"/>
    <cellStyle name="7_FAX用紙_テスト仕様書(対楽天)_モールＩＦテスト仕様書（対楽天）_01.コンバージョン手順書（最新）20040831" xfId="4993"/>
    <cellStyle name="7_FAX用紙_テスト仕様書(対楽天)_モールＩＦテスト仕様書（対楽天）_01.コンバージョン手順書（最新）20040831 2" xfId="4994"/>
    <cellStyle name="ﾔ竟瑙糺・[0]_PERSONAL" xfId="4995"/>
    <cellStyle name="7_FAX用紙_テスト仕様書(対楽天)_モールＩＦテスト仕様書（対楽天）_050.(添付資料)その他" xfId="4996"/>
    <cellStyle name="7_FAX用紙_テスト仕様書(対楽天)_モールＩＦテスト仕様書（対楽天）_050.(添付資料)その他 2" xfId="4997"/>
    <cellStyle name="7_FAX用紙_テスト仕様書(対楽天)_モールＩＦテスト仕様書（対楽天）_キャビネット構成図" xfId="4998"/>
    <cellStyle name="7_FAX用紙_テスト仕様書(対楽天)_モールＩＦテスト仕様書（対楽天）_キャビネット構成図 2" xfId="4999"/>
    <cellStyle name="ハイパーリンク 2 2" xfId="5000"/>
    <cellStyle name="7_FAX用紙_テスト仕様書_システム構築_チェックシートAPO_(APO)_キャビネット構成図_キャビネット構成図 2" xfId="5001"/>
    <cellStyle name="7_FAX用紙_テスト仕様書(対楽天)_モールＩＦテスト仕様書（対楽天）_キャビネット構成図_01.コンバージョン手順書（最新）20040831" xfId="5002"/>
    <cellStyle name="7_FAX用紙_テスト仕様書(対楽天)_モールＩＦテスト仕様書（対楽天）_キャビネット構成図_01.コンバージョン手順書（最新）20040831 2" xfId="5003"/>
    <cellStyle name="7_FAX用紙_テスト仕様書(対楽天)_モールＩＦテスト仕様書（対楽天）_キャビネット構成図_050.(添付資料)その他" xfId="5004"/>
    <cellStyle name="7_FAX用紙_テスト仕様書(対楽天)_モールＩＦテスト仕様書（対楽天）_キャビネット構成図_キャビネット構成図" xfId="5005"/>
    <cellStyle name="7_FAX用紙_テスト仕様書(対楽天)_モールＩＦテスト仕様書（対楽天）_キャビネット構成図_キャビネット構成図 2" xfId="5006"/>
    <cellStyle name="7_FAX用紙_テスト仕様書(対楽天)_モールＩＦテスト仕様書（対楽天）_キャビネット構成図_キャビネット構成図_01.コンバージョン手順書（最新）20040831 2" xfId="5007"/>
    <cellStyle name="7_FAX用紙_テスト仕様書(対楽天)_モールＩＦテスト仕様書（対楽天）_チェックシートAPO" xfId="5008"/>
    <cellStyle name="7_FAX用紙_テスト仕様書_SO21見積1205_(APO)_キャビネット構成図_050.(添付資料)その他" xfId="5009"/>
    <cellStyle name="7_FAX用紙_テスト仕様書(対楽天)_モールＩＦテスト仕様書（対楽天）_チェックシートAPO 2" xfId="5010"/>
    <cellStyle name="7_FAX用紙_テスト仕様書(対楽天)_モールＩＦテスト仕様書（対楽天）_チェックシートAPO_(APO)" xfId="5011"/>
    <cellStyle name="7_FAX用紙_テスト仕様書(対楽天)_楽天見積機能縮小版_(APO)_(APO)_キャビネット構成図" xfId="5012"/>
    <cellStyle name="7_FAX用紙_テスト仕様書(対楽天)_モールＩＦテスト仕様書（対楽天）_チェックシートAPO_(APO) 2" xfId="5013"/>
    <cellStyle name="7_FAX用紙_テスト仕様書(対楽天)_モールＩＦテスト仕様書（対楽天）_チェックシートAPO_(APO)_01.コンバージョン手順書（最新）20040831" xfId="5014"/>
    <cellStyle name="7_FAX用紙_テスト仕様書(対楽天)_モールＩＦテスト仕様書（対楽天）_チェックシートAPO_(APO)_01.コンバージョン手順書（最新）20040831 2" xfId="5015"/>
    <cellStyle name="7_FAX用紙_テスト仕様書(対楽天)_モールＩＦテスト仕様書（対楽天）_チェックシートAPO_(APO)_050.(添付資料)その他" xfId="5016"/>
    <cellStyle name="7_FAX用紙_テスト仕様書(対楽天)_モールＩＦテスト仕様書（対楽天）_チェックシートAPO_(APO)_キャビネット構成図" xfId="5017"/>
    <cellStyle name="7_FAX用紙_テスト仕様書(対楽天)_モールＩＦテスト仕様書（対楽天）_チェックシートAPO_(APO)_キャビネット構成図_キャビネット構成図_01.コンバージョン手順書（最新）20040831" xfId="5018"/>
    <cellStyle name="7_FAX用紙_テスト仕様書(対楽天)_モールＩＦテスト仕様書（対楽天）_チェックシートAPO_01.コンバージョン手順書（最新）20040831" xfId="5019"/>
    <cellStyle name="PrePop Units (0)" xfId="5020"/>
    <cellStyle name="7_FAX用紙_テスト仕様書(対楽天)_モールＩＦテスト仕様書（対楽天）_チェックシートAPO_01.コンバージョン手順書（最新）20040831 2" xfId="5021"/>
    <cellStyle name="7_FAX用紙_テスト仕様書_055飛脚ﾒｰﾙ便ｻｰﾊﾞ(急便向け） 2" xfId="5022"/>
    <cellStyle name="7_FAX用紙_テスト仕様書(対楽天)_モールＩＦテスト仕様書（対楽天）_チェックシートAPO_050.(添付資料)その他" xfId="5023"/>
    <cellStyle name="7_FAX用紙_テスト仕様書(対楽天)_モールＩＦテスト仕様書（対楽天）_チェックシートAPO_キャビネット構成図 2" xfId="5024"/>
    <cellStyle name="7_FAX用紙_テスト仕様書(対楽天)_モールＩＦテスト仕様書（対楽天）_チェックシートAPO_キャビネット構成図_01.コンバージョン手順書（最新）20040831 2" xfId="5025"/>
    <cellStyle name="7_FAX用紙_テスト仕様書(対楽天)_モールＩＦテスト仕様書（対楽天）_チェックシートAPO_キャビネット構成図_050.(添付資料)その他" xfId="5026"/>
    <cellStyle name="7_FAX用紙_テスト仕様書(対楽天)_モールＩＦテスト仕様書（対楽天）_チェックシートAPO_キャビネット構成図_050.(添付資料)その他 2" xfId="5027"/>
    <cellStyle name="7_FAX用紙_テスト仕様書(対楽天)_モールＩＦテスト仕様書（対楽天）_チェックシートAPO_キャビネット構成図_キャビネット構成図" xfId="5028"/>
    <cellStyle name="7_FAX用紙_テスト仕様書(対楽天)_モールＩＦテスト仕様書（対楽天）_チェックシートAPO_キャビネット構成図_キャビネット構成図 2" xfId="5029"/>
    <cellStyle name="7_FAX用紙_テスト仕様書_チェックシートAPO_(APO)_キャビネット構成図_050.(添付資料)その他" xfId="5030"/>
    <cellStyle name="7_FAX用紙_テスト仕様書(対楽天)_モールＩＦテスト仕様書（対楽天）_チェックシートAPO_キャビネット構成図_キャビネット構成図_01.コンバージョン手順書（最新）20040831" xfId="5031"/>
    <cellStyle name="7_FAX用紙_注文確認_(APO)_(APO)" xfId="5032"/>
    <cellStyle name="7_FAX用紙_テスト仕様書(対楽天)_モールＩＦテスト仕様書（対楽天）_チェックシートAPO_キャビネット構成図_キャビネット構成図_050.(添付資料)その他 2" xfId="5033"/>
    <cellStyle name="7_FAX用紙_テスト仕様書(対楽天)_楽天見積機能縮小版" xfId="5034"/>
    <cellStyle name="7_FAX用紙_テスト仕様書(対楽天)_楽天見積機能縮小版 2" xfId="5035"/>
    <cellStyle name="7_FAX用紙_テスト仕様書(対楽天)_楽天見積機能縮小版_(APO)" xfId="5036"/>
    <cellStyle name="7_FAX用紙_テスト仕様書(対楽天)_楽天見積機能縮小版_(APO) 2" xfId="5037"/>
    <cellStyle name="7_FAX用紙_テスト仕様書(対楽天)_楽天見積機能縮小版_(APO)_(APO)" xfId="5038"/>
    <cellStyle name="7_FAX用紙_テスト仕様書(対楽天)_楽天見積機能縮小版_(APO)_(APO) 2" xfId="5039"/>
    <cellStyle name="7_FAX用紙_テスト仕様書_057楽天様向ｲﾝﾀｰﾈｯﾄｼｮｯﾋﾟﾝｸﾞﾓｰﾙ機能開発2_チェックシートAPO_(APO)_キャビネット構成図_01.コンバージョン手順書（最新）20040831 2" xfId="5040"/>
    <cellStyle name="7_FAX用紙_テスト仕様書(対楽天)_楽天見積機能縮小版_(APO)_(APO)_01.コンバージョン手順書（最新）20040831" xfId="5041"/>
    <cellStyle name="Currency [0]_#6 Temps &amp; Contractors" xfId="5042"/>
    <cellStyle name="7_FAX用紙_テスト仕様書(対楽天)_楽天見積機能縮小版_(APO)_(APO)_01.コンバージョン手順書（最新）20040831 2" xfId="5043"/>
    <cellStyle name="7_FAX用紙_テスト仕様書(対楽天)_楽天見積機能縮小版_(APO)_(APO)_050.(添付資料)その他" xfId="5044"/>
    <cellStyle name="7_FAX用紙_テスト仕様書(対楽天)_楽天見積機能縮小版_(APO)_(APO)_050.(添付資料)その他 2" xfId="5045"/>
    <cellStyle name="7_FAX用紙_テスト仕様書(対楽天)_楽天見積機能縮小版_(APO)_(APO)_キャビネット構成図 2" xfId="5046"/>
    <cellStyle name="7_FAX用紙_テスト仕様書(対楽天)_楽天見積機能縮小版_(APO)_(APO)_キャビネット構成図_01.コンバージョン手順書（最新）20040831" xfId="5047"/>
    <cellStyle name="7_FAX用紙_テスト仕様書_SO21見積1205_チェックシートAPO_キャビネット構成図_050.(添付資料)その他" xfId="5048"/>
    <cellStyle name="7_FAX用紙_テスト仕様書_053北陸勤怠給与(東京)_チェックシートAPO_(APO)_キャビネット構成図_050.(添付資料)その他" xfId="5049"/>
    <cellStyle name="7_FAX用紙_テスト仕様書(対楽天)_楽天見積機能縮小版_(APO)_(APO)_キャビネット構成図_01.コンバージョン手順書（最新）20040831 2" xfId="5050"/>
    <cellStyle name="7_FAX用紙_テスト仕様書(対楽天)_楽天見積機能縮小版_(APO)_(APO)_キャビネット構成図_050.(添付資料)その他 2" xfId="5051"/>
    <cellStyle name="7_FAX用紙_テスト仕様書_モールＩＦテスト仕様書（対楽天）_050.(添付資料)その他" xfId="5052"/>
    <cellStyle name="7_FAX用紙_テスト仕様書(対楽天)_楽天見積機能縮小版_(APO)_(APO)_キャビネット構成図_キャビネット構成図" xfId="5053"/>
    <cellStyle name="7_FAX用紙_テスト仕様書_モールＩＦテスト仕様書（対楽天）_050.(添付資料)その他 2" xfId="5054"/>
    <cellStyle name="7_FAX用紙_テスト仕様書(対楽天)_楽天見積機能縮小版_(APO)_(APO)_キャビネット構成図_キャビネット構成図 2" xfId="5055"/>
    <cellStyle name="7_FAX用紙_テスト仕様書(対楽天)_楽天見積機能縮小版_(APO)_(APO)_キャビネット構成図_キャビネット構成図_050.(添付資料)その他" xfId="5056"/>
    <cellStyle name="7_FAX用紙_テスト仕様書(対楽天)_楽天見積機能縮小版_(APO)_(APO)_キャビネット構成図_キャビネット構成図_050.(添付資料)その他 2" xfId="5057"/>
    <cellStyle name="7_FAX用紙_テスト仕様書(対楽天)_楽天見積機能縮小版_(APO)_01.コンバージョン手順書（最新）20040831" xfId="5058"/>
    <cellStyle name="7_FAX用紙_テスト仕様書(対楽天)_楽天見積機能縮小版_(APO)_01.コンバージョン手順書（最新）20040831 2" xfId="5059"/>
    <cellStyle name="7_FAX用紙_テスト仕様書(対楽天)_楽天見積機能縮小版_(APO)_キャビネット構成図" xfId="5060"/>
    <cellStyle name="7_FAX用紙_テスト仕様書(対楽天)_楽天見積機能縮小版_(APO)_キャビネット構成図 2" xfId="5061"/>
    <cellStyle name="7_FAX用紙_テスト仕様書(対楽天)_楽天見積機能縮小版_(APO)_キャビネット構成図_050.(添付資料)その他" xfId="5062"/>
    <cellStyle name="7_FAX用紙_テスト仕様書(対楽天)_楽天見積機能縮小版_(APO)_キャビネット構成図_キャビネット構成図_01.コンバージョン手順書（最新）20040831" xfId="5063"/>
    <cellStyle name="7_FAX用紙_テスト仕様書(対楽天)_楽天見積機能縮小版_(APO)_キャビネット構成図_キャビネット構成図_01.コンバージョン手順書（最新）20040831 2" xfId="5064"/>
    <cellStyle name="7_FAX用紙_テスト仕様書(対楽天)_楽天見積機能縮小版_(APO)_キャビネット構成図_キャビネット構成図_050.(添付資料)その他" xfId="5065"/>
    <cellStyle name="7_FAX用紙_テスト仕様書(対楽天)_楽天見積機能縮小版_(APO)_キャビネット構成図_キャビネット構成図_050.(添付資料)その他 2" xfId="5066"/>
    <cellStyle name="7_FAX用紙_テスト仕様書(対楽天)_楽天見積機能縮小版_01.コンバージョン手順書（最新）20040831" xfId="5067"/>
    <cellStyle name="7_FAX用紙_テスト仕様書(対楽天)_楽天見積機能縮小版_01.コンバージョン手順書（最新）20040831 2" xfId="5068"/>
    <cellStyle name="7_FAX用紙_テスト仕様書(対楽天)_楽天見積機能縮小版_050.(添付資料)その他 2" xfId="5069"/>
    <cellStyle name="7_FAX用紙_楽天見積機能縮小版_チェックシートAPO_(APO)_キャビネット構成図_キャビネット構成図 2" xfId="5070"/>
    <cellStyle name="7_FAX用紙_テスト仕様書(対楽天)_楽天見積機能縮小版_キャビネット構成図_01.コンバージョン手順書（最新）20040831" xfId="5071"/>
    <cellStyle name="7_FAX用紙_テスト仕様書(対楽天)_楽天見積機能縮小版_キャビネット構成図_01.コンバージョン手順書（最新）20040831 2" xfId="5072"/>
    <cellStyle name="7_FAX用紙_テスト仕様書(対楽天)_楽天見積機能縮小版_キャビネット構成図_キャビネット構成図" xfId="5073"/>
    <cellStyle name="7_FAX用紙_楽天見積機能縮小版_チェックシートAPO_キャビネット構成図_キャビネット構成図_01.コンバージョン手順書（最新）20040831" xfId="5074"/>
    <cellStyle name="7_FAX用紙_テスト仕様書(対楽天)_楽天見積機能縮小版_キャビネット構成図_キャビネット構成図 2" xfId="5075"/>
    <cellStyle name="7_FAX用紙_テスト仕様書(対楽天)_楽天見積機能縮小版_チェックシートAPO_(APO)" xfId="5076"/>
    <cellStyle name="7_FAX用紙_テスト仕様書(対楽天)_楽天見積機能縮小版_チェックシートAPO_(APO) 2" xfId="5077"/>
    <cellStyle name="7_FAX用紙_注文確認_キャビネット構成図_キャビネット構成図_050.(添付資料)その他" xfId="5078"/>
    <cellStyle name="7_FAX用紙_テスト仕様書(対楽天)_楽天見積機能縮小版_チェックシートAPO_(APO)_01.コンバージョン手順書（最新）20040831" xfId="5079"/>
    <cellStyle name="7_FAX用紙_テスト仕様書(対楽天)_楽天見積機能縮小版_チェックシートAPO_(APO)_050.(添付資料)その他 2" xfId="5080"/>
    <cellStyle name="7_FAX用紙_テスト仕様書(対楽天)_楽天見積機能縮小版_チェックシートAPO_(APO)_キャビネット構成図_01.コンバージョン手順書（最新）20040831" xfId="5081"/>
    <cellStyle name="7_FAX用紙_テスト仕様書(対楽天)_楽天見積機能縮小版_チェックシートAPO_(APO)_キャビネット構成図_01.コンバージョン手順書（最新）20040831 2" xfId="5082"/>
    <cellStyle name="7_FAX用紙_テスト仕様書(対楽天)_楽天見積機能縮小版_チェックシートAPO_(APO)_キャビネット構成図_050.(添付資料)その他" xfId="5083"/>
    <cellStyle name="7_FAX用紙_テスト仕様書(対楽天)_楽天見積機能縮小版_チェックシートAPO_(APO)_キャビネット構成図_050.(添付資料)その他 2" xfId="5084"/>
    <cellStyle name="7_FAX用紙_テスト仕様書(対楽天)_楽天見積機能縮小版_チェックシートAPO_(APO)_キャビネット構成図_キャビネット構成図" xfId="5085"/>
    <cellStyle name="7_FAX用紙_テスト仕様書(対楽天)_楽天見積機能縮小版_チェックシートAPO_(APO)_キャビネット構成図_キャビネット構成図 2" xfId="5086"/>
    <cellStyle name="7_FAX用紙_テスト仕様書(対楽天)_楽天見積機能縮小版_チェックシートAPO_(APO)_キャビネット構成図_キャビネット構成図_01.コンバージョン手順書（最新）20040831 2" xfId="5087"/>
    <cellStyle name="7_FAX用紙_テスト仕様書(対楽天)_楽天見積機能縮小版_チェックシートAPO_(APO)_キャビネット構成図_キャビネット構成図_050.(添付資料)その他" xfId="5088"/>
    <cellStyle name="7_FAX用紙_テスト仕様書(対楽天)_楽天見積機能縮小版_チェックシートAPO_(APO)_キャビネット構成図_キャビネット構成図_050.(添付資料)その他 2" xfId="5089"/>
    <cellStyle name="7_FAX用紙_テスト仕様書(対楽天)_楽天見積機能縮小版_チェックシートAPO_01.コンバージョン手順書（最新）20040831" xfId="5090"/>
    <cellStyle name="7_FAX用紙_テスト仕様書(対楽天)_楽天見積機能縮小版_チェックシートAPO_01.コンバージョン手順書（最新）20040831 2" xfId="5091"/>
    <cellStyle name="7_FAX用紙_テスト仕様書(対楽天)_楽天見積機能縮小版_チェックシートAPO_キャビネット構成図" xfId="5092"/>
    <cellStyle name="7_FAX用紙_テスト仕様書(対楽天)_楽天見積機能縮小版_チェックシートAPO_キャビネット構成図 2" xfId="5093"/>
    <cellStyle name="7_FAX用紙_テスト仕様書(対楽天)_楽天見積機能縮小版_チェックシートAPO_キャビネット構成図_01.コンバージョン手順書（最新）20040831" xfId="5094"/>
    <cellStyle name="7_FAX用紙_テスト仕様書(対楽天)_楽天見積機能縮小版_チェックシートAPO_キャビネット構成図_01.コンバージョン手順書（最新）20040831 2" xfId="5095"/>
    <cellStyle name="7_FAX用紙_テスト仕様書(対楽天)_楽天見積機能縮小版_チェックシートAPO_キャビネット構成図_キャビネット構成図_050.(添付資料)その他" xfId="5096"/>
    <cellStyle name="7_FAX用紙_テスト仕様書(対楽天)_楽天見積機能縮小版_チェックシートAPO_キャビネット構成図_キャビネット構成図_050.(添付資料)その他 2" xfId="5097"/>
    <cellStyle name="7_FAX用紙_テスト仕様書(対楽天)_注文確認" xfId="5098"/>
    <cellStyle name="7_FAX用紙_テスト仕様書(対楽天)_注文確認 2" xfId="5099"/>
    <cellStyle name="7_FAX用紙_テスト仕様書(対楽天)_注文確認_(APO)" xfId="5100"/>
    <cellStyle name="7_FAX用紙_モールＩＦテスト仕様書（対楽天）_チェックシートAPO_050.(添付資料)その他" xfId="5101"/>
    <cellStyle name="7_FAX用紙_テスト仕様書(対楽天)_注文確認_(APO) 2" xfId="5102"/>
    <cellStyle name="7_FAX用紙_テスト仕様書(対楽天)_注文確認_(APO)_(APO)" xfId="5103"/>
    <cellStyle name="7_FAX用紙_テスト仕様書(対楽天)_注文確認_(APO)_(APO)_01.コンバージョン手順書（最新）20040831" xfId="5104"/>
    <cellStyle name="7_FAX用紙_テスト仕様書(対楽天)_注文確認_(APO)_(APO)_01.コンバージョン手順書（最新）20040831 2" xfId="5105"/>
    <cellStyle name="7_FAX用紙_テスト仕様書(対楽天)_注文確認_(APO)_(APO)_050.(添付資料)その他" xfId="5106"/>
    <cellStyle name="7_FAX用紙_テスト仕様書(対楽天)_注文確認_(APO)_(APO)_050.(添付資料)その他 2" xfId="5107"/>
    <cellStyle name="7_FAX用紙_テスト仕様書(対楽天)_注文確認_(APO)_(APO)_キャビネット構成図" xfId="5108"/>
    <cellStyle name="7_FAX用紙_テスト仕様書(対楽天)_注文確認_(APO)_(APO)_キャビネット構成図_050.(添付資料)その他" xfId="5109"/>
    <cellStyle name="7_FAX用紙_テスト仕様書(対楽天)_注文確認_(APO)_(APO)_キャビネット構成図_050.(添付資料)その他 2" xfId="5110"/>
    <cellStyle name="7_FAX用紙_テスト仕様書(対楽天)_注文確認_(APO)_(APO)_キャビネット構成図_キャビネット構成図_01.コンバージョン手順書（最新）20040831 2" xfId="5111"/>
    <cellStyle name="7_FAX用紙_テスト仕様書(対楽天)_注文確認_(APO)_(APO)_キャビネット構成図_キャビネット構成図_050.(添付資料)その他 2" xfId="5112"/>
    <cellStyle name="7_FAX用紙_テスト仕様書(対楽天)_注文確認_(APO)_01.コンバージョン手順書（最新）20040831" xfId="5113"/>
    <cellStyle name="7_FAX用紙_テスト仕様書(対楽天)_注文確認_(APO)_01.コンバージョン手順書（最新）20040831 2" xfId="5114"/>
    <cellStyle name="7_FAX用紙_テスト仕様書(対楽天)_注文確認_(APO)_050.(添付資料)その他" xfId="5115"/>
    <cellStyle name="7_FAX用紙_テスト仕様書_(APO)" xfId="5116"/>
    <cellStyle name="7_FAX用紙_テスト仕様書(対楽天)_注文確認_(APO)_キャビネット構成図_01.コンバージョン手順書（最新）20040831" xfId="5117"/>
    <cellStyle name="7_FAX用紙_テスト仕様書_(APO) 2" xfId="5118"/>
    <cellStyle name="7_FAX用紙_テスト仕様書(対楽天)_注文確認_(APO)_キャビネット構成図_01.コンバージョン手順書（最新）20040831 2" xfId="5119"/>
    <cellStyle name="7_FAX用紙_テスト仕様書(対楽天)_注文確認_(APO)_キャビネット構成図_050.(添付資料)その他 2" xfId="5120"/>
    <cellStyle name="7_FAX用紙_テスト仕様書(対楽天)_注文確認_(APO)_キャビネット構成図_キャビネット構成図 2" xfId="5121"/>
    <cellStyle name="7_FAX用紙_テスト仕様書(対楽天)_注文確認_(APO)_キャビネット構成図_キャビネット構成図_01.コンバージョン手順書（最新）20040831" xfId="5122"/>
    <cellStyle name="7_FAX用紙_テスト仕様書(対楽天)_注文確認_(APO)_キャビネット構成図_キャビネット構成図_01.コンバージョン手順書（最新）20040831 2" xfId="5123"/>
    <cellStyle name="7_FAX用紙_テスト仕様書_モールＩ／Ｆテスト" xfId="5124"/>
    <cellStyle name="7_FAX用紙_テスト仕様書(対楽天)_注文確認_(APO)_キャビネット構成図_キャビネット構成図_050.(添付資料)その他" xfId="5125"/>
    <cellStyle name="7_FAX用紙_テスト仕様書_モールＩ／Ｆテスト 2" xfId="5126"/>
    <cellStyle name="7_FAX用紙_テスト仕様書(対楽天)_注文確認_(APO)_キャビネット構成図_キャビネット構成図_050.(添付資料)その他 2" xfId="5127"/>
    <cellStyle name="7_FAX用紙_テスト仕様書(対楽天)_注文確認_01.コンバージョン手順書（最新）20040831" xfId="5128"/>
    <cellStyle name="7_FAX用紙_テスト仕様書(対楽天)_注文確認_01.コンバージョン手順書（最新）20040831 2" xfId="5129"/>
    <cellStyle name="7_FAX用紙_テスト仕様書(対楽天)_注文確認_キャビネット構成図" xfId="5130"/>
    <cellStyle name="Model" xfId="5131"/>
    <cellStyle name="7_FAX用紙_テスト仕様書(対楽天)_注文確認_キャビネット構成図 2" xfId="5132"/>
    <cellStyle name="7_FAX用紙_楽天見積機能縮小版_チェックシートAPO_01.コンバージョン手順書（最新）20040831 2" xfId="5133"/>
    <cellStyle name="7_FAX用紙_テスト仕様書(対楽天)_注文確認_キャビネット構成図_050.(添付資料)その他 2" xfId="5134"/>
    <cellStyle name="7_FAX用紙_テスト仕様書(対楽天)_注文確認_キャビネット構成図_キャビネット構成図" xfId="5135"/>
    <cellStyle name="7_FAX用紙_テスト仕様書(対楽天)_注文確認_キャビネット構成図_キャビネット構成図 2" xfId="5136"/>
    <cellStyle name="7_FAX用紙_テスト仕様書(対楽天)_注文確認_キャビネット構成図_キャビネット構成図_050.(添付資料)その他" xfId="5137"/>
    <cellStyle name="7_FAX用紙_テスト仕様書(対楽天)_注文確認_キャビネット構成図_キャビネット構成図_050.(添付資料)その他 2" xfId="5138"/>
    <cellStyle name="7_FAX用紙_テスト仕様書_055飛脚ﾒｰﾙ便ｻｰﾊﾞ(急便向け）_(APO)_(APO)_キャビネット構成図_キャビネット構成図_01.コンバージョン手順書（最新）20040831 2" xfId="5139"/>
    <cellStyle name="7_FAX用紙_テスト仕様書(対楽天)_注文確認_チェックシートAPO_(APO)" xfId="5140"/>
    <cellStyle name="7_FAX用紙_テスト仕様書(対楽天)_注文確認_チェックシートAPO_(APO) 2" xfId="5141"/>
    <cellStyle name="7_FAX用紙_テスト仕様書(対楽天)_注文確認_チェックシートAPO_(APO)_01.コンバージョン手順書（最新）20040831" xfId="5142"/>
    <cellStyle name="输入 2" xfId="5143"/>
    <cellStyle name="7_FAX用紙_テスト仕様書(対楽天)_注文確認_チェックシートAPO_(APO)_050.(添付資料)その他" xfId="5144"/>
    <cellStyle name="7_FAX用紙_テスト仕様書(対楽天)_注文確認_チェックシートAPO_(APO)_050.(添付資料)その他 2" xfId="5145"/>
    <cellStyle name="解释性文本 2" xfId="5146"/>
    <cellStyle name="7_FAX用紙_テスト仕様書(対楽天)_注文確認_チェックシートAPO_キャビネット構成図 2" xfId="5147"/>
    <cellStyle name="7_FAX用紙_テスト仕様書(対楽天)_注文確認_チェックシートAPO_キャビネット構成図_01.コンバージョン手順書（最新）20040831 2" xfId="5148"/>
    <cellStyle name="7_FAX用紙_テスト仕様書(対楽天)_注文確認_チェックシートAPO_キャビネット構成図_050.(添付資料)その他" xfId="5149"/>
    <cellStyle name="7_FAX用紙_テスト仕様書(対楽天)_注文確認_チェックシートAPO_キャビネット構成図_050.(添付資料)その他 2" xfId="5150"/>
    <cellStyle name="7_FAX用紙_テスト仕様書(対楽天)_注文確認_チェックシートAPO_キャビネット構成図_キャビネット構成図" xfId="5151"/>
    <cellStyle name="7_FAX用紙_テスト仕様書(対楽天)_注文確認_チェックシートAPO_キャビネット構成図_キャビネット構成図 2" xfId="5152"/>
    <cellStyle name="7_FAX用紙_テスト仕様書(対楽天)_注文確認_チェックシートAPO_キャビネット構成図_キャビネット構成図_01.コンバージョン手順書（最新）20040831 2" xfId="5153"/>
    <cellStyle name="7_FAX用紙_テスト仕様書(対楽天)_注文確認_チェックシートAPO_キャビネット構成図_キャビネット構成図_050.(添付資料)その他" xfId="5154"/>
    <cellStyle name="7_FAX用紙_テスト仕様書_(APO)_(APO)" xfId="5155"/>
    <cellStyle name="7_FAX用紙_楽天見積機能縮小版_(APO)_キャビネット構成図_050.(添付資料)その他" xfId="5156"/>
    <cellStyle name="7_FAX用紙_テスト仕様書_(APO)_(APO) 2" xfId="5157"/>
    <cellStyle name="7_FAX用紙_テスト仕様書_(APO)_(APO)_01.コンバージョン手順書（最新）20040831" xfId="5158"/>
    <cellStyle name="7_FAX用紙_テスト仕様書_(APO)_(APO)_01.コンバージョン手順書（最新）20040831 2" xfId="5159"/>
    <cellStyle name="7_FAX用紙_テスト仕様書_(APO)_(APO)_キャビネット構成図" xfId="5160"/>
    <cellStyle name="7_FAX用紙_テスト仕様書_(APO)_(APO)_キャビネット構成図 2" xfId="5161"/>
    <cellStyle name="7_FAX用紙_テスト仕様書_(APO)_(APO)_キャビネット構成図_01.コンバージョン手順書（最新）20040831" xfId="5162"/>
    <cellStyle name="7_FAX用紙_テスト仕様書_(APO)_(APO)_キャビネット構成図_キャビネット構成図" xfId="5163"/>
    <cellStyle name="7_FAX用紙_テスト仕様書_(APO)_(APO)_キャビネット構成図_キャビネット構成図 2" xfId="5164"/>
    <cellStyle name="7_FAX用紙_テスト仕様書_(APO)_(APO)_キャビネット構成図_キャビネット構成図_01.コンバージョン手順書（最新）20040831" xfId="5165"/>
    <cellStyle name="7_FAX用紙_テスト仕様書_(APO)_(APO)_キャビネット構成図_キャビネット構成図_01.コンバージョン手順書（最新）20040831 2" xfId="5166"/>
    <cellStyle name="7_FAX用紙_テスト仕様書_(APO)_(APO)_キャビネット構成図_キャビネット構成図_050.(添付資料)その他 2" xfId="5167"/>
    <cellStyle name="7_FAX用紙_テスト仕様書_(APO)_01.コンバージョン手順書（最新）20040831" xfId="5168"/>
    <cellStyle name="7_FAX用紙_テスト仕様書_(APO)_01.コンバージョン手順書（最新）20040831 2" xfId="5169"/>
    <cellStyle name="7_FAX用紙_テスト仕様書_(APO)_キャビネット構成図" xfId="5170"/>
    <cellStyle name="7_FAX用紙_テスト仕様書_(APO)_キャビネット構成図 2" xfId="5171"/>
    <cellStyle name="7_FAX用紙_テスト仕様書_(APO)_キャビネット構成図_050.(添付資料)その他" xfId="5172"/>
    <cellStyle name="7_FAX用紙_テスト仕様書_(APO)_キャビネット構成図_050.(添付資料)その他 2" xfId="5173"/>
    <cellStyle name="7_FAX用紙_テスト仕様書_(APO)_キャビネット構成図_キャビネット構成図" xfId="5174"/>
    <cellStyle name="7_FAX用紙_テスト仕様書_(APO)_キャビネット構成図_キャビネット構成図 2" xfId="5175"/>
    <cellStyle name="7_FAX用紙_テスト仕様書_(APO)_キャビネット構成図_キャビネット構成図_01.コンバージョン手順書（最新）20040831" xfId="5176"/>
    <cellStyle name="7_FAX用紙_テスト仕様書_(APO)_キャビネット構成図_キャビネット構成図_01.コンバージョン手順書（最新）20040831 2" xfId="5177"/>
    <cellStyle name="7_FAX用紙_テスト仕様書_(APO)_キャビネット構成図_キャビネット構成図_050.(添付資料)その他 2" xfId="5178"/>
    <cellStyle name="7_FAX用紙_テスト仕様書_053北陸勤怠給与(東京)" xfId="5179"/>
    <cellStyle name="7_FAX用紙_テスト仕様書_053北陸勤怠給与(東京) 2" xfId="5180"/>
    <cellStyle name="7_FAX用紙_テスト仕様書_楽天見積機能縮小版_(APO)_(APO)_キャビネット構成図_キャビネット構成図 2" xfId="5181"/>
    <cellStyle name="7_FAX用紙_テスト仕様書_053北陸勤怠給与(東京)_(APO)" xfId="5182"/>
    <cellStyle name="7_FAX用紙_テスト仕様書_053北陸勤怠給与(東京)_(APO) 2" xfId="5183"/>
    <cellStyle name="7_FAX用紙_テスト仕様書_053北陸勤怠給与(東京)_(APO)_(APO)" xfId="5184"/>
    <cellStyle name="7_FAX用紙_テスト仕様書_053北陸勤怠給与(東京)_(APO)_(APO) 2" xfId="5185"/>
    <cellStyle name="7_FAX用紙_テスト仕様書_053北陸勤怠給与(東京)_(APO)_(APO)_01.コンバージョン手順書（最新）20040831" xfId="5186"/>
    <cellStyle name="7_FAX用紙_テスト仕様書_053北陸勤怠給与(東京)_(APO)_(APO)_01.コンバージョン手順書（最新）20040831 2" xfId="5187"/>
    <cellStyle name="7_FAX用紙_テスト仕様書_053北陸勤怠給与(東京)_(APO)_(APO)_050.(添付資料)その他" xfId="5188"/>
    <cellStyle name="7_FAX用紙_テスト仕様書_053北陸勤怠給与(東京)_(APO)_(APO)_050.(添付資料)その他 2" xfId="5189"/>
    <cellStyle name="7_FAX用紙_テスト仕様書_053北陸勤怠給与(東京)_(APO)_(APO)_キャビネット構成図 2" xfId="5190"/>
    <cellStyle name="7_FAX用紙_テスト仕様書_053北陸勤怠給与(東京)_(APO)_(APO)_キャビネット構成図_01.コンバージョン手順書（最新）20040831" xfId="5191"/>
    <cellStyle name="7_FAX用紙_テスト仕様書_053北陸勤怠給与(東京)_(APO)_(APO)_キャビネット構成図_01.コンバージョン手順書（最新）20040831 2" xfId="5192"/>
    <cellStyle name="7_FAX用紙_テスト仕様書_053北陸勤怠給与(東京)_(APO)_(APO)_キャビネット構成図_キャビネット構成図" xfId="5193"/>
    <cellStyle name="7_FAX用紙_テスト仕様書_053北陸勤怠給与(東京)_(APO)_(APO)_キャビネット構成図_キャビネット構成図 2" xfId="5194"/>
    <cellStyle name="7_FAX用紙_テスト仕様書_053北陸勤怠給与(東京)_(APO)_(APO)_キャビネット構成図_キャビネット構成図_01.コンバージョン手順書（最新）20040831" xfId="5195"/>
    <cellStyle name="7_FAX用紙_テスト仕様書_053北陸勤怠給与(東京)_(APO)_(APO)_キャビネット構成図_キャビネット構成図_01.コンバージョン手順書（最新）20040831 2" xfId="5196"/>
    <cellStyle name="7_FAX用紙_テスト仕様書_053北陸勤怠給与(東京)_(APO)_(APO)_キャビネット構成図_キャビネット構成図_050.(添付資料)その他" xfId="5197"/>
    <cellStyle name="7_FAX用紙_テスト仕様書_053北陸勤怠給与(東京)_(APO)_(APO)_キャビネット構成図_キャビネット構成図_050.(添付資料)その他 2" xfId="5198"/>
    <cellStyle name="7_FAX用紙_テスト仕様書_053北陸勤怠給与(東京)_(APO)_01.コンバージョン手順書（最新）20040831" xfId="5199"/>
    <cellStyle name="7_FAX用紙_テスト仕様書_053北陸勤怠給与(東京)_(APO)_01.コンバージョン手順書（最新）20040831 2" xfId="5200"/>
    <cellStyle name="7_FAX用紙_テスト仕様書_053北陸勤怠給与(東京)_(APO)_050.(添付資料)その他" xfId="5201"/>
    <cellStyle name="7_FAX用紙_テスト仕様書_053北陸勤怠給与(東京)_(APO)_050.(添付資料)その他 2" xfId="5202"/>
    <cellStyle name="7_FAX用紙_テスト仕様書_053北陸勤怠給与(東京)_(APO)_キャビネット構成図_01.コンバージョン手順書（最新）20040831" xfId="5203"/>
    <cellStyle name="7_FAX用紙_テスト仕様書_053北陸勤怠給与(東京)_(APO)_キャビネット構成図_01.コンバージョン手順書（最新）20040831 2" xfId="5204"/>
    <cellStyle name="7_FAX用紙_テスト仕様書_053北陸勤怠給与(東京)_(APO)_キャビネット構成図_キャビネット構成図" xfId="5205"/>
    <cellStyle name="7_FAX用紙_テスト仕様書_053北陸勤怠給与(東京)_(APO)_キャビネット構成図_キャビネット構成図 2" xfId="5206"/>
    <cellStyle name="7_FAX用紙_テスト仕様書_053北陸勤怠給与(東京)_(APO)_キャビネット構成図_キャビネット構成図_050.(添付資料)その他" xfId="5207"/>
    <cellStyle name="7_FAX用紙_テスト仕様書_055飛脚ﾒｰﾙ便ｻｰﾊﾞ(急便向け）_(APO)_キャビネット構成図_050.(添付資料)その他 2" xfId="5208"/>
    <cellStyle name="7_FAX用紙_テスト仕様書_053北陸勤怠給与(東京)_050.(添付資料)その他" xfId="5209"/>
    <cellStyle name="7_FAX用紙_テスト仕様書_053北陸勤怠給与(東京)_050.(添付資料)その他 2" xfId="5210"/>
    <cellStyle name="7_FAX用紙_モールＩ／Ｆテスト_キャビネット構成図 2" xfId="5211"/>
    <cellStyle name="7_FAX用紙_テスト仕様書_053北陸勤怠給与(東京)_キャビネット構成図" xfId="5212"/>
    <cellStyle name="7_FAX用紙_テスト仕様書_053北陸勤怠給与(東京)_キャビネット構成図 2" xfId="5213"/>
    <cellStyle name="7_FAX用紙_テスト仕様書_053北陸勤怠給与(東京)_キャビネット構成図_050.(添付資料)その他 2" xfId="5214"/>
    <cellStyle name="7_FAX用紙_テスト仕様書_システム構築_チェックシートAPO_(APO)_キャビネット構成図_050.(添付資料)その他" xfId="5215"/>
    <cellStyle name="7_FAX用紙_テスト仕様書_053北陸勤怠給与(東京)_キャビネット構成図_キャビネット構成図" xfId="5216"/>
    <cellStyle name="7_FAX用紙_テスト仕様書_システム構築_チェックシートAPO_(APO)_キャビネット構成図_050.(添付資料)その他 2" xfId="5217"/>
    <cellStyle name="7_FAX用紙_テスト仕様書_053北陸勤怠給与(東京)_キャビネット構成図_キャビネット構成図 2" xfId="5218"/>
    <cellStyle name="7_FAX用紙_テスト仕様書_053北陸勤怠給与(東京)_キャビネット構成図_キャビネット構成図_01.コンバージョン手順書（最新）20040831" xfId="5219"/>
    <cellStyle name="7_FAX用紙_テスト仕様書_053北陸勤怠給与(東京)_キャビネット構成図_キャビネット構成図_01.コンバージョン手順書（最新）20040831 2" xfId="5220"/>
    <cellStyle name="7_FAX用紙_テスト仕様書_053北陸勤怠給与(東京)_キャビネット構成図_キャビネット構成図_050.(添付資料)その他" xfId="5221"/>
    <cellStyle name="7_FAX用紙_テスト仕様書_053北陸勤怠給与(東京)_チェックシートAPO" xfId="5222"/>
    <cellStyle name="7_FAX用紙_テスト仕様書_053北陸勤怠給与(東京)_チェックシートAPO 2" xfId="5223"/>
    <cellStyle name="7_FAX用紙_テスト仕様書_SO21見積1205_チェックシートAPO" xfId="5224"/>
    <cellStyle name="7_FAX用紙_テスト仕様書_053北陸勤怠給与(東京)_チェックシートAPO_(APO)" xfId="5225"/>
    <cellStyle name="7_FAX用紙_テスト仕様書_SO21見積1205_チェックシートAPO 2" xfId="5226"/>
    <cellStyle name="7_FAX用紙_テスト仕様書_053北陸勤怠給与(東京)_チェックシートAPO_(APO) 2" xfId="5227"/>
    <cellStyle name="7_FAX用紙_テスト仕様書_SO21見積1205_チェックシートAPO_01.コンバージョン手順書（最新）20040831" xfId="5228"/>
    <cellStyle name="7_FAX用紙_テスト仕様書_053北陸勤怠給与(東京)_チェックシートAPO_(APO)_01.コンバージョン手順書（最新）20040831" xfId="5229"/>
    <cellStyle name="7_FAX用紙_テスト仕様書_SO21見積1205_チェックシートAPO_01.コンバージョン手順書（最新）20040831 2" xfId="5230"/>
    <cellStyle name="7_FAX用紙_テスト仕様書_053北陸勤怠給与(東京)_チェックシートAPO_(APO)_01.コンバージョン手順書（最新）20040831 2" xfId="5231"/>
    <cellStyle name="7_FAX用紙_テスト仕様書_SO21見積1205_チェックシートAPO_050.(添付資料)その他" xfId="5232"/>
    <cellStyle name="7_FAX用紙_テスト仕様書_053北陸勤怠給与(東京)_チェックシートAPO_(APO)_050.(添付資料)その他" xfId="5233"/>
    <cellStyle name="7_FAX用紙_テスト仕様書_SO21見積1205_チェックシートAPO_キャビネット構成図" xfId="5234"/>
    <cellStyle name="7_FAX用紙_テスト仕様書_053北陸勤怠給与(東京)_チェックシートAPO_(APO)_キャビネット構成図" xfId="5235"/>
    <cellStyle name="7_FAX用紙_テスト仕様書_SO21見積1205_チェックシートAPO_キャビネット構成図_01.コンバージョン手順書（最新）20040831" xfId="5236"/>
    <cellStyle name="7_FAX用紙_テスト仕様書_053北陸勤怠給与(東京)_チェックシートAPO_(APO)_キャビネット構成図_01.コンバージョン手順書（最新）20040831" xfId="5237"/>
    <cellStyle name="7_FAX用紙_テスト仕様書_SO21見積1205_チェックシートAPO_キャビネット構成図_050.(添付資料)その他 2" xfId="5238"/>
    <cellStyle name="7_FAX用紙_テスト仕様書_053北陸勤怠給与(東京)_チェックシートAPO_(APO)_キャビネット構成図_050.(添付資料)その他 2" xfId="5239"/>
    <cellStyle name="7_FAX用紙_テスト仕様書_システム構築_(APO)_キャビネット構成図_050.(添付資料)その他 2" xfId="5240"/>
    <cellStyle name="7_FAX用紙_テスト仕様書_SO21見積1205_チェックシートAPO_キャビネット構成図_キャビネット構成図 2" xfId="5241"/>
    <cellStyle name="7_FAX用紙_テスト仕様書_053北陸勤怠給与(東京)_チェックシートAPO_(APO)_キャビネット構成図_キャビネット構成図 2" xfId="5242"/>
    <cellStyle name="7_FAX用紙_テスト仕様書_SO21見積1205_チェックシートAPO_キャビネット構成図_キャビネット構成図_01.コンバージョン手順書（最新）20040831" xfId="5243"/>
    <cellStyle name="7_FAX用紙_テスト仕様書_053北陸勤怠給与(東京)_チェックシートAPO_(APO)_キャビネット構成図_キャビネット構成図_01.コンバージョン手順書（最新）20040831" xfId="5244"/>
    <cellStyle name="7_FAX用紙_テスト仕様書_SO21見積1205_チェックシートAPO_キャビネット構成図_キャビネット構成図_01.コンバージョン手順書（最新）20040831 2" xfId="5245"/>
    <cellStyle name="7_FAX用紙_テスト仕様書_053北陸勤怠給与(東京)_チェックシートAPO_(APO)_キャビネット構成図_キャビネット構成図_01.コンバージョン手順書（最新）20040831 2" xfId="5246"/>
    <cellStyle name="7_FAX用紙_テスト仕様書_053北陸勤怠給与(東京)_チェックシートAPO_01.コンバージョン手順書（最新）20040831 2" xfId="5247"/>
    <cellStyle name="7_FAX用紙_テスト仕様書_053北陸勤怠給与(東京)_チェックシートAPO_050.(添付資料)その他" xfId="5248"/>
    <cellStyle name="7_FAX用紙_テスト仕様書_053北陸勤怠給与(東京)_チェックシートAPO_050.(添付資料)その他 2" xfId="5249"/>
    <cellStyle name="7_FAX用紙_テスト仕様書_053北陸勤怠給与(東京)_チェックシートAPO_キャビネット構成図_01.コンバージョン手順書（最新）20040831" xfId="5250"/>
    <cellStyle name="7_FAX用紙_テスト仕様書_053北陸勤怠給与(東京)_チェックシートAPO_キャビネット構成図_キャビネット構成図" xfId="5251"/>
    <cellStyle name="7_FAX用紙_テスト仕様書_053北陸勤怠給与(東京)_チェックシートAPO_キャビネット構成図_キャビネット構成図 2" xfId="5252"/>
    <cellStyle name="7_FAX用紙_テスト仕様書_053北陸勤怠給与(東京)_チェックシートAPO_キャビネット構成図_キャビネット構成図_01.コンバージョン手順書（最新）20040831" xfId="5253"/>
    <cellStyle name="7_FAX用紙_テスト仕様書_053北陸勤怠給与(東京)_チェックシートAPO_キャビネット構成図_キャビネット構成図_01.コンバージョン手順書（最新）20040831 2" xfId="5254"/>
    <cellStyle name="7_FAX用紙_テスト仕様書_053北陸勤怠給与(東京)_チェックシートAPO_キャビネット構成図_キャビネット構成図_050.(添付資料)その他 2" xfId="5255"/>
    <cellStyle name="7_FAX用紙_テスト仕様書_055飛脚ﾒｰﾙ便ｻｰﾊﾞ(急便向け）" xfId="5256"/>
    <cellStyle name="7_FAX用紙_テスト仕様書_055飛脚ﾒｰﾙ便ｻｰﾊﾞ(急便向け）_(APO)_(APO)" xfId="5257"/>
    <cellStyle name="7_FAX用紙_テスト仕様書_055飛脚ﾒｰﾙ便ｻｰﾊﾞ(急便向け）_(APO)_(APO)_01.コンバージョン手順書（最新）20040831" xfId="5258"/>
    <cellStyle name="7_FAX用紙_テスト仕様書_055飛脚ﾒｰﾙ便ｻｰﾊﾞ(急便向け）_(APO)_(APO)_01.コンバージョン手順書（最新）20040831 2" xfId="5259"/>
    <cellStyle name="7_FAX用紙_テスト仕様書_055飛脚ﾒｰﾙ便ｻｰﾊﾞ(急便向け）_(APO)_(APO)_050.(添付資料)その他" xfId="5260"/>
    <cellStyle name="7_FAX用紙_テスト仕様書_055飛脚ﾒｰﾙ便ｻｰﾊﾞ(急便向け）_(APO)_(APO)_050.(添付資料)その他 2" xfId="5261"/>
    <cellStyle name="7_FAX用紙_テスト仕様書_055飛脚ﾒｰﾙ便ｻｰﾊﾞ(急便向け）_(APO)_(APO)_キャビネット構成図" xfId="5262"/>
    <cellStyle name="7_FAX用紙_テスト仕様書_チェックシートAPO_(APO)_キャビネット構成図" xfId="5263"/>
    <cellStyle name="7_FAX用紙_テスト仕様書_055飛脚ﾒｰﾙ便ｻｰﾊﾞ(急便向け）_(APO)_(APO)_キャビネット構成図_01.コンバージョン手順書（最新）20040831" xfId="5264"/>
    <cellStyle name="7_FAX用紙_テスト仕様書_チェックシートAPO_(APO)_キャビネット構成図 2" xfId="5265"/>
    <cellStyle name="7_FAX用紙_テスト仕様書_055飛脚ﾒｰﾙ便ｻｰﾊﾞ(急便向け）_(APO)_(APO)_キャビネット構成図_01.コンバージョン手順書（最新）20040831 2" xfId="5266"/>
    <cellStyle name="7_FAX用紙_テスト仕様書_055飛脚ﾒｰﾙ便ｻｰﾊﾞ(急便向け）_(APO)_(APO)_キャビネット構成図_050.(添付資料)その他" xfId="5267"/>
    <cellStyle name="7_FAX用紙_テスト仕様書_055飛脚ﾒｰﾙ便ｻｰﾊﾞ(急便向け）_(APO)_(APO)_キャビネット構成図_050.(添付資料)その他 2" xfId="5268"/>
    <cellStyle name="7_FAX用紙_テスト仕様書_055飛脚ﾒｰﾙ便ｻｰﾊﾞ(急便向け）_(APO)_(APO)_キャビネット構成図_キャビネット構成図" xfId="5269"/>
    <cellStyle name="7_FAX用紙_テスト仕様書_055飛脚ﾒｰﾙ便ｻｰﾊﾞ(急便向け）_(APO)_(APO)_キャビネット構成図_キャビネット構成図 2" xfId="5270"/>
    <cellStyle name="7_FAX用紙_テスト仕様書_055飛脚ﾒｰﾙ便ｻｰﾊﾞ(急便向け）_(APO)_(APO)_キャビネット構成図_キャビネット構成図_01.コンバージョン手順書（最新）20040831" xfId="5271"/>
    <cellStyle name="7_FAX用紙_テスト仕様書_055飛脚ﾒｰﾙ便ｻｰﾊﾞ(急便向け）_(APO)_01.コンバージョン手順書（最新）20040831" xfId="5272"/>
    <cellStyle name="7_FAX用紙_テスト仕様書_055飛脚ﾒｰﾙ便ｻｰﾊﾞ(急便向け）_(APO)_01.コンバージョン手順書（最新）20040831 2" xfId="5273"/>
    <cellStyle name="7_FAX用紙_テスト仕様書_055飛脚ﾒｰﾙ便ｻｰﾊﾞ(急便向け）_(APO)_キャビネット構成図" xfId="5274"/>
    <cellStyle name="7_FAX用紙_テスト仕様書_055飛脚ﾒｰﾙ便ｻｰﾊﾞ(急便向け）_(APO)_キャビネット構成図 2" xfId="5275"/>
    <cellStyle name="7_FAX用紙_テスト仕様書_055飛脚ﾒｰﾙ便ｻｰﾊﾞ(急便向け）_(APO)_キャビネット構成図_050.(添付資料)その他" xfId="5276"/>
    <cellStyle name="7_FAX用紙_テスト仕様書_055飛脚ﾒｰﾙ便ｻｰﾊﾞ(急便向け）_(APO)_キャビネット構成図_キャビネット構成図_01.コンバージョン手順書（最新）20040831" xfId="5277"/>
    <cellStyle name="7_FAX用紙_テスト仕様書_055飛脚ﾒｰﾙ便ｻｰﾊﾞ(急便向け）_(APO)_キャビネット構成図_キャビネット構成図_01.コンバージョン手順書（最新）20040831 2" xfId="5278"/>
    <cellStyle name="7_FAX用紙_テスト仕様書_055飛脚ﾒｰﾙ便ｻｰﾊﾞ(急便向け）_01.コンバージョン手順書（最新）20040831" xfId="5279"/>
    <cellStyle name="7_FAX用紙_テスト仕様書_055飛脚ﾒｰﾙ便ｻｰﾊﾞ(急便向け）_050.(添付資料)その他" xfId="5280"/>
    <cellStyle name="7_FAX用紙_テスト仕様書_055飛脚ﾒｰﾙ便ｻｰﾊﾞ(急便向け）_050.(添付資料)その他 2" xfId="5281"/>
    <cellStyle name="7_FAX用紙_テスト仕様書_055飛脚ﾒｰﾙ便ｻｰﾊﾞ(急便向け）_キャビネット構成図_01.コンバージョン手順書（最新）20040831" xfId="5282"/>
    <cellStyle name="7_FAX用紙_テスト仕様書_055飛脚ﾒｰﾙ便ｻｰﾊﾞ(急便向け）_キャビネット構成図_01.コンバージョン手順書（最新）20040831 2" xfId="5283"/>
    <cellStyle name="7_FAX用紙_テスト仕様書_システム構築_チェックシートAPO_01.コンバージョン手順書（最新）20040831" xfId="5284"/>
    <cellStyle name="7_FAX用紙_テスト仕様書_055飛脚ﾒｰﾙ便ｻｰﾊﾞ(急便向け）_キャビネット構成図_050.(添付資料)その他 2" xfId="5285"/>
    <cellStyle name="7_FAX用紙_テスト仕様書_055飛脚ﾒｰﾙ便ｻｰﾊﾞ(急便向け）_キャビネット構成図_キャビネット構成図" xfId="5286"/>
    <cellStyle name="7_FAX用紙_テスト仕様書_055飛脚ﾒｰﾙ便ｻｰﾊﾞ(急便向け）_キャビネット構成図_キャビネット構成図 2" xfId="5287"/>
    <cellStyle name="7_FAX用紙_テスト仕様書_055飛脚ﾒｰﾙ便ｻｰﾊﾞ(急便向け）_キャビネット構成図_キャビネット構成図_050.(添付資料)その他" xfId="5288"/>
    <cellStyle name="7_FAX用紙_テスト仕様書_055飛脚ﾒｰﾙ便ｻｰﾊﾞ(急便向け）_キャビネット構成図_キャビネット構成図_050.(添付資料)その他 2" xfId="5289"/>
    <cellStyle name="7_FAX用紙_テスト仕様書_055飛脚ﾒｰﾙ便ｻｰﾊﾞ(急便向け）_チェックシートAPO" xfId="5290"/>
    <cellStyle name="7_FAX用紙_テスト仕様書_055飛脚ﾒｰﾙ便ｻｰﾊﾞ(急便向け）_チェックシートAPO 2" xfId="5291"/>
    <cellStyle name="7_FAX用紙_テスト仕様書_055飛脚ﾒｰﾙ便ｻｰﾊﾞ(急便向け）_チェックシートAPO_(APO) 2" xfId="5292"/>
    <cellStyle name="7_FAX用紙_テスト仕様書_055飛脚ﾒｰﾙ便ｻｰﾊﾞ(急便向け）_チェックシートAPO_(APO)_01.コンバージョン手順書（最新）20040831" xfId="5293"/>
    <cellStyle name="7_FAX用紙_テスト仕様書_055飛脚ﾒｰﾙ便ｻｰﾊﾞ(急便向け）_チェックシートAPO_(APO)_キャビネット構成図" xfId="5294"/>
    <cellStyle name="7_FAX用紙_テスト仕様書_055飛脚ﾒｰﾙ便ｻｰﾊﾞ(急便向け）_チェックシートAPO_(APO)_キャビネット構成図 2" xfId="5295"/>
    <cellStyle name="7_FAX用紙_テスト仕様書_055飛脚ﾒｰﾙ便ｻｰﾊﾞ(急便向け）_チェックシートAPO_(APO)_キャビネット構成図_01.コンバージョン手順書（最新）20040831" xfId="5296"/>
    <cellStyle name="7_FAX用紙_テスト仕様書_055飛脚ﾒｰﾙ便ｻｰﾊﾞ(急便向け）_チェックシートAPO_(APO)_キャビネット構成図_01.コンバージョン手順書（最新）20040831 2" xfId="5297"/>
    <cellStyle name="7_FAX用紙_テスト仕様書_055飛脚ﾒｰﾙ便ｻｰﾊﾞ(急便向け）_チェックシートAPO_(APO)_キャビネット構成図_050.(添付資料)その他" xfId="5298"/>
    <cellStyle name="7_FAX用紙_テスト仕様書_055飛脚ﾒｰﾙ便ｻｰﾊﾞ(急便向け）_チェックシートAPO_(APO)_キャビネット構成図_050.(添付資料)その他 2" xfId="5299"/>
    <cellStyle name="差_峰-JAV~1_20110615_概算見積書（税務システム再構築開発業務）" xfId="5300"/>
    <cellStyle name="7_FAX用紙_テスト仕様書_055飛脚ﾒｰﾙ便ｻｰﾊﾞ(急便向け）_チェックシートAPO_(APO)_キャビネット構成図_キャビネット構成図" xfId="5301"/>
    <cellStyle name="差_峰-JAV~1_20110615_概算見積書（税務システム再構築開発業務） 2" xfId="5302"/>
    <cellStyle name="7_FAX用紙_テスト仕様書_055飛脚ﾒｰﾙ便ｻｰﾊﾞ(急便向け）_チェックシートAPO_(APO)_キャビネット構成図_キャビネット構成図 2" xfId="5303"/>
    <cellStyle name="7_FAX用紙_テスト仕様書_055飛脚ﾒｰﾙ便ｻｰﾊﾞ(急便向け）_チェックシートAPO_(APO)_キャビネット構成図_キャビネット構成図_01.コンバージョン手順書（最新）20040831" xfId="5304"/>
    <cellStyle name="7_FAX用紙_テスト仕様書_055飛脚ﾒｰﾙ便ｻｰﾊﾞ(急便向け）_チェックシートAPO_(APO)_キャビネット構成図_キャビネット構成図_01.コンバージョン手順書（最新）20040831 2" xfId="5305"/>
    <cellStyle name="7_FAX用紙_テスト仕様書_055飛脚ﾒｰﾙ便ｻｰﾊﾞ(急便向け）_チェックシートAPO_(APO)_キャビネット構成図_キャビネット構成図_050.(添付資料)その他" xfId="5306"/>
    <cellStyle name="7_FAX用紙_テスト仕様書_モールＩ／Ｆテスト_(APO)_キャビネット構成図_01.コンバージョン手順書（最新）20040831" xfId="5307"/>
    <cellStyle name="7_FAX用紙_テスト仕様書_055飛脚ﾒｰﾙ便ｻｰﾊﾞ(急便向け）_チェックシートAPO_(APO)_キャビネット構成図_キャビネット構成図_050.(添付資料)その他 2" xfId="5308"/>
    <cellStyle name="7_FAX用紙_テスト仕様書_055飛脚ﾒｰﾙ便ｻｰﾊﾞ(急便向け）_チェックシートAPO_01.コンバージョン手順書（最新）20040831" xfId="5309"/>
    <cellStyle name="7_FAX用紙_テスト仕様書_055飛脚ﾒｰﾙ便ｻｰﾊﾞ(急便向け）_チェックシートAPO_050.(添付資料)その他 2" xfId="5310"/>
    <cellStyle name="7_FAX用紙_テスト仕様書_055飛脚ﾒｰﾙ便ｻｰﾊﾞ(急便向け）_チェックシートAPO_キャビネット構成図_01.コンバージョン手順書（最新）20040831" xfId="5311"/>
    <cellStyle name="7_FAX用紙_テスト仕様書_055飛脚ﾒｰﾙ便ｻｰﾊﾞ(急便向け）_チェックシートAPO_キャビネット構成図_01.コンバージョン手順書（最新）20040831 2" xfId="5312"/>
    <cellStyle name="7_FAX用紙_テスト仕様書_055飛脚ﾒｰﾙ便ｻｰﾊﾞ(急便向け）_チェックシートAPO_キャビネット構成図_キャビネット構成図" xfId="5313"/>
    <cellStyle name="7_FAX用紙_テスト仕様書_055飛脚ﾒｰﾙ便ｻｰﾊﾞ(急便向け）_チェックシートAPO_キャビネット構成図_キャビネット構成図 2" xfId="5314"/>
    <cellStyle name="7_FAX用紙_テスト仕様書_055飛脚ﾒｰﾙ便ｻｰﾊﾞ(急便向け）_チェックシートAPO_キャビネット構成図_キャビネット構成図_01.コンバージョン手順書（最新）20040831 2" xfId="5315"/>
    <cellStyle name="7_FAX用紙_テスト仕様書_057楽天様向ｲﾝﾀｰﾈｯﾄｼｮｯﾋﾟﾝｸﾞﾓｰﾙ機能開発2_(APO)" xfId="5316"/>
    <cellStyle name="7_FAX用紙_楽天見積機能縮小版_(APO)_キャビネット構成図_キャビネット構成図" xfId="5317"/>
    <cellStyle name="7_FAX用紙_テスト仕様書_057楽天様向ｲﾝﾀｰﾈｯﾄｼｮｯﾋﾟﾝｸﾞﾓｰﾙ機能開発2_(APO) 2" xfId="5318"/>
    <cellStyle name="7_FAX用紙_テスト仕様書_057楽天様向ｲﾝﾀｰﾈｯﾄｼｮｯﾋﾟﾝｸﾞﾓｰﾙ機能開発2_(APO)_(APO)" xfId="5319"/>
    <cellStyle name="7_FAX用紙_テスト仕様書_057楽天様向ｲﾝﾀｰﾈｯﾄｼｮｯﾋﾟﾝｸﾞﾓｰﾙ機能開発2_(APO)_(APO) 2" xfId="5320"/>
    <cellStyle name="7_FAX用紙_テスト仕様書_057楽天様向ｲﾝﾀｰﾈｯﾄｼｮｯﾋﾟﾝｸﾞﾓｰﾙ機能開発2_(APO)_(APO)_01.コンバージョン手順書（最新）20040831" xfId="5321"/>
    <cellStyle name="7_FAX用紙_モールＩＦテスト仕様書（対楽天）_チェックシートAPO_(APO)_キャビネット構成図_キャビネット構成図" xfId="5322"/>
    <cellStyle name="7_FAX用紙_テスト仕様書_057楽天様向ｲﾝﾀｰﾈｯﾄｼｮｯﾋﾟﾝｸﾞﾓｰﾙ機能開発2_(APO)_(APO)_01.コンバージョン手順書（最新）20040831 2" xfId="5323"/>
    <cellStyle name="7_FAX用紙_テスト仕様書_057楽天様向ｲﾝﾀｰﾈｯﾄｼｮｯﾋﾟﾝｸﾞﾓｰﾙ機能開発2_(APO)_(APO)_050.(添付資料)その他" xfId="5324"/>
    <cellStyle name="7_FAX用紙_テスト仕様書_057楽天様向ｲﾝﾀｰﾈｯﾄｼｮｯﾋﾟﾝｸﾞﾓｰﾙ機能開発2_(APO)_(APO)_050.(添付資料)その他 2" xfId="5325"/>
    <cellStyle name="7_FAX用紙_テスト仕様書_057楽天様向ｲﾝﾀｰﾈｯﾄｼｮｯﾋﾟﾝｸﾞﾓｰﾙ機能開発2_(APO)_(APO)_キャビネット構成図_050.(添付資料)その他" xfId="5326"/>
    <cellStyle name="7_FAX用紙_テスト仕様書_057楽天様向ｲﾝﾀｰﾈｯﾄｼｮｯﾋﾟﾝｸﾞﾓｰﾙ機能開発2_(APO)_(APO)_キャビネット構成図_050.(添付資料)その他 2" xfId="5327"/>
    <cellStyle name="7_FAX用紙_テスト仕様書_057楽天様向ｲﾝﾀｰﾈｯﾄｼｮｯﾋﾟﾝｸﾞﾓｰﾙ機能開発2_(APO)_(APO)_キャビネット構成図_キャビネット構成図" xfId="5328"/>
    <cellStyle name="7_FAX用紙_テスト仕様書_057楽天様向ｲﾝﾀｰﾈｯﾄｼｮｯﾋﾟﾝｸﾞﾓｰﾙ機能開発2_(APO)_(APO)_キャビネット構成図_キャビネット構成図 2" xfId="5329"/>
    <cellStyle name="7_FAX用紙_テスト仕様書_057楽天様向ｲﾝﾀｰﾈｯﾄｼｮｯﾋﾟﾝｸﾞﾓｰﾙ機能開発2_(APO)_(APO)_キャビネット構成図_キャビネット構成図_01.コンバージョン手順書（最新）20040831" xfId="5330"/>
    <cellStyle name="7_FAX用紙_テスト仕様書_057楽天様向ｲﾝﾀｰﾈｯﾄｼｮｯﾋﾟﾝｸﾞﾓｰﾙ機能開発2_(APO)_(APO)_キャビネット構成図_キャビネット構成図_01.コンバージョン手順書（最新）20040831 2" xfId="5331"/>
    <cellStyle name="7_FAX用紙_テスト仕様書_057楽天様向ｲﾝﾀｰﾈｯﾄｼｮｯﾋﾟﾝｸﾞﾓｰﾙ機能開発2_(APO)_050.(添付資料)その他" xfId="5332"/>
    <cellStyle name="7_FAX用紙_テスト仕様書_057楽天様向ｲﾝﾀｰﾈｯﾄｼｮｯﾋﾟﾝｸﾞﾓｰﾙ機能開発2_(APO)_050.(添付資料)その他 2" xfId="5333"/>
    <cellStyle name="7_FAX用紙_テスト仕様書_057楽天様向ｲﾝﾀｰﾈｯﾄｼｮｯﾋﾟﾝｸﾞﾓｰﾙ機能開発2_(APO)_キャビネット構成図_01.コンバージョン手順書（最新）20040831" xfId="5334"/>
    <cellStyle name="7_FAX用紙_テスト仕様書_057楽天様向ｲﾝﾀｰﾈｯﾄｼｮｯﾋﾟﾝｸﾞﾓｰﾙ機能開発2_(APO)_キャビネット構成図_01.コンバージョン手順書（最新）20040831 2" xfId="5335"/>
    <cellStyle name="7_FAX用紙_テスト仕様書_057楽天様向ｲﾝﾀｰﾈｯﾄｼｮｯﾋﾟﾝｸﾞﾓｰﾙ機能開発2_(APO)_キャビネット構成図_キャビネット構成図" xfId="5336"/>
    <cellStyle name="7_FAX用紙_テスト仕様書_057楽天様向ｲﾝﾀｰﾈｯﾄｼｮｯﾋﾟﾝｸﾞﾓｰﾙ機能開発2_(APO)_キャビネット構成図_キャビネット構成図_01.コンバージョン手順書（最新）20040831" xfId="5337"/>
    <cellStyle name="7_FAX用紙_テスト仕様書_057楽天様向ｲﾝﾀｰﾈｯﾄｼｮｯﾋﾟﾝｸﾞﾓｰﾙ機能開発2_(APO)_キャビネット構成図_キャビネット構成図_050.(添付資料)その他" xfId="5338"/>
    <cellStyle name="7_FAX用紙_テスト仕様書_057楽天様向ｲﾝﾀｰﾈｯﾄｼｮｯﾋﾟﾝｸﾞﾓｰﾙ機能開発2_(APO)_キャビネット構成図_キャビネット構成図_050.(添付資料)その他 2" xfId="5339"/>
    <cellStyle name="7_FAX用紙_テスト仕様書_057楽天様向ｲﾝﾀｰﾈｯﾄｼｮｯﾋﾟﾝｸﾞﾓｰﾙ機能開発2_01.コンバージョン手順書（最新）20040831 2" xfId="5340"/>
    <cellStyle name="7_FAX用紙_テスト仕様書_057楽天様向ｲﾝﾀｰﾈｯﾄｼｮｯﾋﾟﾝｸﾞﾓｰﾙ機能開発2_050.(添付資料)その他" xfId="5341"/>
    <cellStyle name="7_FAX用紙_テスト仕様書_057楽天様向ｲﾝﾀｰﾈｯﾄｼｮｯﾋﾟﾝｸﾞﾓｰﾙ機能開発2_050.(添付資料)その他 2" xfId="5342"/>
    <cellStyle name="7_FAX用紙_テスト仕様書_057楽天様向ｲﾝﾀｰﾈｯﾄｼｮｯﾋﾟﾝｸﾞﾓｰﾙ機能開発2_キャビネット構成図_01.コンバージョン手順書（最新）20040831" xfId="5343"/>
    <cellStyle name="7_FAX用紙_テスト仕様書_057楽天様向ｲﾝﾀｰﾈｯﾄｼｮｯﾋﾟﾝｸﾞﾓｰﾙ機能開発2_キャビネット構成図_01.コンバージョン手順書（最新）20040831 2" xfId="5344"/>
    <cellStyle name="7_FAX用紙_テスト仕様書_057楽天様向ｲﾝﾀｰﾈｯﾄｼｮｯﾋﾟﾝｸﾞﾓｰﾙ機能開発2_キャビネット構成図_050.(添付資料)その他" xfId="5345"/>
    <cellStyle name="7_FAX用紙_テスト仕様書_057楽天様向ｲﾝﾀｰﾈｯﾄｼｮｯﾋﾟﾝｸﾞﾓｰﾙ機能開発2_キャビネット構成図_050.(添付資料)その他 2" xfId="5346"/>
    <cellStyle name="7_FAX用紙_テスト仕様書_057楽天様向ｲﾝﾀｰﾈｯﾄｼｮｯﾋﾟﾝｸﾞﾓｰﾙ機能開発2_キャビネット構成図_キャビネット構成図_050.(添付資料)その他" xfId="5347"/>
    <cellStyle name="7_FAX用紙_テスト仕様書_057楽天様向ｲﾝﾀｰﾈｯﾄｼｮｯﾋﾟﾝｸﾞﾓｰﾙ機能開発2_キャビネット構成図_キャビネット構成図_050.(添付資料)その他 2" xfId="5348"/>
    <cellStyle name="7_FAX用紙_テスト仕様書_057楽天様向ｲﾝﾀｰﾈｯﾄｼｮｯﾋﾟﾝｸﾞﾓｰﾙ機能開発2_チェックシートAPO" xfId="5349"/>
    <cellStyle name="7_FAX用紙_テスト仕様書_057楽天様向ｲﾝﾀｰﾈｯﾄｼｮｯﾋﾟﾝｸﾞﾓｰﾙ機能開発2_チェックシートAPO 2" xfId="5350"/>
    <cellStyle name="7_FAX用紙_テスト仕様書_057楽天様向ｲﾝﾀｰﾈｯﾄｼｮｯﾋﾟﾝｸﾞﾓｰﾙ機能開発2_チェックシートAPO_(APO)" xfId="5351"/>
    <cellStyle name="7_FAX用紙_テスト仕様書_057楽天様向ｲﾝﾀｰﾈｯﾄｼｮｯﾋﾟﾝｸﾞﾓｰﾙ機能開発2_チェックシートAPO_(APO) 2" xfId="5352"/>
    <cellStyle name="7_FAX用紙_テスト仕様書_057楽天様向ｲﾝﾀｰﾈｯﾄｼｮｯﾋﾟﾝｸﾞﾓｰﾙ機能開発2_チェックシートAPO_(APO)_050.(添付資料)その他" xfId="5353"/>
    <cellStyle name="7_FAX用紙_テスト仕様書_057楽天様向ｲﾝﾀｰﾈｯﾄｼｮｯﾋﾟﾝｸﾞﾓｰﾙ機能開発2_チェックシートAPO_(APO)_050.(添付資料)その他 2" xfId="5354"/>
    <cellStyle name="7_FAX用紙_テスト仕様書_057楽天様向ｲﾝﾀｰﾈｯﾄｼｮｯﾋﾟﾝｸﾞﾓｰﾙ機能開発2_チェックシートAPO_(APO)_キャビネット構成図" xfId="5355"/>
    <cellStyle name="7_FAX用紙_テスト仕様書_057楽天様向ｲﾝﾀｰﾈｯﾄｼｮｯﾋﾟﾝｸﾞﾓｰﾙ機能開発2_チェックシートAPO_(APO)_キャビネット構成図 2" xfId="5356"/>
    <cellStyle name="7_FAX用紙_テスト仕様書_057楽天様向ｲﾝﾀｰﾈｯﾄｼｮｯﾋﾟﾝｸﾞﾓｰﾙ機能開発2_チェックシートAPO_(APO)_キャビネット構成図_01.コンバージョン手順書（最新）20040831" xfId="5357"/>
    <cellStyle name="7_FAX用紙_テスト仕様書_057楽天様向ｲﾝﾀｰﾈｯﾄｼｮｯﾋﾟﾝｸﾞﾓｰﾙ機能開発2_チェックシートAPO_(APO)_キャビネット構成図_050.(添付資料)その他" xfId="5358"/>
    <cellStyle name="7_FAX用紙_テスト仕様書_057楽天様向ｲﾝﾀｰﾈｯﾄｼｮｯﾋﾟﾝｸﾞﾓｰﾙ機能開発2_チェックシートAPO_(APO)_キャビネット構成図_050.(添付資料)その他 2" xfId="5359"/>
    <cellStyle name="7_FAX用紙_テスト仕様書_057楽天様向ｲﾝﾀｰﾈｯﾄｼｮｯﾋﾟﾝｸﾞﾓｰﾙ機能開発2_チェックシートAPO_(APO)_キャビネット構成図_キャビネット構成図_050.(添付資料)その他 2" xfId="5360"/>
    <cellStyle name="7_FAX用紙_テスト仕様書_057楽天様向ｲﾝﾀｰﾈｯﾄｼｮｯﾋﾟﾝｸﾞﾓｰﾙ機能開発2_チェックシートAPO_050.(添付資料)その他 2" xfId="5361"/>
    <cellStyle name="7_FAX用紙_テスト仕様書_057楽天様向ｲﾝﾀｰﾈｯﾄｼｮｯﾋﾟﾝｸﾞﾓｰﾙ機能開発2_チェックシートAPO_キャビネット構成図" xfId="5362"/>
    <cellStyle name="7_FAX用紙_テスト仕様書_057楽天様向ｲﾝﾀｰﾈｯﾄｼｮｯﾋﾟﾝｸﾞﾓｰﾙ機能開発2_チェックシートAPO_キャビネット構成図 2" xfId="5363"/>
    <cellStyle name="下詰め" xfId="5364"/>
    <cellStyle name="7_FAX用紙_テスト仕様書_057楽天様向ｲﾝﾀｰﾈｯﾄｼｮｯﾋﾟﾝｸﾞﾓｰﾙ機能開発2_チェックシートAPO_キャビネット構成図_01.コンバージョン手順書（最新）20040831" xfId="5365"/>
    <cellStyle name="7_FAX用紙_テスト仕様書_057楽天様向ｲﾝﾀｰﾈｯﾄｼｮｯﾋﾟﾝｸﾞﾓｰﾙ機能開発2_チェックシートAPO_キャビネット構成図_050.(添付資料)その他" xfId="5366"/>
    <cellStyle name="7_FAX用紙_テスト仕様書_057楽天様向ｲﾝﾀｰﾈｯﾄｼｮｯﾋﾟﾝｸﾞﾓｰﾙ機能開発2_チェックシートAPO_キャビネット構成図_050.(添付資料)その他 2" xfId="5367"/>
    <cellStyle name="7_FAX用紙_テスト仕様書_057楽天様向ｲﾝﾀｰﾈｯﾄｼｮｯﾋﾟﾝｸﾞﾓｰﾙ機能開発2_チェックシートAPO_キャビネット構成図_キャビネット構成図 2" xfId="5368"/>
    <cellStyle name="7_FAX用紙_テスト仕様書_057楽天様向ｲﾝﾀｰﾈｯﾄｼｮｯﾋﾟﾝｸﾞﾓｰﾙ機能開発2_チェックシートAPO_キャビネット構成図_キャビネット構成図_01.コンバージョン手順書（最新）20040831" xfId="5369"/>
    <cellStyle name="7_FAX用紙_テスト仕様書_057楽天様向ｲﾝﾀｰﾈｯﾄｼｮｯﾋﾟﾝｸﾞﾓｰﾙ機能開発2_チェックシートAPO_キャビネット構成図_キャビネット構成図_01.コンバージョン手順書（最新）20040831 2" xfId="5370"/>
    <cellStyle name="7_FAX用紙_テスト仕様書_057楽天様向ｲﾝﾀｰﾈｯﾄｼｮｯﾋﾟﾝｸﾞﾓｰﾙ機能開発2_チェックシートAPO_キャビネット構成図_キャビネット構成図_050.(添付資料)その他" xfId="5371"/>
    <cellStyle name="7_FAX用紙_テスト仕様書_057楽天様向ｲﾝﾀｰﾈｯﾄｼｮｯﾋﾟﾝｸﾞﾓｰﾙ機能開発2_チェックシートAPO_キャビネット構成図_キャビネット構成図_050.(添付資料)その他 2" xfId="5372"/>
    <cellStyle name="7_FAX用紙_テスト仕様書_SO21見積1205" xfId="5373"/>
    <cellStyle name="7_FAX用紙_テスト仕様書_SO21見積1205 2" xfId="5374"/>
    <cellStyle name="7_FAX用紙_テスト仕様書_SO21見積1205_(APO)" xfId="5375"/>
    <cellStyle name="7_FAX用紙_テスト仕様書_SO21見積1205_(APO) 2" xfId="5376"/>
    <cellStyle name="7_FAX用紙_テスト仕様書_チェックシートAPO_01.コンバージョン手順書（最新）20040831 2" xfId="5377"/>
    <cellStyle name="7_FAX用紙_テスト仕様書_SO21見積1205_(APO)_(APO)_キャビネット構成図" xfId="5378"/>
    <cellStyle name="样式 1" xfId="5379"/>
    <cellStyle name="7_FAX用紙_テスト仕様書_SO21見積1205_(APO)_(APO)_キャビネット構成図 2" xfId="5380"/>
    <cellStyle name="7_FAX用紙_テスト仕様書_SO21見積1205_(APO)_(APO)_キャビネット構成図_01.コンバージョン手順書（最新）20040831" xfId="5381"/>
    <cellStyle name="7_FAX用紙_テスト仕様書_SO21見積1205_(APO)_(APO)_キャビネット構成図_01.コンバージョン手順書（最新）20040831 2" xfId="5382"/>
    <cellStyle name="7_FAX用紙_テスト仕様書_SO21見積1205_(APO)_(APO)_キャビネット構成図_050.(添付資料)その他" xfId="5383"/>
    <cellStyle name="7_FAX用紙_テスト仕様書_SO21見積1205_(APO)_(APO)_キャビネット構成図_050.(添付資料)その他 2" xfId="5384"/>
    <cellStyle name="7_FAX用紙_テスト仕様書_SO21見積1205_(APO)_(APO)_キャビネット構成図_キャビネット構成図 2" xfId="5385"/>
    <cellStyle name="7_FAX用紙_テスト仕様書_SO21見積1205_(APO)_(APO)_キャビネット構成図_キャビネット構成図_01.コンバージョン手順書（最新）20040831" xfId="5386"/>
    <cellStyle name="7_FAX用紙_テスト仕様書_SO21見積1205_(APO)_050.(添付資料)その他" xfId="5387"/>
    <cellStyle name="7_FAX用紙_テスト仕様書_SO21見積1205_(APO)_050.(添付資料)その他 2" xfId="5388"/>
    <cellStyle name="7_FAX用紙_テスト仕様書_SO21見積1205_(APO)_キャビネット構成図_01.コンバージョン手順書（最新）20040831" xfId="5389"/>
    <cellStyle name="7_FAX用紙_テスト仕様書_SO21見積1205_(APO)_キャビネット構成図_050.(添付資料)その他 2" xfId="5390"/>
    <cellStyle name="7_FAX用紙_注文確認_(APO)" xfId="5391"/>
    <cellStyle name="7_FAX用紙_テスト仕様書_SO21見積1205_01.コンバージョン手順書（最新）20040831" xfId="5392"/>
    <cellStyle name="7_FAX用紙_注文確認_(APO) 2" xfId="5393"/>
    <cellStyle name="7_FAX用紙_テスト仕様書_SO21見積1205_01.コンバージョン手順書（最新）20040831 2" xfId="5394"/>
    <cellStyle name="7_FAX用紙_テスト仕様書_SO21見積1205_050.(添付資料)その他" xfId="5395"/>
    <cellStyle name="7_FAX用紙_テスト仕様書_SO21見積1205_050.(添付資料)その他 2" xfId="5396"/>
    <cellStyle name="7_FAX用紙_テスト仕様書_SO21見積1205_キャビネット構成図" xfId="5397"/>
    <cellStyle name="7_FAX用紙_テスト仕様書_SO21見積1205_キャビネット構成図 2" xfId="5398"/>
    <cellStyle name="7_FAX用紙_テスト仕様書_SO21見積1205_キャビネット構成図_050.(添付資料)その他" xfId="5399"/>
    <cellStyle name="7_FAX用紙_テスト仕様書_SO21見積1205_キャビネット構成図_050.(添付資料)その他 2" xfId="5400"/>
    <cellStyle name="7_FAX用紙_テスト仕様書_SO21見積1205_キャビネット構成図_キャビネット構成図_01.コンバージョン手順書（最新）20040831" xfId="5401"/>
    <cellStyle name="7_FAX用紙_テスト仕様書_SO21見積1205_キャビネット構成図_キャビネット構成図_01.コンバージョン手順書（最新）20040831 2" xfId="5402"/>
    <cellStyle name="7_FAX用紙_モールＩ／Ｆテスト_(APO)_050.(添付資料)その他 2" xfId="5403"/>
    <cellStyle name="7_FAX用紙_テスト仕様書_SO21見積1205_キャビネット構成図_キャビネット構成図_050.(添付資料)その他" xfId="5404"/>
    <cellStyle name="7_FAX用紙_テスト仕様書_SO21見積1205_キャビネット構成図_キャビネット構成図_050.(添付資料)その他 2" xfId="5405"/>
    <cellStyle name="7_FAX用紙_テスト仕様書_SO21見積1205_チェックシートAPO_(APO)" xfId="5406"/>
    <cellStyle name="7_FAX用紙_テスト仕様書_SO21見積1205_チェックシートAPO_(APO) 2" xfId="5407"/>
    <cellStyle name="7_FAX用紙_テスト仕様書_SO21見積1205_チェックシートAPO_(APO)_01.コンバージョン手順書（最新）20040831" xfId="5408"/>
    <cellStyle name="7_FAX用紙_テスト仕様書_SO21見積1205_チェックシートAPO_(APO)_01.コンバージョン手順書（最新）20040831 2" xfId="5409"/>
    <cellStyle name="7_FAX用紙_楽天見積機能縮小版_(APO)_キャビネット構成図 2" xfId="5410"/>
    <cellStyle name="7_FAX用紙_テスト仕様書_SO21見積1205_チェックシートAPO_(APO)_050.(添付資料)その他 2" xfId="5411"/>
    <cellStyle name="7_FAX用紙_テスト仕様書_SO21見積1205_チェックシートAPO_(APO)_キャビネット構成図" xfId="5412"/>
    <cellStyle name="7_FAX用紙_テスト仕様書_SO21見積1205_チェックシートAPO_(APO)_キャビネット構成図 2" xfId="5413"/>
    <cellStyle name="7_FAX用紙_テスト仕様書_SO21見積1205_チェックシートAPO_(APO)_キャビネット構成図_01.コンバージョン手順書（最新）20040831" xfId="5414"/>
    <cellStyle name="7_FAX用紙_テスト仕様書_SO21見積1205_チェックシートAPO_(APO)_キャビネット構成図_01.コンバージョン手順書（最新）20040831 2" xfId="5415"/>
    <cellStyle name="7_FAX用紙_テスト仕様書_SO21見積1205_チェックシートAPO_(APO)_キャビネット構成図_050.(添付資料)その他" xfId="5416"/>
    <cellStyle name="7_FAX用紙_テスト仕様書_SO21見積1205_チェックシートAPO_(APO)_キャビネット構成図_050.(添付資料)その他 2" xfId="5417"/>
    <cellStyle name="7_FAX用紙_テスト仕様書_SO21見積1205_チェックシートAPO_(APO)_キャビネット構成図_キャビネット構成図_01.コンバージョン手順書（最新）20040831" xfId="5418"/>
    <cellStyle name="7_FAX用紙_テスト仕様書_SO21見積1205_チェックシートAPO_(APO)_キャビネット構成図_キャビネット構成図_01.コンバージョン手順書（最新）20040831 2" xfId="5419"/>
    <cellStyle name="7_FAX用紙_テスト仕様書_SO21見積1205_チェックシートAPO_(APO)_キャビネット構成図_キャビネット構成図_050.(添付資料)その他" xfId="5420"/>
    <cellStyle name="7_FAX用紙_テスト仕様書_SO21見積1205_チェックシートAPO_(APO)_キャビネット構成図_キャビネット構成図_050.(添付資料)その他 2" xfId="5421"/>
    <cellStyle name="7_FAX用紙_テスト仕様書_キャビネット構成図" xfId="5422"/>
    <cellStyle name="7_FAX用紙_テスト仕様書_キャビネット構成図 2" xfId="5423"/>
    <cellStyle name="7_FAX用紙_テスト仕様書_キャビネット構成図_01.コンバージョン手順書（最新）20040831" xfId="5424"/>
    <cellStyle name="7_FAX用紙_テスト仕様書_キャビネット構成図_キャビネット構成図 2" xfId="5425"/>
    <cellStyle name="7_FAX用紙_テスト仕様書_キャビネット構成図_キャビネット構成図_01.コンバージョン手順書（最新）20040831" xfId="5426"/>
    <cellStyle name="7_FAX用紙_テスト仕様書_キャビネット構成図_キャビネット構成図_01.コンバージョン手順書（最新）20040831 2" xfId="5427"/>
    <cellStyle name="7_FAX用紙_テスト仕様書_キャビネット構成図_キャビネット構成図_050.(添付資料)その他" xfId="5428"/>
    <cellStyle name="7_FAX用紙_テスト仕様書_キャビネット構成図_キャビネット構成図_050.(添付資料)その他 2" xfId="5429"/>
    <cellStyle name="7_FAX用紙_テスト仕様書_システム構築" xfId="5430"/>
    <cellStyle name="通浦 [0.00]_laroux" xfId="5431"/>
    <cellStyle name="7_FAX用紙_テスト仕様書_システム構築 2" xfId="5432"/>
    <cellStyle name="7_FAX用紙_テスト仕様書_システム構築_(APO)" xfId="5433"/>
    <cellStyle name="7_FAX用紙_テスト仕様書_システム構築_(APO)_(APO)_01.コンバージョン手順書（最新）20040831" xfId="5434"/>
    <cellStyle name="7_FAX用紙_テスト仕様書_システム構築_(APO)_(APO)_050.(添付資料)その他 2" xfId="5435"/>
    <cellStyle name="7_FAX用紙_テスト仕様書_システム構築_(APO)_(APO)_キャビネット構成図" xfId="5436"/>
    <cellStyle name="7_FAX用紙_テスト仕様書_システム構築_(APO)_(APO)_キャビネット構成図 2" xfId="5437"/>
    <cellStyle name="7_FAX用紙_テスト仕様書_システム構築_(APO)_(APO)_キャビネット構成図_050.(添付資料)その他" xfId="5438"/>
    <cellStyle name="7_FAX用紙_テスト仕様書_システム構築_(APO)_(APO)_キャビネット構成図_050.(添付資料)その他 2" xfId="5439"/>
    <cellStyle name="7_FAX用紙_テスト仕様書_システム構築_(APO)_(APO)_キャビネット構成図_キャビネット構成図" xfId="5440"/>
    <cellStyle name="7_FAX用紙_テスト仕様書_システム構築_(APO)_(APO)_キャビネット構成図_キャビネット構成図 2" xfId="5441"/>
    <cellStyle name="7_FAX用紙_テスト仕様書_システム構築_(APO)_(APO)_キャビネット構成図_キャビネット構成図_01.コンバージョン手順書（最新）20040831" xfId="5442"/>
    <cellStyle name="7_FAX用紙_テスト仕様書_システム構築_(APO)_(APO)_キャビネット構成図_キャビネット構成図_050.(添付資料)その他" xfId="5443"/>
    <cellStyle name="7_FAX用紙_テスト仕様書_システム構築_(APO)_(APO)_キャビネット構成図_キャビネット構成図_050.(添付資料)その他 2" xfId="5444"/>
    <cellStyle name="7_FAX用紙_テスト仕様書_システム構築_(APO)_01.コンバージョン手順書（最新）20040831" xfId="5445"/>
    <cellStyle name="7_FAX用紙_テスト仕様書_システム構築_(APO)_01.コンバージョン手順書（最新）20040831 2" xfId="5446"/>
    <cellStyle name="7_FAX用紙_テスト仕様書_モールＩＦテスト仕様書（対楽天）_チェックシートAPO_(APO)_キャビネット構成図_01.コンバージョン手順書（最新）20040831 2" xfId="5447"/>
    <cellStyle name="7_FAX用紙_テスト仕様書_システム構築_(APO)_050.(添付資料)その他" xfId="5448"/>
    <cellStyle name="7_FAX用紙_テスト仕様書_システム構築_(APO)_050.(添付資料)その他 2" xfId="5449"/>
    <cellStyle name="7_FAX用紙_テスト仕様書_システム構築_(APO)_キャビネット構成図" xfId="5450"/>
    <cellStyle name="7_FAX用紙_テスト仕様書_システム構築_(APO)_キャビネット構成図_01.コンバージョン手順書（最新）20040831" xfId="5451"/>
    <cellStyle name="7_FAX用紙_テスト仕様書_システム構築_(APO)_キャビネット構成図_01.コンバージョン手順書（最新）20040831 2" xfId="5452"/>
    <cellStyle name="ボールド 2" xfId="5453"/>
    <cellStyle name="7_FAX用紙_テスト仕様書_システム構築_(APO)_キャビネット構成図_キャビネット構成図" xfId="5454"/>
    <cellStyle name="7_FAX用紙_テスト仕様書_システム構築_(APO)_キャビネット構成図_キャビネット構成図 2" xfId="5455"/>
    <cellStyle name="7_FAX用紙_テスト仕様書_システム構築_(APO)_キャビネット構成図_キャビネット構成図_01.コンバージョン手順書（最新）20040831 2" xfId="5456"/>
    <cellStyle name="7_FAX用紙_テスト仕様書_システム構築_01.コンバージョン手順書（最新）20040831" xfId="5457"/>
    <cellStyle name="7_FAX用紙_テスト仕様書_システム構築_01.コンバージョン手順書（最新）20040831 2" xfId="5458"/>
    <cellStyle name="7_FAX用紙_テスト仕様書_システム構築_050.(添付資料)その他" xfId="5459"/>
    <cellStyle name="7_FAX用紙_テスト仕様書_システム構築_050.(添付資料)その他 2" xfId="5460"/>
    <cellStyle name="7_FAX用紙_テスト仕様書_システム構築_キャビネット構成図_01.コンバージョン手順書（最新）20040831" xfId="5461"/>
    <cellStyle name="7_FAX用紙_テスト仕様書_システム構築_キャビネット構成図_01.コンバージョン手順書（最新）20040831 2" xfId="5462"/>
    <cellStyle name="7_FAX用紙_テスト仕様書_システム構築_キャビネット構成図_050.(添付資料)その他" xfId="5463"/>
    <cellStyle name="7_FAX用紙_テスト仕様書_システム構築_キャビネット構成図_050.(添付資料)その他 2" xfId="5464"/>
    <cellStyle name="Date Short" xfId="5465"/>
    <cellStyle name="7_FAX用紙_楽天見積機能縮小版_チェックシートAPO_キャビネット構成図_01.コンバージョン手順書（最新）20040831" xfId="5466"/>
    <cellStyle name="7_FAX用紙_テスト仕様書_システム構築_キャビネット構成図_キャビネット構成図" xfId="5467"/>
    <cellStyle name="7_FAX用紙_楽天見積機能縮小版_チェックシートAPO_キャビネット構成図_01.コンバージョン手順書（最新）20040831 2" xfId="5468"/>
    <cellStyle name="7_FAX用紙_テスト仕様書_システム構築_キャビネット構成図_キャビネット構成図 2" xfId="5469"/>
    <cellStyle name="7_FAX用紙_テスト仕様書_システム構築_キャビネット構成図_キャビネット構成図_01.コンバージョン手順書（最新）20040831" xfId="5470"/>
    <cellStyle name="7_FAX用紙_テスト仕様書_システム構築_キャビネット構成図_キャビネット構成図_01.コンバージョン手順書（最新）20040831 2" xfId="5471"/>
    <cellStyle name="7_FAX用紙_楽天見積機能縮小版_チェックシートAPO_(APO)_キャビネット構成図_キャビネット構成図_01.コンバージョン手順書（最新）20040831" xfId="5472"/>
    <cellStyle name="7_FAX用紙_テスト仕様書_システム構築_チェックシートAPO" xfId="5473"/>
    <cellStyle name="7_FAX用紙_楽天見積機能縮小版_チェックシートAPO_(APO)_キャビネット構成図_キャビネット構成図_01.コンバージョン手順書（最新）20040831 2" xfId="5474"/>
    <cellStyle name="7_FAX用紙_テスト仕様書_システム構築_チェックシートAPO 2" xfId="5475"/>
    <cellStyle name="7_FAX用紙_テスト仕様書_システム構築_チェックシートAPO_(APO)" xfId="5476"/>
    <cellStyle name="7_FAX用紙_テスト仕様書_システム構築_チェックシートAPO_(APO)_01.コンバージョン手順書（最新）20040831 2" xfId="5477"/>
    <cellStyle name="7_FAX用紙_テスト仕様書_システム構築_チェックシートAPO_(APO)_050.(添付資料)その他 2" xfId="5478"/>
    <cellStyle name="7_FAX用紙_テスト仕様書_システム構築_チェックシートAPO_(APO)_キャビネット構成図" xfId="5479"/>
    <cellStyle name="7_FAX用紙_テスト仕様書_システム構築_チェックシートAPO_(APO)_キャビネット構成図 2" xfId="5480"/>
    <cellStyle name="7_FAX用紙_テスト仕様書_システム構築_チェックシートAPO_(APO)_キャビネット構成図_01.コンバージョン手順書（最新）20040831" xfId="5481"/>
    <cellStyle name="7_FAX用紙_テスト仕様書_システム構築_チェックシートAPO_(APO)_キャビネット構成図_キャビネット構成図_01.コンバージョン手順書（最新）20040831" xfId="5482"/>
    <cellStyle name="7_FAX用紙_テスト仕様書_システム構築_チェックシートAPO_01.コンバージョン手順書（最新）20040831 2" xfId="5483"/>
    <cellStyle name="7_FAX用紙_テスト仕様書_システム構築_チェックシートAPO_050.(添付資料)その他" xfId="5484"/>
    <cellStyle name="7_FAX用紙_テスト仕様書_システム構築_チェックシートAPO_050.(添付資料)その他 2" xfId="5485"/>
    <cellStyle name="7_FAX用紙_テスト仕様書_システム構築_チェックシートAPO_キャビネット構成図_01.コンバージョン手順書（最新）20040831 2" xfId="5486"/>
    <cellStyle name="7_FAX用紙_テスト仕様書_システム構築_チェックシートAPO_キャビネット構成図_050.(添付資料)その他" xfId="5487"/>
    <cellStyle name="7_FAX用紙_テスト仕様書_システム構築_チェックシートAPO_キャビネット構成図_050.(添付資料)その他 2" xfId="5488"/>
    <cellStyle name="7_FAX用紙_テスト仕様書_システム構築_チェックシートAPO_キャビネット構成図_キャビネット構成図" xfId="5489"/>
    <cellStyle name="7_FAX用紙_テスト仕様書_システム構築_チェックシートAPO_キャビネット構成図_キャビネット構成図 2" xfId="5490"/>
    <cellStyle name="7_FAX用紙_テスト仕様書_システム構築_チェックシートAPO_キャビネット構成図_キャビネット構成図_050.(添付資料)その他" xfId="5491"/>
    <cellStyle name="7_FAX用紙_テスト仕様書_システム構築_チェックシートAPO_キャビネット構成図_キャビネット構成図_050.(添付資料)その他 2" xfId="5492"/>
    <cellStyle name="7_FAX用紙_テスト仕様書_チェックシートAPO" xfId="5493"/>
    <cellStyle name="7_FAX用紙_テスト仕様書_チェックシートAPO 2" xfId="5494"/>
    <cellStyle name="7_FAX用紙_テスト仕様書_チェックシートAPO_(APO)_01.コンバージョン手順書（最新）20040831" xfId="5495"/>
    <cellStyle name="7_FAX用紙_テスト仕様書_チェックシートAPO_(APO)_01.コンバージョン手順書（最新）20040831 2" xfId="5496"/>
    <cellStyle name="Date" xfId="5497"/>
    <cellStyle name="7_FAX用紙_テスト仕様書_チェックシートAPO_(APO)_050.(添付資料)その他 2" xfId="5498"/>
    <cellStyle name="7_FAX用紙_テスト仕様書_チェックシートAPO_(APO)_キャビネット構成図_キャビネット構成図" xfId="5499"/>
    <cellStyle name="7_FAX用紙_テスト仕様書_チェックシートAPO_(APO)_キャビネット構成図_キャビネット構成図 2" xfId="5500"/>
    <cellStyle name="7_FAX用紙_注文確認_(APO)_(APO)_キャビネット構成図_キャビネット構成図_050.(添付資料)その他" xfId="5501"/>
    <cellStyle name="7_FAX用紙_モールＩＦテスト仕様書（対楽天）_キャビネット構成図_キャビネット構成図" xfId="5502"/>
    <cellStyle name="7_FAX用紙_テスト仕様書_チェックシートAPO_(APO)_キャビネット構成図_キャビネット構成図_050.(添付資料)その他 2" xfId="5503"/>
    <cellStyle name="7_FAX用紙_テスト仕様書_チェックシートAPO_01.コンバージョン手順書（最新）20040831" xfId="5504"/>
    <cellStyle name="7_FAX用紙_テスト仕様書_チェックシートAPO_050.(添付資料)その他" xfId="5505"/>
    <cellStyle name="7_FAX用紙_テスト仕様書_チェックシートAPO_キャビネット構成図_01.コンバージョン手順書（最新）20040831 2" xfId="5506"/>
    <cellStyle name="7_FAX用紙_テスト仕様書_チェックシートAPO_キャビネット構成図_050.(添付資料)その他" xfId="5507"/>
    <cellStyle name="7_FAX用紙_テスト仕様書_チェックシートAPO_キャビネット構成図_050.(添付資料)その他 2" xfId="5508"/>
    <cellStyle name="7_FAX用紙_テスト仕様書_チェックシートAPO_キャビネット構成図_キャビネット構成図_01.コンバージョン手順書（最新）20040831" xfId="5509"/>
    <cellStyle name="7_FAX用紙_テスト仕様書_チェックシートAPO_キャビネット構成図_キャビネット構成図_01.コンバージョン手順書（最新）20040831 2" xfId="5510"/>
    <cellStyle name="7_FAX用紙_テスト仕様書_チェックシートAPO_キャビネット構成図_キャビネット構成図_050.(添付資料)その他" xfId="5511"/>
    <cellStyle name="7_FAX用紙_テスト仕様書_チェックシートAPO_キャビネット構成図_キャビネット構成図_050.(添付資料)その他 2" xfId="5512"/>
    <cellStyle name="7_FAX用紙_テスト仕様書_モールＩ／Ｆテスト_(APO)" xfId="5513"/>
    <cellStyle name="7_FAX用紙_テスト仕様書_モールＩ／Ｆテスト_(APO) 2" xfId="5514"/>
    <cellStyle name="7_FAX用紙_テスト仕様書_モールＩ／Ｆテスト_(APO)_01.コンバージョン手順書（最新）20040831 2" xfId="5515"/>
    <cellStyle name="7_FAX用紙_テスト仕様書_モールＩ／Ｆテスト_(APO)_050.(添付資料)その他 2" xfId="5516"/>
    <cellStyle name="7_FAX用紙_テスト仕様書_モールＩ／Ｆテスト_(APO)_キャビネット構成図_01.コンバージョン手順書（最新）20040831 2" xfId="5517"/>
    <cellStyle name="7_FAX用紙_テスト仕様書_モールＩ／Ｆテスト_(APO)_キャビネット構成図_キャビネット構成図_01.コンバージョン手順書（最新）20040831" xfId="5518"/>
    <cellStyle name="7_FAX用紙_テスト仕様書_モールＩ／Ｆテスト_(APO)_キャビネット構成図_キャビネット構成図_050.(添付資料)その他" xfId="5519"/>
    <cellStyle name="7_FAX用紙_テスト仕様書_モールＩ／Ｆテスト_(APO)_キャビネット構成図_キャビネット構成図_050.(添付資料)その他 2" xfId="5520"/>
    <cellStyle name="7_FAX用紙_テスト仕様書_モールＩ／Ｆテスト_050.(添付資料)その他" xfId="5521"/>
    <cellStyle name="7_FAX用紙_テスト仕様書_モールＩ／Ｆテスト_050.(添付資料)その他 2" xfId="5522"/>
    <cellStyle name="7_FAX用紙_テスト仕様書_モールＩ／Ｆテスト_チェックシートAPO_(APO) 2" xfId="5523"/>
    <cellStyle name="7_FAX用紙_テスト仕様書_モールＩ／Ｆテスト_チェックシートAPO_(APO)_01.コンバージョン手順書（最新）20040831 2" xfId="5524"/>
    <cellStyle name="7_FAX用紙_テスト仕様書_モールＩ／Ｆテスト_チェックシートAPO_(APO)_050.(添付資料)その他" xfId="5525"/>
    <cellStyle name="7_FAX用紙_テスト仕様書_モールＩ／Ｆテスト_チェックシートAPO_(APO)_050.(添付資料)その他 2" xfId="5526"/>
    <cellStyle name="7_FAX用紙_テスト仕様書_モールＩ／Ｆテスト_チェックシートAPO_(APO)_キャビネット構成図" xfId="5527"/>
    <cellStyle name="7_FAX用紙_テスト仕様書_モールＩ／Ｆテスト_チェックシートAPO_(APO)_キャビネット構成図 2" xfId="5528"/>
    <cellStyle name="7_FAX用紙_テスト仕様書_モールＩ／Ｆテスト_チェックシートAPO_(APO)_キャビネット構成図_01.コンバージョン手順書（最新）20040831" xfId="5529"/>
    <cellStyle name="7_FAX用紙_テスト仕様書_モールＩ／Ｆテスト_チェックシートAPO_(APO)_キャビネット構成図_01.コンバージョン手順書（最新）20040831 2" xfId="5530"/>
    <cellStyle name="7_FAX用紙_テスト仕様書_モールＩ／Ｆテスト_チェックシートAPO_(APO)_キャビネット構成図_050.(添付資料)その他" xfId="5531"/>
    <cellStyle name="7_FAX用紙_テスト仕様書_モールＩ／Ｆテスト_チェックシートAPO_(APO)_キャビネット構成図_キャビネット構成図" xfId="5532"/>
    <cellStyle name="7_FAX用紙_テスト仕様書_モールＩＦテスト仕様書（対楽天）_チェックシートAPO_(APO)_キャビネット構成図_キャビネット構成図_050.(添付資料)その他" xfId="5533"/>
    <cellStyle name="7_FAX用紙_テスト仕様書_モールＩ／Ｆテスト_チェックシートAPO_(APO)_キャビネット構成図_キャビネット構成図_01.コンバージョン手順書（最新）20040831" xfId="5534"/>
    <cellStyle name="7_FAX用紙_テスト仕様書_モールＩＦテスト仕様書（対楽天）_チェックシートAPO_(APO)_キャビネット構成図_キャビネット構成図_050.(添付資料)その他 2" xfId="5535"/>
    <cellStyle name="7_FAX用紙_テスト仕様書_モールＩ／Ｆテスト_チェックシートAPO_(APO)_キャビネット構成図_キャビネット構成図_01.コンバージョン手順書（最新）20040831 2" xfId="5536"/>
    <cellStyle name="7_FAX用紙_テスト仕様書_モールＩ／Ｆテスト_チェックシートAPO_(APO)_キャビネット構成図_キャビネット構成図_050.(添付資料)その他" xfId="5537"/>
    <cellStyle name="7_FAX用紙_テスト仕様書_モールＩ／Ｆテスト_チェックシートAPO_(APO)_キャビネット構成図_キャビネット構成図_050.(添付資料)その他 2" xfId="5538"/>
    <cellStyle name="7_FAX用紙_テスト仕様書_モールＩ／Ｆテスト_チェックシートAPO_01.コンバージョン手順書（最新）20040831" xfId="5539"/>
    <cellStyle name="7_FAX用紙_テスト仕様書_モールＩ／Ｆテスト_チェックシートAPO_050.(添付資料)その他" xfId="5540"/>
    <cellStyle name="7_FAX用紙_テスト仕様書_モールＩ／Ｆテスト_チェックシートAPO_050.(添付資料)その他 2" xfId="5541"/>
    <cellStyle name="7_FAX用紙_テスト仕様書_モールＩ／Ｆテスト_チェックシートAPO_キャビネット構成図 2" xfId="5542"/>
    <cellStyle name="7_FAX用紙_テスト仕様書_モールＩ／Ｆテスト_チェックシートAPO_キャビネット構成図_01.コンバージョン手順書（最新）20040831" xfId="5543"/>
    <cellStyle name="7_FAX用紙_テスト仕様書_モールＩ／Ｆテスト_チェックシートAPO_キャビネット構成図_01.コンバージョン手順書（最新）20040831 2" xfId="5544"/>
    <cellStyle name="7_FAX用紙_テスト仕様書_モールＩ／Ｆテスト_チェックシートAPO_キャビネット構成図_050.(添付資料)その他" xfId="5545"/>
    <cellStyle name="7_FAX用紙_テスト仕様書_モールＩ／Ｆテスト_チェックシートAPO_キャビネット構成図_050.(添付資料)その他 2" xfId="5546"/>
    <cellStyle name="7_FAX用紙_テスト仕様書_モールＩ／Ｆテスト_チェックシートAPO_キャビネット構成図_キャビネット構成図 2" xfId="5547"/>
    <cellStyle name="7_FAX用紙_テスト仕様書_モールＩ／Ｆテスト_チェックシートAPO_キャビネット構成図_キャビネット構成図_050.(添付資料)その他 2" xfId="5548"/>
    <cellStyle name="7_FAX用紙_テスト仕様書_モールＩＦテスト仕様書（対楽天）" xfId="5549"/>
    <cellStyle name="7_FAX用紙_テスト仕様書_モールＩＦテスト仕様書（対楽天）_(APO)" xfId="5550"/>
    <cellStyle name="7_FAX用紙_テスト仕様書_モールＩＦテスト仕様書（対楽天）_(APO)_(APO)" xfId="5551"/>
    <cellStyle name="7_FAX用紙_テスト仕様書_モールＩＦテスト仕様書（対楽天）_(APO)_(APO) 2" xfId="5552"/>
    <cellStyle name="7_FAX用紙_テスト仕様書_モールＩＦテスト仕様書（対楽天）_(APO)_(APO)_01.コンバージョン手順書（最新）20040831" xfId="5553"/>
    <cellStyle name="7_FAX用紙_テスト仕様書_モールＩＦテスト仕様書（対楽天）_チェックシートAPO_キャビネット構成図_キャビネット構成図" xfId="5554"/>
    <cellStyle name="7_FAX用紙_テスト仕様書_モールＩＦテスト仕様書（対楽天）_(APO)_(APO)_01.コンバージョン手順書（最新）20040831 2" xfId="5555"/>
    <cellStyle name="7_FAX用紙_テスト仕様書_モールＩＦテスト仕様書（対楽天）_(APO)_(APO)_050.(添付資料)その他 2" xfId="5556"/>
    <cellStyle name="7_FAX用紙_テスト仕様書_モールＩＦテスト仕様書（対楽天）_(APO)_(APO)_キャビネット構成図" xfId="5557"/>
    <cellStyle name="7_FAX用紙_テスト仕様書_モールＩＦテスト仕様書（対楽天）_(APO)_(APO)_キャビネット構成図_050.(添付資料)その他" xfId="5558"/>
    <cellStyle name="7_FAX用紙_テスト仕様書_モールＩＦテスト仕様書（対楽天）_(APO)_(APO)_キャビネット構成図_050.(添付資料)その他 2" xfId="5559"/>
    <cellStyle name="Header2 2" xfId="5560"/>
    <cellStyle name="7_FAX用紙_テスト仕様書_モールＩＦテスト仕様書（対楽天）_(APO)_(APO)_キャビネット構成図_キャビネット構成図_01.コンバージョン手順書（最新）20040831 2" xfId="5561"/>
    <cellStyle name="7_FAX用紙_テスト仕様書_モールＩＦテスト仕様書（対楽天）_(APO)_01.コンバージョン手順書（最新）20040831 2" xfId="5562"/>
    <cellStyle name="7_FAX用紙_テスト仕様書_モールＩＦテスト仕様書（対楽天）_(APO)_050.(添付資料)その他" xfId="5563"/>
    <cellStyle name="7_FAX用紙_テスト仕様書_モールＩＦテスト仕様書（対楽天）_(APO)_050.(添付資料)その他 2" xfId="5564"/>
    <cellStyle name="font9 center" xfId="5565"/>
    <cellStyle name="7_FAX用紙_テスト仕様書_モールＩＦテスト仕様書（対楽天）_(APO)_キャビネット構成図" xfId="5566"/>
    <cellStyle name="7_FAX用紙_テスト仕様書_モールＩＦテスト仕様書（対楽天）_(APO)_キャビネット構成図 2" xfId="5567"/>
    <cellStyle name="7_FAX用紙_テスト仕様書_モールＩＦテスト仕様書（対楽天）_(APO)_キャビネット構成図_キャビネット構成図" xfId="5568"/>
    <cellStyle name="7_FAX用紙_テスト仕様書_モールＩＦテスト仕様書（対楽天）_(APO)_キャビネット構成図_キャビネット構成図 2" xfId="5569"/>
    <cellStyle name="7_FAX用紙_テスト仕様書_モールＩＦテスト仕様書（対楽天）_(APO)_キャビネット構成図_キャビネット構成図_01.コンバージョン手順書（最新）20040831" xfId="5570"/>
    <cellStyle name="7_FAX用紙_テスト仕様書_モールＩＦテスト仕様書（対楽天）_(APO)_キャビネット構成図_キャビネット構成図_01.コンバージョン手順書（最新）20040831 2" xfId="5571"/>
    <cellStyle name="7_FAX用紙_テスト仕様書_モールＩＦテスト仕様書（対楽天）_(APO)_キャビネット構成図_キャビネット構成図_050.(添付資料)その他" xfId="5572"/>
    <cellStyle name="7_FAX用紙_テスト仕様書_モールＩＦテスト仕様書（対楽天）_(APO)_キャビネット構成図_キャビネット構成図_050.(添付資料)その他 2" xfId="5573"/>
    <cellStyle name="7_FAX用紙_テスト仕様書_モールＩＦテスト仕様書（対楽天）_01.コンバージョン手順書（最新）20040831" xfId="5574"/>
    <cellStyle name="7_FAX用紙_テスト仕様書_モールＩＦテスト仕様書（対楽天）_01.コンバージョン手順書（最新）20040831 2" xfId="5575"/>
    <cellStyle name="7_FAX用紙_テスト仕様書_モールＩＦテスト仕様書（対楽天）_キャビネット構成図_01.コンバージョン手順書（最新）20040831" xfId="5576"/>
    <cellStyle name="7_FAX用紙_テスト仕様書_モールＩＦテスト仕様書（対楽天）_キャビネット構成図_01.コンバージョン手順書（最新）20040831 2" xfId="5577"/>
    <cellStyle name="oft Excel]_x000d__x000a_Comment=open=/f を指定すると、ユーザー定義関数を関数貼り付けの一覧に登録することができます。_x000d__x000a_Maximized 2" xfId="5578"/>
    <cellStyle name="7_FAX用紙_テスト仕様書_モールＩＦテスト仕様書（対楽天）_キャビネット構成図_キャビネット構成図_050.(添付資料)その他" xfId="5579"/>
    <cellStyle name="7_FAX用紙_テスト仕様書_モールＩＦテスト仕様書（対楽天）_キャビネット構成図_キャビネット構成図_050.(添付資料)その他 2" xfId="5580"/>
    <cellStyle name="7_FAX用紙_テスト仕様書_モールＩＦテスト仕様書（対楽天）_チェックシートAPO_(APO)" xfId="5581"/>
    <cellStyle name="7_FAX用紙_テスト仕様書_モールＩＦテスト仕様書（対楽天）_チェックシートAPO_(APO) 2" xfId="5582"/>
    <cellStyle name="7_FAX用紙_テスト仕様書_モールＩＦテスト仕様書（対楽天）_チェックシートAPO_(APO)_050.(添付資料)その他" xfId="5583"/>
    <cellStyle name="7_FAX用紙_テスト仕様書_モールＩＦテスト仕様書（対楽天）_チェックシートAPO_(APO)_050.(添付資料)その他 2" xfId="5584"/>
    <cellStyle name="7_FAX用紙_テスト仕様書_モールＩＦテスト仕様書（対楽天）_チェックシートAPO_(APO)_キャビネット構成図" xfId="5585"/>
    <cellStyle name="7_FAX用紙_テスト仕様書_モールＩＦテスト仕様書（対楽天）_チェックシートAPO_(APO)_キャビネット構成図 2" xfId="5586"/>
    <cellStyle name="7_FAX用紙_テスト仕様書_モールＩＦテスト仕様書（対楽天）_チェックシートAPO_(APO)_キャビネット構成図_01.コンバージョン手順書（最新）20040831" xfId="5587"/>
    <cellStyle name="7_FAX用紙_テスト仕様書_モールＩＦテスト仕様書（対楽天）_チェックシートAPO_(APO)_キャビネット構成図_050.(添付資料)その他" xfId="5588"/>
    <cellStyle name="7_FAX用紙_テスト仕様書_モールＩＦテスト仕様書（対楽天）_チェックシートAPO_(APO)_キャビネット構成図_050.(添付資料)その他 2" xfId="5589"/>
    <cellStyle name="7_FAX用紙_テスト仕様書_モールＩＦテスト仕様書（対楽天）_チェックシートAPO_(APO)_キャビネット構成図_キャビネット構成図" xfId="5590"/>
    <cellStyle name="7_FAX用紙_テスト仕様書_モールＩＦテスト仕様書（対楽天）_チェックシートAPO_(APO)_キャビネット構成図_キャビネット構成図 2" xfId="5591"/>
    <cellStyle name="7_FAX用紙_テスト仕様書_モールＩＦテスト仕様書（対楽天）_チェックシートAPO_(APO)_キャビネット構成図_キャビネット構成図_01.コンバージョン手順書（最新）20040831" xfId="5592"/>
    <cellStyle name="7_FAX用紙_テスト仕様書_モールＩＦテスト仕様書（対楽天）_チェックシートAPO_01.コンバージョン手順書（最新）20040831" xfId="5593"/>
    <cellStyle name="7_FAX用紙_テスト仕様書_モールＩＦテスト仕様書（対楽天）_チェックシートAPO_050.(添付資料)その他" xfId="5594"/>
    <cellStyle name="7_FAX用紙_テスト仕様書_モールＩＦテスト仕様書（対楽天）_チェックシートAPO_050.(添付資料)その他 2" xfId="5595"/>
    <cellStyle name="7_FAX用紙_テスト仕様書_モールＩＦテスト仕様書（対楽天）_チェックシートAPO_キャビネット構成図" xfId="5596"/>
    <cellStyle name="7_FAX用紙_テスト仕様書_モールＩＦテスト仕様書（対楽天）_チェックシートAPO_キャビネット構成図 2" xfId="5597"/>
    <cellStyle name="7_FAX用紙_テスト仕様書_モールＩＦテスト仕様書（対楽天）_チェックシートAPO_キャビネット構成図_01.コンバージョン手順書（最新）20040831" xfId="5598"/>
    <cellStyle name="7_FAX用紙_テスト仕様書_モールＩＦテスト仕様書（対楽天）_チェックシートAPO_キャビネット構成図_01.コンバージョン手順書（最新）20040831 2" xfId="5599"/>
    <cellStyle name="7_FAX用紙_テスト仕様書_モールＩＦテスト仕様書（対楽天）_チェックシートAPO_キャビネット構成図_キャビネット構成図 2" xfId="5600"/>
    <cellStyle name="7_FAX用紙_テスト仕様書_モールＩＦテスト仕様書（対楽天）_チェックシートAPO_キャビネット構成図_キャビネット構成図_01.コンバージョン手順書（最新）20040831" xfId="5601"/>
    <cellStyle name="7_FAX用紙_テスト仕様書_モールＩＦテスト仕様書（対楽天）_チェックシートAPO_キャビネット構成図_キャビネット構成図_01.コンバージョン手順書（最新）20040831 2" xfId="5602"/>
    <cellStyle name="7_FAX用紙_テスト仕様書_楽天見積機能縮小版" xfId="5603"/>
    <cellStyle name="7_FAX用紙_テスト仕様書_楽天見積機能縮小版 2" xfId="5604"/>
    <cellStyle name="7_FAX用紙_テスト仕様書_楽天見積機能縮小版_(APO)" xfId="5605"/>
    <cellStyle name="7_FAX用紙_テスト仕様書_楽天見積機能縮小版_(APO) 2" xfId="5606"/>
    <cellStyle name="7_FAX用紙_テスト仕様書_楽天見積機能縮小版_(APO)_(APO)_050.(添付資料)その他" xfId="5607"/>
    <cellStyle name="7_FAX用紙_テスト仕様書_楽天見積機能縮小版_(APO)_(APO)_キャビネット構成図" xfId="5608"/>
    <cellStyle name="7_FAX用紙_テスト仕様書_楽天見積機能縮小版_(APO)_(APO)_キャビネット構成図 2" xfId="5609"/>
    <cellStyle name="7_FAX用紙_テスト仕様書_楽天見積機能縮小版_(APO)_(APO)_キャビネット構成図_01.コンバージョン手順書（最新）20040831" xfId="5610"/>
    <cellStyle name="7_FAX用紙_テスト仕様書_楽天見積機能縮小版_(APO)_(APO)_キャビネット構成図_01.コンバージョン手順書（最新）20040831 2" xfId="5611"/>
    <cellStyle name="7_FAX用紙_テスト仕様書_楽天見積機能縮小版_(APO)_(APO)_キャビネット構成図_050.(添付資料)その他" xfId="5612"/>
    <cellStyle name="7_FAX用紙_テスト仕様書_楽天見積機能縮小版_(APO)_(APO)_キャビネット構成図_050.(添付資料)その他 2" xfId="5613"/>
    <cellStyle name="7_FAX用紙_テスト仕様書_楽天見積機能縮小版_(APO)_(APO)_キャビネット構成図_キャビネット構成図" xfId="5614"/>
    <cellStyle name="7_FAX用紙_テスト仕様書_楽天見積機能縮小版_(APO)_(APO)_キャビネット構成図_キャビネット構成図_01.コンバージョン手順書（最新）20040831" xfId="5615"/>
    <cellStyle name="7_FAX用紙_テスト仕様書_楽天見積機能縮小版_(APO)_(APO)_キャビネット構成図_キャビネット構成図_01.コンバージョン手順書（最新）20040831 2" xfId="5616"/>
    <cellStyle name="7_FAX用紙_テスト仕様書_楽天見積機能縮小版_(APO)_(APO)_キャビネット構成図_キャビネット構成図_050.(添付資料)その他 2" xfId="5617"/>
    <cellStyle name="7_FAX用紙_テスト仕様書_楽天見積機能縮小版_(APO)_01.コンバージョン手順書（最新）20040831" xfId="5618"/>
    <cellStyle name="7_FAX用紙_テスト仕様書_楽天見積機能縮小版_(APO)_050.(添付資料)その他 2" xfId="5619"/>
    <cellStyle name="7_FAX用紙_テスト仕様書_楽天見積機能縮小版_(APO)_キャビネット構成図 2" xfId="5620"/>
    <cellStyle name="7_FAX用紙_テスト仕様書_楽天見積機能縮小版_(APO)_キャビネット構成図_01.コンバージョン手順書（最新）20040831" xfId="5621"/>
    <cellStyle name="7_FAX用紙_テスト仕様書_楽天見積機能縮小版_(APO)_キャビネット構成図_01.コンバージョン手順書（最新）20040831 2" xfId="5622"/>
    <cellStyle name="7_FAX用紙_テスト仕様書_楽天見積機能縮小版_(APO)_キャビネット構成図_キャビネット構成図" xfId="5623"/>
    <cellStyle name="7_FAX用紙_テスト仕様書_楽天見積機能縮小版_(APO)_キャビネット構成図_キャビネット構成図 2" xfId="5624"/>
    <cellStyle name="7_FAX用紙_テスト仕様書_楽天見積機能縮小版_(APO)_キャビネット構成図_キャビネット構成図_01.コンバージョン手順書（最新）20040831" xfId="5625"/>
    <cellStyle name="7_FAX用紙_テスト仕様書_楽天見積機能縮小版_(APO)_キャビネット構成図_キャビネット構成図_050.(添付資料)その他" xfId="5626"/>
    <cellStyle name="7_FAX用紙_モールＩＦテスト仕様書（対楽天）_(APO)_(APO)_キャビネット構成図_01.コンバージョン手順書（最新）20040831" xfId="5627"/>
    <cellStyle name="7_FAX用紙_テスト仕様書_楽天見積機能縮小版_(APO)_キャビネット構成図_キャビネット構成図_050.(添付資料)その他 2" xfId="5628"/>
    <cellStyle name="7_FAX用紙_テスト仕様書_楽天見積機能縮小版_01.コンバージョン手順書（最新）20040831" xfId="5629"/>
    <cellStyle name="7_FAX用紙_テスト仕様書_楽天見積機能縮小版_01.コンバージョン手順書（最新）20040831 2" xfId="5630"/>
    <cellStyle name="7_FAX用紙_テスト仕様書_楽天見積機能縮小版_050.(添付資料)その他" xfId="5631"/>
    <cellStyle name="7_FAX用紙_テスト仕様書_楽天見積機能縮小版_050.(添付資料)その他 2" xfId="5632"/>
    <cellStyle name="7_FAX用紙_テスト仕様書_楽天見積機能縮小版_キャビネット構成図" xfId="5633"/>
    <cellStyle name="年月日" xfId="5634"/>
    <cellStyle name="7_FAX用紙_テスト仕様書_楽天見積機能縮小版_キャビネット構成図 2" xfId="5635"/>
    <cellStyle name="7_FAX用紙_テスト仕様書_楽天見積機能縮小版_キャビネット構成図_01.コンバージョン手順書（最新）20040831" xfId="5636"/>
    <cellStyle name="7_FAX用紙_テスト仕様書_楽天見積機能縮小版_キャビネット構成図_01.コンバージョン手順書（最新）20040831 2" xfId="5637"/>
    <cellStyle name="7_FAX用紙_テスト仕様書_楽天見積機能縮小版_キャビネット構成図_050.(添付資料)その他" xfId="5638"/>
    <cellStyle name="7_FAX用紙_テスト仕様書_楽天見積機能縮小版_キャビネット構成図_キャビネット構成図" xfId="5639"/>
    <cellStyle name="7_FAX用紙_テスト仕様書_楽天見積機能縮小版_キャビネット構成図_キャビネット構成図_01.コンバージョン手順書（最新）20040831" xfId="5640"/>
    <cellStyle name="7_FAX用紙_テスト仕様書_楽天見積機能縮小版_キャビネット構成図_キャビネット構成図_01.コンバージョン手順書（最新）20040831 2" xfId="5641"/>
    <cellStyle name="7_FAX用紙_テスト仕様書_楽天見積機能縮小版_キャビネット構成図_キャビネット構成図_050.(添付資料)その他" xfId="5642"/>
    <cellStyle name="7_FAX用紙_テスト仕様書_楽天見積機能縮小版_チェックシートAPO_(APO)" xfId="5643"/>
    <cellStyle name="7_FAX用紙_テスト仕様書_楽天見積機能縮小版_チェックシートAPO_(APO) 2" xfId="5644"/>
    <cellStyle name="7_FAX用紙_テスト仕様書_楽天見積機能縮小版_チェックシートAPO_(APO)_01.コンバージョン手順書（最新）20040831" xfId="5645"/>
    <cellStyle name="7_FAX用紙_テスト仕様書_楽天見積機能縮小版_チェックシートAPO_(APO)_01.コンバージョン手順書（最新）20040831 2" xfId="5646"/>
    <cellStyle name="7_FAX用紙_テスト仕様書_楽天見積機能縮小版_チェックシートAPO_(APO)_キャビネット構成図 2" xfId="5647"/>
    <cellStyle name="7_FAX用紙_テスト仕様書_楽天見積機能縮小版_チェックシートAPO_(APO)_キャビネット構成図_01.コンバージョン手順書（最新）20040831" xfId="5648"/>
    <cellStyle name="7_FAX用紙_テスト仕様書_楽天見積機能縮小版_チェックシートAPO_(APO)_キャビネット構成図_01.コンバージョン手順書（最新）20040831 2" xfId="5649"/>
    <cellStyle name="7_FAX用紙_テスト仕様書_楽天見積機能縮小版_チェックシートAPO_(APO)_キャビネット構成図_050.(添付資料)その他" xfId="5650"/>
    <cellStyle name="7_FAX用紙_テスト仕様書_楽天見積機能縮小版_チェックシートAPO_(APO)_キャビネット構成図_050.(添付資料)その他 2" xfId="5651"/>
    <cellStyle name="7_FAX用紙_テスト仕様書_楽天見積機能縮小版_チェックシートAPO_(APO)_キャビネット構成図_キャビネット構成図" xfId="5652"/>
    <cellStyle name="7_FAX用紙_テスト仕様書_楽天見積機能縮小版_チェックシートAPO_(APO)_キャビネット構成図_キャビネット構成図 2" xfId="5653"/>
    <cellStyle name="7_FAX用紙_テスト仕様書_楽天見積機能縮小版_チェックシートAPO_(APO)_キャビネット構成図_キャビネット構成図_01.コンバージョン手順書（最新）20040831" xfId="5654"/>
    <cellStyle name="7_FAX用紙_テスト仕様書_楽天見積機能縮小版_チェックシートAPO_(APO)_キャビネット構成図_キャビネット構成図_01.コンバージョン手順書（最新）20040831 2" xfId="5655"/>
    <cellStyle name="7_FAX用紙_テスト仕様書_楽天見積機能縮小版_チェックシートAPO_(APO)_キャビネット構成図_キャビネット構成図_050.(添付資料)その他" xfId="5656"/>
    <cellStyle name="7_FAX用紙_テスト仕様書_楽天見積機能縮小版_チェックシートAPO_(APO)_キャビネット構成図_キャビネット構成図_050.(添付資料)その他 2" xfId="5657"/>
    <cellStyle name="7_FAX用紙_テスト仕様書_楽天見積機能縮小版_チェックシートAPO_01.コンバージョン手順書（最新）20040831" xfId="5658"/>
    <cellStyle name="7_FAX用紙_テスト仕様書_楽天見積機能縮小版_チェックシートAPO_01.コンバージョン手順書（最新）20040831 2" xfId="5659"/>
    <cellStyle name="7_FAX用紙_テスト仕様書_楽天見積機能縮小版_チェックシートAPO_050.(添付資料)その他" xfId="5660"/>
    <cellStyle name="差_履歴書-趙峰" xfId="5661"/>
    <cellStyle name="7_FAX用紙_楽天見積機能縮小版_(APO)_(APO)_キャビネット構成図" xfId="5662"/>
    <cellStyle name="7_FAX用紙_テスト仕様書_楽天見積機能縮小版_チェックシートAPO_050.(添付資料)その他 2" xfId="5663"/>
    <cellStyle name="7_FAX用紙_テスト仕様書_楽天見積機能縮小版_チェックシートAPO_キャビネット構成図_キャビネット構成図" xfId="5664"/>
    <cellStyle name="7_FAX用紙_テスト仕様書_楽天見積機能縮小版_チェックシートAPO_キャビネット構成図_キャビネット構成図 2" xfId="5665"/>
    <cellStyle name="7_FAX用紙_テスト仕様書_楽天見積機能縮小版_チェックシートAPO_キャビネット構成図_キャビネット構成図_01.コンバージョン手順書（最新）20040831" xfId="5666"/>
    <cellStyle name="7_FAX用紙_テスト仕様書_楽天見積機能縮小版_チェックシートAPO_キャビネット構成図_キャビネット構成図_01.コンバージョン手順書（最新）20040831 2" xfId="5667"/>
    <cellStyle name="7_FAX用紙_テスト仕様書_楽天見積機能縮小版_チェックシートAPO_キャビネット構成図_キャビネット構成図_050.(添付資料)その他" xfId="5668"/>
    <cellStyle name="7_FAX用紙_テスト仕様書_注文確認" xfId="5669"/>
    <cellStyle name="7_FAX用紙_テスト仕様書_注文確認 2" xfId="5670"/>
    <cellStyle name="7_FAX用紙_テスト仕様書_注文確認_(APO)" xfId="5671"/>
    <cellStyle name="7_FAX用紙_テスト仕様書_注文確認_(APO)_(APO)" xfId="5672"/>
    <cellStyle name="7_FAX用紙_テスト仕様書_注文確認_(APO)_(APO)_01.コンバージョン手順書（最新）20040831" xfId="5673"/>
    <cellStyle name="7_FAX用紙_テスト仕様書_注文確認_(APO)_(APO)_01.コンバージョン手順書（最新）20040831 2" xfId="5674"/>
    <cellStyle name="7_FAX用紙_テスト仕様書_注文確認_(APO)_(APO)_050.(添付資料)その他" xfId="5675"/>
    <cellStyle name="7_FAX用紙_テスト仕様書_注文確認_(APO)_(APO)_050.(添付資料)その他 2" xfId="5676"/>
    <cellStyle name="7_FAX用紙_テスト仕様書_注文確認_(APO)_(APO)_キャビネット構成図_01.コンバージョン手順書（最新）20040831" xfId="5677"/>
    <cellStyle name="7_FAX用紙_テスト仕様書_注文確認_(APO)_(APO)_キャビネット構成図_01.コンバージョン手順書（最新）20040831 2" xfId="5678"/>
    <cellStyle name="7_FAX用紙_テスト仕様書_注文確認_(APO)_(APO)_キャビネット構成図_050.(添付資料)その他 2" xfId="5679"/>
    <cellStyle name="7_FAX用紙_テスト仕様書_注文確認_(APO)_(APO)_キャビネット構成図_キャビネット構成図" xfId="5680"/>
    <cellStyle name="7_FAX用紙_テスト仕様書_注文確認_(APO)_(APO)_キャビネット構成図_キャビネット構成図 2" xfId="5681"/>
    <cellStyle name="7_FAX用紙_テスト仕様書_注文確認_(APO)_(APO)_キャビネット構成図_キャビネット構成図_01.コンバージョン手順書（最新）20040831" xfId="5682"/>
    <cellStyle name="7_FAX用紙_テスト仕様書_注文確認_(APO)_(APO)_キャビネット構成図_キャビネット構成図_01.コンバージョン手順書（最新）20040831 2" xfId="5683"/>
    <cellStyle name="7_FAX用紙_テスト仕様書_注文確認_(APO)_キャビネット構成図 2" xfId="5684"/>
    <cellStyle name="7_FAX用紙_テスト仕様書_注文確認_(APO)_キャビネット構成図_キャビネット構成図_01.コンバージョン手順書（最新）20040831" xfId="5685"/>
    <cellStyle name="7_FAX用紙_テスト仕様書_注文確認_(APO)_キャビネット構成図_キャビネット構成図_01.コンバージョン手順書（最新）20040831 2" xfId="5686"/>
    <cellStyle name="7_FAX用紙_テスト仕様書_注文確認_(APO)_キャビネット構成図_キャビネット構成図_050.(添付資料)その他" xfId="5687"/>
    <cellStyle name="7_FAX用紙_テスト仕様書_注文確認_(APO)_キャビネット構成図_キャビネット構成図_050.(添付資料)その他 2" xfId="5688"/>
    <cellStyle name="7_FAX用紙_テスト仕様書_注文確認_キャビネット構成図" xfId="5689"/>
    <cellStyle name="Mon騁aire [0]_AR1194" xfId="5690"/>
    <cellStyle name="7_FAX用紙_テスト仕様書_注文確認_キャビネット構成図_050.(添付資料)その他" xfId="5691"/>
    <cellStyle name="7_FAX用紙_テスト仕様書_注文確認_キャビネット構成図_050.(添付資料)その他 2" xfId="5692"/>
    <cellStyle name="7_FAX用紙_テスト仕様書_注文確認_キャビネット構成図_キャビネット構成図 2" xfId="5693"/>
    <cellStyle name="7_FAX用紙_テスト仕様書_注文確認_キャビネット構成図_キャビネット構成図_01.コンバージョン手順書（最新）20040831" xfId="5694"/>
    <cellStyle name="7_FAX用紙_モールＩ／Ｆテスト" xfId="5695"/>
    <cellStyle name="7_FAX用紙_モールＩ／Ｆテスト_(APO)" xfId="5696"/>
    <cellStyle name="7_FAX用紙_モールＩ／Ｆテスト_(APO) 2" xfId="5697"/>
    <cellStyle name="7_FAX用紙_モールＩ／Ｆテスト_(APO)_(APO)_キャビネット構成図_01.コンバージョン手順書（最新）20040831" xfId="5698"/>
    <cellStyle name="7_FAX用紙_モールＩ／Ｆテスト_(APO)_(APO)_キャビネット構成図_01.コンバージョン手順書（最新）20040831 2" xfId="5699"/>
    <cellStyle name="7_FAX用紙_モールＩ／Ｆテスト_(APO)_(APO)_キャビネット構成図_キャビネット構成図" xfId="5700"/>
    <cellStyle name="7_FAX用紙_モールＩ／Ｆテスト_(APO)_(APO)_キャビネット構成図_キャビネット構成図 2" xfId="5701"/>
    <cellStyle name="7_FAX用紙_モールＩ／Ｆテスト_(APO)_(APO)_キャビネット構成図_キャビネット構成図_050.(添付資料)その他" xfId="5702"/>
    <cellStyle name="7_FAX用紙_モールＩ／Ｆテスト_(APO)_(APO)_キャビネット構成図_キャビネット構成図_050.(添付資料)その他 2" xfId="5703"/>
    <cellStyle name="7_FAX用紙_モールＩ／Ｆテスト_(APO)_01.コンバージョン手順書（最新）20040831" xfId="5704"/>
    <cellStyle name="7_FAX用紙_モールＩ／Ｆテスト_(APO)_050.(添付資料)その他" xfId="5705"/>
    <cellStyle name="7_FAX用紙_モールＩ／Ｆテスト_(APO)_キャビネット構成図" xfId="5706"/>
    <cellStyle name="7_FAX用紙_モールＩ／Ｆテスト_(APO)_キャビネット構成図 2" xfId="5707"/>
    <cellStyle name="7_FAX用紙_モールＩ／Ｆテスト_(APO)_キャビネット構成図_01.コンバージョン手順書（最新）20040831" xfId="5708"/>
    <cellStyle name="7_FAX用紙_モールＩ／Ｆテスト_(APO)_キャビネット構成図_01.コンバージョン手順書（最新）20040831 2" xfId="5709"/>
    <cellStyle name="7_FAX用紙_モールＩ／Ｆテスト_(APO)_キャビネット構成図_050.(添付資料)その他" xfId="5710"/>
    <cellStyle name="7_FAX用紙_モールＩ／Ｆテスト_(APO)_キャビネット構成図_050.(添付資料)その他 2" xfId="5711"/>
    <cellStyle name="7_FAX用紙_モールＩ／Ｆテスト_(APO)_キャビネット構成図_キャビネット構成図" xfId="5712"/>
    <cellStyle name="7_FAX用紙_モールＩ／Ｆテスト_(APO)_キャビネット構成図_キャビネット構成図 2" xfId="5713"/>
    <cellStyle name="7_FAX用紙_注文確認_(APO)_(APO)_キャビネット構成図_キャビネット構成図 2" xfId="5714"/>
    <cellStyle name="7_FAX用紙_モールＩ／Ｆテスト_(APO)_キャビネット構成図_キャビネット構成図_01.コンバージョン手順書（最新）20040831" xfId="5715"/>
    <cellStyle name="7_FAX用紙_モールＩ／Ｆテスト_(APO)_キャビネット構成図_キャビネット構成図_01.コンバージョン手順書（最新）20040831 2" xfId="5716"/>
    <cellStyle name="7_FAX用紙_モールＩ／Ｆテスト_(APO)_キャビネット構成図_キャビネット構成図_050.(添付資料)その他" xfId="5717"/>
    <cellStyle name="7_FAX用紙_モールＩ／Ｆテスト_(APO)_キャビネット構成図_キャビネット構成図_050.(添付資料)その他 2" xfId="5718"/>
    <cellStyle name="7_FAX用紙_モールＩ／Ｆテスト_キャビネット構成図" xfId="5719"/>
    <cellStyle name="7_FAX用紙_モールＩ／Ｆテスト_キャビネット構成図_01.コンバージョン手順書（最新）20040831" xfId="5720"/>
    <cellStyle name="7_FAX用紙_モールＩ／Ｆテスト_キャビネット構成図_01.コンバージョン手順書（最新）20040831 2" xfId="5721"/>
    <cellStyle name="7_FAX用紙_モールＩ／Ｆテスト_キャビネット構成図_050.(添付資料)その他" xfId="5722"/>
    <cellStyle name="7_FAX用紙_モールＩ／Ｆテスト_キャビネット構成図_050.(添付資料)その他 2" xfId="5723"/>
    <cellStyle name="7_FAX用紙_モールＩ／Ｆテスト_キャビネット構成図_キャビネット構成図" xfId="5724"/>
    <cellStyle name="7_FAX用紙_モールＩ／Ｆテスト_キャビネット構成図_キャビネット構成図 2" xfId="5725"/>
    <cellStyle name="7_FAX用紙_モールＩ／Ｆテスト_キャビネット構成図_キャビネット構成図_01.コンバージョン手順書（最新）20040831" xfId="5726"/>
    <cellStyle name="7_FAX用紙_モールＩ／Ｆテスト_キャビネット構成図_キャビネット構成図_01.コンバージョン手順書（最新）20040831 2" xfId="5727"/>
    <cellStyle name="7_FAX用紙_モールＩ／Ｆテスト_チェックシートAPO" xfId="5728"/>
    <cellStyle name="7_FAX用紙_モールＩ／Ｆテスト_チェックシートAPO_(APO)" xfId="5729"/>
    <cellStyle name="7_FAX用紙_モールＩ／Ｆテスト_チェックシートAPO_(APO) 2" xfId="5730"/>
    <cellStyle name="7_FAX用紙_モールＩ／Ｆテスト_チェックシートAPO_(APO)_01.コンバージョン手順書（最新）20040831 2" xfId="5731"/>
    <cellStyle name="Link Units (0)" xfId="5732"/>
    <cellStyle name="7_FAX用紙_モールＩ／Ｆテスト_チェックシートAPO_(APO)_050.(添付資料)その他" xfId="5733"/>
    <cellStyle name="7_FAX用紙_モールＩ／Ｆテスト_チェックシートAPO_(APO)_キャビネット構成図" xfId="5734"/>
    <cellStyle name="7_FAX用紙_モールＩ／Ｆテスト_チェックシートAPO_(APO)_キャビネット構成図 2" xfId="5735"/>
    <cellStyle name="7_FAX用紙_モールＩ／Ｆテスト_チェックシートAPO_キャビネット構成図_キャビネット構成図 2" xfId="5736"/>
    <cellStyle name="7_FAX用紙_モールＩ／Ｆテスト_チェックシートAPO_(APO)_キャビネット構成図_01.コンバージョン手順書（最新）20040831" xfId="5737"/>
    <cellStyle name="7_FAX用紙_モールＩ／Ｆテスト_チェックシートAPO_(APO)_キャビネット構成図_01.コンバージョン手順書（最新）20040831 2" xfId="5738"/>
    <cellStyle name="7_FAX用紙_モールＩ／Ｆテスト_チェックシートAPO_(APO)_キャビネット構成図_050.(添付資料)その他" xfId="5739"/>
    <cellStyle name="7_FAX用紙_モールＩ／Ｆテスト_チェックシートAPO_(APO)_キャビネット構成図_050.(添付資料)その他 2" xfId="5740"/>
    <cellStyle name="7_FAX用紙_モールＩ／Ｆテスト_チェックシートAPO_(APO)_キャビネット構成図_キャビネット構成図" xfId="5741"/>
    <cellStyle name="7_FAX用紙_モールＩ／Ｆテスト_チェックシートAPO_(APO)_キャビネット構成図_キャビネット構成図 2" xfId="5742"/>
    <cellStyle name="7_FAX用紙_モールＩ／Ｆテスト_チェックシートAPO_(APO)_キャビネット構成図_キャビネット構成図_01.コンバージョン手順書（最新）20040831" xfId="5743"/>
    <cellStyle name="7_FAX用紙_モールＩ／Ｆテスト_チェックシートAPO_(APO)_キャビネット構成図_キャビネット構成図_01.コンバージョン手順書（最新）20040831 2" xfId="5744"/>
    <cellStyle name="7_FAX用紙_モールＩ／Ｆテスト_チェックシートAPO_(APO)_キャビネット構成図_キャビネット構成図_050.(添付資料)その他" xfId="5745"/>
    <cellStyle name="7_FAX用紙_モールＩ／Ｆテスト_チェックシートAPO_(APO)_キャビネット構成図_キャビネット構成図_050.(添付資料)その他 2" xfId="5746"/>
    <cellStyle name="7_FAX用紙_モールＩ／Ｆテスト_チェックシートAPO_01.コンバージョン手順書（最新）20040831" xfId="5747"/>
    <cellStyle name="7_FAX用紙_モールＩ／Ｆテスト_チェックシートAPO_01.コンバージョン手順書（最新）20040831 2" xfId="5748"/>
    <cellStyle name="7_FAX用紙_モールＩ／Ｆテスト_チェックシートAPO_050.(添付資料)その他" xfId="5749"/>
    <cellStyle name="7_FAX用紙_モールＩ／Ｆテスト_チェックシートAPO_050.(添付資料)その他 2" xfId="5750"/>
    <cellStyle name="7_FAX用紙_モールＩ／Ｆテスト_チェックシートAPO_キャビネット構成図_01.コンバージョン手順書（最新）20040831" xfId="5751"/>
    <cellStyle name="7_FAX用紙_モールＩ／Ｆテスト_チェックシートAPO_キャビネット構成図_01.コンバージョン手順書（最新）20040831 2" xfId="5752"/>
    <cellStyle name="7_FAX用紙_モールＩ／Ｆテスト_チェックシートAPO_キャビネット構成図_050.(添付資料)その他" xfId="5753"/>
    <cellStyle name="7_FAX用紙_モールＩ／Ｆテスト_チェックシートAPO_キャビネット構成図_050.(添付資料)その他 2" xfId="5754"/>
    <cellStyle name="7_FAX用紙_モールＩ／Ｆテスト_チェックシートAPO_キャビネット構成図_キャビネット構成図_050.(添付資料)その他" xfId="5755"/>
    <cellStyle name="7_FAX用紙_モールＩ／Ｆテスト_チェックシートAPO_キャビネット構成図_キャビネット構成図_050.(添付資料)その他 2" xfId="5756"/>
    <cellStyle name="7_FAX用紙_モールＩＦテスト仕様書（対楽天）" xfId="5757"/>
    <cellStyle name="7_FAX用紙_モールＩＦテスト仕様書（対楽天） 2" xfId="5758"/>
    <cellStyle name="7_FAX用紙_モールＩＦテスト仕様書（対楽天）_(APO)_(APO)_01.コンバージョン手順書（最新）20040831" xfId="5759"/>
    <cellStyle name="7_FAX用紙_モールＩＦテスト仕様書（対楽天）_(APO)_(APO)_01.コンバージョン手順書（最新）20040831 2" xfId="5760"/>
    <cellStyle name="7_FAX用紙_モールＩＦテスト仕様書（対楽天）_(APO)_(APO)_050.(添付資料)その他" xfId="5761"/>
    <cellStyle name="7_FAX用紙_モールＩＦテスト仕様書（対楽天）_(APO)_(APO)_050.(添付資料)その他 2" xfId="5762"/>
    <cellStyle name="7_FAX用紙_モールＩＦテスト仕様書（対楽天）_(APO)_(APO)_キャビネット構成図 2" xfId="5763"/>
    <cellStyle name="7_FAX用紙_モールＩＦテスト仕様書（対楽天）_(APO)_(APO)_キャビネット構成図_050.(添付資料)その他 2" xfId="5764"/>
    <cellStyle name="7_FAX用紙_モールＩＦテスト仕様書（対楽天）_(APO)_(APO)_キャビネット構成図_キャビネット構成図" xfId="5765"/>
    <cellStyle name="7_FAX用紙_モールＩＦテスト仕様書（対楽天）_(APO)_(APO)_キャビネット構成図_キャビネット構成図 2" xfId="5766"/>
    <cellStyle name="7_FAX用紙_モールＩＦテスト仕様書（対楽天）_(APO)_(APO)_キャビネット構成図_キャビネット構成図_01.コンバージョン手順書（最新）20040831" xfId="5767"/>
    <cellStyle name="7_FAX用紙_モールＩＦテスト仕様書（対楽天）_(APO)_(APO)_キャビネット構成図_キャビネット構成図_050.(添付資料)その他 2" xfId="5768"/>
    <cellStyle name="7_FAX用紙_モールＩＦテスト仕様書（対楽天）_(APO)_01.コンバージョン手順書（最新）20040831" xfId="5769"/>
    <cellStyle name="7_FAX用紙_注文確認_チェックシートAPO_キャビネット構成図_050.(添付資料)その他" xfId="5770"/>
    <cellStyle name="7_FAX用紙_モールＩＦテスト仕様書（対楽天）_(APO)_01.コンバージョン手順書（最新）20040831 2" xfId="5771"/>
    <cellStyle name="好 2" xfId="5772"/>
    <cellStyle name="7_FAX用紙_モールＩＦテスト仕様書（対楽天）_(APO)_050.(添付資料)その他 2" xfId="5773"/>
    <cellStyle name="7_FAX用紙_モールＩＦテスト仕様書（対楽天）_(APO)_キャビネット構成図 2" xfId="5774"/>
    <cellStyle name="7_FAX用紙_楽天見積機能縮小版_(APO)_(APO)_キャビネット構成図_キャビネット構成図" xfId="5775"/>
    <cellStyle name="7_FAX用紙_モールＩＦテスト仕様書（対楽天）_(APO)_キャビネット構成図_01.コンバージョン手順書（最新）20040831" xfId="5776"/>
    <cellStyle name="7_FAX用紙_楽天見積機能縮小版_(APO)_(APO)_キャビネット構成図_キャビネット構成図 2" xfId="5777"/>
    <cellStyle name="7_FAX用紙_モールＩＦテスト仕様書（対楽天）_(APO)_キャビネット構成図_01.コンバージョン手順書（最新）20040831 2" xfId="5778"/>
    <cellStyle name="7_FAX用紙_モールＩＦテスト仕様書（対楽天）_(APO)_キャビネット構成図_050.(添付資料)その他" xfId="5779"/>
    <cellStyle name="7_FAX用紙_モールＩＦテスト仕様書（対楽天）_(APO)_キャビネット構成図_050.(添付資料)その他 2" xfId="5780"/>
    <cellStyle name="7_FAX用紙_モールＩＦテスト仕様書（対楽天）_(APO)_キャビネット構成図_キャビネット構成図" xfId="5781"/>
    <cellStyle name="7_FAX用紙_モールＩＦテスト仕様書（対楽天）_(APO)_キャビネット構成図_キャビネット構成図 2" xfId="5782"/>
    <cellStyle name="7_FAX用紙_モールＩＦテスト仕様書（対楽天）_(APO)_キャビネット構成図_キャビネット構成図_01.コンバージョン手順書（最新）20040831" xfId="5783"/>
    <cellStyle name="7_FAX用紙_モールＩＦテスト仕様書（対楽天）_(APO)_キャビネット構成図_キャビネット構成図_01.コンバージョン手順書（最新）20040831 2" xfId="5784"/>
    <cellStyle name="7_FAX用紙_モールＩＦテスト仕様書（対楽天）_01.コンバージョン手順書（最新）20040831" xfId="5785"/>
    <cellStyle name="7_FAX用紙_モールＩＦテスト仕様書（対楽天）_キャビネット構成図_01.コンバージョン手順書（最新）20040831" xfId="5786"/>
    <cellStyle name="PSHeading 2" xfId="5787"/>
    <cellStyle name="7_FAX用紙_モールＩＦテスト仕様書（対楽天）_キャビネット構成図_050.(添付資料)その他" xfId="5788"/>
    <cellStyle name="7_FAX用紙_注文確認_(APO)_(APO)_キャビネット構成図_キャビネット構成図_050.(添付資料)その他 2" xfId="5789"/>
    <cellStyle name="7_FAX用紙_モールＩＦテスト仕様書（対楽天）_キャビネット構成図_キャビネット構成図 2" xfId="5790"/>
    <cellStyle name="7_FAX用紙_モールＩＦテスト仕様書（対楽天）_キャビネット構成図_キャビネット構成図_01.コンバージョン手順書（最新）20040831" xfId="5791"/>
    <cellStyle name="7_FAX用紙_モールＩＦテスト仕様書（対楽天）_キャビネット構成図_キャビネット構成図_01.コンバージョン手順書（最新）20040831 2" xfId="5792"/>
    <cellStyle name="7_FAX用紙_モールＩＦテスト仕様書（対楽天）_キャビネット構成図_キャビネット構成図_050.(添付資料)その他 2" xfId="5793"/>
    <cellStyle name="7_FAX用紙_モールＩＦテスト仕様書（対楽天）_チェックシートAPO" xfId="5794"/>
    <cellStyle name="7_FAX用紙_モールＩＦテスト仕様書（対楽天）_チェックシートAPO_(APO)" xfId="5795"/>
    <cellStyle name="7_FAX用紙_モールＩＦテスト仕様書（対楽天）_チェックシートAPO_(APO) 2" xfId="5796"/>
    <cellStyle name="7_FAX用紙_モールＩＦテスト仕様書（対楽天）_チェックシートAPO_(APO)_01.コンバージョン手順書（最新）20040831" xfId="5797"/>
    <cellStyle name="7_FAX用紙_モールＩＦテスト仕様書（対楽天）_チェックシートAPO_(APO)_01.コンバージョン手順書（最新）20040831 2" xfId="5798"/>
    <cellStyle name="未定義" xfId="5799"/>
    <cellStyle name="7_FAX用紙_モールＩＦテスト仕様書（対楽天）_チェックシートAPO_(APO)_050.(添付資料)その他" xfId="5800"/>
    <cellStyle name="7_FAX用紙_モールＩＦテスト仕様書（対楽天）_チェックシートAPO_(APO)_キャビネット構成図" xfId="5801"/>
    <cellStyle name="7_FAX用紙_モールＩＦテスト仕様書（対楽天）_チェックシートAPO_(APO)_キャビネット構成図_01.コンバージョン手順書（最新）20040831" xfId="5802"/>
    <cellStyle name="7_FAX用紙_モールＩＦテスト仕様書（対楽天）_チェックシートAPO_(APO)_キャビネット構成図_01.コンバージョン手順書（最新）20040831 2" xfId="5803"/>
    <cellStyle name="7_FAX用紙_モールＩＦテスト仕様書（対楽天）_チェックシートAPO_(APO)_キャビネット構成図_キャビネット構成図 2" xfId="5804"/>
    <cellStyle name="Check Cell" xfId="5805"/>
    <cellStyle name="7_FAX用紙_モールＩＦテスト仕様書（対楽天）_チェックシートAPO_(APO)_キャビネット構成図_キャビネット構成図_01.コンバージョン手順書（最新）20040831 2" xfId="5806"/>
    <cellStyle name="7_FAX用紙_モールＩＦテスト仕様書（対楽天）_チェックシートAPO_(APO)_キャビネット構成図_キャビネット構成図_050.(添付資料)その他" xfId="5807"/>
    <cellStyle name="7_FAX用紙_モールＩＦテスト仕様書（対楽天）_チェックシートAPO_(APO)_キャビネット構成図_キャビネット構成図_050.(添付資料)その他 2" xfId="5808"/>
    <cellStyle name="7_FAX用紙_モールＩＦテスト仕様書（対楽天）_チェックシートAPO_01.コンバージョン手順書（最新）20040831" xfId="5809"/>
    <cellStyle name="SAPBEXfilterText" xfId="5810"/>
    <cellStyle name="7_FAX用紙_モールＩＦテスト仕様書（対楽天）_チェックシートAPO_01.コンバージョン手順書（最新）20040831 2" xfId="5811"/>
    <cellStyle name="7_FAX用紙_モールＩＦテスト仕様書（対楽天）_チェックシートAPO_050.(添付資料)その他 2" xfId="5812"/>
    <cellStyle name="7_FAX用紙_楽天見積機能縮小版" xfId="5813"/>
    <cellStyle name="7_FAX用紙_楽天見積機能縮小版 2" xfId="5814"/>
    <cellStyle name="7_FAX用紙_楽天見積機能縮小版_(APO)" xfId="5815"/>
    <cellStyle name="7_FAX用紙_楽天見積機能縮小版_(APO) 2" xfId="5816"/>
    <cellStyle name="7_FAX用紙_楽天見積機能縮小版_(APO)_(APO)" xfId="5817"/>
    <cellStyle name="7_FAX用紙_楽天見積機能縮小版_(APO)_(APO)_01.コンバージョン手順書（最新）20040831" xfId="5818"/>
    <cellStyle name="7_FAX用紙_楽天見積機能縮小版_(APO)_(APO)_050.(添付資料)その他" xfId="5819"/>
    <cellStyle name="差_履歴書-趙峰 2" xfId="5820"/>
    <cellStyle name="7_FAX用紙_楽天見積機能縮小版_(APO)_(APO)_キャビネット構成図 2" xfId="5821"/>
    <cellStyle name="7_FAX用紙_楽天見積機能縮小版_(APO)_(APO)_キャビネット構成図_050.(添付資料)その他" xfId="5822"/>
    <cellStyle name="7_FAX用紙_楽天見積機能縮小版_(APO)_(APO)_キャビネット構成図_050.(添付資料)その他 2" xfId="5823"/>
    <cellStyle name="7_FAX用紙_楽天見積機能縮小版_(APO)_(APO)_キャビネット構成図_キャビネット構成図_01.コンバージョン手順書（最新）20040831" xfId="5824"/>
    <cellStyle name="7_FAX用紙_楽天見積機能縮小版_(APO)_(APO)_キャビネット構成図_キャビネット構成図_01.コンバージョン手順書（最新）20040831 2" xfId="5825"/>
    <cellStyle name="7_FAX用紙_楽天見積機能縮小版_(APO)_(APO)_キャビネット構成図_キャビネット構成図_050.(添付資料)その他 2" xfId="5826"/>
    <cellStyle name="7_FAX用紙_楽天見積機能縮小版_(APO)_01.コンバージョン手順書（最新）20040831" xfId="5827"/>
    <cellStyle name="Input 4" xfId="5828"/>
    <cellStyle name="7_FAX用紙_楽天見積機能縮小版_(APO)_01.コンバージョン手順書（最新）20040831 2" xfId="5829"/>
    <cellStyle name="7_FAX用紙_楽天見積機能縮小版_(APO)_050.(添付資料)その他" xfId="5830"/>
    <cellStyle name="型番" xfId="5831"/>
    <cellStyle name="7_FAX用紙_楽天見積機能縮小版_(APO)_050.(添付資料)その他 2" xfId="5832"/>
    <cellStyle name="7_FAX用紙_楽天見積機能縮小版_(APO)_キャビネット構成図_01.コンバージョン手順書（最新）20040831" xfId="5833"/>
    <cellStyle name="7_FAX用紙_楽天見積機能縮小版_(APO)_キャビネット構成図_01.コンバージョン手順書（最新）20040831 2" xfId="5834"/>
    <cellStyle name="7_FAX用紙_楽天見積機能縮小版_(APO)_キャビネット構成図_050.(添付資料)その他 2" xfId="5835"/>
    <cellStyle name="7_FAX用紙_楽天見積機能縮小版_(APO)_キャビネット構成図_キャビネット構成図_01.コンバージョン手順書（最新）20040831 2" xfId="5836"/>
    <cellStyle name="7_FAX用紙_楽天見積機能縮小版_01.コンバージョン手順書（最新）20040831" xfId="5837"/>
    <cellStyle name="7_FAX用紙_楽天見積機能縮小版_01.コンバージョン手順書（最新）20040831 2" xfId="5838"/>
    <cellStyle name="7_FAX用紙_楽天見積機能縮小版_050.(添付資料)その他" xfId="5839"/>
    <cellStyle name="7_FAX用紙_楽天見積機能縮小版_キャビネット構成図_01.コンバージョン手順書（最新）20040831" xfId="5840"/>
    <cellStyle name="7_FAX用紙_楽天見積機能縮小版_キャビネット構成図_01.コンバージョン手順書（最新）20040831 2" xfId="5841"/>
    <cellStyle name="强调文字颜色 1 2" xfId="5842"/>
    <cellStyle name="7_FAX用紙_楽天見積機能縮小版_キャビネット構成図_キャビネット構成図" xfId="5843"/>
    <cellStyle name="7_FAX用紙_楽天見積機能縮小版_キャビネット構成図_キャビネット構成図 2" xfId="5844"/>
    <cellStyle name="7_FAX用紙_楽天見積機能縮小版_キャビネット構成図_キャビネット構成図_01.コンバージョン手順書（最新）20040831" xfId="5845"/>
    <cellStyle name="7_FAX用紙_楽天見積機能縮小版_キャビネット構成図_キャビネット構成図_01.コンバージョン手順書（最新）20040831 2" xfId="5846"/>
    <cellStyle name="7_FAX用紙_楽天見積機能縮小版_チェックシートAPO" xfId="5847"/>
    <cellStyle name="7_FAX用紙_楽天見積機能縮小版_チェックシートAPO 2" xfId="5848"/>
    <cellStyle name="7_FAX用紙_楽天見積機能縮小版_チェックシートAPO_(APO)_キャビネット構成図 2" xfId="5849"/>
    <cellStyle name="7_FAX用紙_楽天見積機能縮小版_チェックシートAPO_(APO)_キャビネット構成図_01.コンバージョン手順書（最新）20040831" xfId="5850"/>
    <cellStyle name="7_FAX用紙_楽天見積機能縮小版_チェックシートAPO_050.(添付資料)その他" xfId="5851"/>
    <cellStyle name="7_FAX用紙_楽天見積機能縮小版_チェックシートAPO_キャビネット構成図_050.(添付資料)その他" xfId="5852"/>
    <cellStyle name="7_FAX用紙_楽天見積機能縮小版_チェックシートAPO_キャビネット構成図_050.(添付資料)その他 2" xfId="5853"/>
    <cellStyle name="7_FAX用紙_楽天見積機能縮小版_チェックシートAPO_キャビネット構成図_キャビネット構成図" xfId="5854"/>
    <cellStyle name="7_FAX用紙_楽天見積機能縮小版_チェックシートAPO_キャビネット構成図_キャビネット構成図 2" xfId="5855"/>
    <cellStyle name="7_FAX用紙_楽天見積機能縮小版_チェックシートAPO_キャビネット構成図_キャビネット構成図_01.コンバージョン手順書（最新）20040831 2" xfId="5856"/>
    <cellStyle name="7_FAX用紙_楽天見積機能縮小版_チェックシートAPO_キャビネット構成図_キャビネット構成図_050.(添付資料)その他" xfId="5857"/>
    <cellStyle name="7_FAX用紙_楽天見積機能縮小版_チェックシートAPO_キャビネット構成図_キャビネット構成図_050.(添付資料)その他 2" xfId="5858"/>
    <cellStyle name="7_FAX用紙_注文確認" xfId="5859"/>
    <cellStyle name="7_FAX用紙_注文確認_(APO)_(APO) 2" xfId="5860"/>
    <cellStyle name="7_FAX用紙_注文確認_(APO)_(APO)_キャビネット構成図" xfId="5861"/>
    <cellStyle name="7_FAX用紙_注文確認_(APO)_(APO)_キャビネット構成図 2" xfId="5862"/>
    <cellStyle name="7_FAX用紙_注文確認_(APO)_(APO)_キャビネット構成図_01.コンバージョン手順書（最新）20040831" xfId="5863"/>
    <cellStyle name="7_FAX用紙_注文確認_(APO)_(APO)_キャビネット構成図_01.コンバージョン手順書（最新）20040831 2" xfId="5864"/>
    <cellStyle name="7_FAX用紙_注文確認_(APO)_(APO)_キャビネット構成図_050.(添付資料)その他" xfId="5865"/>
    <cellStyle name="7_FAX用紙_注文確認_(APO)_(APO)_キャビネット構成図_キャビネット構成図" xfId="5866"/>
    <cellStyle name="7_FAX用紙_注文確認_(APO)_(APO)_キャビネット構成図_キャビネット構成図_01.コンバージョン手順書（最新）20040831" xfId="5867"/>
    <cellStyle name="7_FAX用紙_注文確認_(APO)_01.コンバージョン手順書（最新）20040831 2" xfId="5868"/>
    <cellStyle name="7_FAX用紙_注文確認_(APO)_050.(添付資料)その他" xfId="5869"/>
    <cellStyle name="7_FAX用紙_注文確認_(APO)_050.(添付資料)その他 2" xfId="5870"/>
    <cellStyle name="常规 7" xfId="5871"/>
    <cellStyle name="7_FAX用紙_注文確認_(APO)_キャビネット構成図" xfId="5872"/>
    <cellStyle name="7_FAX用紙_注文確認_(APO)_キャビネット構成図_01.コンバージョン手順書（最新）20040831" xfId="5873"/>
    <cellStyle name="7_FAX用紙_注文確認_(APO)_キャビネット構成図_01.コンバージョン手順書（最新）20040831 2" xfId="5874"/>
    <cellStyle name="7_FAX用紙_注文確認_(APO)_キャビネット構成図_050.(添付資料)その他 2" xfId="5875"/>
    <cellStyle name="7_FAX用紙_注文確認_(APO)_キャビネット構成図_キャビネット構成図 2" xfId="5876"/>
    <cellStyle name="7_FAX用紙_注文確認_(APO)_キャビネット構成図_キャビネット構成図_01.コンバージョン手順書（最新）20040831 2" xfId="5877"/>
    <cellStyle name="7_FAX用紙_注文確認_01.コンバージョン手順書（最新）20040831 2" xfId="5878"/>
    <cellStyle name="7_FAX用紙_注文確認_キャビネット構成図" xfId="5879"/>
    <cellStyle name="7_FAX用紙_注文確認_キャビネット構成図 2" xfId="5880"/>
    <cellStyle name="7_FAX用紙_注文確認_キャビネット構成図_01.コンバージョン手順書（最新）20040831" xfId="5881"/>
    <cellStyle name="7_FAX用紙_注文確認_キャビネット構成図_050.(添付資料)その他" xfId="5882"/>
    <cellStyle name="7_FAX用紙_注文確認_キャビネット構成図_050.(添付資料)その他 2" xfId="5883"/>
    <cellStyle name="7_FAX用紙_注文確認_キャビネット構成図_キャビネット構成図_01.コンバージョン手順書（最新）20040831" xfId="5884"/>
    <cellStyle name="7_FAX用紙_注文確認_キャビネット構成図_キャビネット構成図_01.コンバージョン手順書（最新）20040831 2" xfId="5885"/>
    <cellStyle name="7_FAX用紙_注文確認_チェックシートAPO" xfId="5886"/>
    <cellStyle name="7_FAX用紙_注文確認_チェックシートAPO 2" xfId="5887"/>
    <cellStyle name="7_FAX用紙_注文確認_チェックシートAPO_(APO)" xfId="5888"/>
    <cellStyle name="7_FAX用紙_注文確認_チェックシートAPO_(APO)_01.コンバージョン手順書（最新）20040831" xfId="5889"/>
    <cellStyle name="Grey" xfId="5890"/>
    <cellStyle name="7_FAX用紙_注文確認_チェックシートAPO_(APO)_01.コンバージョン手順書（最新）20040831 2" xfId="5891"/>
    <cellStyle name="7_FAX用紙_注文確認_チェックシートAPO_(APO)_050.(添付資料)その他" xfId="5892"/>
    <cellStyle name="7_FAX用紙_注文確認_チェックシートAPO_(APO)_050.(添付資料)その他 2" xfId="5893"/>
    <cellStyle name="7_FAX用紙_注文確認_チェックシートAPO_(APO)_キャビネット構成図" xfId="5894"/>
    <cellStyle name="7_FAX用紙_注文確認_チェックシートAPO_(APO)_キャビネット構成図 2" xfId="5895"/>
    <cellStyle name="7_FAX用紙_注文確認_チェックシートAPO_(APO)_キャビネット構成図_01.コンバージョン手順書（最新）20040831" xfId="5896"/>
    <cellStyle name="7_FAX用紙_注文確認_チェックシートAPO_(APO)_キャビネット構成図_01.コンバージョン手順書（最新）20040831 2" xfId="5897"/>
    <cellStyle name="7_FAX用紙_注文確認_チェックシートAPO_(APO)_キャビネット構成図_050.(添付資料)その他 2" xfId="5898"/>
    <cellStyle name="Calc Units (2)" xfId="5899"/>
    <cellStyle name="7_FAX用紙_注文確認_チェックシートAPO_(APO)_キャビネット構成図_キャビネット構成図 2" xfId="5900"/>
    <cellStyle name="7_FAX用紙_注文確認_チェックシートAPO_(APO)_キャビネット構成図_キャビネット構成図_01.コンバージョン手順書（最新）20040831" xfId="5901"/>
    <cellStyle name="7_FAX用紙_注文確認_チェックシートAPO_(APO)_キャビネット構成図_キャビネット構成図_01.コンバージョン手順書（最新）20040831 2" xfId="5902"/>
    <cellStyle name="7_FAX用紙_注文確認_チェックシートAPO_(APO)_キャビネット構成図_キャビネット構成図_050.(添付資料)その他" xfId="5903"/>
    <cellStyle name="7_FAX用紙_注文確認_チェックシートAPO_050.(添付資料)その他" xfId="5904"/>
    <cellStyle name="7_FAX用紙_注文確認_チェックシートAPO_050.(添付資料)その他 2" xfId="5905"/>
    <cellStyle name="7_FAX用紙_注文確認_チェックシートAPO_キャビネット構成図" xfId="5906"/>
    <cellStyle name="7_FAX用紙_注文確認_チェックシートAPO_キャビネット構成図 2" xfId="5907"/>
    <cellStyle name="7_FAX用紙_注文確認_チェックシートAPO_キャビネット構成図_キャビネット構成図 2" xfId="5908"/>
    <cellStyle name="7_FAX用紙_注文確認_チェックシートAPO_キャビネット構成図_キャビネット構成図_01.コンバージョン手順書（最新）20040831" xfId="5909"/>
    <cellStyle name="7_FAX用紙_注文確認_チェックシートAPO_キャビネット構成図_キャビネット構成図_01.コンバージョン手順書（最新）20040831 2" xfId="5910"/>
    <cellStyle name="7_FAX用紙_注文確認_チェックシートAPO_キャビネット構成図_キャビネット構成図_050.(添付資料)その他 2" xfId="5911"/>
    <cellStyle name="Accent1" xfId="5912"/>
    <cellStyle name="Accent1 2" xfId="5913"/>
    <cellStyle name="Accent4 2" xfId="5914"/>
    <cellStyle name="Accent5 2" xfId="5915"/>
    <cellStyle name="Accent6" xfId="5916"/>
    <cellStyle name="Accent6 2" xfId="5917"/>
    <cellStyle name="active" xfId="5918"/>
    <cellStyle name="ATM開放システム" xfId="5919"/>
    <cellStyle name="Bad 2" xfId="5920"/>
    <cellStyle name="標準 2 2 4" xfId="5921"/>
    <cellStyle name="Calc Currency (0)" xfId="5922"/>
    <cellStyle name="Calc Percent (2)" xfId="5923"/>
    <cellStyle name="Calc Units (0)" xfId="5924"/>
    <cellStyle name="Calculation" xfId="5925"/>
    <cellStyle name="Check Cell 2" xfId="5926"/>
    <cellStyle name="Copied" xfId="5927"/>
    <cellStyle name="Currency_#6 Temps &amp; Contractors" xfId="5928"/>
    <cellStyle name="dialog" xfId="5929"/>
    <cellStyle name="Enter Currency (0)" xfId="5930"/>
    <cellStyle name="Enter Units (0)" xfId="5931"/>
    <cellStyle name="Enter Units (1)" xfId="5932"/>
    <cellStyle name="Euro" xfId="5933"/>
    <cellStyle name="Explanatory Text" xfId="5934"/>
    <cellStyle name="Explanatory Text 2" xfId="5935"/>
    <cellStyle name="Fixed" xfId="5936"/>
    <cellStyle name="FONT9" xfId="5937"/>
    <cellStyle name="font9 right" xfId="5938"/>
    <cellStyle name="fuji" xfId="5939"/>
    <cellStyle name="Good" xfId="5940"/>
    <cellStyle name="Good 2" xfId="5941"/>
    <cellStyle name="Head 1 2" xfId="5942"/>
    <cellStyle name="HEADER 2" xfId="5943"/>
    <cellStyle name="Heading 1" xfId="5944"/>
    <cellStyle name="Heading 1 2" xfId="5945"/>
    <cellStyle name="Heading 4" xfId="5946"/>
    <cellStyle name="Heading1" xfId="5947"/>
    <cellStyle name="Heading2" xfId="5948"/>
    <cellStyle name="Input" xfId="5949"/>
    <cellStyle name="Input [yellow] 2" xfId="5950"/>
    <cellStyle name="Input 7" xfId="5951"/>
    <cellStyle name="Input 8" xfId="5952"/>
    <cellStyle name="J401K" xfId="5953"/>
    <cellStyle name="J401K 2" xfId="5954"/>
    <cellStyle name="KWE標準" xfId="5955"/>
    <cellStyle name="Link Currency (0)" xfId="5956"/>
    <cellStyle name="Link Currency (2)" xfId="5957"/>
    <cellStyle name="Link Units (1)" xfId="5958"/>
    <cellStyle name="Milliers_AR1194" xfId="5959"/>
    <cellStyle name="Mon騁aire_AR1194" xfId="5960"/>
    <cellStyle name="Neutral" xfId="5961"/>
    <cellStyle name="Neutral 2" xfId="5962"/>
    <cellStyle name="no dec" xfId="5963"/>
    <cellStyle name="Normal 2" xfId="5964"/>
    <cellStyle name="Normal 2 2" xfId="5965"/>
    <cellStyle name="Normal 2 2 2" xfId="5966"/>
    <cellStyle name="Normal 2 3" xfId="5967"/>
    <cellStyle name="Normal 3 2" xfId="5968"/>
    <cellStyle name="Normal_# 41-Market &amp;Trends" xfId="5969"/>
    <cellStyle name="Note" xfId="5970"/>
    <cellStyle name="Note 2" xfId="5971"/>
    <cellStyle name="oft Excel]_x000d__x000a_Comment=open=/f を指定すると、ユーザー定義関数を関数貼り付けの一覧に登録することができます。_x000d__x000a_Maximized" xfId="5972"/>
    <cellStyle name="Output" xfId="5973"/>
    <cellStyle name="Output 2" xfId="5974"/>
    <cellStyle name="ParaBirimi_RESULTS" xfId="5975"/>
    <cellStyle name="Percent [0]" xfId="5976"/>
    <cellStyle name="Percent [2]" xfId="5977"/>
    <cellStyle name="Percent_#6 Temps &amp; Contractors" xfId="5978"/>
    <cellStyle name="PrePop Currency (2)" xfId="5979"/>
    <cellStyle name="PrePop Units (1)" xfId="5980"/>
    <cellStyle name="PSChar" xfId="5981"/>
    <cellStyle name="PSChar 2" xfId="5982"/>
    <cellStyle name="PSHeading" xfId="5983"/>
    <cellStyle name="revised" xfId="5984"/>
    <cellStyle name="RevList" xfId="5985"/>
    <cellStyle name="SAPBEXaggData" xfId="5986"/>
    <cellStyle name="SAPBEXaggItem" xfId="5987"/>
    <cellStyle name="好_20110615_概算見積書（税務システム再構築開発業務） 2" xfId="5988"/>
    <cellStyle name="SAPBEXchaText" xfId="5989"/>
    <cellStyle name="SAPBEXexcBad" xfId="5990"/>
    <cellStyle name="SAPBEXfilterDrill" xfId="5991"/>
    <cellStyle name="强调文字颜色 5 2" xfId="5992"/>
    <cellStyle name="SAPBEXfilterItem" xfId="5993"/>
    <cellStyle name="SAPBEXheaderItem" xfId="5994"/>
    <cellStyle name="SAPBEXheaderText" xfId="5995"/>
    <cellStyle name="SAPBEXresItem" xfId="5996"/>
    <cellStyle name="SAPBEXsubData" xfId="5997"/>
    <cellStyle name="SAPBEXundefined" xfId="5998"/>
    <cellStyle name="section" xfId="5999"/>
    <cellStyle name="section 2" xfId="6000"/>
    <cellStyle name="SPOl" xfId="6001"/>
    <cellStyle name="Style 27" xfId="6002"/>
    <cellStyle name="Style 34" xfId="6003"/>
    <cellStyle name="Style 35" xfId="6004"/>
    <cellStyle name="subhead 2" xfId="6005"/>
    <cellStyle name="Text Indent C" xfId="6006"/>
    <cellStyle name="Total" xfId="6007"/>
    <cellStyle name="Total 2" xfId="6008"/>
    <cellStyle name="Virg・ [0]_RESULTS" xfId="6009"/>
    <cellStyle name="Warning Text" xfId="6010"/>
    <cellStyle name="Warning Text 2" xfId="6011"/>
    <cellStyle name="スタイル 2 2" xfId="6012"/>
    <cellStyle name="センター 2" xfId="6013"/>
    <cellStyle name="ﾄ褊褂燾・[0]_PERSONAL" xfId="6014"/>
    <cellStyle name="ﾄ褊褂燾饑PERSONAL" xfId="6015"/>
    <cellStyle name="なし" xfId="6016"/>
    <cellStyle name="ボールド" xfId="6017"/>
    <cellStyle name="ﾎ磊隆_PERSONAL" xfId="6018"/>
    <cellStyle name="まんなか" xfId="6019"/>
    <cellStyle name="まんなか 2" xfId="6020"/>
    <cellStyle name="_x001d__x000c_K_x0014__x000d_&gt;V_x0001_&gt;_x0014_n_x001e__x0007__x0001__x0001_" xfId="6021"/>
    <cellStyle name="_x001d__x000c_K_x0014__x000d_&gt;V_x0001_&gt;_x0014_n_x001e__x0007__x0001__x0001_ 2" xfId="6022"/>
    <cellStyle name="标题 3 2" xfId="6023"/>
    <cellStyle name="标题 5" xfId="6024"/>
    <cellStyle name="標準 2" xfId="6025"/>
    <cellStyle name="標準 2 2" xfId="6026"/>
    <cellStyle name="標準 2 2 2" xfId="6027"/>
    <cellStyle name="標準 2 2 2 2" xfId="6028"/>
    <cellStyle name="標準 2 2 2 2 2" xfId="6029"/>
    <cellStyle name="標準 2 2 2 2 2 2" xfId="6030"/>
    <cellStyle name="標準 2 2 2 2 3" xfId="6031"/>
    <cellStyle name="標準 2 3" xfId="6032"/>
    <cellStyle name="標準 2 3 2" xfId="6033"/>
    <cellStyle name="標準 2 5" xfId="6034"/>
    <cellStyle name="標準 2 6" xfId="6035"/>
    <cellStyle name="標準 2 8" xfId="6036"/>
    <cellStyle name="標準 2 9" xfId="6037"/>
    <cellStyle name="標準 4" xfId="6038"/>
    <cellStyle name="標準 5" xfId="6039"/>
    <cellStyle name="標準 5 2" xfId="6040"/>
    <cellStyle name="標準Ａ" xfId="6041"/>
    <cellStyle name="表旨巧・・ハイパーリンク" xfId="6042"/>
    <cellStyle name="表旨巧・・ハイパーリンク 2" xfId="6043"/>
    <cellStyle name="差_20110615_概算見積書（税務システム再構築開発業務）" xfId="6044"/>
    <cellStyle name="差_CMIプロジェクト_概算見積(大連)20110927" xfId="6045"/>
    <cellStyle name="差_峰-JAV~1" xfId="6046"/>
    <cellStyle name="差_履歴書-趙峰_CMIプロジェクト_概算見積(大連)20110927" xfId="6047"/>
    <cellStyle name="差_履歴書-趙峰_CMIプロジェクト_概算見積(大連)20110927 2" xfId="6048"/>
    <cellStyle name="常规 2" xfId="6049"/>
    <cellStyle name="常规 2 2" xfId="6050"/>
    <cellStyle name="常规 3" xfId="6051"/>
    <cellStyle name="常规 5" xfId="6052"/>
    <cellStyle name="常规 6" xfId="6053"/>
    <cellStyle name="好_20110615_概算見積書（税務システム再構築開発業務）" xfId="6054"/>
    <cellStyle name="好_CMIプロジェクト_概算見積(大連)20110927" xfId="6055"/>
    <cellStyle name="好_CMIプロジェクト_概算見積(大連)20110927 2" xfId="6056"/>
    <cellStyle name="好_峰-JAV~1_CMIプロジェクト_概算見積(大連)20110927 2" xfId="6057"/>
    <cellStyle name="好_履歴書-趙峰" xfId="6058"/>
    <cellStyle name="好_履歴書-趙峰_20110615_概算見積書（税務システム再構築開発業務）" xfId="6059"/>
    <cellStyle name="好_履歴書-趙峰_CMIプロジェクト_概算見積(大連)20110927" xfId="6060"/>
    <cellStyle name="桁蟻唇Ｆ [0.00]_laroux" xfId="6061"/>
    <cellStyle name="桁蟻唇Ｆ_laroux" xfId="6062"/>
    <cellStyle name="画面設計書" xfId="6063"/>
    <cellStyle name="画面設計書 2" xfId="6064"/>
    <cellStyle name="检查单元格 2" xfId="6065"/>
    <cellStyle name="强调文字颜色 2 2" xfId="6066"/>
    <cellStyle name="强调文字颜色 3 2" xfId="6067"/>
    <cellStyle name="强调文字颜色 4 2" xfId="6068"/>
    <cellStyle name="取り消し線" xfId="6069"/>
    <cellStyle name="取り消し線 2" xfId="6070"/>
    <cellStyle name="日付" xfId="6071"/>
    <cellStyle name="上詰め" xfId="6072"/>
    <cellStyle name="上詰め 2" xfId="6073"/>
    <cellStyle name="上詰め＋折返し" xfId="6074"/>
    <cellStyle name="上詰め＋折返し 2" xfId="6075"/>
    <cellStyle name="适中 2" xfId="6076"/>
    <cellStyle name="数値" xfId="6077"/>
    <cellStyle name="数値 2" xfId="6078"/>
    <cellStyle name="数値（桁区切り） 2" xfId="6079"/>
    <cellStyle name="数値_(140784-1)次期R3" xfId="6080"/>
    <cellStyle name="価格桁区切り" xfId="6081"/>
    <cellStyle name="価格桁区切り 2" xfId="6082"/>
    <cellStyle name="樘準_購－表紙 (2)_1_型－PRINT_ＳＩ型番 (2)_構成明細  (原調込み） (2)" xfId="6083"/>
    <cellStyle name="通浦_laroux" xfId="6084"/>
    <cellStyle name="脱浦 [0.00]_??AN運用P1" xfId="6085"/>
    <cellStyle name="下点線" xfId="6086"/>
    <cellStyle name="下詰め＋折返し" xfId="6087"/>
    <cellStyle name="下詰め＋折返し 2" xfId="6088"/>
    <cellStyle name="样式 1 2" xfId="6089"/>
    <cellStyle name="样式 2 2" xfId="6090"/>
    <cellStyle name="一般_PJ-MT2-VDR_Online_Replace_Proposal_V1.0 20050114" xfId="6091"/>
    <cellStyle name="製品通知&quot;-&quot;" xfId="6092"/>
    <cellStyle name="製品通知日付" xfId="6093"/>
    <cellStyle name="中央詰め" xfId="6094"/>
    <cellStyle name="中央詰め＋折返し 2" xfId="6095"/>
  </cellStyles>
  <dxfs count="3">
    <dxf>
      <font>
        <b val="1"/>
        <i val="0"/>
        <color indexed="12"/>
      </font>
      <fill>
        <patternFill patternType="solid">
          <bgColor indexed="41"/>
        </patternFill>
      </fill>
    </dxf>
    <dxf>
      <font>
        <b val="1"/>
        <i val="0"/>
        <color indexed="10"/>
      </font>
      <fill>
        <patternFill patternType="solid">
          <bgColor indexed="41"/>
        </patternFill>
      </fill>
    </dxf>
    <dxf>
      <font>
        <b val="1"/>
        <i val="0"/>
        <color indexed="53"/>
      </font>
      <fill>
        <patternFill patternType="solid"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yw\Downloads\&#36827;&#24230;&#36319;&#36394;&#31080;_&#29579;&#26196;&#32452;_2020.6.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yw\Downloads\sk\2020\&#20247;&#21253;&#24179;&#21488;&#39033;&#30446;\&#12469;&#12490;&#12473;&#31292;&#20685;&#29575;&#20998;&#26512;&#12471;&#12473;&#12486;&#12512;&#12503;&#12525;&#12472;&#12455;&#12463;&#12488;&#36914;&#25431;&#36861;&#36321;&#31080;_2009072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要件分析"/>
      <sheetName val="需求设计开发"/>
      <sheetName val="需求設計書review"/>
      <sheetName val="詳細設計書作成"/>
      <sheetName val="詳細設計書レビュー"/>
      <sheetName val="プログラム設計書作成"/>
      <sheetName val="プログラム設計書レビュー"/>
      <sheetName val="代码管理"/>
      <sheetName val="PCL作成"/>
      <sheetName val="コーディングレビュー"/>
      <sheetName val="PCLレビュー"/>
      <sheetName val="单体测试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8">
          <cell r="M8">
            <v>0</v>
          </cell>
        </row>
        <row r="12">
          <cell r="M12">
            <v>0</v>
          </cell>
        </row>
        <row r="16">
          <cell r="M16">
            <v>0</v>
          </cell>
        </row>
        <row r="17">
          <cell r="M17">
            <v>0</v>
          </cell>
        </row>
        <row r="18">
          <cell r="M18">
            <v>0</v>
          </cell>
        </row>
        <row r="38">
          <cell r="M38">
            <v>0</v>
          </cell>
        </row>
        <row r="39">
          <cell r="M39">
            <v>0</v>
          </cell>
        </row>
        <row r="40">
          <cell r="M40">
            <v>0</v>
          </cell>
        </row>
        <row r="41">
          <cell r="M41">
            <v>0</v>
          </cell>
        </row>
        <row r="42">
          <cell r="M42">
            <v>0</v>
          </cell>
        </row>
        <row r="43">
          <cell r="M43">
            <v>0</v>
          </cell>
        </row>
        <row r="44">
          <cell r="M44">
            <v>0</v>
          </cell>
        </row>
        <row r="45">
          <cell r="M45">
            <v>0</v>
          </cell>
        </row>
        <row r="46">
          <cell r="M46">
            <v>0</v>
          </cell>
        </row>
        <row r="47">
          <cell r="M47">
            <v>0</v>
          </cell>
        </row>
        <row r="47">
          <cell r="Q47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1">
          <cell r="O11" t="str">
            <v/>
          </cell>
        </row>
        <row r="11">
          <cell r="AD11" t="str">
            <v/>
          </cell>
        </row>
        <row r="15">
          <cell r="O15" t="str">
            <v/>
          </cell>
        </row>
        <row r="15">
          <cell r="AD15" t="str">
            <v/>
          </cell>
        </row>
        <row r="16">
          <cell r="O16" t="str">
            <v/>
          </cell>
        </row>
        <row r="16">
          <cell r="AD16" t="str">
            <v/>
          </cell>
        </row>
        <row r="17">
          <cell r="O17" t="str">
            <v/>
          </cell>
        </row>
        <row r="17">
          <cell r="AD17" t="str">
            <v/>
          </cell>
        </row>
        <row r="37">
          <cell r="O37" t="str">
            <v/>
          </cell>
        </row>
        <row r="37">
          <cell r="AD37" t="str">
            <v/>
          </cell>
        </row>
        <row r="38">
          <cell r="O38" t="str">
            <v/>
          </cell>
        </row>
        <row r="38">
          <cell r="AD38" t="str">
            <v/>
          </cell>
        </row>
        <row r="39">
          <cell r="O39" t="str">
            <v/>
          </cell>
        </row>
        <row r="39">
          <cell r="AD39" t="str">
            <v/>
          </cell>
        </row>
        <row r="40">
          <cell r="O40" t="str">
            <v/>
          </cell>
        </row>
        <row r="40">
          <cell r="AD40" t="str">
            <v/>
          </cell>
        </row>
        <row r="41">
          <cell r="O41" t="str">
            <v/>
          </cell>
        </row>
        <row r="41">
          <cell r="AD41" t="str">
            <v/>
          </cell>
        </row>
        <row r="42">
          <cell r="O42" t="str">
            <v/>
          </cell>
        </row>
        <row r="42">
          <cell r="AD42" t="str">
            <v/>
          </cell>
        </row>
        <row r="43">
          <cell r="O43" t="str">
            <v/>
          </cell>
        </row>
        <row r="43">
          <cell r="AD43" t="str">
            <v/>
          </cell>
        </row>
        <row r="44">
          <cell r="O44" t="str">
            <v/>
          </cell>
        </row>
        <row r="44">
          <cell r="AD44" t="str">
            <v/>
          </cell>
        </row>
        <row r="45">
          <cell r="O45" t="str">
            <v/>
          </cell>
        </row>
        <row r="45">
          <cell r="AD45" t="str">
            <v/>
          </cell>
        </row>
        <row r="46">
          <cell r="O46" t="str">
            <v/>
          </cell>
        </row>
        <row r="46">
          <cell r="AD46" t="str">
            <v/>
          </cell>
        </row>
        <row r="47">
          <cell r="O47" t="str">
            <v/>
          </cell>
        </row>
        <row r="47">
          <cell r="AD47" t="str">
            <v/>
          </cell>
        </row>
        <row r="48">
          <cell r="O48" t="str">
            <v/>
          </cell>
        </row>
        <row r="48">
          <cell r="AD48" t="str">
            <v/>
          </cell>
        </row>
        <row r="49">
          <cell r="O49" t="str">
            <v/>
          </cell>
        </row>
        <row r="49">
          <cell r="AD49" t="str">
            <v/>
          </cell>
        </row>
        <row r="50">
          <cell r="O50" t="str">
            <v/>
          </cell>
        </row>
        <row r="50">
          <cell r="AD50" t="str">
            <v/>
          </cell>
        </row>
        <row r="51">
          <cell r="O51" t="str">
            <v/>
          </cell>
        </row>
        <row r="51">
          <cell r="AD51" t="str">
            <v/>
          </cell>
        </row>
        <row r="52">
          <cell r="O52" t="str">
            <v/>
          </cell>
        </row>
        <row r="52">
          <cell r="AD52" t="str">
            <v/>
          </cell>
        </row>
        <row r="53">
          <cell r="O53" t="str">
            <v/>
          </cell>
        </row>
        <row r="53">
          <cell r="AD53" t="str">
            <v/>
          </cell>
        </row>
        <row r="54">
          <cell r="O54">
            <v>16</v>
          </cell>
        </row>
        <row r="54">
          <cell r="AD54">
            <v>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詳細設計書&amp;SQL作成"/>
      <sheetName val="PCL作成"/>
      <sheetName val="レビュー&amp;SQLテスト"/>
      <sheetName val="PCLレビュー"/>
      <sheetName val="コーディング"/>
      <sheetName val="レビュー"/>
      <sheetName val="テスト"/>
      <sheetName val="品質ガイドライン(UT)"/>
    </sheetNames>
    <sheetDataSet>
      <sheetData sheetId="0"/>
      <sheetData sheetId="1"/>
      <sheetData sheetId="2">
        <row r="8">
          <cell r="M8">
            <v>1</v>
          </cell>
        </row>
        <row r="8">
          <cell r="Q8">
            <v>1</v>
          </cell>
        </row>
        <row r="9">
          <cell r="M9">
            <v>4</v>
          </cell>
        </row>
        <row r="9">
          <cell r="Q9">
            <v>5</v>
          </cell>
        </row>
        <row r="10">
          <cell r="M10">
            <v>7</v>
          </cell>
        </row>
        <row r="10">
          <cell r="Q10">
            <v>6</v>
          </cell>
        </row>
        <row r="12">
          <cell r="M12">
            <v>4</v>
          </cell>
        </row>
        <row r="12">
          <cell r="Q12">
            <v>1</v>
          </cell>
        </row>
        <row r="13">
          <cell r="M13">
            <v>13</v>
          </cell>
        </row>
        <row r="13">
          <cell r="Q13">
            <v>5</v>
          </cell>
        </row>
        <row r="14">
          <cell r="M14">
            <v>4</v>
          </cell>
        </row>
        <row r="14">
          <cell r="Q14">
            <v>2</v>
          </cell>
        </row>
        <row r="15">
          <cell r="M15">
            <v>6</v>
          </cell>
        </row>
        <row r="15">
          <cell r="Q15">
            <v>4</v>
          </cell>
        </row>
        <row r="16">
          <cell r="M16">
            <v>2</v>
          </cell>
        </row>
        <row r="16">
          <cell r="Q16">
            <v>0.5</v>
          </cell>
        </row>
        <row r="17">
          <cell r="M17">
            <v>3</v>
          </cell>
        </row>
        <row r="17">
          <cell r="Q17">
            <v>1</v>
          </cell>
        </row>
        <row r="18">
          <cell r="M18">
            <v>2.5</v>
          </cell>
        </row>
        <row r="18">
          <cell r="Q18">
            <v>0.5</v>
          </cell>
        </row>
        <row r="19">
          <cell r="M19">
            <v>6</v>
          </cell>
        </row>
        <row r="19">
          <cell r="Q19">
            <v>2</v>
          </cell>
        </row>
        <row r="20">
          <cell r="M20">
            <v>4</v>
          </cell>
        </row>
        <row r="20">
          <cell r="Q20">
            <v>3</v>
          </cell>
        </row>
        <row r="21">
          <cell r="M21">
            <v>6</v>
          </cell>
        </row>
        <row r="21">
          <cell r="Q21">
            <v>2.5</v>
          </cell>
        </row>
        <row r="22">
          <cell r="M22">
            <v>3.5</v>
          </cell>
        </row>
        <row r="22">
          <cell r="Q22">
            <v>2</v>
          </cell>
        </row>
        <row r="23">
          <cell r="M23">
            <v>8</v>
          </cell>
        </row>
        <row r="23">
          <cell r="Q23">
            <v>3.5</v>
          </cell>
        </row>
        <row r="24">
          <cell r="M24">
            <v>3.5</v>
          </cell>
        </row>
        <row r="24">
          <cell r="Q24">
            <v>1</v>
          </cell>
        </row>
        <row r="25">
          <cell r="M25">
            <v>0</v>
          </cell>
        </row>
        <row r="26">
          <cell r="M26">
            <v>0</v>
          </cell>
        </row>
        <row r="27">
          <cell r="M27">
            <v>1</v>
          </cell>
        </row>
        <row r="27">
          <cell r="Q27">
            <v>2</v>
          </cell>
        </row>
      </sheetData>
      <sheetData sheetId="3"/>
      <sheetData sheetId="4"/>
      <sheetData sheetId="5"/>
      <sheetData sheetId="6">
        <row r="7">
          <cell r="O7" t="str">
            <v/>
          </cell>
        </row>
        <row r="7">
          <cell r="AD7" t="str">
            <v/>
          </cell>
        </row>
        <row r="8">
          <cell r="O8" t="str">
            <v/>
          </cell>
        </row>
        <row r="8">
          <cell r="AD8" t="str">
            <v/>
          </cell>
        </row>
        <row r="9">
          <cell r="O9" t="str">
            <v/>
          </cell>
        </row>
        <row r="9">
          <cell r="AD9" t="str">
            <v/>
          </cell>
        </row>
        <row r="11">
          <cell r="O11" t="str">
            <v/>
          </cell>
        </row>
        <row r="11">
          <cell r="AD11" t="str">
            <v/>
          </cell>
        </row>
        <row r="12">
          <cell r="O12" t="str">
            <v/>
          </cell>
        </row>
        <row r="12">
          <cell r="AD12" t="str">
            <v/>
          </cell>
        </row>
        <row r="13">
          <cell r="O13" t="str">
            <v/>
          </cell>
        </row>
        <row r="13">
          <cell r="AD13" t="str">
            <v/>
          </cell>
        </row>
        <row r="14">
          <cell r="O14" t="str">
            <v/>
          </cell>
        </row>
        <row r="14">
          <cell r="AD14" t="str">
            <v/>
          </cell>
        </row>
        <row r="15">
          <cell r="O15" t="str">
            <v/>
          </cell>
        </row>
        <row r="15">
          <cell r="AD15" t="str">
            <v/>
          </cell>
        </row>
        <row r="16">
          <cell r="O16" t="str">
            <v/>
          </cell>
        </row>
        <row r="16">
          <cell r="AD16" t="str">
            <v/>
          </cell>
        </row>
        <row r="17">
          <cell r="O17" t="str">
            <v/>
          </cell>
        </row>
        <row r="17">
          <cell r="AD17" t="str">
            <v/>
          </cell>
        </row>
        <row r="18">
          <cell r="O18" t="str">
            <v/>
          </cell>
        </row>
        <row r="18">
          <cell r="AD18" t="str">
            <v/>
          </cell>
        </row>
        <row r="19">
          <cell r="O19" t="str">
            <v/>
          </cell>
        </row>
        <row r="19">
          <cell r="AD19" t="str">
            <v/>
          </cell>
        </row>
        <row r="20">
          <cell r="O20" t="str">
            <v/>
          </cell>
        </row>
        <row r="20">
          <cell r="AD20" t="str">
            <v/>
          </cell>
        </row>
        <row r="21">
          <cell r="O21" t="str">
            <v/>
          </cell>
        </row>
        <row r="21">
          <cell r="AD21" t="str">
            <v/>
          </cell>
        </row>
        <row r="22">
          <cell r="O22" t="str">
            <v/>
          </cell>
        </row>
        <row r="22">
          <cell r="AD22" t="str">
            <v/>
          </cell>
        </row>
        <row r="23">
          <cell r="O23" t="str">
            <v/>
          </cell>
        </row>
        <row r="23">
          <cell r="AD23" t="str">
            <v/>
          </cell>
        </row>
        <row r="24">
          <cell r="O24" t="str">
            <v/>
          </cell>
        </row>
        <row r="24">
          <cell r="AD24" t="str">
            <v/>
          </cell>
        </row>
        <row r="25">
          <cell r="O25" t="str">
            <v/>
          </cell>
        </row>
        <row r="25">
          <cell r="AD25" t="str">
            <v/>
          </cell>
        </row>
        <row r="26">
          <cell r="O26" t="str">
            <v/>
          </cell>
        </row>
        <row r="26">
          <cell r="AD26" t="str">
            <v/>
          </cell>
        </row>
        <row r="27">
          <cell r="O27" t="str">
            <v/>
          </cell>
        </row>
        <row r="27">
          <cell r="AD27" t="str">
            <v/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"/>
  <sheetViews>
    <sheetView showGridLines="0" view="pageBreakPreview" zoomScale="120" zoomScaleNormal="100" workbookViewId="0">
      <pane xSplit="5" ySplit="6" topLeftCell="F7" activePane="bottomRight" state="frozen"/>
      <selection/>
      <selection pane="topRight"/>
      <selection pane="bottomLeft"/>
      <selection pane="bottomRight" activeCell="F18" sqref="F18"/>
    </sheetView>
  </sheetViews>
  <sheetFormatPr defaultColWidth="9" defaultRowHeight="10.5"/>
  <cols>
    <col min="1" max="1" width="3.88333333333333" style="2" customWidth="1"/>
    <col min="2" max="2" width="11.3333333333333" style="2" customWidth="1"/>
    <col min="3" max="3" width="26.8833333333333" style="2" customWidth="1"/>
    <col min="4" max="4" width="5.10833333333333" style="3" customWidth="1"/>
    <col min="5" max="5" width="3.775" style="2" hidden="1" customWidth="1"/>
    <col min="6" max="7" width="9" style="2"/>
    <col min="8" max="8" width="4" style="2" customWidth="1"/>
    <col min="9" max="9" width="5" style="2" hidden="1" customWidth="1"/>
    <col min="10" max="11" width="9" style="2"/>
    <col min="12" max="12" width="5.33333333333333" style="2" customWidth="1"/>
    <col min="13" max="13" width="3.44166666666667" style="2" hidden="1" customWidth="1"/>
    <col min="14" max="14" width="3.775" style="2" customWidth="1"/>
    <col min="15" max="15" width="3.775" style="2" hidden="1" customWidth="1"/>
    <col min="16" max="16" width="21.1083333333333" style="2" customWidth="1"/>
    <col min="17" max="17" width="14.2166666666667" style="2" customWidth="1"/>
    <col min="18" max="18" width="7" style="2" customWidth="1"/>
    <col min="19" max="16384" width="9" style="2"/>
  </cols>
  <sheetData>
    <row r="1" ht="1.5" customHeight="1"/>
    <row r="2" ht="24.75" customHeight="1" spans="1:4">
      <c r="A2" s="77" t="s">
        <v>0</v>
      </c>
      <c r="B2" s="78"/>
      <c r="D2" s="79"/>
    </row>
    <row r="3" ht="12.75" customHeight="1" spans="1:4">
      <c r="A3" s="80"/>
      <c r="B3" s="81"/>
      <c r="D3" s="79"/>
    </row>
    <row r="4" s="1" customFormat="1" ht="12" customHeight="1" spans="1:17">
      <c r="A4" s="208" t="s">
        <v>1</v>
      </c>
      <c r="B4" s="209" t="s">
        <v>2</v>
      </c>
      <c r="C4" s="210" t="s">
        <v>3</v>
      </c>
      <c r="D4" s="211" t="s">
        <v>4</v>
      </c>
      <c r="E4" s="214" t="s">
        <v>5</v>
      </c>
      <c r="F4" s="215" t="s">
        <v>6</v>
      </c>
      <c r="G4" s="246"/>
      <c r="H4" s="246"/>
      <c r="I4" s="246"/>
      <c r="J4" s="246"/>
      <c r="K4" s="246"/>
      <c r="L4" s="246"/>
      <c r="M4" s="246"/>
      <c r="N4" s="246"/>
      <c r="O4" s="246"/>
      <c r="P4" s="274" t="s">
        <v>7</v>
      </c>
      <c r="Q4" s="185"/>
    </row>
    <row r="5" s="1" customFormat="1" ht="12" customHeight="1" spans="1:17">
      <c r="A5" s="216"/>
      <c r="B5" s="217"/>
      <c r="C5" s="218"/>
      <c r="D5" s="219"/>
      <c r="E5" s="222"/>
      <c r="F5" s="223" t="s">
        <v>8</v>
      </c>
      <c r="G5" s="126" t="s">
        <v>9</v>
      </c>
      <c r="H5" s="247" t="s">
        <v>10</v>
      </c>
      <c r="I5" s="248" t="s">
        <v>11</v>
      </c>
      <c r="J5" s="249" t="s">
        <v>12</v>
      </c>
      <c r="K5" s="126" t="s">
        <v>13</v>
      </c>
      <c r="L5" s="250" t="s">
        <v>14</v>
      </c>
      <c r="M5" s="251" t="s">
        <v>15</v>
      </c>
      <c r="N5" s="87" t="s">
        <v>16</v>
      </c>
      <c r="O5" s="248" t="s">
        <v>17</v>
      </c>
      <c r="P5" s="277"/>
      <c r="Q5" s="185"/>
    </row>
    <row r="6" s="1" customFormat="1" ht="30" customHeight="1" spans="1:17">
      <c r="A6" s="224"/>
      <c r="B6" s="218"/>
      <c r="C6" s="83"/>
      <c r="D6" s="225"/>
      <c r="E6" s="228"/>
      <c r="F6" s="223"/>
      <c r="G6" s="126"/>
      <c r="H6" s="252"/>
      <c r="I6" s="253"/>
      <c r="J6" s="249"/>
      <c r="K6" s="126"/>
      <c r="L6" s="225"/>
      <c r="M6" s="254"/>
      <c r="N6" s="127"/>
      <c r="O6" s="253"/>
      <c r="P6" s="279"/>
      <c r="Q6" s="185"/>
    </row>
    <row r="7" s="3" customFormat="1" spans="1:17">
      <c r="A7" s="229">
        <v>1</v>
      </c>
      <c r="B7" s="230"/>
      <c r="C7" s="231"/>
      <c r="D7" s="192"/>
      <c r="E7" s="234" t="e">
        <f>IF(单体测试!AB7="","",M7+#REF!+#REF!+#REF!+#REF!+#REF!+单体测试!AD7+单体测试!O7)</f>
        <v>#REF!</v>
      </c>
      <c r="F7" s="235"/>
      <c r="G7" s="255"/>
      <c r="H7" s="256" t="str">
        <f t="shared" ref="H7:H48" si="0">IF(G7="","",IF(G7=F7,"○",IF(G7&gt;F7,"△","◎")))</f>
        <v/>
      </c>
      <c r="I7" s="257" t="str">
        <f t="shared" ref="I7:I27" si="1">IF(F7="","",IF(F7&lt;=$B$2,IF(G7="",1),0))</f>
        <v/>
      </c>
      <c r="J7" s="258"/>
      <c r="K7" s="259"/>
      <c r="L7" s="260"/>
      <c r="M7" s="261">
        <f t="shared" ref="M7:M47" si="2">IF(K7="",0,L7)</f>
        <v>0</v>
      </c>
      <c r="N7" s="262" t="str">
        <f t="shared" ref="N7:N47" si="3">IF(K7="","",IF(K7=J7,"○",IF(K7&gt;J7,"△","◎")))</f>
        <v/>
      </c>
      <c r="O7" s="257" t="str">
        <f t="shared" ref="O7:O47" si="4">IF(J7="","",IF($B$2&gt;=J7,IF(K7="",1),0))</f>
        <v/>
      </c>
      <c r="P7" s="284"/>
      <c r="Q7" s="186"/>
    </row>
    <row r="8" s="3" customFormat="1" spans="1:17">
      <c r="A8" s="236">
        <v>2</v>
      </c>
      <c r="B8" s="237"/>
      <c r="C8" s="238"/>
      <c r="D8" s="192"/>
      <c r="E8" s="234" t="e">
        <f>IF(单体测试!#REF!="","",M8+#REF!+#REF!+#REF!+#REF!+#REF!+单体测试!#REF!+单体测试!#REF!)</f>
        <v>#REF!</v>
      </c>
      <c r="F8" s="235"/>
      <c r="G8" s="263"/>
      <c r="H8" s="264" t="str">
        <f t="shared" si="0"/>
        <v/>
      </c>
      <c r="I8" s="265" t="str">
        <f t="shared" si="1"/>
        <v/>
      </c>
      <c r="J8" s="258"/>
      <c r="K8" s="263"/>
      <c r="L8" s="260"/>
      <c r="M8" s="261">
        <f t="shared" si="2"/>
        <v>0</v>
      </c>
      <c r="N8" s="266" t="str">
        <f t="shared" si="3"/>
        <v/>
      </c>
      <c r="O8" s="265" t="str">
        <f t="shared" si="4"/>
        <v/>
      </c>
      <c r="P8" s="289"/>
      <c r="Q8" s="186"/>
    </row>
    <row r="9" s="3" customFormat="1" spans="1:17">
      <c r="A9" s="236">
        <v>3</v>
      </c>
      <c r="B9" s="237"/>
      <c r="C9" s="238"/>
      <c r="D9" s="192"/>
      <c r="E9" s="234" t="e">
        <f>IF(单体测试!#REF!="","",M9+#REF!+#REF!+#REF!+#REF!+#REF!+单体测试!#REF!+单体测试!#REF!)</f>
        <v>#REF!</v>
      </c>
      <c r="F9" s="235"/>
      <c r="G9" s="263"/>
      <c r="H9" s="264" t="str">
        <f t="shared" si="0"/>
        <v/>
      </c>
      <c r="I9" s="265" t="str">
        <f t="shared" si="1"/>
        <v/>
      </c>
      <c r="J9" s="258"/>
      <c r="K9" s="263"/>
      <c r="L9" s="260"/>
      <c r="M9" s="261">
        <f t="shared" si="2"/>
        <v>0</v>
      </c>
      <c r="N9" s="266" t="str">
        <f t="shared" si="3"/>
        <v/>
      </c>
      <c r="O9" s="265" t="str">
        <f t="shared" si="4"/>
        <v/>
      </c>
      <c r="P9" s="289"/>
      <c r="Q9" s="186"/>
    </row>
    <row r="10" s="3" customFormat="1" spans="1:17">
      <c r="A10" s="236">
        <v>4</v>
      </c>
      <c r="B10" s="237"/>
      <c r="C10" s="238"/>
      <c r="D10" s="192"/>
      <c r="E10" s="234" t="e">
        <f>IF(单体测试!#REF!="","",M10+#REF!+#REF!+#REF!+#REF!+#REF!+单体测试!#REF!+单体测试!#REF!)</f>
        <v>#REF!</v>
      </c>
      <c r="F10" s="235"/>
      <c r="G10" s="263"/>
      <c r="H10" s="264" t="str">
        <f t="shared" si="0"/>
        <v/>
      </c>
      <c r="I10" s="265" t="str">
        <f t="shared" si="1"/>
        <v/>
      </c>
      <c r="J10" s="258"/>
      <c r="K10" s="263"/>
      <c r="L10" s="260"/>
      <c r="M10" s="261">
        <f t="shared" si="2"/>
        <v>0</v>
      </c>
      <c r="N10" s="266" t="str">
        <f t="shared" si="3"/>
        <v/>
      </c>
      <c r="O10" s="265" t="str">
        <f t="shared" si="4"/>
        <v/>
      </c>
      <c r="P10" s="289"/>
      <c r="Q10" s="186"/>
    </row>
    <row r="11" s="3" customFormat="1" spans="1:17">
      <c r="A11" s="236">
        <v>5</v>
      </c>
      <c r="B11" s="237"/>
      <c r="C11" s="238"/>
      <c r="D11" s="192"/>
      <c r="E11" s="234" t="e">
        <f>IF(单体测试!#REF!="","",M11+#REF!+#REF!+#REF!+#REF!+#REF!+单体测试!#REF!+单体测试!#REF!)</f>
        <v>#REF!</v>
      </c>
      <c r="F11" s="235"/>
      <c r="G11" s="263"/>
      <c r="H11" s="264" t="str">
        <f t="shared" si="0"/>
        <v/>
      </c>
      <c r="I11" s="265" t="str">
        <f t="shared" si="1"/>
        <v/>
      </c>
      <c r="J11" s="258"/>
      <c r="K11" s="258"/>
      <c r="L11" s="260"/>
      <c r="M11" s="261">
        <f t="shared" si="2"/>
        <v>0</v>
      </c>
      <c r="N11" s="266" t="str">
        <f t="shared" si="3"/>
        <v/>
      </c>
      <c r="O11" s="265" t="str">
        <f t="shared" si="4"/>
        <v/>
      </c>
      <c r="P11" s="289"/>
      <c r="Q11" s="186"/>
    </row>
    <row r="12" s="3" customFormat="1" spans="1:17">
      <c r="A12" s="236">
        <v>6</v>
      </c>
      <c r="B12" s="237"/>
      <c r="C12" s="238"/>
      <c r="D12" s="192"/>
      <c r="E12" s="234" t="e">
        <f>IF(单体测试!#REF!="","",M12+#REF!+#REF!+#REF!+#REF!+#REF!+单体测试!#REF!+单体测试!#REF!)</f>
        <v>#REF!</v>
      </c>
      <c r="F12" s="235"/>
      <c r="G12" s="263"/>
      <c r="H12" s="264" t="str">
        <f t="shared" si="0"/>
        <v/>
      </c>
      <c r="I12" s="265" t="str">
        <f t="shared" si="1"/>
        <v/>
      </c>
      <c r="J12" s="258"/>
      <c r="K12" s="263"/>
      <c r="L12" s="260"/>
      <c r="M12" s="261">
        <f t="shared" si="2"/>
        <v>0</v>
      </c>
      <c r="N12" s="266" t="str">
        <f t="shared" si="3"/>
        <v/>
      </c>
      <c r="O12" s="265" t="str">
        <f t="shared" si="4"/>
        <v/>
      </c>
      <c r="P12" s="289"/>
      <c r="Q12" s="186"/>
    </row>
    <row r="13" s="3" customFormat="1" spans="1:17">
      <c r="A13" s="236">
        <v>7</v>
      </c>
      <c r="B13" s="237"/>
      <c r="C13" s="238"/>
      <c r="D13" s="192"/>
      <c r="E13" s="234" t="e">
        <f>IF(单体测试!#REF!="","",M13+#REF!+#REF!+#REF!+#REF!+#REF!+单体测试!#REF!+单体测试!#REF!)</f>
        <v>#REF!</v>
      </c>
      <c r="F13" s="235"/>
      <c r="G13" s="263"/>
      <c r="H13" s="264" t="str">
        <f t="shared" si="0"/>
        <v/>
      </c>
      <c r="I13" s="265" t="str">
        <f t="shared" si="1"/>
        <v/>
      </c>
      <c r="J13" s="258"/>
      <c r="K13" s="258"/>
      <c r="L13" s="260"/>
      <c r="M13" s="261">
        <f t="shared" si="2"/>
        <v>0</v>
      </c>
      <c r="N13" s="266" t="str">
        <f t="shared" si="3"/>
        <v/>
      </c>
      <c r="O13" s="265" t="str">
        <f t="shared" si="4"/>
        <v/>
      </c>
      <c r="P13" s="289"/>
      <c r="Q13" s="186"/>
    </row>
    <row r="14" s="3" customFormat="1" spans="1:17">
      <c r="A14" s="236">
        <v>8</v>
      </c>
      <c r="B14" s="237"/>
      <c r="C14" s="238"/>
      <c r="D14" s="192"/>
      <c r="E14" s="234" t="e">
        <f>IF(单体测试!#REF!="","",M14+#REF!+#REF!+#REF!+#REF!+#REF!+单体测试!#REF!+单体测试!#REF!)</f>
        <v>#REF!</v>
      </c>
      <c r="F14" s="235"/>
      <c r="G14" s="263"/>
      <c r="H14" s="264" t="str">
        <f t="shared" si="0"/>
        <v/>
      </c>
      <c r="I14" s="265" t="str">
        <f t="shared" si="1"/>
        <v/>
      </c>
      <c r="J14" s="258"/>
      <c r="K14" s="263"/>
      <c r="L14" s="260"/>
      <c r="M14" s="261">
        <f t="shared" si="2"/>
        <v>0</v>
      </c>
      <c r="N14" s="266" t="str">
        <f t="shared" si="3"/>
        <v/>
      </c>
      <c r="O14" s="265" t="str">
        <f t="shared" si="4"/>
        <v/>
      </c>
      <c r="P14" s="289"/>
      <c r="Q14" s="186"/>
    </row>
    <row r="15" s="3" customFormat="1" spans="1:17">
      <c r="A15" s="236">
        <v>9</v>
      </c>
      <c r="B15" s="237"/>
      <c r="C15" s="238"/>
      <c r="D15" s="192"/>
      <c r="E15" s="234" t="e">
        <f>IF(单体测试!#REF!="","",M15+#REF!+#REF!+#REF!+#REF!+#REF!+单体测试!#REF!+单体测试!#REF!)</f>
        <v>#REF!</v>
      </c>
      <c r="F15" s="235"/>
      <c r="G15" s="263"/>
      <c r="H15" s="264" t="str">
        <f t="shared" si="0"/>
        <v/>
      </c>
      <c r="I15" s="265" t="str">
        <f t="shared" si="1"/>
        <v/>
      </c>
      <c r="J15" s="258"/>
      <c r="K15" s="258"/>
      <c r="L15" s="267"/>
      <c r="M15" s="261">
        <f t="shared" si="2"/>
        <v>0</v>
      </c>
      <c r="N15" s="266" t="str">
        <f t="shared" si="3"/>
        <v/>
      </c>
      <c r="O15" s="265" t="str">
        <f t="shared" si="4"/>
        <v/>
      </c>
      <c r="P15" s="289"/>
      <c r="Q15" s="186"/>
    </row>
    <row r="16" s="3" customFormat="1" spans="1:17">
      <c r="A16" s="236">
        <v>10</v>
      </c>
      <c r="B16" s="237"/>
      <c r="C16" s="238"/>
      <c r="D16" s="192"/>
      <c r="E16" s="234" t="e">
        <f>IF(单体测试!#REF!="","",M16+#REF!+#REF!+#REF!+#REF!+#REF!+单体测试!#REF!+单体测试!#REF!)</f>
        <v>#REF!</v>
      </c>
      <c r="F16" s="235"/>
      <c r="G16" s="263"/>
      <c r="H16" s="264" t="str">
        <f t="shared" si="0"/>
        <v/>
      </c>
      <c r="I16" s="265" t="str">
        <f t="shared" si="1"/>
        <v/>
      </c>
      <c r="J16" s="258"/>
      <c r="K16" s="258"/>
      <c r="L16" s="267"/>
      <c r="M16" s="261">
        <f t="shared" si="2"/>
        <v>0</v>
      </c>
      <c r="N16" s="266" t="str">
        <f t="shared" si="3"/>
        <v/>
      </c>
      <c r="O16" s="265" t="str">
        <f t="shared" si="4"/>
        <v/>
      </c>
      <c r="P16" s="289"/>
      <c r="Q16" s="186"/>
    </row>
    <row r="17" s="3" customFormat="1" spans="1:17">
      <c r="A17" s="236">
        <v>11</v>
      </c>
      <c r="B17" s="237"/>
      <c r="C17" s="238"/>
      <c r="D17" s="192"/>
      <c r="E17" s="234" t="e">
        <f>IF(单体测试!#REF!="","",M17+#REF!+#REF!+#REF!+#REF!+#REF!+单体测试!#REF!+单体测试!#REF!)</f>
        <v>#REF!</v>
      </c>
      <c r="F17" s="235"/>
      <c r="G17" s="263"/>
      <c r="H17" s="264" t="str">
        <f t="shared" si="0"/>
        <v/>
      </c>
      <c r="I17" s="265" t="str">
        <f t="shared" si="1"/>
        <v/>
      </c>
      <c r="J17" s="258"/>
      <c r="K17" s="258"/>
      <c r="L17" s="267"/>
      <c r="M17" s="261">
        <f t="shared" si="2"/>
        <v>0</v>
      </c>
      <c r="N17" s="266" t="str">
        <f t="shared" si="3"/>
        <v/>
      </c>
      <c r="O17" s="265" t="str">
        <f t="shared" si="4"/>
        <v/>
      </c>
      <c r="P17" s="289"/>
      <c r="Q17" s="186"/>
    </row>
    <row r="18" s="3" customFormat="1" ht="12.75" customHeight="1" spans="1:17">
      <c r="A18" s="236">
        <v>12</v>
      </c>
      <c r="B18" s="237"/>
      <c r="C18" s="238"/>
      <c r="D18" s="192"/>
      <c r="E18" s="234" t="e">
        <f>IF(单体测试!#REF!="","",M18+#REF!+#REF!+#REF!+#REF!+#REF!+单体测试!#REF!+单体测试!#REF!)</f>
        <v>#REF!</v>
      </c>
      <c r="F18" s="235"/>
      <c r="G18" s="263"/>
      <c r="H18" s="264" t="str">
        <f t="shared" si="0"/>
        <v/>
      </c>
      <c r="I18" s="265" t="str">
        <f t="shared" si="1"/>
        <v/>
      </c>
      <c r="J18" s="258"/>
      <c r="K18" s="258"/>
      <c r="L18" s="267"/>
      <c r="M18" s="261">
        <f t="shared" si="2"/>
        <v>0</v>
      </c>
      <c r="N18" s="266" t="str">
        <f t="shared" si="3"/>
        <v/>
      </c>
      <c r="O18" s="265" t="str">
        <f t="shared" si="4"/>
        <v/>
      </c>
      <c r="P18" s="289"/>
      <c r="Q18" s="186"/>
    </row>
    <row r="19" s="3" customFormat="1" ht="12.75" customHeight="1" spans="1:17">
      <c r="A19" s="236">
        <v>13</v>
      </c>
      <c r="B19" s="237"/>
      <c r="C19" s="238"/>
      <c r="D19" s="192"/>
      <c r="E19" s="234" t="e">
        <f>IF(单体测试!#REF!="","",M19+#REF!+#REF!+#REF!+#REF!+#REF!+单体测试!#REF!+单体测试!#REF!)</f>
        <v>#REF!</v>
      </c>
      <c r="F19" s="235"/>
      <c r="G19" s="263"/>
      <c r="H19" s="264" t="str">
        <f t="shared" si="0"/>
        <v/>
      </c>
      <c r="I19" s="265" t="str">
        <f t="shared" si="1"/>
        <v/>
      </c>
      <c r="J19" s="258"/>
      <c r="K19" s="258"/>
      <c r="L19" s="267"/>
      <c r="M19" s="261">
        <f t="shared" si="2"/>
        <v>0</v>
      </c>
      <c r="N19" s="266" t="str">
        <f t="shared" si="3"/>
        <v/>
      </c>
      <c r="O19" s="265" t="str">
        <f t="shared" si="4"/>
        <v/>
      </c>
      <c r="P19" s="289"/>
      <c r="Q19" s="186"/>
    </row>
    <row r="20" s="3" customFormat="1" ht="12" customHeight="1" spans="1:17">
      <c r="A20" s="236">
        <v>14</v>
      </c>
      <c r="B20" s="237"/>
      <c r="C20" s="238"/>
      <c r="D20" s="192"/>
      <c r="E20" s="234" t="e">
        <f>IF(单体测试!#REF!="","",M20+#REF!+#REF!+#REF!+#REF!+#REF!+单体测试!#REF!+单体测试!#REF!)</f>
        <v>#REF!</v>
      </c>
      <c r="F20" s="235"/>
      <c r="G20" s="263"/>
      <c r="H20" s="264" t="str">
        <f t="shared" si="0"/>
        <v/>
      </c>
      <c r="I20" s="265" t="str">
        <f t="shared" si="1"/>
        <v/>
      </c>
      <c r="J20" s="258"/>
      <c r="K20" s="258"/>
      <c r="L20" s="267"/>
      <c r="M20" s="261">
        <f t="shared" si="2"/>
        <v>0</v>
      </c>
      <c r="N20" s="266" t="str">
        <f t="shared" si="3"/>
        <v/>
      </c>
      <c r="O20" s="265" t="str">
        <f t="shared" si="4"/>
        <v/>
      </c>
      <c r="P20" s="289"/>
      <c r="Q20" s="186"/>
    </row>
    <row r="21" s="3" customFormat="1" spans="1:17">
      <c r="A21" s="236">
        <v>15</v>
      </c>
      <c r="B21" s="237"/>
      <c r="C21" s="238"/>
      <c r="D21" s="192"/>
      <c r="E21" s="234" t="e">
        <f>IF(单体测试!#REF!="","",M21+#REF!+#REF!+#REF!+#REF!+#REF!+单体测试!#REF!+单体测试!#REF!)</f>
        <v>#REF!</v>
      </c>
      <c r="F21" s="235"/>
      <c r="G21" s="263"/>
      <c r="H21" s="264" t="str">
        <f t="shared" si="0"/>
        <v/>
      </c>
      <c r="I21" s="265" t="str">
        <f t="shared" si="1"/>
        <v/>
      </c>
      <c r="J21" s="258"/>
      <c r="K21" s="258"/>
      <c r="L21" s="267"/>
      <c r="M21" s="261">
        <f t="shared" si="2"/>
        <v>0</v>
      </c>
      <c r="N21" s="266" t="str">
        <f t="shared" si="3"/>
        <v/>
      </c>
      <c r="O21" s="265" t="str">
        <f t="shared" si="4"/>
        <v/>
      </c>
      <c r="P21" s="289"/>
      <c r="Q21" s="186"/>
    </row>
    <row r="22" s="3" customFormat="1" ht="12" customHeight="1" spans="1:17">
      <c r="A22" s="236">
        <v>16</v>
      </c>
      <c r="B22" s="237"/>
      <c r="C22" s="238"/>
      <c r="D22" s="192"/>
      <c r="E22" s="234" t="e">
        <f>IF(单体测试!#REF!="","",M22+#REF!+#REF!+#REF!+#REF!+#REF!+单体测试!#REF!+单体测试!#REF!)</f>
        <v>#REF!</v>
      </c>
      <c r="F22" s="235"/>
      <c r="G22" s="263"/>
      <c r="H22" s="264" t="str">
        <f t="shared" si="0"/>
        <v/>
      </c>
      <c r="I22" s="265" t="str">
        <f t="shared" si="1"/>
        <v/>
      </c>
      <c r="J22" s="258"/>
      <c r="K22" s="258"/>
      <c r="L22" s="267"/>
      <c r="M22" s="261">
        <f t="shared" si="2"/>
        <v>0</v>
      </c>
      <c r="N22" s="266" t="str">
        <f t="shared" si="3"/>
        <v/>
      </c>
      <c r="O22" s="265" t="str">
        <f t="shared" si="4"/>
        <v/>
      </c>
      <c r="P22" s="289"/>
      <c r="Q22" s="186"/>
    </row>
    <row r="23" s="3" customFormat="1" spans="1:17">
      <c r="A23" s="236">
        <v>17</v>
      </c>
      <c r="B23" s="237"/>
      <c r="C23" s="238"/>
      <c r="D23" s="192"/>
      <c r="E23" s="234" t="e">
        <f>IF(单体测试!#REF!="","",M23+#REF!+#REF!+#REF!+#REF!+#REF!+单体测试!#REF!+单体测试!#REF!)</f>
        <v>#REF!</v>
      </c>
      <c r="F23" s="235"/>
      <c r="G23" s="263"/>
      <c r="H23" s="264" t="str">
        <f t="shared" si="0"/>
        <v/>
      </c>
      <c r="I23" s="265" t="str">
        <f t="shared" si="1"/>
        <v/>
      </c>
      <c r="J23" s="258"/>
      <c r="K23" s="258"/>
      <c r="L23" s="267"/>
      <c r="M23" s="261">
        <f t="shared" si="2"/>
        <v>0</v>
      </c>
      <c r="N23" s="266" t="str">
        <f t="shared" si="3"/>
        <v/>
      </c>
      <c r="O23" s="265" t="str">
        <f t="shared" si="4"/>
        <v/>
      </c>
      <c r="P23" s="289"/>
      <c r="Q23" s="186"/>
    </row>
    <row r="24" s="3" customFormat="1" spans="1:17">
      <c r="A24" s="236">
        <v>18</v>
      </c>
      <c r="B24" s="237"/>
      <c r="C24" s="238"/>
      <c r="D24" s="192"/>
      <c r="E24" s="234" t="e">
        <f>IF(单体测试!#REF!="","",M24+#REF!+#REF!+#REF!+#REF!+#REF!+单体测试!#REF!+单体测试!#REF!)</f>
        <v>#REF!</v>
      </c>
      <c r="F24" s="235"/>
      <c r="G24" s="263"/>
      <c r="H24" s="264" t="str">
        <f t="shared" si="0"/>
        <v/>
      </c>
      <c r="I24" s="265" t="str">
        <f t="shared" si="1"/>
        <v/>
      </c>
      <c r="J24" s="258"/>
      <c r="K24" s="258"/>
      <c r="L24" s="267"/>
      <c r="M24" s="261">
        <f t="shared" si="2"/>
        <v>0</v>
      </c>
      <c r="N24" s="266" t="str">
        <f t="shared" si="3"/>
        <v/>
      </c>
      <c r="O24" s="265" t="str">
        <f t="shared" si="4"/>
        <v/>
      </c>
      <c r="P24" s="289"/>
      <c r="Q24" s="186"/>
    </row>
    <row r="25" s="3" customFormat="1" spans="1:17">
      <c r="A25" s="236">
        <v>19</v>
      </c>
      <c r="B25" s="237"/>
      <c r="C25" s="238"/>
      <c r="D25" s="192"/>
      <c r="E25" s="234" t="e">
        <f>IF(单体测试!#REF!="","",M25+#REF!+#REF!+#REF!+#REF!+#REF!+单体测试!#REF!+单体测试!#REF!)</f>
        <v>#REF!</v>
      </c>
      <c r="F25" s="235"/>
      <c r="G25" s="263"/>
      <c r="H25" s="264" t="str">
        <f t="shared" si="0"/>
        <v/>
      </c>
      <c r="I25" s="265" t="str">
        <f t="shared" si="1"/>
        <v/>
      </c>
      <c r="J25" s="258"/>
      <c r="K25" s="258"/>
      <c r="L25" s="267"/>
      <c r="M25" s="261">
        <f t="shared" si="2"/>
        <v>0</v>
      </c>
      <c r="N25" s="266" t="str">
        <f t="shared" si="3"/>
        <v/>
      </c>
      <c r="O25" s="265" t="str">
        <f t="shared" si="4"/>
        <v/>
      </c>
      <c r="P25" s="289"/>
      <c r="Q25" s="186"/>
    </row>
    <row r="26" s="3" customFormat="1" spans="1:17">
      <c r="A26" s="236">
        <v>20</v>
      </c>
      <c r="B26" s="237"/>
      <c r="C26" s="238"/>
      <c r="D26" s="192"/>
      <c r="E26" s="234" t="e">
        <f>IF(单体测试!#REF!="","",M26+#REF!+#REF!+#REF!+#REF!+#REF!+单体测试!#REF!+单体测试!#REF!)</f>
        <v>#REF!</v>
      </c>
      <c r="F26" s="235"/>
      <c r="G26" s="263"/>
      <c r="H26" s="264" t="str">
        <f t="shared" si="0"/>
        <v/>
      </c>
      <c r="I26" s="265" t="str">
        <f t="shared" si="1"/>
        <v/>
      </c>
      <c r="J26" s="258"/>
      <c r="K26" s="258"/>
      <c r="L26" s="267"/>
      <c r="M26" s="261">
        <f t="shared" si="2"/>
        <v>0</v>
      </c>
      <c r="N26" s="266" t="str">
        <f t="shared" si="3"/>
        <v/>
      </c>
      <c r="O26" s="265" t="str">
        <f t="shared" si="4"/>
        <v/>
      </c>
      <c r="P26" s="289"/>
      <c r="Q26" s="186"/>
    </row>
    <row r="27" s="3" customFormat="1" spans="1:17">
      <c r="A27" s="236">
        <v>21</v>
      </c>
      <c r="B27" s="237"/>
      <c r="C27" s="238"/>
      <c r="D27" s="192"/>
      <c r="E27" s="234" t="e">
        <f>IF(单体测试!#REF!="","",M27+#REF!+#REF!+#REF!+#REF!+#REF!+单体测试!#REF!+单体测试!#REF!)</f>
        <v>#REF!</v>
      </c>
      <c r="F27" s="235"/>
      <c r="G27" s="263"/>
      <c r="H27" s="264" t="str">
        <f t="shared" si="0"/>
        <v/>
      </c>
      <c r="I27" s="265" t="str">
        <f t="shared" si="1"/>
        <v/>
      </c>
      <c r="J27" s="258"/>
      <c r="K27" s="258"/>
      <c r="L27" s="267"/>
      <c r="M27" s="261">
        <f t="shared" si="2"/>
        <v>0</v>
      </c>
      <c r="N27" s="266" t="str">
        <f t="shared" si="3"/>
        <v/>
      </c>
      <c r="O27" s="265" t="str">
        <f t="shared" si="4"/>
        <v/>
      </c>
      <c r="P27" s="289"/>
      <c r="Q27" s="186"/>
    </row>
    <row r="28" s="3" customFormat="1" spans="1:17">
      <c r="A28" s="236">
        <v>22</v>
      </c>
      <c r="B28" s="237"/>
      <c r="C28" s="238"/>
      <c r="D28" s="192"/>
      <c r="E28" s="234" t="e">
        <f>IF(单体测试!#REF!="","",M28+#REF!+#REF!+#REF!+#REF!+#REF!+单体测试!#REF!+单体测试!#REF!)</f>
        <v>#REF!</v>
      </c>
      <c r="F28" s="235"/>
      <c r="G28" s="263"/>
      <c r="H28" s="264" t="str">
        <f t="shared" si="0"/>
        <v/>
      </c>
      <c r="I28" s="265"/>
      <c r="J28" s="258"/>
      <c r="K28" s="258"/>
      <c r="L28" s="267"/>
      <c r="M28" s="261">
        <f t="shared" si="2"/>
        <v>0</v>
      </c>
      <c r="N28" s="266" t="str">
        <f t="shared" si="3"/>
        <v/>
      </c>
      <c r="O28" s="265" t="str">
        <f t="shared" si="4"/>
        <v/>
      </c>
      <c r="P28" s="289"/>
      <c r="Q28" s="186"/>
    </row>
    <row r="29" s="3" customFormat="1" spans="1:17">
      <c r="A29" s="236">
        <v>23</v>
      </c>
      <c r="B29" s="237"/>
      <c r="C29" s="238"/>
      <c r="D29" s="192"/>
      <c r="E29" s="234" t="e">
        <f>IF(单体测试!#REF!="","",M29+#REF!+#REF!+#REF!+#REF!+#REF!+单体测试!#REF!+单体测试!#REF!)</f>
        <v>#REF!</v>
      </c>
      <c r="F29" s="235"/>
      <c r="G29" s="258"/>
      <c r="H29" s="264" t="str">
        <f t="shared" si="0"/>
        <v/>
      </c>
      <c r="I29" s="265"/>
      <c r="J29" s="258"/>
      <c r="K29" s="258"/>
      <c r="L29" s="267"/>
      <c r="M29" s="261">
        <f t="shared" si="2"/>
        <v>0</v>
      </c>
      <c r="N29" s="266" t="str">
        <f t="shared" si="3"/>
        <v/>
      </c>
      <c r="O29" s="265" t="str">
        <f t="shared" si="4"/>
        <v/>
      </c>
      <c r="P29" s="289"/>
      <c r="Q29" s="186"/>
    </row>
    <row r="30" s="3" customFormat="1" spans="1:17">
      <c r="A30" s="236">
        <v>24</v>
      </c>
      <c r="B30" s="237"/>
      <c r="C30" s="238"/>
      <c r="D30" s="192"/>
      <c r="E30" s="234" t="e">
        <f>IF(单体测试!#REF!="","",M30+#REF!+#REF!+#REF!+#REF!+#REF!+单体测试!#REF!+单体测试!#REF!)</f>
        <v>#REF!</v>
      </c>
      <c r="F30" s="235"/>
      <c r="G30" s="263"/>
      <c r="H30" s="264" t="str">
        <f t="shared" si="0"/>
        <v/>
      </c>
      <c r="I30" s="265"/>
      <c r="J30" s="258"/>
      <c r="K30" s="258"/>
      <c r="L30" s="267"/>
      <c r="M30" s="261">
        <f t="shared" si="2"/>
        <v>0</v>
      </c>
      <c r="N30" s="266" t="str">
        <f t="shared" si="3"/>
        <v/>
      </c>
      <c r="O30" s="265" t="str">
        <f t="shared" si="4"/>
        <v/>
      </c>
      <c r="P30" s="289"/>
      <c r="Q30" s="186"/>
    </row>
    <row r="31" s="3" customFormat="1" spans="1:17">
      <c r="A31" s="236">
        <v>25</v>
      </c>
      <c r="B31" s="237"/>
      <c r="C31" s="238"/>
      <c r="D31" s="192"/>
      <c r="E31" s="234" t="e">
        <f>IF(单体测试!#REF!="","",M31+#REF!+#REF!+#REF!+#REF!+#REF!+单体测试!#REF!+单体测试!#REF!)</f>
        <v>#REF!</v>
      </c>
      <c r="F31" s="235"/>
      <c r="G31" s="263"/>
      <c r="H31" s="264" t="str">
        <f t="shared" si="0"/>
        <v/>
      </c>
      <c r="I31" s="265"/>
      <c r="J31" s="258"/>
      <c r="K31" s="258"/>
      <c r="L31" s="267"/>
      <c r="M31" s="261">
        <f t="shared" si="2"/>
        <v>0</v>
      </c>
      <c r="N31" s="266" t="str">
        <f t="shared" si="3"/>
        <v/>
      </c>
      <c r="O31" s="265" t="str">
        <f t="shared" si="4"/>
        <v/>
      </c>
      <c r="P31" s="289"/>
      <c r="Q31" s="186"/>
    </row>
    <row r="32" s="3" customFormat="1" spans="1:17">
      <c r="A32" s="236">
        <v>26</v>
      </c>
      <c r="B32" s="237"/>
      <c r="C32" s="238"/>
      <c r="D32" s="192"/>
      <c r="E32" s="234" t="e">
        <f>IF(单体测试!#REF!="","",M32+#REF!+#REF!+#REF!+#REF!+#REF!+单体测试!#REF!+单体测试!#REF!)</f>
        <v>#REF!</v>
      </c>
      <c r="F32" s="235"/>
      <c r="G32" s="263"/>
      <c r="H32" s="264" t="str">
        <f t="shared" si="0"/>
        <v/>
      </c>
      <c r="I32" s="265"/>
      <c r="J32" s="258"/>
      <c r="K32" s="258"/>
      <c r="L32" s="267"/>
      <c r="M32" s="261">
        <f t="shared" si="2"/>
        <v>0</v>
      </c>
      <c r="N32" s="266" t="str">
        <f t="shared" si="3"/>
        <v/>
      </c>
      <c r="O32" s="265" t="str">
        <f t="shared" si="4"/>
        <v/>
      </c>
      <c r="P32" s="289"/>
      <c r="Q32" s="186"/>
    </row>
    <row r="33" s="3" customFormat="1" spans="1:17">
      <c r="A33" s="236">
        <v>27</v>
      </c>
      <c r="B33" s="237"/>
      <c r="C33" s="238"/>
      <c r="D33" s="192"/>
      <c r="E33" s="234" t="e">
        <f>IF(单体测试!#REF!="","",M33+#REF!+#REF!+#REF!+#REF!+#REF!+单体测试!#REF!+单体测试!#REF!)</f>
        <v>#REF!</v>
      </c>
      <c r="F33" s="235"/>
      <c r="G33" s="263"/>
      <c r="H33" s="264" t="str">
        <f t="shared" si="0"/>
        <v/>
      </c>
      <c r="I33" s="265"/>
      <c r="J33" s="258"/>
      <c r="K33" s="258"/>
      <c r="L33" s="267"/>
      <c r="M33" s="261">
        <f t="shared" si="2"/>
        <v>0</v>
      </c>
      <c r="N33" s="266" t="str">
        <f t="shared" si="3"/>
        <v/>
      </c>
      <c r="O33" s="265" t="str">
        <f t="shared" si="4"/>
        <v/>
      </c>
      <c r="P33" s="289"/>
      <c r="Q33" s="186"/>
    </row>
    <row r="34" s="3" customFormat="1" spans="1:17">
      <c r="A34" s="236">
        <v>28</v>
      </c>
      <c r="B34" s="237"/>
      <c r="C34" s="238"/>
      <c r="D34" s="192"/>
      <c r="E34" s="234" t="e">
        <f>IF(单体测试!#REF!="","",M34+#REF!+#REF!+#REF!+#REF!+#REF!+单体测试!#REF!+单体测试!#REF!)</f>
        <v>#REF!</v>
      </c>
      <c r="F34" s="235"/>
      <c r="G34" s="263"/>
      <c r="H34" s="264" t="str">
        <f t="shared" si="0"/>
        <v/>
      </c>
      <c r="I34" s="265"/>
      <c r="J34" s="258"/>
      <c r="K34" s="258"/>
      <c r="L34" s="267"/>
      <c r="M34" s="261">
        <f t="shared" si="2"/>
        <v>0</v>
      </c>
      <c r="N34" s="264" t="str">
        <f t="shared" si="3"/>
        <v/>
      </c>
      <c r="O34" s="265" t="str">
        <f t="shared" si="4"/>
        <v/>
      </c>
      <c r="P34" s="289"/>
      <c r="Q34" s="186"/>
    </row>
    <row r="35" s="3" customFormat="1" spans="1:17">
      <c r="A35" s="236">
        <v>29</v>
      </c>
      <c r="B35" s="237"/>
      <c r="C35" s="238"/>
      <c r="D35" s="192"/>
      <c r="E35" s="234" t="e">
        <f>IF(单体测试!#REF!="","",M35+#REF!+#REF!+#REF!+#REF!+#REF!+单体测试!#REF!+单体测试!#REF!)</f>
        <v>#REF!</v>
      </c>
      <c r="F35" s="235"/>
      <c r="G35" s="263"/>
      <c r="H35" s="264" t="str">
        <f t="shared" si="0"/>
        <v/>
      </c>
      <c r="I35" s="265"/>
      <c r="J35" s="258"/>
      <c r="K35" s="258"/>
      <c r="L35" s="267"/>
      <c r="M35" s="261">
        <f t="shared" si="2"/>
        <v>0</v>
      </c>
      <c r="N35" s="264" t="str">
        <f t="shared" si="3"/>
        <v/>
      </c>
      <c r="O35" s="265" t="str">
        <f t="shared" si="4"/>
        <v/>
      </c>
      <c r="P35" s="289"/>
      <c r="Q35" s="186"/>
    </row>
    <row r="36" s="3" customFormat="1" spans="1:17">
      <c r="A36" s="236">
        <v>30</v>
      </c>
      <c r="B36" s="237"/>
      <c r="C36" s="238"/>
      <c r="D36" s="192"/>
      <c r="E36" s="234" t="e">
        <f>IF(单体测试!#REF!="","",M36+#REF!+#REF!+#REF!+#REF!+#REF!+单体测试!#REF!+单体测试!#REF!)</f>
        <v>#REF!</v>
      </c>
      <c r="F36" s="235"/>
      <c r="G36" s="263"/>
      <c r="H36" s="264" t="str">
        <f t="shared" si="0"/>
        <v/>
      </c>
      <c r="I36" s="265"/>
      <c r="J36" s="258"/>
      <c r="K36" s="258"/>
      <c r="L36" s="267"/>
      <c r="M36" s="261">
        <f t="shared" si="2"/>
        <v>0</v>
      </c>
      <c r="N36" s="264" t="str">
        <f t="shared" si="3"/>
        <v/>
      </c>
      <c r="O36" s="265" t="str">
        <f t="shared" si="4"/>
        <v/>
      </c>
      <c r="P36" s="289"/>
      <c r="Q36" s="186"/>
    </row>
    <row r="37" s="3" customFormat="1" spans="1:17">
      <c r="A37" s="236">
        <v>31</v>
      </c>
      <c r="B37" s="237"/>
      <c r="C37" s="238"/>
      <c r="D37" s="192"/>
      <c r="E37" s="234" t="e">
        <f>IF(单体测试!#REF!="","",M37+#REF!+#REF!+#REF!+#REF!+#REF!+单体测试!#REF!+单体测试!#REF!)</f>
        <v>#REF!</v>
      </c>
      <c r="F37" s="235"/>
      <c r="G37" s="263"/>
      <c r="H37" s="264" t="str">
        <f t="shared" si="0"/>
        <v/>
      </c>
      <c r="I37" s="265"/>
      <c r="J37" s="258"/>
      <c r="K37" s="258"/>
      <c r="L37" s="267"/>
      <c r="M37" s="261">
        <f t="shared" si="2"/>
        <v>0</v>
      </c>
      <c r="N37" s="264" t="str">
        <f t="shared" si="3"/>
        <v/>
      </c>
      <c r="O37" s="265" t="str">
        <f t="shared" si="4"/>
        <v/>
      </c>
      <c r="P37" s="289"/>
      <c r="Q37" s="186"/>
    </row>
    <row r="38" s="3" customFormat="1" spans="1:17">
      <c r="A38" s="236">
        <v>32</v>
      </c>
      <c r="B38" s="237"/>
      <c r="C38" s="238"/>
      <c r="D38" s="192"/>
      <c r="E38" s="234" t="e">
        <f>IF(单体测试!#REF!="","",M38+#REF!+#REF!+#REF!+#REF!+#REF!+单体测试!#REF!+单体测试!#REF!)</f>
        <v>#REF!</v>
      </c>
      <c r="F38" s="235"/>
      <c r="G38" s="263"/>
      <c r="H38" s="264" t="str">
        <f t="shared" si="0"/>
        <v/>
      </c>
      <c r="I38" s="265"/>
      <c r="J38" s="258"/>
      <c r="K38" s="258"/>
      <c r="L38" s="267"/>
      <c r="M38" s="261">
        <f t="shared" si="2"/>
        <v>0</v>
      </c>
      <c r="N38" s="264" t="str">
        <f t="shared" si="3"/>
        <v/>
      </c>
      <c r="O38" s="265" t="str">
        <f t="shared" si="4"/>
        <v/>
      </c>
      <c r="P38" s="289"/>
      <c r="Q38" s="186"/>
    </row>
    <row r="39" s="3" customFormat="1" spans="1:17">
      <c r="A39" s="236">
        <v>33</v>
      </c>
      <c r="B39" s="237"/>
      <c r="C39" s="238"/>
      <c r="D39" s="192"/>
      <c r="E39" s="234" t="e">
        <f>IF(单体测试!#REF!="","",M39+#REF!+#REF!+#REF!+#REF!+#REF!+单体测试!#REF!+单体测试!#REF!)</f>
        <v>#REF!</v>
      </c>
      <c r="F39" s="235"/>
      <c r="G39" s="263"/>
      <c r="H39" s="264" t="str">
        <f t="shared" si="0"/>
        <v/>
      </c>
      <c r="I39" s="265"/>
      <c r="J39" s="258"/>
      <c r="K39" s="258"/>
      <c r="L39" s="267"/>
      <c r="M39" s="261">
        <f t="shared" si="2"/>
        <v>0</v>
      </c>
      <c r="N39" s="264" t="str">
        <f t="shared" si="3"/>
        <v/>
      </c>
      <c r="O39" s="265" t="str">
        <f t="shared" si="4"/>
        <v/>
      </c>
      <c r="P39" s="289"/>
      <c r="Q39" s="186"/>
    </row>
    <row r="40" s="3" customFormat="1" spans="1:17">
      <c r="A40" s="236">
        <v>34</v>
      </c>
      <c r="B40" s="237"/>
      <c r="C40" s="238"/>
      <c r="D40" s="192"/>
      <c r="E40" s="234" t="e">
        <f>IF(单体测试!#REF!="","",M40+#REF!+#REF!+#REF!+#REF!+#REF!+单体测试!#REF!+单体测试!#REF!)</f>
        <v>#REF!</v>
      </c>
      <c r="F40" s="235"/>
      <c r="G40" s="263"/>
      <c r="H40" s="264" t="str">
        <f t="shared" si="0"/>
        <v/>
      </c>
      <c r="I40" s="265"/>
      <c r="J40" s="258"/>
      <c r="K40" s="258"/>
      <c r="L40" s="267"/>
      <c r="M40" s="261">
        <f t="shared" si="2"/>
        <v>0</v>
      </c>
      <c r="N40" s="264" t="str">
        <f t="shared" si="3"/>
        <v/>
      </c>
      <c r="O40" s="265" t="str">
        <f t="shared" si="4"/>
        <v/>
      </c>
      <c r="P40" s="289"/>
      <c r="Q40" s="186"/>
    </row>
    <row r="41" s="3" customFormat="1" spans="1:17">
      <c r="A41" s="236">
        <v>35</v>
      </c>
      <c r="B41" s="237"/>
      <c r="C41" s="238"/>
      <c r="D41" s="192"/>
      <c r="E41" s="234" t="e">
        <f>IF(单体测试!#REF!="","",M41+#REF!+#REF!+#REF!+#REF!+#REF!+单体测试!#REF!+单体测试!#REF!)</f>
        <v>#REF!</v>
      </c>
      <c r="F41" s="235"/>
      <c r="G41" s="263"/>
      <c r="H41" s="264" t="str">
        <f t="shared" si="0"/>
        <v/>
      </c>
      <c r="I41" s="265" t="str">
        <f>IF(F41="","",IF(F41&lt;=$B$2,IF(G41="",1),0))</f>
        <v/>
      </c>
      <c r="J41" s="258"/>
      <c r="K41" s="258"/>
      <c r="L41" s="267"/>
      <c r="M41" s="261">
        <f t="shared" si="2"/>
        <v>0</v>
      </c>
      <c r="N41" s="264" t="str">
        <f t="shared" si="3"/>
        <v/>
      </c>
      <c r="O41" s="265" t="str">
        <f t="shared" si="4"/>
        <v/>
      </c>
      <c r="P41" s="289"/>
      <c r="Q41" s="186"/>
    </row>
    <row r="42" s="3" customFormat="1" spans="1:17">
      <c r="A42" s="236">
        <v>36</v>
      </c>
      <c r="B42" s="237"/>
      <c r="C42" s="238"/>
      <c r="D42" s="192"/>
      <c r="E42" s="234" t="e">
        <f>IF(单体测试!#REF!="","",M42+#REF!+#REF!+#REF!+#REF!+#REF!+单体测试!#REF!+单体测试!#REF!)</f>
        <v>#REF!</v>
      </c>
      <c r="F42" s="235"/>
      <c r="G42" s="263"/>
      <c r="H42" s="264" t="str">
        <f t="shared" si="0"/>
        <v/>
      </c>
      <c r="I42" s="265" t="str">
        <f>IF(F42="","",IF(F42&lt;=$B$2,IF(G42="",1),0))</f>
        <v/>
      </c>
      <c r="J42" s="258"/>
      <c r="K42" s="258"/>
      <c r="L42" s="267"/>
      <c r="M42" s="261">
        <f t="shared" si="2"/>
        <v>0</v>
      </c>
      <c r="N42" s="264" t="str">
        <f t="shared" si="3"/>
        <v/>
      </c>
      <c r="O42" s="265" t="str">
        <f t="shared" si="4"/>
        <v/>
      </c>
      <c r="P42" s="289"/>
      <c r="Q42" s="186"/>
    </row>
    <row r="43" s="3" customFormat="1" spans="1:17">
      <c r="A43" s="236">
        <v>37</v>
      </c>
      <c r="B43" s="237"/>
      <c r="C43" s="238"/>
      <c r="D43" s="192"/>
      <c r="E43" s="234" t="e">
        <f>IF(单体测试!#REF!="","",M43+#REF!+#REF!+#REF!+#REF!+#REF!+单体测试!#REF!+单体测试!#REF!)</f>
        <v>#REF!</v>
      </c>
      <c r="F43" s="235"/>
      <c r="G43" s="263"/>
      <c r="H43" s="264" t="str">
        <f t="shared" si="0"/>
        <v/>
      </c>
      <c r="I43" s="265"/>
      <c r="J43" s="258"/>
      <c r="K43" s="258"/>
      <c r="L43" s="267"/>
      <c r="M43" s="261">
        <f t="shared" si="2"/>
        <v>0</v>
      </c>
      <c r="N43" s="264" t="str">
        <f t="shared" si="3"/>
        <v/>
      </c>
      <c r="O43" s="265" t="str">
        <f t="shared" si="4"/>
        <v/>
      </c>
      <c r="P43" s="289"/>
      <c r="Q43" s="186"/>
    </row>
    <row r="44" s="3" customFormat="1" spans="1:17">
      <c r="A44" s="236">
        <v>38</v>
      </c>
      <c r="B44" s="237"/>
      <c r="C44" s="238"/>
      <c r="D44" s="192"/>
      <c r="E44" s="234" t="e">
        <f>IF(单体测试!#REF!="","",M44+#REF!+#REF!+#REF!+#REF!+#REF!+单体测试!#REF!+单体测试!#REF!)</f>
        <v>#REF!</v>
      </c>
      <c r="F44" s="235"/>
      <c r="G44" s="263"/>
      <c r="H44" s="264" t="str">
        <f t="shared" si="0"/>
        <v/>
      </c>
      <c r="I44" s="265"/>
      <c r="J44" s="258"/>
      <c r="K44" s="258"/>
      <c r="L44" s="267"/>
      <c r="M44" s="261">
        <f t="shared" si="2"/>
        <v>0</v>
      </c>
      <c r="N44" s="264" t="str">
        <f t="shared" si="3"/>
        <v/>
      </c>
      <c r="O44" s="265" t="str">
        <f t="shared" si="4"/>
        <v/>
      </c>
      <c r="P44" s="289"/>
      <c r="Q44" s="186"/>
    </row>
    <row r="45" s="3" customFormat="1" spans="1:17">
      <c r="A45" s="236">
        <v>39</v>
      </c>
      <c r="B45" s="237"/>
      <c r="C45" s="238"/>
      <c r="D45" s="192"/>
      <c r="E45" s="234" t="e">
        <f>IF(单体测试!#REF!="","",M45+#REF!+#REF!+#REF!+#REF!+#REF!+单体测试!#REF!+单体测试!#REF!)</f>
        <v>#REF!</v>
      </c>
      <c r="F45" s="235"/>
      <c r="G45" s="263"/>
      <c r="H45" s="264" t="str">
        <f t="shared" si="0"/>
        <v/>
      </c>
      <c r="I45" s="265" t="str">
        <f>IF(F45="","",IF(F45&lt;=$B$2,IF(G45="",1),0))</f>
        <v/>
      </c>
      <c r="J45" s="258"/>
      <c r="K45" s="258"/>
      <c r="L45" s="267"/>
      <c r="M45" s="261">
        <f t="shared" si="2"/>
        <v>0</v>
      </c>
      <c r="N45" s="264" t="str">
        <f t="shared" si="3"/>
        <v/>
      </c>
      <c r="O45" s="265" t="str">
        <f t="shared" si="4"/>
        <v/>
      </c>
      <c r="P45" s="289"/>
      <c r="Q45" s="186"/>
    </row>
    <row r="46" s="3" customFormat="1" spans="1:17">
      <c r="A46" s="236">
        <v>40</v>
      </c>
      <c r="B46" s="237"/>
      <c r="C46" s="238"/>
      <c r="D46" s="192"/>
      <c r="E46" s="234" t="e">
        <f>IF(单体测试!#REF!="","",M46+#REF!+#REF!+#REF!+#REF!+#REF!+单体测试!#REF!+单体测试!#REF!)</f>
        <v>#REF!</v>
      </c>
      <c r="F46" s="235"/>
      <c r="G46" s="263"/>
      <c r="H46" s="264" t="str">
        <f t="shared" si="0"/>
        <v/>
      </c>
      <c r="I46" s="265" t="str">
        <f>IF(F46="","",IF(F46&lt;=$B$2,IF(G46="",1),0))</f>
        <v/>
      </c>
      <c r="J46" s="258"/>
      <c r="K46" s="258"/>
      <c r="L46" s="267"/>
      <c r="M46" s="261">
        <f t="shared" si="2"/>
        <v>0</v>
      </c>
      <c r="N46" s="264" t="str">
        <f t="shared" si="3"/>
        <v/>
      </c>
      <c r="O46" s="265" t="str">
        <f t="shared" si="4"/>
        <v/>
      </c>
      <c r="P46" s="289"/>
      <c r="Q46" s="186"/>
    </row>
    <row r="47" s="3" customFormat="1" spans="1:17">
      <c r="A47" s="236">
        <v>41</v>
      </c>
      <c r="B47" s="237"/>
      <c r="C47" s="238"/>
      <c r="D47" s="192"/>
      <c r="E47" s="234" t="e">
        <f>IF(单体测试!#REF!="","",M47+#REF!+#REF!+#REF!+#REF!+#REF!+单体测试!#REF!+单体测试!#REF!)</f>
        <v>#REF!</v>
      </c>
      <c r="F47" s="235"/>
      <c r="G47" s="263"/>
      <c r="H47" s="264" t="str">
        <f t="shared" si="0"/>
        <v/>
      </c>
      <c r="I47" s="265" t="str">
        <f>IF(F47="","",IF(F47&lt;=$B$2,IF(G47="",1),0))</f>
        <v/>
      </c>
      <c r="J47" s="258"/>
      <c r="K47" s="258"/>
      <c r="L47" s="267"/>
      <c r="M47" s="261">
        <f t="shared" si="2"/>
        <v>0</v>
      </c>
      <c r="N47" s="264" t="str">
        <f t="shared" si="3"/>
        <v/>
      </c>
      <c r="O47" s="265" t="str">
        <f t="shared" si="4"/>
        <v/>
      </c>
      <c r="P47" s="289"/>
      <c r="Q47" s="186"/>
    </row>
    <row r="48" s="3" customFormat="1" ht="11.25" spans="1:17">
      <c r="A48" s="241"/>
      <c r="B48" s="242" t="s">
        <v>18</v>
      </c>
      <c r="C48" s="159"/>
      <c r="D48" s="108"/>
      <c r="E48" s="244" t="e">
        <f>SUM(E7:E47)</f>
        <v>#REF!</v>
      </c>
      <c r="F48" s="245"/>
      <c r="G48" s="268"/>
      <c r="H48" s="269" t="str">
        <f t="shared" si="0"/>
        <v/>
      </c>
      <c r="I48" s="270"/>
      <c r="J48" s="271"/>
      <c r="K48" s="271"/>
      <c r="L48" s="272">
        <f>SUM(L7:L47)</f>
        <v>0</v>
      </c>
      <c r="M48" s="273">
        <f>SUM(M7:M47)</f>
        <v>0</v>
      </c>
      <c r="N48" s="269"/>
      <c r="O48" s="293"/>
      <c r="P48" s="298"/>
      <c r="Q48" s="186"/>
    </row>
    <row r="50" ht="11.25"/>
    <row r="51" ht="18" customHeight="1" spans="1:4">
      <c r="A51" s="150" t="s">
        <v>19</v>
      </c>
      <c r="B51" s="112" t="s">
        <v>20</v>
      </c>
      <c r="C51" s="113" t="s">
        <v>21</v>
      </c>
      <c r="D51" s="114">
        <f>1-COUNTIF(H7:H47,"")/A47</f>
        <v>0</v>
      </c>
    </row>
    <row r="52" ht="18" customHeight="1" spans="1:4">
      <c r="A52" s="151"/>
      <c r="B52" s="166" t="s">
        <v>22</v>
      </c>
      <c r="C52" s="116" t="s">
        <v>23</v>
      </c>
      <c r="D52" s="117">
        <f>COUNTIF($H$7:$H$47,"◎")</f>
        <v>0</v>
      </c>
    </row>
    <row r="53" ht="18" customHeight="1" spans="1:4">
      <c r="A53" s="151"/>
      <c r="B53" s="194" t="str">
        <f>IF(M48=0,"",#REF!*160/((L48+#REF!+#REF!)*1.1))</f>
        <v/>
      </c>
      <c r="C53" s="116" t="s">
        <v>24</v>
      </c>
      <c r="D53" s="117">
        <f>COUNTIF($H$7:$H$47,"○")</f>
        <v>0</v>
      </c>
    </row>
    <row r="54" ht="18" customHeight="1" spans="1:4">
      <c r="A54" s="151"/>
      <c r="B54" s="195"/>
      <c r="C54" s="116" t="s">
        <v>25</v>
      </c>
      <c r="D54" s="117">
        <f>COUNTIF(I7:I47,1)</f>
        <v>0</v>
      </c>
    </row>
    <row r="55" ht="18" customHeight="1" spans="1:4">
      <c r="A55" s="151"/>
      <c r="B55" s="195"/>
      <c r="C55" s="116" t="s">
        <v>26</v>
      </c>
      <c r="D55" s="117">
        <f>COUNTIF($H$7:$H$47,"△")</f>
        <v>0</v>
      </c>
    </row>
    <row r="56" ht="18" customHeight="1" spans="1:4">
      <c r="A56" s="151"/>
      <c r="B56" s="195"/>
      <c r="C56" s="118" t="s">
        <v>27</v>
      </c>
      <c r="D56" s="169">
        <f>1-COUNTIF(N7:N47,"")/A47</f>
        <v>0</v>
      </c>
    </row>
    <row r="57" ht="18" customHeight="1" spans="1:4">
      <c r="A57" s="151"/>
      <c r="B57" s="115"/>
      <c r="C57" s="116" t="s">
        <v>28</v>
      </c>
      <c r="D57" s="117">
        <f>COUNTIF($N$7:$N$48,"◎")</f>
        <v>0</v>
      </c>
    </row>
    <row r="58" ht="18" customHeight="1" spans="1:4">
      <c r="A58" s="151"/>
      <c r="B58" s="115"/>
      <c r="C58" s="116" t="s">
        <v>29</v>
      </c>
      <c r="D58" s="117">
        <f>COUNTIF($N$7:$N$48,"○")</f>
        <v>0</v>
      </c>
    </row>
    <row r="59" ht="18" customHeight="1" spans="1:4">
      <c r="A59" s="151"/>
      <c r="B59" s="168"/>
      <c r="C59" s="116" t="s">
        <v>30</v>
      </c>
      <c r="D59" s="117">
        <f>COUNTIF(O7:O47,1)</f>
        <v>0</v>
      </c>
    </row>
    <row r="60" ht="18" customHeight="1" spans="1:4">
      <c r="A60" s="151"/>
      <c r="B60" s="168"/>
      <c r="C60" s="116" t="s">
        <v>31</v>
      </c>
      <c r="D60" s="117">
        <f>COUNTIF($N$7:$N$48,"△")</f>
        <v>0</v>
      </c>
    </row>
    <row r="61" ht="18" customHeight="1" spans="1:4">
      <c r="A61" s="152"/>
      <c r="B61" s="171"/>
      <c r="C61" s="172" t="s">
        <v>32</v>
      </c>
      <c r="D61" s="207">
        <f>L48</f>
        <v>0</v>
      </c>
    </row>
  </sheetData>
  <mergeCells count="18">
    <mergeCell ref="F4:O4"/>
    <mergeCell ref="A4:A6"/>
    <mergeCell ref="A51:A61"/>
    <mergeCell ref="B4:B6"/>
    <mergeCell ref="C4:C6"/>
    <mergeCell ref="D4:D6"/>
    <mergeCell ref="E4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4:P6"/>
  </mergeCells>
  <conditionalFormatting sqref="C48">
    <cfRule type="expression" dxfId="0" priority="1" stopIfTrue="1">
      <formula>IF(#REF!="△",1,IF(#REF!=1,1,IF(#REF!="△",1,IF(#REF!=1,1,0))))</formula>
    </cfRule>
    <cfRule type="expression" dxfId="1" priority="2" stopIfTrue="1">
      <formula>IF(#REF!="△",1,IF(#REF!=1,1,IF(#REF!="△",1,IF(#REF!=1,1,0))))</formula>
    </cfRule>
    <cfRule type="expression" dxfId="2" priority="3" stopIfTrue="1">
      <formula>IF(H48="△",1,IF(#REF!=1,1,IF(N48="△",1,IF(#REF!=1,1,0))))</formula>
    </cfRule>
  </conditionalFormatting>
  <conditionalFormatting sqref="C7:C47">
    <cfRule type="expression" dxfId="1" priority="4" stopIfTrue="1">
      <formula>IF(#REF!="△",1,IF(#REF!=1,1,IF(#REF!="△",1,IF(#REF!=1,1,0))))</formula>
    </cfRule>
    <cfRule type="expression" dxfId="2" priority="5" stopIfTrue="1">
      <formula>IF(H7="△",1,IF(I7=1,1,IF(N7="△",1,IF(O7=1,1,0))))</formula>
    </cfRule>
  </conditionalFormatting>
  <pageMargins left="0.209027777777778" right="0.235416666666667" top="0.747916666666667" bottom="0.196527777777778" header="0.313888888888889" footer="0.313888888888889"/>
  <pageSetup paperSize="9" scale="90" orientation="landscape"/>
  <headerFooter alignWithMargins="0">
    <oddHeader>&amp;L&amp;"-,加粗"&amp;9青岛萨纳斯科技有限公司&amp;C&amp;G&amp;R&amp;"-,加粗"&amp;9进度跟踪票</oddHeader>
  </headerFooter>
  <rowBreaks count="1" manualBreakCount="1">
    <brk id="48" max="16383" man="1"/>
  </rowBreaks>
  <legacyDrawingHF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2"/>
  </sheetPr>
  <dimension ref="A1:U74"/>
  <sheetViews>
    <sheetView showGridLines="0" view="pageBreakPreview" zoomScale="120" zoomScaleNormal="100" workbookViewId="0">
      <pane xSplit="5" ySplit="7" topLeftCell="F8" activePane="bottomRight" state="frozen"/>
      <selection/>
      <selection pane="topRight"/>
      <selection pane="bottomLeft"/>
      <selection pane="bottomRight" activeCell="F8" sqref="F8"/>
    </sheetView>
  </sheetViews>
  <sheetFormatPr defaultColWidth="9" defaultRowHeight="10.5"/>
  <cols>
    <col min="1" max="1" width="3.88333333333333" style="2" customWidth="1"/>
    <col min="2" max="2" width="11.3333333333333" style="2" customWidth="1"/>
    <col min="3" max="3" width="26.8833333333333" style="2" customWidth="1"/>
    <col min="4" max="4" width="4.44166666666667" style="2" customWidth="1"/>
    <col min="5" max="5" width="8" style="3" customWidth="1"/>
    <col min="6" max="7" width="8.10833333333333" style="2" customWidth="1"/>
    <col min="8" max="8" width="5" style="2" customWidth="1"/>
    <col min="9" max="9" width="4.21666666666667" style="2" hidden="1" customWidth="1"/>
    <col min="10" max="11" width="8.10833333333333" style="2" customWidth="1"/>
    <col min="12" max="12" width="5.33333333333333" style="2" customWidth="1"/>
    <col min="13" max="13" width="5.44166666666667" style="2" hidden="1" customWidth="1"/>
    <col min="14" max="14" width="4.10833333333333" style="2" customWidth="1"/>
    <col min="15" max="15" width="4.21666666666667" style="2" customWidth="1"/>
    <col min="16" max="16" width="8.21666666666667" style="2" customWidth="1"/>
    <col min="17" max="17" width="7.10833333333333" style="2" customWidth="1"/>
    <col min="18" max="18" width="4.66666666666667" style="2" customWidth="1"/>
    <col min="19" max="19" width="5.33333333333333" style="2" hidden="1" customWidth="1"/>
    <col min="20" max="20" width="4.21666666666667" style="2" hidden="1" customWidth="1"/>
    <col min="21" max="21" width="18.4416666666667" style="2" customWidth="1"/>
    <col min="22" max="16384" width="9" style="2"/>
  </cols>
  <sheetData>
    <row r="1" ht="1.5" customHeight="1"/>
    <row r="2" ht="24.75" customHeight="1" spans="1:5">
      <c r="A2" s="77" t="s">
        <v>0</v>
      </c>
      <c r="B2" s="78"/>
      <c r="E2" s="79"/>
    </row>
    <row r="3" ht="12.75" customHeight="1" spans="1:5">
      <c r="A3" s="80"/>
      <c r="B3" s="81"/>
      <c r="E3" s="79"/>
    </row>
    <row r="4" s="1" customFormat="1" ht="12" customHeight="1" spans="1:21">
      <c r="A4" s="82" t="s">
        <v>1</v>
      </c>
      <c r="B4" s="83" t="s">
        <v>123</v>
      </c>
      <c r="C4" s="83" t="s">
        <v>3</v>
      </c>
      <c r="D4" s="84" t="s">
        <v>113</v>
      </c>
      <c r="E4" s="85" t="s">
        <v>114</v>
      </c>
      <c r="F4" s="85" t="s">
        <v>145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138" t="s">
        <v>7</v>
      </c>
    </row>
    <row r="5" s="1" customFormat="1" ht="12" customHeight="1" spans="1:21">
      <c r="A5" s="82"/>
      <c r="B5" s="83"/>
      <c r="C5" s="83"/>
      <c r="D5" s="84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138"/>
    </row>
    <row r="6" s="1" customFormat="1" ht="17.25" customHeight="1" spans="1:21">
      <c r="A6" s="82"/>
      <c r="B6" s="83"/>
      <c r="C6" s="83"/>
      <c r="D6" s="84"/>
      <c r="E6" s="85" t="s">
        <v>145</v>
      </c>
      <c r="F6" s="86" t="s">
        <v>8</v>
      </c>
      <c r="G6" s="86" t="s">
        <v>9</v>
      </c>
      <c r="H6" s="87" t="s">
        <v>10</v>
      </c>
      <c r="I6" s="87" t="s">
        <v>11</v>
      </c>
      <c r="J6" s="86" t="s">
        <v>12</v>
      </c>
      <c r="K6" s="86" t="s">
        <v>13</v>
      </c>
      <c r="L6" s="126" t="s">
        <v>14</v>
      </c>
      <c r="M6" s="127" t="s">
        <v>15</v>
      </c>
      <c r="N6" s="85" t="s">
        <v>116</v>
      </c>
      <c r="O6" s="85"/>
      <c r="P6" s="86" t="s">
        <v>117</v>
      </c>
      <c r="Q6" s="85" t="s">
        <v>118</v>
      </c>
      <c r="R6" s="87" t="s">
        <v>16</v>
      </c>
      <c r="S6" s="127" t="s">
        <v>119</v>
      </c>
      <c r="T6" s="127" t="s">
        <v>119</v>
      </c>
      <c r="U6" s="138"/>
    </row>
    <row r="7" s="1" customFormat="1" ht="18.75" customHeight="1" spans="1:21">
      <c r="A7" s="82"/>
      <c r="B7" s="82"/>
      <c r="C7" s="82"/>
      <c r="D7" s="84"/>
      <c r="E7" s="85"/>
      <c r="F7" s="86"/>
      <c r="G7" s="86"/>
      <c r="H7" s="87"/>
      <c r="I7" s="87"/>
      <c r="J7" s="86"/>
      <c r="K7" s="86"/>
      <c r="L7" s="126"/>
      <c r="M7" s="127"/>
      <c r="N7" s="127" t="s">
        <v>120</v>
      </c>
      <c r="O7" s="85" t="s">
        <v>121</v>
      </c>
      <c r="P7" s="86"/>
      <c r="Q7" s="85"/>
      <c r="R7" s="87"/>
      <c r="S7" s="127"/>
      <c r="T7" s="127"/>
      <c r="U7" s="138"/>
    </row>
    <row r="8" spans="1:21">
      <c r="A8" s="88">
        <v>1</v>
      </c>
      <c r="B8" s="100" t="s">
        <v>274</v>
      </c>
      <c r="C8" s="89" t="s">
        <v>275</v>
      </c>
      <c r="D8" s="145">
        <v>0.23</v>
      </c>
      <c r="E8" s="91"/>
      <c r="F8" s="92"/>
      <c r="G8" s="92"/>
      <c r="H8" s="93" t="str">
        <f t="shared" ref="H8:H46" si="0">IF(G8="","",IF(G8=F8,"○",IF(G8&gt;F8,"△","◎")))</f>
        <v/>
      </c>
      <c r="I8" s="128" t="str">
        <f t="shared" ref="I8:I46" si="1">IF(F8="","",IF(F8&lt;=$B$2,IF(G8="",1),0))</f>
        <v/>
      </c>
      <c r="J8" s="92"/>
      <c r="K8" s="94"/>
      <c r="L8" s="129"/>
      <c r="M8" s="130">
        <f t="shared" ref="M8:M46" si="2">IF(K8="",0,L8)</f>
        <v>0</v>
      </c>
      <c r="N8" s="131">
        <f t="shared" ref="N8:N46" si="3">IF(D8="","",D8*15)</f>
        <v>3.45</v>
      </c>
      <c r="O8" s="109"/>
      <c r="P8" s="137"/>
      <c r="Q8" s="137"/>
      <c r="R8" s="95" t="str">
        <f t="shared" ref="R8:R46" si="4">IF(P8="","",IF(P8=J8,"○",IF(P8&gt;J8,"△","◎")))</f>
        <v/>
      </c>
      <c r="S8" s="131" t="str">
        <f t="shared" ref="S8:S46" si="5">IF(J8="","",IF($B$2&gt;=J8,IF(P8="",1,0),0))</f>
        <v/>
      </c>
      <c r="T8" s="131" t="e">
        <f>IF(#REF!="","",IF($B$2&gt;=#REF!,IF(#REF!="",1,0),0))</f>
        <v>#REF!</v>
      </c>
      <c r="U8" s="137"/>
    </row>
    <row r="9" ht="11.25" spans="1:21">
      <c r="A9" s="88">
        <v>2</v>
      </c>
      <c r="B9" s="146" t="s">
        <v>276</v>
      </c>
      <c r="C9" s="147" t="s">
        <v>277</v>
      </c>
      <c r="D9" s="145">
        <v>0.72</v>
      </c>
      <c r="E9" s="91"/>
      <c r="F9" s="92"/>
      <c r="G9" s="94"/>
      <c r="H9" s="95" t="str">
        <f t="shared" si="0"/>
        <v/>
      </c>
      <c r="I9" s="133" t="str">
        <f t="shared" si="1"/>
        <v/>
      </c>
      <c r="J9" s="92"/>
      <c r="K9" s="94"/>
      <c r="L9" s="129"/>
      <c r="M9" s="130">
        <f t="shared" si="2"/>
        <v>0</v>
      </c>
      <c r="N9" s="131">
        <f t="shared" si="3"/>
        <v>10.8</v>
      </c>
      <c r="O9" s="109"/>
      <c r="P9" s="137"/>
      <c r="Q9" s="137"/>
      <c r="R9" s="95" t="str">
        <f t="shared" si="4"/>
        <v/>
      </c>
      <c r="S9" s="131" t="str">
        <f t="shared" si="5"/>
        <v/>
      </c>
      <c r="T9" s="131" t="e">
        <f>IF(#REF!="","",IF($B$2&gt;=#REF!,IF(#REF!="",1,0),0))</f>
        <v>#REF!</v>
      </c>
      <c r="U9" s="137"/>
    </row>
    <row r="10" ht="11.25" spans="1:21">
      <c r="A10" s="88">
        <v>3</v>
      </c>
      <c r="B10" s="146" t="s">
        <v>278</v>
      </c>
      <c r="C10" s="147" t="s">
        <v>279</v>
      </c>
      <c r="D10" s="145">
        <v>0.65</v>
      </c>
      <c r="E10" s="91"/>
      <c r="F10" s="92"/>
      <c r="G10" s="94"/>
      <c r="H10" s="95" t="str">
        <f t="shared" si="0"/>
        <v/>
      </c>
      <c r="I10" s="133" t="str">
        <f t="shared" si="1"/>
        <v/>
      </c>
      <c r="J10" s="92"/>
      <c r="K10" s="94"/>
      <c r="L10" s="129"/>
      <c r="M10" s="130">
        <f t="shared" si="2"/>
        <v>0</v>
      </c>
      <c r="N10" s="131">
        <f t="shared" si="3"/>
        <v>9.75</v>
      </c>
      <c r="O10" s="109"/>
      <c r="P10" s="137"/>
      <c r="Q10" s="137"/>
      <c r="R10" s="95" t="str">
        <f t="shared" si="4"/>
        <v/>
      </c>
      <c r="S10" s="131" t="str">
        <f t="shared" si="5"/>
        <v/>
      </c>
      <c r="T10" s="131" t="e">
        <f>IF(#REF!="","",IF($B$2&gt;=#REF!,IF(#REF!="",1,0),0))</f>
        <v>#REF!</v>
      </c>
      <c r="U10" s="137"/>
    </row>
    <row r="11" ht="11.25" spans="1:21">
      <c r="A11" s="88">
        <v>4</v>
      </c>
      <c r="B11" s="146" t="s">
        <v>280</v>
      </c>
      <c r="C11" s="147" t="s">
        <v>281</v>
      </c>
      <c r="D11" s="148">
        <v>0.8</v>
      </c>
      <c r="E11" s="91"/>
      <c r="F11" s="92"/>
      <c r="G11" s="94"/>
      <c r="H11" s="95" t="str">
        <f t="shared" si="0"/>
        <v/>
      </c>
      <c r="I11" s="133" t="str">
        <f t="shared" si="1"/>
        <v/>
      </c>
      <c r="J11" s="92"/>
      <c r="K11" s="94"/>
      <c r="L11" s="129"/>
      <c r="M11" s="130">
        <f t="shared" si="2"/>
        <v>0</v>
      </c>
      <c r="N11" s="131">
        <f t="shared" si="3"/>
        <v>12</v>
      </c>
      <c r="O11" s="109"/>
      <c r="P11" s="94"/>
      <c r="Q11" s="137"/>
      <c r="R11" s="95" t="str">
        <f t="shared" si="4"/>
        <v/>
      </c>
      <c r="S11" s="131" t="str">
        <f t="shared" si="5"/>
        <v/>
      </c>
      <c r="T11" s="131" t="e">
        <f>IF(#REF!="","",IF($B$2&gt;=#REF!,IF(#REF!="",1,0),0))</f>
        <v>#REF!</v>
      </c>
      <c r="U11" s="137"/>
    </row>
    <row r="12" ht="11.25" spans="1:21">
      <c r="A12" s="88">
        <v>5</v>
      </c>
      <c r="B12" s="146" t="s">
        <v>282</v>
      </c>
      <c r="C12" s="147" t="s">
        <v>283</v>
      </c>
      <c r="D12" s="148">
        <v>0.6</v>
      </c>
      <c r="E12" s="91"/>
      <c r="F12" s="92"/>
      <c r="G12" s="92"/>
      <c r="H12" s="95" t="str">
        <f t="shared" si="0"/>
        <v/>
      </c>
      <c r="I12" s="133" t="str">
        <f t="shared" si="1"/>
        <v/>
      </c>
      <c r="J12" s="92"/>
      <c r="K12" s="94"/>
      <c r="L12" s="129"/>
      <c r="M12" s="130">
        <f t="shared" si="2"/>
        <v>0</v>
      </c>
      <c r="N12" s="131">
        <f t="shared" si="3"/>
        <v>9</v>
      </c>
      <c r="O12" s="109"/>
      <c r="P12" s="94"/>
      <c r="Q12" s="137"/>
      <c r="R12" s="95" t="str">
        <f t="shared" si="4"/>
        <v/>
      </c>
      <c r="S12" s="131" t="str">
        <f t="shared" si="5"/>
        <v/>
      </c>
      <c r="T12" s="131" t="e">
        <f>IF(#REF!="","",IF($B$2&gt;=#REF!,IF(#REF!="",1,0),0))</f>
        <v>#REF!</v>
      </c>
      <c r="U12" s="137"/>
    </row>
    <row r="13" ht="11.25" spans="1:21">
      <c r="A13" s="88">
        <v>6</v>
      </c>
      <c r="B13" s="149" t="s">
        <v>284</v>
      </c>
      <c r="C13" s="96" t="s">
        <v>285</v>
      </c>
      <c r="D13" s="148">
        <v>1.224</v>
      </c>
      <c r="E13" s="91"/>
      <c r="F13" s="92"/>
      <c r="G13" s="94"/>
      <c r="H13" s="95" t="str">
        <f t="shared" si="0"/>
        <v/>
      </c>
      <c r="I13" s="133" t="str">
        <f t="shared" si="1"/>
        <v/>
      </c>
      <c r="J13" s="92"/>
      <c r="K13" s="94"/>
      <c r="L13" s="129"/>
      <c r="M13" s="130">
        <f t="shared" si="2"/>
        <v>0</v>
      </c>
      <c r="N13" s="131">
        <f t="shared" si="3"/>
        <v>18.36</v>
      </c>
      <c r="O13" s="109"/>
      <c r="P13" s="94"/>
      <c r="Q13" s="137"/>
      <c r="R13" s="95" t="str">
        <f t="shared" si="4"/>
        <v/>
      </c>
      <c r="S13" s="131" t="str">
        <f t="shared" si="5"/>
        <v/>
      </c>
      <c r="T13" s="131" t="e">
        <f>IF(#REF!="","",IF($B$2&gt;=#REF!,IF(#REF!="",1,0),0))</f>
        <v>#REF!</v>
      </c>
      <c r="U13" s="137"/>
    </row>
    <row r="14" ht="11.25" spans="1:21">
      <c r="A14" s="88">
        <v>7</v>
      </c>
      <c r="B14" s="149" t="s">
        <v>286</v>
      </c>
      <c r="C14" s="96" t="s">
        <v>287</v>
      </c>
      <c r="D14" s="148">
        <v>2.2</v>
      </c>
      <c r="E14" s="91"/>
      <c r="F14" s="92"/>
      <c r="G14" s="92"/>
      <c r="H14" s="95" t="str">
        <f t="shared" si="0"/>
        <v/>
      </c>
      <c r="I14" s="133" t="str">
        <f t="shared" si="1"/>
        <v/>
      </c>
      <c r="J14" s="92"/>
      <c r="K14" s="94"/>
      <c r="L14" s="129"/>
      <c r="M14" s="130">
        <f t="shared" si="2"/>
        <v>0</v>
      </c>
      <c r="N14" s="131">
        <f t="shared" si="3"/>
        <v>33</v>
      </c>
      <c r="O14" s="109"/>
      <c r="P14" s="94"/>
      <c r="Q14" s="137"/>
      <c r="R14" s="95" t="str">
        <f t="shared" si="4"/>
        <v/>
      </c>
      <c r="S14" s="131" t="str">
        <f t="shared" si="5"/>
        <v/>
      </c>
      <c r="T14" s="131" t="e">
        <f>IF(#REF!="","",IF($B$2&gt;=#REF!,IF(#REF!="",1,0),0))</f>
        <v>#REF!</v>
      </c>
      <c r="U14" s="137"/>
    </row>
    <row r="15" ht="11.25" spans="1:21">
      <c r="A15" s="88">
        <v>8</v>
      </c>
      <c r="B15" s="149" t="s">
        <v>288</v>
      </c>
      <c r="C15" s="96" t="s">
        <v>289</v>
      </c>
      <c r="D15" s="148">
        <v>1.5</v>
      </c>
      <c r="E15" s="91"/>
      <c r="F15" s="92"/>
      <c r="G15" s="94"/>
      <c r="H15" s="95" t="str">
        <f t="shared" si="0"/>
        <v/>
      </c>
      <c r="I15" s="133" t="str">
        <f t="shared" si="1"/>
        <v/>
      </c>
      <c r="J15" s="92"/>
      <c r="K15" s="94"/>
      <c r="L15" s="129"/>
      <c r="M15" s="130">
        <f t="shared" si="2"/>
        <v>0</v>
      </c>
      <c r="N15" s="131">
        <f t="shared" si="3"/>
        <v>22.5</v>
      </c>
      <c r="O15" s="109"/>
      <c r="P15" s="94"/>
      <c r="Q15" s="137"/>
      <c r="R15" s="95" t="str">
        <f t="shared" si="4"/>
        <v/>
      </c>
      <c r="S15" s="131" t="str">
        <f t="shared" si="5"/>
        <v/>
      </c>
      <c r="T15" s="131" t="e">
        <f>IF(#REF!="","",IF($B$2&gt;=#REF!,IF(#REF!="",1,0),0))</f>
        <v>#REF!</v>
      </c>
      <c r="U15" s="156"/>
    </row>
    <row r="16" ht="11.25" spans="1:21">
      <c r="A16" s="88">
        <v>9</v>
      </c>
      <c r="B16" s="149" t="s">
        <v>290</v>
      </c>
      <c r="C16" s="96" t="s">
        <v>291</v>
      </c>
      <c r="D16" s="148">
        <v>0.45</v>
      </c>
      <c r="E16" s="91"/>
      <c r="F16" s="92"/>
      <c r="G16" s="92"/>
      <c r="H16" s="95" t="str">
        <f t="shared" si="0"/>
        <v/>
      </c>
      <c r="I16" s="133" t="str">
        <f t="shared" si="1"/>
        <v/>
      </c>
      <c r="J16" s="92"/>
      <c r="K16" s="94"/>
      <c r="L16" s="129"/>
      <c r="M16" s="130">
        <f t="shared" si="2"/>
        <v>0</v>
      </c>
      <c r="N16" s="131">
        <f t="shared" si="3"/>
        <v>6.75</v>
      </c>
      <c r="O16" s="109"/>
      <c r="P16" s="94"/>
      <c r="Q16" s="137"/>
      <c r="R16" s="95" t="str">
        <f t="shared" si="4"/>
        <v/>
      </c>
      <c r="S16" s="131" t="str">
        <f t="shared" si="5"/>
        <v/>
      </c>
      <c r="T16" s="131" t="e">
        <f>IF(#REF!="","",IF($B$2&gt;=#REF!,IF(#REF!="",1,0),0))</f>
        <v>#REF!</v>
      </c>
      <c r="U16" s="137"/>
    </row>
    <row r="17" ht="11.25" spans="1:21">
      <c r="A17" s="88">
        <v>10</v>
      </c>
      <c r="B17" s="97" t="s">
        <v>292</v>
      </c>
      <c r="C17" s="98" t="s">
        <v>293</v>
      </c>
      <c r="D17" s="148">
        <v>0.661</v>
      </c>
      <c r="E17" s="91"/>
      <c r="F17" s="92"/>
      <c r="G17" s="92"/>
      <c r="H17" s="95" t="str">
        <f t="shared" si="0"/>
        <v/>
      </c>
      <c r="I17" s="133" t="str">
        <f t="shared" si="1"/>
        <v/>
      </c>
      <c r="J17" s="92"/>
      <c r="K17" s="94"/>
      <c r="L17" s="129"/>
      <c r="M17" s="130">
        <f t="shared" si="2"/>
        <v>0</v>
      </c>
      <c r="N17" s="131">
        <f t="shared" si="3"/>
        <v>9.915</v>
      </c>
      <c r="O17" s="109"/>
      <c r="P17" s="94"/>
      <c r="Q17" s="137"/>
      <c r="R17" s="95" t="str">
        <f t="shared" si="4"/>
        <v/>
      </c>
      <c r="S17" s="131" t="str">
        <f t="shared" si="5"/>
        <v/>
      </c>
      <c r="T17" s="131" t="e">
        <f>IF(#REF!="","",IF($B$2&gt;=#REF!,IF(#REF!="",1,0),0))</f>
        <v>#REF!</v>
      </c>
      <c r="U17" s="137"/>
    </row>
    <row r="18" ht="11.25" spans="1:21">
      <c r="A18" s="88">
        <v>11</v>
      </c>
      <c r="B18" s="97" t="s">
        <v>294</v>
      </c>
      <c r="C18" s="98" t="s">
        <v>295</v>
      </c>
      <c r="D18" s="148">
        <v>0.768</v>
      </c>
      <c r="E18" s="91"/>
      <c r="F18" s="92"/>
      <c r="G18" s="92"/>
      <c r="H18" s="95" t="str">
        <f t="shared" si="0"/>
        <v/>
      </c>
      <c r="I18" s="133" t="str">
        <f t="shared" si="1"/>
        <v/>
      </c>
      <c r="J18" s="92"/>
      <c r="K18" s="94"/>
      <c r="L18" s="129"/>
      <c r="M18" s="130">
        <f t="shared" si="2"/>
        <v>0</v>
      </c>
      <c r="N18" s="131">
        <f t="shared" si="3"/>
        <v>11.52</v>
      </c>
      <c r="O18" s="109"/>
      <c r="P18" s="94"/>
      <c r="Q18" s="137"/>
      <c r="R18" s="95" t="str">
        <f t="shared" si="4"/>
        <v/>
      </c>
      <c r="S18" s="131" t="str">
        <f t="shared" si="5"/>
        <v/>
      </c>
      <c r="T18" s="131" t="e">
        <f>IF(#REF!="","",IF($B$2&gt;=#REF!,IF(#REF!="",1,0),0))</f>
        <v>#REF!</v>
      </c>
      <c r="U18" s="137"/>
    </row>
    <row r="19" ht="11.25" spans="1:21">
      <c r="A19" s="99">
        <v>12</v>
      </c>
      <c r="B19" s="97" t="s">
        <v>296</v>
      </c>
      <c r="C19" s="98" t="s">
        <v>297</v>
      </c>
      <c r="D19" s="148">
        <v>1.192</v>
      </c>
      <c r="E19" s="91"/>
      <c r="F19" s="92"/>
      <c r="G19" s="92"/>
      <c r="H19" s="95" t="str">
        <f t="shared" si="0"/>
        <v/>
      </c>
      <c r="I19" s="134" t="str">
        <f t="shared" si="1"/>
        <v/>
      </c>
      <c r="J19" s="92"/>
      <c r="K19" s="94"/>
      <c r="L19" s="129"/>
      <c r="M19" s="130">
        <f t="shared" si="2"/>
        <v>0</v>
      </c>
      <c r="N19" s="131">
        <f t="shared" si="3"/>
        <v>17.88</v>
      </c>
      <c r="O19" s="109"/>
      <c r="P19" s="94"/>
      <c r="Q19" s="137"/>
      <c r="R19" s="95" t="str">
        <f t="shared" si="4"/>
        <v/>
      </c>
      <c r="S19" s="131" t="str">
        <f t="shared" si="5"/>
        <v/>
      </c>
      <c r="T19" s="131" t="e">
        <f>IF(#REF!="","",IF($B$2&gt;=#REF!,IF(#REF!="",1,0),0))</f>
        <v>#REF!</v>
      </c>
      <c r="U19" s="137"/>
    </row>
    <row r="20" ht="11.25" spans="1:21">
      <c r="A20" s="99">
        <v>13</v>
      </c>
      <c r="B20" s="97" t="s">
        <v>298</v>
      </c>
      <c r="C20" s="98" t="s">
        <v>299</v>
      </c>
      <c r="D20" s="148">
        <v>1.318</v>
      </c>
      <c r="E20" s="91"/>
      <c r="F20" s="92"/>
      <c r="G20" s="92"/>
      <c r="H20" s="95" t="str">
        <f t="shared" si="0"/>
        <v/>
      </c>
      <c r="I20" s="134" t="str">
        <f t="shared" si="1"/>
        <v/>
      </c>
      <c r="J20" s="92"/>
      <c r="K20" s="94"/>
      <c r="L20" s="129"/>
      <c r="M20" s="130">
        <f t="shared" si="2"/>
        <v>0</v>
      </c>
      <c r="N20" s="131">
        <f t="shared" si="3"/>
        <v>19.77</v>
      </c>
      <c r="O20" s="109"/>
      <c r="P20" s="94"/>
      <c r="Q20" s="137"/>
      <c r="R20" s="95" t="str">
        <f t="shared" si="4"/>
        <v/>
      </c>
      <c r="S20" s="131" t="str">
        <f t="shared" si="5"/>
        <v/>
      </c>
      <c r="T20" s="131" t="e">
        <f>IF(#REF!="","",IF($B$2&gt;=#REF!,IF(#REF!="",1,0),0))</f>
        <v>#REF!</v>
      </c>
      <c r="U20" s="137"/>
    </row>
    <row r="21" ht="11.25" spans="1:21">
      <c r="A21" s="99">
        <v>14</v>
      </c>
      <c r="B21" s="100" t="s">
        <v>300</v>
      </c>
      <c r="C21" s="89" t="s">
        <v>301</v>
      </c>
      <c r="D21" s="148">
        <v>2.132</v>
      </c>
      <c r="E21" s="91"/>
      <c r="F21" s="92"/>
      <c r="G21" s="94"/>
      <c r="H21" s="95" t="str">
        <f t="shared" si="0"/>
        <v/>
      </c>
      <c r="I21" s="134" t="str">
        <f t="shared" si="1"/>
        <v/>
      </c>
      <c r="J21" s="92"/>
      <c r="K21" s="94"/>
      <c r="L21" s="129"/>
      <c r="M21" s="130">
        <f t="shared" si="2"/>
        <v>0</v>
      </c>
      <c r="N21" s="131">
        <f t="shared" si="3"/>
        <v>31.98</v>
      </c>
      <c r="O21" s="109"/>
      <c r="P21" s="94"/>
      <c r="Q21" s="137"/>
      <c r="R21" s="95" t="str">
        <f t="shared" si="4"/>
        <v/>
      </c>
      <c r="S21" s="131" t="str">
        <f t="shared" si="5"/>
        <v/>
      </c>
      <c r="T21" s="131" t="e">
        <f>IF(#REF!="","",IF($B$2&gt;=#REF!,IF(#REF!="",1,0),0))</f>
        <v>#REF!</v>
      </c>
      <c r="U21" s="137"/>
    </row>
    <row r="22" ht="11.25" spans="1:21">
      <c r="A22" s="99">
        <v>15</v>
      </c>
      <c r="B22" s="101" t="s">
        <v>302</v>
      </c>
      <c r="C22" s="102" t="s">
        <v>303</v>
      </c>
      <c r="D22" s="148">
        <v>2.512</v>
      </c>
      <c r="E22" s="91"/>
      <c r="F22" s="94"/>
      <c r="G22" s="94"/>
      <c r="H22" s="95" t="str">
        <f t="shared" si="0"/>
        <v/>
      </c>
      <c r="I22" s="134" t="str">
        <f t="shared" si="1"/>
        <v/>
      </c>
      <c r="J22" s="94"/>
      <c r="K22" s="94"/>
      <c r="L22" s="129"/>
      <c r="M22" s="130">
        <f t="shared" si="2"/>
        <v>0</v>
      </c>
      <c r="N22" s="131">
        <f t="shared" si="3"/>
        <v>37.68</v>
      </c>
      <c r="O22" s="109"/>
      <c r="P22" s="94"/>
      <c r="Q22" s="137"/>
      <c r="R22" s="95" t="str">
        <f t="shared" si="4"/>
        <v/>
      </c>
      <c r="S22" s="131" t="str">
        <f t="shared" si="5"/>
        <v/>
      </c>
      <c r="T22" s="131" t="e">
        <f>IF(#REF!="","",IF($B$2&gt;=#REF!,IF(#REF!="",1,0),0))</f>
        <v>#REF!</v>
      </c>
      <c r="U22" s="137"/>
    </row>
    <row r="23" ht="11.25" spans="1:21">
      <c r="A23" s="99">
        <v>16</v>
      </c>
      <c r="B23" s="101" t="s">
        <v>304</v>
      </c>
      <c r="C23" s="102" t="s">
        <v>305</v>
      </c>
      <c r="D23" s="148">
        <v>2</v>
      </c>
      <c r="E23" s="91"/>
      <c r="F23" s="94"/>
      <c r="G23" s="94"/>
      <c r="H23" s="95" t="str">
        <f t="shared" si="0"/>
        <v/>
      </c>
      <c r="I23" s="134" t="str">
        <f t="shared" si="1"/>
        <v/>
      </c>
      <c r="J23" s="94"/>
      <c r="K23" s="94"/>
      <c r="L23" s="129"/>
      <c r="M23" s="130">
        <f t="shared" si="2"/>
        <v>0</v>
      </c>
      <c r="N23" s="131">
        <f t="shared" si="3"/>
        <v>30</v>
      </c>
      <c r="O23" s="109"/>
      <c r="P23" s="94"/>
      <c r="Q23" s="137"/>
      <c r="R23" s="95" t="str">
        <f t="shared" si="4"/>
        <v/>
      </c>
      <c r="S23" s="131" t="str">
        <f t="shared" si="5"/>
        <v/>
      </c>
      <c r="T23" s="131" t="e">
        <f>IF(#REF!="","",IF($B$2&gt;=#REF!,IF(#REF!="",1,0),0))</f>
        <v>#REF!</v>
      </c>
      <c r="U23" s="137"/>
    </row>
    <row r="24" ht="11.25" spans="1:21">
      <c r="A24" s="99">
        <v>17</v>
      </c>
      <c r="B24" s="101" t="s">
        <v>306</v>
      </c>
      <c r="C24" s="102" t="s">
        <v>307</v>
      </c>
      <c r="D24" s="148">
        <v>0.65</v>
      </c>
      <c r="E24" s="91"/>
      <c r="F24" s="94"/>
      <c r="G24" s="94"/>
      <c r="H24" s="95" t="str">
        <f t="shared" si="0"/>
        <v/>
      </c>
      <c r="I24" s="134" t="str">
        <f t="shared" si="1"/>
        <v/>
      </c>
      <c r="J24" s="94"/>
      <c r="K24" s="94"/>
      <c r="L24" s="129"/>
      <c r="M24" s="130">
        <f t="shared" si="2"/>
        <v>0</v>
      </c>
      <c r="N24" s="131">
        <f t="shared" si="3"/>
        <v>9.75</v>
      </c>
      <c r="O24" s="109"/>
      <c r="P24" s="94"/>
      <c r="Q24" s="137"/>
      <c r="R24" s="95" t="str">
        <f t="shared" si="4"/>
        <v/>
      </c>
      <c r="S24" s="131" t="str">
        <f t="shared" si="5"/>
        <v/>
      </c>
      <c r="T24" s="131" t="e">
        <f>IF(#REF!="","",IF($B$2&gt;=#REF!,IF(#REF!="",1,0),0))</f>
        <v>#REF!</v>
      </c>
      <c r="U24" s="137"/>
    </row>
    <row r="25" ht="11.25" spans="1:21">
      <c r="A25" s="99">
        <v>18</v>
      </c>
      <c r="B25" s="100" t="s">
        <v>308</v>
      </c>
      <c r="C25" s="89" t="s">
        <v>309</v>
      </c>
      <c r="D25" s="148">
        <v>0.008</v>
      </c>
      <c r="E25" s="91"/>
      <c r="F25" s="94"/>
      <c r="G25" s="94"/>
      <c r="H25" s="95" t="str">
        <f t="shared" si="0"/>
        <v/>
      </c>
      <c r="I25" s="134" t="str">
        <f t="shared" si="1"/>
        <v/>
      </c>
      <c r="J25" s="94"/>
      <c r="K25" s="94"/>
      <c r="L25" s="129"/>
      <c r="M25" s="130">
        <f t="shared" si="2"/>
        <v>0</v>
      </c>
      <c r="N25" s="131">
        <f t="shared" si="3"/>
        <v>0.12</v>
      </c>
      <c r="O25" s="109"/>
      <c r="P25" s="94"/>
      <c r="Q25" s="137"/>
      <c r="R25" s="95" t="str">
        <f t="shared" si="4"/>
        <v/>
      </c>
      <c r="S25" s="131" t="str">
        <f t="shared" si="5"/>
        <v/>
      </c>
      <c r="T25" s="131" t="e">
        <f>IF(#REF!="","",IF($B$2&gt;=#REF!,IF(#REF!="",1,0),0))</f>
        <v>#REF!</v>
      </c>
      <c r="U25" s="137"/>
    </row>
    <row r="26" ht="11.25" spans="1:21">
      <c r="A26" s="99">
        <v>19</v>
      </c>
      <c r="B26" s="100" t="s">
        <v>310</v>
      </c>
      <c r="C26" s="89" t="s">
        <v>311</v>
      </c>
      <c r="D26" s="148">
        <v>0.008</v>
      </c>
      <c r="E26" s="91"/>
      <c r="F26" s="94"/>
      <c r="G26" s="94"/>
      <c r="H26" s="95" t="str">
        <f t="shared" si="0"/>
        <v/>
      </c>
      <c r="I26" s="134" t="str">
        <f t="shared" si="1"/>
        <v/>
      </c>
      <c r="J26" s="94"/>
      <c r="K26" s="94"/>
      <c r="L26" s="129"/>
      <c r="M26" s="130">
        <f t="shared" si="2"/>
        <v>0</v>
      </c>
      <c r="N26" s="131">
        <f t="shared" si="3"/>
        <v>0.12</v>
      </c>
      <c r="O26" s="109"/>
      <c r="P26" s="94"/>
      <c r="Q26" s="137"/>
      <c r="R26" s="95" t="str">
        <f t="shared" si="4"/>
        <v/>
      </c>
      <c r="S26" s="131" t="str">
        <f t="shared" si="5"/>
        <v/>
      </c>
      <c r="T26" s="131" t="e">
        <f>IF(#REF!="","",IF($B$2&gt;=#REF!,IF(#REF!="",1,0),0))</f>
        <v>#REF!</v>
      </c>
      <c r="U26" s="137"/>
    </row>
    <row r="27" ht="11.25" spans="1:21">
      <c r="A27" s="88">
        <v>20</v>
      </c>
      <c r="B27" s="103" t="s">
        <v>312</v>
      </c>
      <c r="C27" s="104" t="s">
        <v>313</v>
      </c>
      <c r="D27" s="148">
        <v>0.791</v>
      </c>
      <c r="E27" s="91"/>
      <c r="F27" s="94"/>
      <c r="G27" s="94"/>
      <c r="H27" s="95" t="str">
        <f t="shared" si="0"/>
        <v/>
      </c>
      <c r="I27" s="133" t="str">
        <f t="shared" si="1"/>
        <v/>
      </c>
      <c r="J27" s="94"/>
      <c r="K27" s="94"/>
      <c r="L27" s="129"/>
      <c r="M27" s="130">
        <f t="shared" si="2"/>
        <v>0</v>
      </c>
      <c r="N27" s="131">
        <f t="shared" si="3"/>
        <v>11.865</v>
      </c>
      <c r="O27" s="109"/>
      <c r="P27" s="94"/>
      <c r="Q27" s="137"/>
      <c r="R27" s="95" t="str">
        <f t="shared" si="4"/>
        <v/>
      </c>
      <c r="S27" s="131" t="str">
        <f t="shared" si="5"/>
        <v/>
      </c>
      <c r="T27" s="131" t="e">
        <f>IF(#REF!="","",IF($B$2&gt;=#REF!,IF(#REF!="",1,0),0))</f>
        <v>#REF!</v>
      </c>
      <c r="U27" s="137"/>
    </row>
    <row r="28" ht="11.25" spans="1:21">
      <c r="A28" s="88">
        <v>21</v>
      </c>
      <c r="B28" s="103" t="s">
        <v>314</v>
      </c>
      <c r="C28" s="104" t="s">
        <v>315</v>
      </c>
      <c r="D28" s="148">
        <v>0.859</v>
      </c>
      <c r="E28" s="91"/>
      <c r="F28" s="94"/>
      <c r="G28" s="94"/>
      <c r="H28" s="95" t="str">
        <f t="shared" si="0"/>
        <v/>
      </c>
      <c r="I28" s="133" t="str">
        <f t="shared" si="1"/>
        <v/>
      </c>
      <c r="J28" s="94"/>
      <c r="K28" s="94"/>
      <c r="L28" s="129"/>
      <c r="M28" s="130">
        <f t="shared" si="2"/>
        <v>0</v>
      </c>
      <c r="N28" s="131">
        <f t="shared" si="3"/>
        <v>12.885</v>
      </c>
      <c r="O28" s="109"/>
      <c r="P28" s="94"/>
      <c r="Q28" s="137"/>
      <c r="R28" s="95" t="str">
        <f t="shared" si="4"/>
        <v/>
      </c>
      <c r="S28" s="131" t="str">
        <f t="shared" si="5"/>
        <v/>
      </c>
      <c r="T28" s="131" t="e">
        <f>IF(#REF!="","",IF($B$2&gt;=#REF!,IF(#REF!="",1,0),0))</f>
        <v>#REF!</v>
      </c>
      <c r="U28" s="137"/>
    </row>
    <row r="29" ht="11.25" spans="1:21">
      <c r="A29" s="88">
        <v>22</v>
      </c>
      <c r="B29" s="103" t="s">
        <v>316</v>
      </c>
      <c r="C29" s="104" t="s">
        <v>317</v>
      </c>
      <c r="D29" s="148">
        <v>0.884</v>
      </c>
      <c r="E29" s="91"/>
      <c r="F29" s="94"/>
      <c r="G29" s="94"/>
      <c r="H29" s="95" t="str">
        <f t="shared" si="0"/>
        <v/>
      </c>
      <c r="I29" s="133" t="str">
        <f t="shared" si="1"/>
        <v/>
      </c>
      <c r="J29" s="94"/>
      <c r="K29" s="94"/>
      <c r="L29" s="129"/>
      <c r="M29" s="130">
        <f t="shared" si="2"/>
        <v>0</v>
      </c>
      <c r="N29" s="131">
        <f t="shared" si="3"/>
        <v>13.26</v>
      </c>
      <c r="O29" s="109"/>
      <c r="P29" s="94"/>
      <c r="Q29" s="137"/>
      <c r="R29" s="95" t="str">
        <f t="shared" si="4"/>
        <v/>
      </c>
      <c r="S29" s="131" t="str">
        <f t="shared" si="5"/>
        <v/>
      </c>
      <c r="T29" s="131" t="e">
        <f>IF(#REF!="","",IF($B$2&gt;=#REF!,IF(#REF!="",1,0),0))</f>
        <v>#REF!</v>
      </c>
      <c r="U29" s="137"/>
    </row>
    <row r="30" ht="11.25" spans="1:21">
      <c r="A30" s="88">
        <v>23</v>
      </c>
      <c r="B30" s="103" t="s">
        <v>318</v>
      </c>
      <c r="C30" s="104" t="s">
        <v>319</v>
      </c>
      <c r="D30" s="148">
        <v>0.39</v>
      </c>
      <c r="E30" s="91"/>
      <c r="F30" s="94"/>
      <c r="G30" s="94"/>
      <c r="H30" s="95" t="str">
        <f t="shared" si="0"/>
        <v/>
      </c>
      <c r="I30" s="133" t="str">
        <f t="shared" si="1"/>
        <v/>
      </c>
      <c r="J30" s="94"/>
      <c r="K30" s="94"/>
      <c r="L30" s="129"/>
      <c r="M30" s="130">
        <f t="shared" si="2"/>
        <v>0</v>
      </c>
      <c r="N30" s="131">
        <f t="shared" si="3"/>
        <v>5.85</v>
      </c>
      <c r="O30" s="109"/>
      <c r="P30" s="94"/>
      <c r="Q30" s="137"/>
      <c r="R30" s="95" t="str">
        <f t="shared" si="4"/>
        <v/>
      </c>
      <c r="S30" s="131" t="str">
        <f t="shared" si="5"/>
        <v/>
      </c>
      <c r="T30" s="131" t="e">
        <f>IF(#REF!="","",IF($B$2&gt;=#REF!,IF(#REF!="",1,0),0))</f>
        <v>#REF!</v>
      </c>
      <c r="U30" s="137"/>
    </row>
    <row r="31" ht="11.25" spans="1:21">
      <c r="A31" s="88">
        <v>24</v>
      </c>
      <c r="B31" s="103" t="s">
        <v>320</v>
      </c>
      <c r="C31" s="104" t="s">
        <v>321</v>
      </c>
      <c r="D31" s="148">
        <v>0.285</v>
      </c>
      <c r="E31" s="91"/>
      <c r="F31" s="94"/>
      <c r="G31" s="94"/>
      <c r="H31" s="95" t="str">
        <f t="shared" si="0"/>
        <v/>
      </c>
      <c r="I31" s="133" t="str">
        <f t="shared" si="1"/>
        <v/>
      </c>
      <c r="J31" s="94"/>
      <c r="K31" s="94"/>
      <c r="L31" s="129"/>
      <c r="M31" s="130">
        <f t="shared" si="2"/>
        <v>0</v>
      </c>
      <c r="N31" s="131">
        <f t="shared" si="3"/>
        <v>4.275</v>
      </c>
      <c r="O31" s="109"/>
      <c r="P31" s="94"/>
      <c r="Q31" s="137"/>
      <c r="R31" s="95" t="str">
        <f t="shared" si="4"/>
        <v/>
      </c>
      <c r="S31" s="131" t="str">
        <f t="shared" si="5"/>
        <v/>
      </c>
      <c r="T31" s="131" t="e">
        <f>IF(#REF!="","",IF($B$2&gt;=#REF!,IF(#REF!="",1,0),0))</f>
        <v>#REF!</v>
      </c>
      <c r="U31" s="137"/>
    </row>
    <row r="32" ht="11.25" spans="1:21">
      <c r="A32" s="88">
        <v>25</v>
      </c>
      <c r="B32" s="105"/>
      <c r="C32" s="106"/>
      <c r="D32" s="90">
        <f>代码管理!H30</f>
        <v>3.1</v>
      </c>
      <c r="E32" s="91"/>
      <c r="F32" s="94"/>
      <c r="G32" s="94"/>
      <c r="H32" s="95" t="str">
        <f t="shared" si="0"/>
        <v/>
      </c>
      <c r="I32" s="133" t="str">
        <f t="shared" si="1"/>
        <v/>
      </c>
      <c r="J32" s="94"/>
      <c r="K32" s="94"/>
      <c r="L32" s="129"/>
      <c r="M32" s="130">
        <f t="shared" si="2"/>
        <v>0</v>
      </c>
      <c r="N32" s="131">
        <f t="shared" si="3"/>
        <v>46.5</v>
      </c>
      <c r="O32" s="109"/>
      <c r="P32" s="94"/>
      <c r="Q32" s="137"/>
      <c r="R32" s="95" t="str">
        <f t="shared" si="4"/>
        <v/>
      </c>
      <c r="S32" s="131" t="str">
        <f t="shared" si="5"/>
        <v/>
      </c>
      <c r="T32" s="131" t="e">
        <f>IF(#REF!="","",IF($B$2&gt;=#REF!,IF(#REF!="",1,0),0))</f>
        <v>#REF!</v>
      </c>
      <c r="U32" s="137"/>
    </row>
    <row r="33" ht="11.25" spans="1:21">
      <c r="A33" s="88">
        <v>26</v>
      </c>
      <c r="B33" s="90"/>
      <c r="C33" s="106"/>
      <c r="D33" s="90">
        <f>代码管理!H31</f>
        <v>3.2</v>
      </c>
      <c r="E33" s="91"/>
      <c r="F33" s="94"/>
      <c r="G33" s="94"/>
      <c r="H33" s="95" t="str">
        <f t="shared" si="0"/>
        <v/>
      </c>
      <c r="I33" s="133" t="str">
        <f t="shared" si="1"/>
        <v/>
      </c>
      <c r="J33" s="94"/>
      <c r="K33" s="94"/>
      <c r="L33" s="129"/>
      <c r="M33" s="130">
        <f t="shared" si="2"/>
        <v>0</v>
      </c>
      <c r="N33" s="131">
        <f t="shared" si="3"/>
        <v>48</v>
      </c>
      <c r="O33" s="109"/>
      <c r="P33" s="94"/>
      <c r="Q33" s="137"/>
      <c r="R33" s="95" t="str">
        <f t="shared" si="4"/>
        <v/>
      </c>
      <c r="S33" s="131" t="str">
        <f t="shared" si="5"/>
        <v/>
      </c>
      <c r="T33" s="131" t="e">
        <f>IF(#REF!="","",IF($B$2&gt;=#REF!,IF(#REF!="",1,0),0))</f>
        <v>#REF!</v>
      </c>
      <c r="U33" s="137"/>
    </row>
    <row r="34" ht="11.25" spans="1:21">
      <c r="A34" s="88">
        <v>27</v>
      </c>
      <c r="B34" s="90"/>
      <c r="C34" s="106"/>
      <c r="D34" s="90">
        <f>代码管理!H32</f>
        <v>4.2</v>
      </c>
      <c r="E34" s="91"/>
      <c r="F34" s="94"/>
      <c r="G34" s="94"/>
      <c r="H34" s="95" t="str">
        <f t="shared" si="0"/>
        <v/>
      </c>
      <c r="I34" s="133" t="str">
        <f t="shared" si="1"/>
        <v/>
      </c>
      <c r="J34" s="94"/>
      <c r="K34" s="94"/>
      <c r="L34" s="129"/>
      <c r="M34" s="130">
        <f t="shared" si="2"/>
        <v>0</v>
      </c>
      <c r="N34" s="131">
        <f t="shared" si="3"/>
        <v>63</v>
      </c>
      <c r="O34" s="109"/>
      <c r="P34" s="94"/>
      <c r="Q34" s="137"/>
      <c r="R34" s="95" t="str">
        <f t="shared" si="4"/>
        <v/>
      </c>
      <c r="S34" s="131" t="str">
        <f t="shared" si="5"/>
        <v/>
      </c>
      <c r="T34" s="131" t="e">
        <f>IF(#REF!="","",IF($B$2&gt;=#REF!,IF(#REF!="",1,0),0))</f>
        <v>#REF!</v>
      </c>
      <c r="U34" s="137"/>
    </row>
    <row r="35" ht="11.25" spans="1:21">
      <c r="A35" s="88">
        <v>28</v>
      </c>
      <c r="B35" s="90"/>
      <c r="C35" s="106"/>
      <c r="D35" s="90">
        <f>代码管理!H33</f>
        <v>4.2</v>
      </c>
      <c r="E35" s="91"/>
      <c r="F35" s="94"/>
      <c r="G35" s="94"/>
      <c r="H35" s="95" t="str">
        <f t="shared" si="0"/>
        <v/>
      </c>
      <c r="I35" s="133" t="str">
        <f t="shared" si="1"/>
        <v/>
      </c>
      <c r="J35" s="94"/>
      <c r="K35" s="94"/>
      <c r="L35" s="129"/>
      <c r="M35" s="130">
        <f t="shared" si="2"/>
        <v>0</v>
      </c>
      <c r="N35" s="131">
        <f t="shared" si="3"/>
        <v>63</v>
      </c>
      <c r="O35" s="109"/>
      <c r="P35" s="94"/>
      <c r="Q35" s="137"/>
      <c r="R35" s="95" t="str">
        <f t="shared" si="4"/>
        <v/>
      </c>
      <c r="S35" s="131" t="str">
        <f t="shared" si="5"/>
        <v/>
      </c>
      <c r="T35" s="131" t="e">
        <f>IF(#REF!="","",IF($B$2&gt;=#REF!,IF(#REF!="",1,0),0))</f>
        <v>#REF!</v>
      </c>
      <c r="U35" s="137"/>
    </row>
    <row r="36" ht="11.25" spans="1:21">
      <c r="A36" s="88">
        <v>29</v>
      </c>
      <c r="B36" s="90"/>
      <c r="C36" s="106"/>
      <c r="D36" s="90">
        <f>代码管理!H34</f>
        <v>4.2</v>
      </c>
      <c r="E36" s="91"/>
      <c r="F36" s="94"/>
      <c r="G36" s="94"/>
      <c r="H36" s="95" t="str">
        <f t="shared" si="0"/>
        <v/>
      </c>
      <c r="I36" s="133" t="str">
        <f t="shared" si="1"/>
        <v/>
      </c>
      <c r="J36" s="94"/>
      <c r="K36" s="94"/>
      <c r="L36" s="129"/>
      <c r="M36" s="130">
        <f t="shared" si="2"/>
        <v>0</v>
      </c>
      <c r="N36" s="131">
        <f t="shared" si="3"/>
        <v>63</v>
      </c>
      <c r="O36" s="109"/>
      <c r="P36" s="94"/>
      <c r="Q36" s="137"/>
      <c r="R36" s="95" t="str">
        <f t="shared" si="4"/>
        <v/>
      </c>
      <c r="S36" s="131" t="str">
        <f t="shared" si="5"/>
        <v/>
      </c>
      <c r="T36" s="131" t="e">
        <f>IF(#REF!="","",IF($B$2&gt;=#REF!,IF(#REF!="",1,0),0))</f>
        <v>#REF!</v>
      </c>
      <c r="U36" s="137"/>
    </row>
    <row r="37" ht="11.25" spans="1:21">
      <c r="A37" s="88">
        <v>30</v>
      </c>
      <c r="B37" s="90"/>
      <c r="C37" s="106"/>
      <c r="D37" s="90">
        <f>代码管理!H35</f>
        <v>4.2</v>
      </c>
      <c r="E37" s="91"/>
      <c r="F37" s="94"/>
      <c r="G37" s="94"/>
      <c r="H37" s="95" t="str">
        <f t="shared" si="0"/>
        <v/>
      </c>
      <c r="I37" s="133" t="str">
        <f t="shared" si="1"/>
        <v/>
      </c>
      <c r="J37" s="94"/>
      <c r="K37" s="94"/>
      <c r="L37" s="129"/>
      <c r="M37" s="130">
        <f t="shared" si="2"/>
        <v>0</v>
      </c>
      <c r="N37" s="131">
        <f t="shared" si="3"/>
        <v>63</v>
      </c>
      <c r="O37" s="109"/>
      <c r="P37" s="94"/>
      <c r="Q37" s="137"/>
      <c r="R37" s="95" t="str">
        <f t="shared" si="4"/>
        <v/>
      </c>
      <c r="S37" s="131" t="str">
        <f t="shared" si="5"/>
        <v/>
      </c>
      <c r="T37" s="131" t="e">
        <f>IF(#REF!="","",IF($B$2&gt;=#REF!,IF(#REF!="",1,0),0))</f>
        <v>#REF!</v>
      </c>
      <c r="U37" s="137"/>
    </row>
    <row r="38" ht="11.25" spans="1:21">
      <c r="A38" s="88">
        <v>31</v>
      </c>
      <c r="B38" s="90"/>
      <c r="C38" s="106"/>
      <c r="D38" s="90">
        <f>代码管理!H36</f>
        <v>6.2</v>
      </c>
      <c r="E38" s="91"/>
      <c r="F38" s="94"/>
      <c r="G38" s="94"/>
      <c r="H38" s="95" t="str">
        <f t="shared" si="0"/>
        <v/>
      </c>
      <c r="I38" s="133" t="str">
        <f t="shared" si="1"/>
        <v/>
      </c>
      <c r="J38" s="94"/>
      <c r="K38" s="94"/>
      <c r="L38" s="129"/>
      <c r="M38" s="130">
        <f t="shared" si="2"/>
        <v>0</v>
      </c>
      <c r="N38" s="131">
        <f t="shared" si="3"/>
        <v>93</v>
      </c>
      <c r="O38" s="109"/>
      <c r="P38" s="94"/>
      <c r="Q38" s="137"/>
      <c r="R38" s="95" t="str">
        <f t="shared" si="4"/>
        <v/>
      </c>
      <c r="S38" s="131" t="str">
        <f t="shared" si="5"/>
        <v/>
      </c>
      <c r="T38" s="131" t="e">
        <f>IF(#REF!="","",IF($B$2&gt;=#REF!,IF(#REF!="",1,0),0))</f>
        <v>#REF!</v>
      </c>
      <c r="U38" s="137"/>
    </row>
    <row r="39" spans="1:21">
      <c r="A39" s="88">
        <v>32</v>
      </c>
      <c r="B39" s="90"/>
      <c r="C39" s="106"/>
      <c r="D39" s="90">
        <f>代码管理!H37</f>
        <v>6.2</v>
      </c>
      <c r="E39" s="91"/>
      <c r="F39" s="94"/>
      <c r="G39" s="94"/>
      <c r="H39" s="95" t="str">
        <f t="shared" si="0"/>
        <v/>
      </c>
      <c r="I39" s="94" t="str">
        <f t="shared" si="1"/>
        <v/>
      </c>
      <c r="J39" s="94"/>
      <c r="K39" s="94"/>
      <c r="L39" s="129"/>
      <c r="M39" s="130">
        <f t="shared" si="2"/>
        <v>0</v>
      </c>
      <c r="N39" s="131">
        <f t="shared" si="3"/>
        <v>93</v>
      </c>
      <c r="O39" s="109"/>
      <c r="P39" s="94"/>
      <c r="Q39" s="137"/>
      <c r="R39" s="95" t="str">
        <f t="shared" si="4"/>
        <v/>
      </c>
      <c r="S39" s="131" t="str">
        <f t="shared" si="5"/>
        <v/>
      </c>
      <c r="T39" s="131" t="e">
        <f>IF(#REF!="","",IF($B$2&gt;=#REF!,IF(#REF!="",1,0),0))</f>
        <v>#REF!</v>
      </c>
      <c r="U39" s="137"/>
    </row>
    <row r="40" spans="1:21">
      <c r="A40" s="88">
        <v>33</v>
      </c>
      <c r="B40" s="90"/>
      <c r="C40" s="106"/>
      <c r="D40" s="90">
        <f>代码管理!H38</f>
        <v>6.3</v>
      </c>
      <c r="E40" s="91"/>
      <c r="F40" s="94"/>
      <c r="G40" s="94"/>
      <c r="H40" s="95" t="str">
        <f t="shared" si="0"/>
        <v/>
      </c>
      <c r="I40" s="94" t="str">
        <f t="shared" si="1"/>
        <v/>
      </c>
      <c r="J40" s="94"/>
      <c r="K40" s="94"/>
      <c r="L40" s="129"/>
      <c r="M40" s="130">
        <f t="shared" si="2"/>
        <v>0</v>
      </c>
      <c r="N40" s="131">
        <f t="shared" si="3"/>
        <v>94.5</v>
      </c>
      <c r="O40" s="109"/>
      <c r="P40" s="94"/>
      <c r="Q40" s="137"/>
      <c r="R40" s="95" t="str">
        <f t="shared" si="4"/>
        <v/>
      </c>
      <c r="S40" s="131" t="str">
        <f t="shared" si="5"/>
        <v/>
      </c>
      <c r="T40" s="131" t="e">
        <f>IF(#REF!="","",IF($B$2&gt;=#REF!,IF(#REF!="",1,0),0))</f>
        <v>#REF!</v>
      </c>
      <c r="U40" s="137"/>
    </row>
    <row r="41" spans="1:21">
      <c r="A41" s="88">
        <v>34</v>
      </c>
      <c r="B41" s="90"/>
      <c r="C41" s="106"/>
      <c r="D41" s="90">
        <f>代码管理!H39</f>
        <v>6.3</v>
      </c>
      <c r="E41" s="91"/>
      <c r="F41" s="94"/>
      <c r="G41" s="94"/>
      <c r="H41" s="95" t="str">
        <f t="shared" si="0"/>
        <v/>
      </c>
      <c r="I41" s="94" t="str">
        <f t="shared" si="1"/>
        <v/>
      </c>
      <c r="J41" s="94"/>
      <c r="K41" s="94"/>
      <c r="L41" s="129"/>
      <c r="M41" s="130">
        <f t="shared" si="2"/>
        <v>0</v>
      </c>
      <c r="N41" s="131">
        <f t="shared" si="3"/>
        <v>94.5</v>
      </c>
      <c r="O41" s="109"/>
      <c r="P41" s="94"/>
      <c r="Q41" s="137"/>
      <c r="R41" s="95" t="str">
        <f t="shared" si="4"/>
        <v/>
      </c>
      <c r="S41" s="131" t="str">
        <f t="shared" si="5"/>
        <v/>
      </c>
      <c r="T41" s="131" t="e">
        <f>IF(#REF!="","",IF($B$2&gt;=#REF!,IF(#REF!="",1,0),0))</f>
        <v>#REF!</v>
      </c>
      <c r="U41" s="137"/>
    </row>
    <row r="42" spans="1:21">
      <c r="A42" s="88">
        <v>35</v>
      </c>
      <c r="B42" s="90"/>
      <c r="C42" s="106"/>
      <c r="D42" s="90">
        <f>代码管理!H40</f>
        <v>4.2</v>
      </c>
      <c r="E42" s="91"/>
      <c r="F42" s="94"/>
      <c r="G42" s="94"/>
      <c r="H42" s="95" t="str">
        <f t="shared" si="0"/>
        <v/>
      </c>
      <c r="I42" s="94" t="str">
        <f t="shared" si="1"/>
        <v/>
      </c>
      <c r="J42" s="94"/>
      <c r="K42" s="94"/>
      <c r="L42" s="129"/>
      <c r="M42" s="130">
        <f t="shared" si="2"/>
        <v>0</v>
      </c>
      <c r="N42" s="131">
        <f t="shared" si="3"/>
        <v>63</v>
      </c>
      <c r="O42" s="109"/>
      <c r="P42" s="94"/>
      <c r="Q42" s="137"/>
      <c r="R42" s="95" t="str">
        <f t="shared" si="4"/>
        <v/>
      </c>
      <c r="S42" s="131" t="str">
        <f t="shared" si="5"/>
        <v/>
      </c>
      <c r="T42" s="131" t="e">
        <f>IF(#REF!="","",IF($B$2&gt;=#REF!,IF(#REF!="",1,0),0))</f>
        <v>#REF!</v>
      </c>
      <c r="U42" s="137"/>
    </row>
    <row r="43" ht="11.25" spans="1:21">
      <c r="A43" s="88">
        <v>36</v>
      </c>
      <c r="B43" s="90"/>
      <c r="C43" s="106"/>
      <c r="D43" s="90">
        <f>代码管理!H41</f>
        <v>6.2</v>
      </c>
      <c r="E43" s="91"/>
      <c r="F43" s="94"/>
      <c r="G43" s="94"/>
      <c r="H43" s="95" t="str">
        <f t="shared" si="0"/>
        <v/>
      </c>
      <c r="I43" s="133" t="str">
        <f t="shared" si="1"/>
        <v/>
      </c>
      <c r="J43" s="94"/>
      <c r="K43" s="94"/>
      <c r="L43" s="129"/>
      <c r="M43" s="130">
        <f t="shared" si="2"/>
        <v>0</v>
      </c>
      <c r="N43" s="131">
        <f t="shared" si="3"/>
        <v>93</v>
      </c>
      <c r="O43" s="109"/>
      <c r="P43" s="94"/>
      <c r="Q43" s="137"/>
      <c r="R43" s="95" t="str">
        <f t="shared" si="4"/>
        <v/>
      </c>
      <c r="S43" s="131" t="str">
        <f t="shared" si="5"/>
        <v/>
      </c>
      <c r="T43" s="131" t="e">
        <f>IF(#REF!="","",IF($B$2&gt;=#REF!,IF(#REF!="",1,0),0))</f>
        <v>#REF!</v>
      </c>
      <c r="U43" s="137"/>
    </row>
    <row r="44" ht="11.25" spans="1:21">
      <c r="A44" s="88">
        <v>37</v>
      </c>
      <c r="B44" s="90"/>
      <c r="C44" s="106"/>
      <c r="D44" s="90">
        <f>代码管理!H42</f>
        <v>6.3</v>
      </c>
      <c r="E44" s="91"/>
      <c r="F44" s="94"/>
      <c r="G44" s="94"/>
      <c r="H44" s="95" t="str">
        <f t="shared" si="0"/>
        <v/>
      </c>
      <c r="I44" s="133" t="str">
        <f t="shared" si="1"/>
        <v/>
      </c>
      <c r="J44" s="94"/>
      <c r="K44" s="94"/>
      <c r="L44" s="129"/>
      <c r="M44" s="130">
        <f t="shared" si="2"/>
        <v>0</v>
      </c>
      <c r="N44" s="131">
        <f t="shared" si="3"/>
        <v>94.5</v>
      </c>
      <c r="O44" s="109"/>
      <c r="P44" s="94"/>
      <c r="Q44" s="137"/>
      <c r="R44" s="95" t="str">
        <f t="shared" si="4"/>
        <v/>
      </c>
      <c r="S44" s="131" t="str">
        <f t="shared" si="5"/>
        <v/>
      </c>
      <c r="T44" s="131" t="e">
        <f>IF(#REF!="","",IF($B$2&gt;=#REF!,IF(#REF!="",1,0),0))</f>
        <v>#REF!</v>
      </c>
      <c r="U44" s="137"/>
    </row>
    <row r="45" ht="11.25" spans="1:21">
      <c r="A45" s="88">
        <v>38</v>
      </c>
      <c r="B45" s="90"/>
      <c r="C45" s="106"/>
      <c r="D45" s="90">
        <f>代码管理!H43</f>
        <v>6.3</v>
      </c>
      <c r="E45" s="91"/>
      <c r="F45" s="94"/>
      <c r="G45" s="94"/>
      <c r="H45" s="95" t="str">
        <f t="shared" si="0"/>
        <v/>
      </c>
      <c r="I45" s="133" t="str">
        <f t="shared" si="1"/>
        <v/>
      </c>
      <c r="J45" s="94"/>
      <c r="K45" s="94"/>
      <c r="L45" s="129"/>
      <c r="M45" s="130">
        <f t="shared" si="2"/>
        <v>0</v>
      </c>
      <c r="N45" s="131">
        <f t="shared" si="3"/>
        <v>94.5</v>
      </c>
      <c r="O45" s="109"/>
      <c r="P45" s="94"/>
      <c r="Q45" s="137"/>
      <c r="R45" s="95" t="str">
        <f t="shared" si="4"/>
        <v/>
      </c>
      <c r="S45" s="131" t="str">
        <f t="shared" si="5"/>
        <v/>
      </c>
      <c r="T45" s="131" t="e">
        <f>IF(#REF!="","",IF($B$2&gt;=#REF!,IF(#REF!="",1,0),0))</f>
        <v>#REF!</v>
      </c>
      <c r="U45" s="137"/>
    </row>
    <row r="46" spans="1:21">
      <c r="A46" s="88">
        <v>39</v>
      </c>
      <c r="B46" s="90"/>
      <c r="C46" s="106"/>
      <c r="D46" s="90">
        <f>代码管理!H44</f>
        <v>4.2</v>
      </c>
      <c r="E46" s="91"/>
      <c r="F46" s="94"/>
      <c r="G46" s="94"/>
      <c r="H46" s="95" t="str">
        <f t="shared" si="0"/>
        <v/>
      </c>
      <c r="I46" s="94" t="str">
        <f t="shared" si="1"/>
        <v/>
      </c>
      <c r="J46" s="94"/>
      <c r="K46" s="94"/>
      <c r="L46" s="94"/>
      <c r="M46" s="130">
        <f t="shared" si="2"/>
        <v>0</v>
      </c>
      <c r="N46" s="131">
        <f t="shared" si="3"/>
        <v>63</v>
      </c>
      <c r="O46" s="109"/>
      <c r="P46" s="94"/>
      <c r="Q46" s="137"/>
      <c r="R46" s="95" t="str">
        <f t="shared" si="4"/>
        <v/>
      </c>
      <c r="S46" s="131" t="str">
        <f t="shared" si="5"/>
        <v/>
      </c>
      <c r="T46" s="131" t="e">
        <f>IF(#REF!="","",IF($B$2&gt;=#REF!,IF(#REF!="",1,0),0))</f>
        <v>#REF!</v>
      </c>
      <c r="U46" s="137"/>
    </row>
    <row r="47" spans="1:21">
      <c r="A47" s="88"/>
      <c r="B47" s="107" t="s">
        <v>18</v>
      </c>
      <c r="C47" s="88"/>
      <c r="D47" s="88"/>
      <c r="E47" s="108"/>
      <c r="F47" s="109"/>
      <c r="G47" s="109"/>
      <c r="H47" s="110"/>
      <c r="I47" s="135"/>
      <c r="J47" s="109"/>
      <c r="K47" s="109"/>
      <c r="L47" s="130">
        <f>SUM(L8:L46)</f>
        <v>0</v>
      </c>
      <c r="M47" s="130">
        <f>SUM(M8:M46)</f>
        <v>0</v>
      </c>
      <c r="N47" s="131">
        <f>SUM(N8:N46)</f>
        <v>1471.98</v>
      </c>
      <c r="O47" s="136">
        <f>SUM(O8:O46)</f>
        <v>0</v>
      </c>
      <c r="P47" s="137"/>
      <c r="Q47" s="142">
        <f>SUM(Q8:Q46)</f>
        <v>0</v>
      </c>
      <c r="R47" s="95"/>
      <c r="S47" s="95"/>
      <c r="T47" s="143"/>
      <c r="U47" s="137"/>
    </row>
    <row r="49" ht="11.25"/>
    <row r="50" ht="18" customHeight="1" spans="1:4">
      <c r="A50" s="150" t="s">
        <v>19</v>
      </c>
      <c r="B50" s="112" t="s">
        <v>322</v>
      </c>
      <c r="C50" s="113" t="s">
        <v>21</v>
      </c>
      <c r="D50" s="114">
        <f>1-COUNTIF(H8:H46,"")/A46</f>
        <v>0</v>
      </c>
    </row>
    <row r="51" ht="18" customHeight="1" spans="1:4">
      <c r="A51" s="151"/>
      <c r="B51" s="115"/>
      <c r="C51" s="116" t="s">
        <v>25</v>
      </c>
      <c r="D51" s="117">
        <f>COUNTIF(I8:I46,1)</f>
        <v>0</v>
      </c>
    </row>
    <row r="52" ht="18" customHeight="1" spans="1:4">
      <c r="A52" s="151"/>
      <c r="B52" s="115"/>
      <c r="C52" s="118" t="s">
        <v>27</v>
      </c>
      <c r="D52" s="119">
        <f>1-COUNTIF(R8:R46,"")/A46</f>
        <v>0</v>
      </c>
    </row>
    <row r="53" ht="18" customHeight="1" spans="1:4">
      <c r="A53" s="151"/>
      <c r="B53" s="115"/>
      <c r="C53" s="116" t="s">
        <v>28</v>
      </c>
      <c r="D53" s="117">
        <f>COUNTIF($R$8:$R$47,"◎")</f>
        <v>0</v>
      </c>
    </row>
    <row r="54" ht="18" customHeight="1" spans="1:4">
      <c r="A54" s="151"/>
      <c r="B54" s="115"/>
      <c r="C54" s="116" t="s">
        <v>29</v>
      </c>
      <c r="D54" s="117">
        <f>COUNTIF($R$8:$R$47,"○")</f>
        <v>0</v>
      </c>
    </row>
    <row r="55" ht="18" customHeight="1" spans="1:4">
      <c r="A55" s="151"/>
      <c r="B55" s="115"/>
      <c r="C55" s="116" t="s">
        <v>30</v>
      </c>
      <c r="D55" s="117">
        <f>COUNTIF(S8:S46,1)</f>
        <v>0</v>
      </c>
    </row>
    <row r="56" ht="18" customHeight="1" spans="1:4">
      <c r="A56" s="151"/>
      <c r="B56" s="115"/>
      <c r="C56" s="116" t="s">
        <v>31</v>
      </c>
      <c r="D56" s="117">
        <f>COUNTIF($R$8:$R$47,"△")</f>
        <v>0</v>
      </c>
    </row>
    <row r="57" ht="18" customHeight="1" spans="1:4">
      <c r="A57" s="152"/>
      <c r="B57" s="153"/>
      <c r="C57" s="154" t="s">
        <v>32</v>
      </c>
      <c r="D57" s="155">
        <f>L47</f>
        <v>0</v>
      </c>
    </row>
    <row r="58" ht="18" customHeight="1" spans="2:2">
      <c r="B58" s="123"/>
    </row>
    <row r="59" ht="18" customHeight="1" spans="2:2">
      <c r="B59" s="123"/>
    </row>
    <row r="60" ht="18" customHeight="1" spans="2:2">
      <c r="B60" s="123"/>
    </row>
    <row r="61" ht="18" customHeight="1" spans="2:2">
      <c r="B61" s="123"/>
    </row>
    <row r="62" ht="18" customHeight="1"/>
    <row r="63" ht="18" customHeight="1" spans="1:4">
      <c r="A63" s="124"/>
      <c r="B63" s="123"/>
      <c r="C63" s="125"/>
      <c r="D63" s="125"/>
    </row>
    <row r="64" ht="18" customHeight="1" spans="2:2">
      <c r="B64" s="123"/>
    </row>
    <row r="65" ht="18" customHeight="1" spans="2:2">
      <c r="B65" s="123"/>
    </row>
    <row r="66" ht="18" customHeight="1" spans="2:2">
      <c r="B66" s="123"/>
    </row>
    <row r="67" ht="18" customHeight="1" spans="2:2">
      <c r="B67" s="123"/>
    </row>
    <row r="68" ht="18" customHeight="1" spans="2:4">
      <c r="B68" s="123"/>
      <c r="C68" s="125"/>
      <c r="D68" s="125"/>
    </row>
    <row r="69" ht="18" customHeight="1" spans="2:2">
      <c r="B69" s="123"/>
    </row>
    <row r="70" ht="18" customHeight="1" spans="2:2">
      <c r="B70" s="123"/>
    </row>
    <row r="71" ht="18" customHeight="1" spans="2:2">
      <c r="B71" s="123"/>
    </row>
    <row r="72" ht="18" customHeight="1" spans="2:2">
      <c r="B72" s="123"/>
    </row>
    <row r="73" spans="1:4">
      <c r="A73" s="144"/>
      <c r="B73" s="123"/>
      <c r="C73" s="125"/>
      <c r="D73" s="125"/>
    </row>
    <row r="74" spans="2:4">
      <c r="B74" s="123"/>
      <c r="C74" s="125"/>
      <c r="D74" s="125"/>
    </row>
  </sheetData>
  <mergeCells count="24">
    <mergeCell ref="N6:O6"/>
    <mergeCell ref="A4:A7"/>
    <mergeCell ref="A50:A57"/>
    <mergeCell ref="B4:B7"/>
    <mergeCell ref="C4:C7"/>
    <mergeCell ref="D4:D7"/>
    <mergeCell ref="E4:E5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P6:P7"/>
    <mergeCell ref="Q6:Q7"/>
    <mergeCell ref="R6:R7"/>
    <mergeCell ref="S6:S7"/>
    <mergeCell ref="T4:T5"/>
    <mergeCell ref="T6:T7"/>
    <mergeCell ref="U4:U7"/>
    <mergeCell ref="F4:S5"/>
  </mergeCells>
  <conditionalFormatting sqref="C47:D47">
    <cfRule type="expression" dxfId="0" priority="17" stopIfTrue="1">
      <formula>IF(#REF!="△",1,IF(#REF!=1,1,IF(#REF!="△",1,IF(#REF!=1,1,0))))</formula>
    </cfRule>
    <cfRule type="expression" dxfId="1" priority="18" stopIfTrue="1">
      <formula>IF(#REF!="△",1,IF(#REF!=1,1,IF(#REF!="△",1,IF(#REF!=1,1,0))))</formula>
    </cfRule>
    <cfRule type="expression" dxfId="2" priority="19" stopIfTrue="1">
      <formula>IF(#REF!="△",1,IF(#REF!=1,1,IF(#REF!="△",1,IF(#REF!=1,1,0))))</formula>
    </cfRule>
  </conditionalFormatting>
  <conditionalFormatting sqref="A19:A26">
    <cfRule type="expression" dxfId="1" priority="11" stopIfTrue="1">
      <formula>IF(#REF!="△",1,IF(#REF!=1,1,IF(#REF!="△",1,IF(#REF!=1,1,0))))</formula>
    </cfRule>
    <cfRule type="expression" dxfId="2" priority="12" stopIfTrue="1">
      <formula>IF(F19="△",1,IF(G19=1,1,IF(K19="△",1,IF(L19=1,1,0))))</formula>
    </cfRule>
  </conditionalFormatting>
  <conditionalFormatting sqref="C8:C26">
    <cfRule type="expression" dxfId="1" priority="5" stopIfTrue="1">
      <formula>IF(#REF!="△",1,IF(#REF!=1,1,IF(#REF!="△",1,IF(#REF!=1,1,0))))</formula>
    </cfRule>
  </conditionalFormatting>
  <conditionalFormatting sqref="C27:C31">
    <cfRule type="expression" dxfId="1" priority="1" stopIfTrue="1">
      <formula>IF(#REF!="△",1,IF(#REF!=1,1,IF(#REF!="△",1,IF(T27=1,1,0))))</formula>
    </cfRule>
    <cfRule type="expression" dxfId="2" priority="2" stopIfTrue="1">
      <formula>IF(H27="△",1,IF(I27=1,1,IF(R27="△",1,IF(S27=1,1,0))))</formula>
    </cfRule>
  </conditionalFormatting>
  <conditionalFormatting sqref="C27:C46">
    <cfRule type="expression" dxfId="1" priority="9" stopIfTrue="1">
      <formula>IF(#REF!="△",1,IF(#REF!=1,1,IF(#REF!="△",1,IF(T27=1,1,0))))</formula>
    </cfRule>
    <cfRule type="expression" dxfId="2" priority="10" stopIfTrue="1">
      <formula>IF(H27="△",1,IF(I27=1,1,IF(R27="△",1,IF(S27=1,1,0))))</formula>
    </cfRule>
  </conditionalFormatting>
  <conditionalFormatting sqref="D27:D46">
    <cfRule type="expression" dxfId="1" priority="20" stopIfTrue="1">
      <formula>IF(#REF!="△",1,IF(#REF!=1,1,IF(#REF!="△",1,IF(#REF!=1,1,0))))</formula>
    </cfRule>
    <cfRule type="expression" dxfId="2" priority="21" stopIfTrue="1">
      <formula>IF(#REF!="△",1,IF(#REF!=1,1,IF(#REF!="△",1,IF(#REF!=1,1,0))))</formula>
    </cfRule>
    <cfRule type="expression" dxfId="0" priority="22" stopIfTrue="1">
      <formula>IF(#REF!="△",1,IF(#REF!=1,1,IF(#REF!="△",1,IF(#REF!=1,1,0))))</formula>
    </cfRule>
  </conditionalFormatting>
  <conditionalFormatting sqref="C8:C12 C17:C22 C24:C26">
    <cfRule type="expression" dxfId="1" priority="3" stopIfTrue="1">
      <formula>IF(#REF!="△",1,IF(#REF!=1,1,IF(#REF!="△",1,IF(#REF!=1,1,0))))</formula>
    </cfRule>
    <cfRule type="expression" dxfId="2" priority="4" stopIfTrue="1">
      <formula>IF(L8="△",1,IF(M8=1,1,IF(R8="△",1,IF(S8=1,1,0))))</formula>
    </cfRule>
    <cfRule type="expression" dxfId="2" priority="16" stopIfTrue="1">
      <formula>IF(L8="△",1,IF(M8=1,1,IF(R8="△",1,IF(S8=1,1,0))))</formula>
    </cfRule>
  </conditionalFormatting>
  <conditionalFormatting sqref="C13:C16 C23">
    <cfRule type="expression" dxfId="2" priority="6" stopIfTrue="1">
      <formula>IF(I13="△",1,IF(J13=1,1,IF(O13="△",1,IF(P13=1,1,0))))</formula>
    </cfRule>
    <cfRule type="expression" dxfId="1" priority="35" stopIfTrue="1">
      <formula>IF(#REF!="△",1,IF(#REF!=1,1,IF(#REF!="△",1,IF(#REF!=1,1,0))))</formula>
    </cfRule>
    <cfRule type="expression" dxfId="2" priority="36" stopIfTrue="1">
      <formula>IF(I13="△",1,IF(J13=1,1,IF(O13="△",1,IF(P13=1,1,0))))</formula>
    </cfRule>
  </conditionalFormatting>
  <pageMargins left="0.432638888888889" right="0.235416666666667" top="0.747916666666667" bottom="0.196527777777778" header="0.313888888888889" footer="0.313888888888889"/>
  <pageSetup paperSize="9" scale="95" orientation="landscape"/>
  <headerFooter alignWithMargins="0">
    <oddHeader>&amp;L&amp;"-,加粗"&amp;9青岛萨纳斯科技有限公司&amp;C&amp;G&amp;R&amp;"-,加粗"&amp;9进度跟踪票</oddHeader>
  </headerFooter>
  <rowBreaks count="1" manualBreakCount="1">
    <brk id="47" max="30" man="1"/>
  </rowBreaks>
  <legacyDrawingHF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2"/>
  </sheetPr>
  <dimension ref="A1:U74"/>
  <sheetViews>
    <sheetView showGridLines="0" view="pageBreakPreview" zoomScale="120" zoomScaleNormal="100" workbookViewId="0">
      <pane xSplit="5" ySplit="7" topLeftCell="F8" activePane="bottomRight" state="frozen"/>
      <selection/>
      <selection pane="topRight"/>
      <selection pane="bottomLeft"/>
      <selection pane="bottomRight" activeCell="F8" sqref="F8"/>
    </sheetView>
  </sheetViews>
  <sheetFormatPr defaultColWidth="9" defaultRowHeight="10.5"/>
  <cols>
    <col min="1" max="1" width="3.88333333333333" style="2" customWidth="1"/>
    <col min="2" max="2" width="11.3333333333333" style="2" customWidth="1"/>
    <col min="3" max="3" width="28.4416666666667" style="2" customWidth="1"/>
    <col min="4" max="4" width="6" style="2" customWidth="1"/>
    <col min="5" max="5" width="8" style="3" customWidth="1"/>
    <col min="6" max="7" width="8.10833333333333" style="2" customWidth="1"/>
    <col min="8" max="8" width="5" style="2" customWidth="1"/>
    <col min="9" max="9" width="4.21666666666667" style="2" hidden="1" customWidth="1"/>
    <col min="10" max="11" width="8.10833333333333" style="2" customWidth="1"/>
    <col min="12" max="12" width="5.33333333333333" style="2" customWidth="1"/>
    <col min="13" max="13" width="5.44166666666667" style="2" hidden="1" customWidth="1"/>
    <col min="14" max="14" width="4.10833333333333" style="2" customWidth="1"/>
    <col min="15" max="15" width="4.21666666666667" style="2" customWidth="1"/>
    <col min="16" max="16" width="8.21666666666667" style="2" customWidth="1"/>
    <col min="17" max="17" width="7.10833333333333" style="2" customWidth="1"/>
    <col min="18" max="18" width="4.66666666666667" style="2" customWidth="1"/>
    <col min="19" max="19" width="5.33333333333333" style="2" hidden="1" customWidth="1"/>
    <col min="20" max="20" width="4.21666666666667" style="2" hidden="1" customWidth="1"/>
    <col min="21" max="21" width="18.4416666666667" style="2" customWidth="1"/>
    <col min="22" max="16384" width="9" style="2"/>
  </cols>
  <sheetData>
    <row r="1" ht="1.5" customHeight="1"/>
    <row r="2" ht="24.75" customHeight="1" spans="1:5">
      <c r="A2" s="77" t="s">
        <v>0</v>
      </c>
      <c r="B2" s="78"/>
      <c r="E2" s="79"/>
    </row>
    <row r="3" ht="12.75" customHeight="1" spans="1:5">
      <c r="A3" s="80"/>
      <c r="B3" s="81"/>
      <c r="E3" s="79"/>
    </row>
    <row r="4" s="1" customFormat="1" ht="12" customHeight="1" spans="1:21">
      <c r="A4" s="82" t="s">
        <v>1</v>
      </c>
      <c r="B4" s="83" t="s">
        <v>123</v>
      </c>
      <c r="C4" s="83" t="s">
        <v>3</v>
      </c>
      <c r="D4" s="84" t="s">
        <v>113</v>
      </c>
      <c r="E4" s="85" t="s">
        <v>114</v>
      </c>
      <c r="F4" s="85" t="s">
        <v>323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138" t="s">
        <v>7</v>
      </c>
    </row>
    <row r="5" s="1" customFormat="1" ht="12" customHeight="1" spans="1:21">
      <c r="A5" s="82"/>
      <c r="B5" s="83"/>
      <c r="C5" s="83"/>
      <c r="D5" s="84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138"/>
    </row>
    <row r="6" s="1" customFormat="1" ht="17.25" customHeight="1" spans="1:21">
      <c r="A6" s="82"/>
      <c r="B6" s="83"/>
      <c r="C6" s="83"/>
      <c r="D6" s="84"/>
      <c r="E6" s="85" t="s">
        <v>323</v>
      </c>
      <c r="F6" s="86" t="s">
        <v>8</v>
      </c>
      <c r="G6" s="86" t="s">
        <v>9</v>
      </c>
      <c r="H6" s="87" t="s">
        <v>10</v>
      </c>
      <c r="I6" s="87" t="s">
        <v>11</v>
      </c>
      <c r="J6" s="86" t="s">
        <v>12</v>
      </c>
      <c r="K6" s="86" t="s">
        <v>13</v>
      </c>
      <c r="L6" s="126" t="s">
        <v>14</v>
      </c>
      <c r="M6" s="127" t="s">
        <v>15</v>
      </c>
      <c r="N6" s="85" t="s">
        <v>116</v>
      </c>
      <c r="O6" s="85"/>
      <c r="P6" s="86" t="s">
        <v>117</v>
      </c>
      <c r="Q6" s="85" t="s">
        <v>118</v>
      </c>
      <c r="R6" s="87" t="s">
        <v>16</v>
      </c>
      <c r="S6" s="127" t="s">
        <v>119</v>
      </c>
      <c r="T6" s="127" t="s">
        <v>119</v>
      </c>
      <c r="U6" s="138"/>
    </row>
    <row r="7" s="1" customFormat="1" ht="18.75" customHeight="1" spans="1:21">
      <c r="A7" s="82"/>
      <c r="B7" s="82"/>
      <c r="C7" s="82"/>
      <c r="D7" s="84"/>
      <c r="E7" s="85"/>
      <c r="F7" s="86"/>
      <c r="G7" s="86"/>
      <c r="H7" s="87"/>
      <c r="I7" s="87"/>
      <c r="J7" s="86"/>
      <c r="K7" s="86"/>
      <c r="L7" s="126"/>
      <c r="M7" s="127"/>
      <c r="N7" s="127" t="s">
        <v>120</v>
      </c>
      <c r="O7" s="85" t="s">
        <v>121</v>
      </c>
      <c r="P7" s="86"/>
      <c r="Q7" s="85"/>
      <c r="R7" s="87"/>
      <c r="S7" s="127"/>
      <c r="T7" s="127"/>
      <c r="U7" s="138"/>
    </row>
    <row r="8" spans="1:21">
      <c r="A8" s="88">
        <v>1</v>
      </c>
      <c r="B8" s="89" t="s">
        <v>252</v>
      </c>
      <c r="C8" s="89" t="s">
        <v>253</v>
      </c>
      <c r="D8" s="90" t="str">
        <f>詳細設計書作成!F7</f>
        <v/>
      </c>
      <c r="E8" s="91"/>
      <c r="F8" s="92"/>
      <c r="G8" s="92"/>
      <c r="H8" s="93" t="str">
        <f t="shared" ref="H8:H27" si="0">IF(G8="","",IF(G8=F8,"○",IF(G8&gt;F8,"△","◎")))</f>
        <v/>
      </c>
      <c r="I8" s="128" t="str">
        <f t="shared" ref="I8:I27" si="1">IF(F8="","",IF(F8&lt;=$B$2,IF(G8="",1),0))</f>
        <v/>
      </c>
      <c r="J8" s="92"/>
      <c r="K8" s="94"/>
      <c r="L8" s="129"/>
      <c r="M8" s="130">
        <f t="shared" ref="M8:M27" si="2">IF(K8="",0,L8)</f>
        <v>0</v>
      </c>
      <c r="N8" s="131"/>
      <c r="O8" s="109"/>
      <c r="P8" s="132"/>
      <c r="Q8" s="137"/>
      <c r="R8" s="95" t="str">
        <f t="shared" ref="R8:R27" si="3">IF(P8="","",IF(P8=J8,"○",IF(P8&gt;J8,"△","◎")))</f>
        <v/>
      </c>
      <c r="S8" s="131" t="str">
        <f t="shared" ref="S8:S27" si="4">IF(J8="","",IF($B$2&gt;=J8,IF(P8="",1,0),0))</f>
        <v/>
      </c>
      <c r="T8" s="131" t="e">
        <f>IF(#REF!="","",IF($B$2&gt;=#REF!,IF(#REF!="",1,0),0))</f>
        <v>#REF!</v>
      </c>
      <c r="U8" s="137"/>
    </row>
    <row r="9" ht="11.25" spans="1:21">
      <c r="A9" s="88">
        <v>2</v>
      </c>
      <c r="B9" s="89" t="s">
        <v>254</v>
      </c>
      <c r="C9" s="89" t="s">
        <v>255</v>
      </c>
      <c r="D9" s="90" t="str">
        <f>詳細設計書作成!F8</f>
        <v/>
      </c>
      <c r="E9" s="91"/>
      <c r="F9" s="92"/>
      <c r="G9" s="94"/>
      <c r="H9" s="95" t="str">
        <f t="shared" si="0"/>
        <v/>
      </c>
      <c r="I9" s="133" t="str">
        <f t="shared" si="1"/>
        <v/>
      </c>
      <c r="J9" s="92"/>
      <c r="K9" s="94"/>
      <c r="L9" s="129"/>
      <c r="M9" s="130">
        <f t="shared" si="2"/>
        <v>0</v>
      </c>
      <c r="N9" s="131"/>
      <c r="O9" s="109"/>
      <c r="P9" s="132"/>
      <c r="Q9" s="137"/>
      <c r="R9" s="95" t="str">
        <f t="shared" si="3"/>
        <v/>
      </c>
      <c r="S9" s="131" t="str">
        <f t="shared" si="4"/>
        <v/>
      </c>
      <c r="T9" s="131" t="e">
        <f>IF(#REF!="","",IF($B$2&gt;=#REF!,IF(#REF!="",1,0),0))</f>
        <v>#REF!</v>
      </c>
      <c r="U9" s="139"/>
    </row>
    <row r="10" ht="12" customHeight="1" spans="1:21">
      <c r="A10" s="88">
        <v>3</v>
      </c>
      <c r="B10" s="89" t="s">
        <v>256</v>
      </c>
      <c r="C10" s="89" t="s">
        <v>257</v>
      </c>
      <c r="D10" s="90" t="str">
        <f>詳細設計書作成!F9</f>
        <v/>
      </c>
      <c r="E10" s="91"/>
      <c r="F10" s="92"/>
      <c r="G10" s="94"/>
      <c r="H10" s="95" t="str">
        <f t="shared" si="0"/>
        <v/>
      </c>
      <c r="I10" s="133" t="str">
        <f t="shared" si="1"/>
        <v/>
      </c>
      <c r="J10" s="92"/>
      <c r="K10" s="94"/>
      <c r="L10" s="129"/>
      <c r="M10" s="130">
        <f t="shared" si="2"/>
        <v>0</v>
      </c>
      <c r="N10" s="131"/>
      <c r="O10" s="109"/>
      <c r="P10" s="132"/>
      <c r="Q10" s="137"/>
      <c r="R10" s="95" t="str">
        <f t="shared" si="3"/>
        <v/>
      </c>
      <c r="S10" s="131" t="str">
        <f t="shared" si="4"/>
        <v/>
      </c>
      <c r="T10" s="131" t="e">
        <f>IF(#REF!="","",IF($B$2&gt;=#REF!,IF(#REF!="",1,0),0))</f>
        <v>#REF!</v>
      </c>
      <c r="U10" s="137"/>
    </row>
    <row r="11" ht="11.25" spans="1:21">
      <c r="A11" s="88">
        <v>4</v>
      </c>
      <c r="B11" s="89" t="s">
        <v>258</v>
      </c>
      <c r="C11" s="89" t="s">
        <v>259</v>
      </c>
      <c r="D11" s="90" t="str">
        <f>詳細設計書作成!F10</f>
        <v/>
      </c>
      <c r="E11" s="91"/>
      <c r="F11" s="92"/>
      <c r="G11" s="94"/>
      <c r="H11" s="95" t="str">
        <f t="shared" si="0"/>
        <v/>
      </c>
      <c r="I11" s="133" t="str">
        <f t="shared" si="1"/>
        <v/>
      </c>
      <c r="J11" s="92"/>
      <c r="K11" s="94"/>
      <c r="L11" s="129"/>
      <c r="M11" s="130">
        <f t="shared" si="2"/>
        <v>0</v>
      </c>
      <c r="N11" s="131"/>
      <c r="O11" s="109"/>
      <c r="P11" s="132"/>
      <c r="Q11" s="137"/>
      <c r="R11" s="95" t="str">
        <f t="shared" si="3"/>
        <v/>
      </c>
      <c r="S11" s="131" t="str">
        <f t="shared" si="4"/>
        <v/>
      </c>
      <c r="T11" s="131" t="e">
        <f>IF(#REF!="","",IF($B$2&gt;=#REF!,IF(#REF!="",1,0),0))</f>
        <v>#REF!</v>
      </c>
      <c r="U11" s="137"/>
    </row>
    <row r="12" ht="11.25" spans="1:21">
      <c r="A12" s="88">
        <v>5</v>
      </c>
      <c r="B12" s="89" t="s">
        <v>260</v>
      </c>
      <c r="C12" s="89" t="s">
        <v>261</v>
      </c>
      <c r="D12" s="90" t="str">
        <f>詳細設計書作成!F11</f>
        <v/>
      </c>
      <c r="E12" s="91"/>
      <c r="F12" s="92"/>
      <c r="G12" s="94"/>
      <c r="H12" s="95" t="str">
        <f t="shared" si="0"/>
        <v/>
      </c>
      <c r="I12" s="133" t="str">
        <f t="shared" si="1"/>
        <v/>
      </c>
      <c r="J12" s="92"/>
      <c r="K12" s="94"/>
      <c r="L12" s="129"/>
      <c r="M12" s="130">
        <f t="shared" si="2"/>
        <v>0</v>
      </c>
      <c r="N12" s="131"/>
      <c r="O12" s="109"/>
      <c r="P12" s="132"/>
      <c r="Q12" s="137"/>
      <c r="R12" s="95" t="str">
        <f t="shared" si="3"/>
        <v/>
      </c>
      <c r="S12" s="131" t="str">
        <f t="shared" si="4"/>
        <v/>
      </c>
      <c r="T12" s="131" t="e">
        <f>IF(#REF!="","",IF($B$2&gt;=#REF!,IF(#REF!="",1,0),0))</f>
        <v>#REF!</v>
      </c>
      <c r="U12" s="137"/>
    </row>
    <row r="13" ht="11.25" spans="1:21">
      <c r="A13" s="88">
        <v>6</v>
      </c>
      <c r="B13" s="89" t="s">
        <v>262</v>
      </c>
      <c r="C13" s="89" t="s">
        <v>263</v>
      </c>
      <c r="D13" s="90" t="str">
        <f>詳細設計書作成!F12</f>
        <v/>
      </c>
      <c r="E13" s="91"/>
      <c r="F13" s="92"/>
      <c r="G13" s="94"/>
      <c r="H13" s="95" t="str">
        <f t="shared" si="0"/>
        <v/>
      </c>
      <c r="I13" s="133" t="str">
        <f t="shared" si="1"/>
        <v/>
      </c>
      <c r="J13" s="92"/>
      <c r="K13" s="94"/>
      <c r="L13" s="129"/>
      <c r="M13" s="130">
        <f t="shared" si="2"/>
        <v>0</v>
      </c>
      <c r="N13" s="131"/>
      <c r="O13" s="109"/>
      <c r="P13" s="94"/>
      <c r="Q13" s="137"/>
      <c r="R13" s="95" t="str">
        <f t="shared" si="3"/>
        <v/>
      </c>
      <c r="S13" s="131" t="str">
        <f t="shared" si="4"/>
        <v/>
      </c>
      <c r="T13" s="131" t="e">
        <f>IF(#REF!="","",IF($B$2&gt;=#REF!,IF(#REF!="",1,0),0))</f>
        <v>#REF!</v>
      </c>
      <c r="U13" s="140"/>
    </row>
    <row r="14" customHeight="1" spans="1:21">
      <c r="A14" s="88">
        <v>7</v>
      </c>
      <c r="B14" s="96" t="s">
        <v>264</v>
      </c>
      <c r="C14" s="96" t="s">
        <v>265</v>
      </c>
      <c r="D14" s="90" t="str">
        <f>詳細設計書作成!F13</f>
        <v/>
      </c>
      <c r="E14" s="91"/>
      <c r="F14" s="92"/>
      <c r="G14" s="94"/>
      <c r="H14" s="95" t="str">
        <f t="shared" si="0"/>
        <v/>
      </c>
      <c r="I14" s="133" t="str">
        <f t="shared" si="1"/>
        <v/>
      </c>
      <c r="J14" s="92"/>
      <c r="K14" s="94"/>
      <c r="L14" s="129"/>
      <c r="M14" s="130">
        <f t="shared" si="2"/>
        <v>0</v>
      </c>
      <c r="N14" s="131"/>
      <c r="O14" s="109"/>
      <c r="P14" s="94"/>
      <c r="Q14" s="137"/>
      <c r="R14" s="95" t="str">
        <f t="shared" si="3"/>
        <v/>
      </c>
      <c r="S14" s="131" t="str">
        <f t="shared" si="4"/>
        <v/>
      </c>
      <c r="T14" s="131" t="e">
        <f>IF(#REF!="","",IF($B$2&gt;=#REF!,IF(#REF!="",1,0),0))</f>
        <v>#REF!</v>
      </c>
      <c r="U14" s="141"/>
    </row>
    <row r="15" ht="11.25" spans="1:21">
      <c r="A15" s="88">
        <v>8</v>
      </c>
      <c r="B15" s="96" t="s">
        <v>266</v>
      </c>
      <c r="C15" s="96" t="s">
        <v>267</v>
      </c>
      <c r="D15" s="90" t="str">
        <f>詳細設計書作成!F14</f>
        <v/>
      </c>
      <c r="E15" s="91"/>
      <c r="F15" s="92"/>
      <c r="G15" s="94"/>
      <c r="H15" s="95" t="str">
        <f t="shared" si="0"/>
        <v/>
      </c>
      <c r="I15" s="133" t="str">
        <f t="shared" si="1"/>
        <v/>
      </c>
      <c r="J15" s="92"/>
      <c r="K15" s="94"/>
      <c r="L15" s="129"/>
      <c r="M15" s="130">
        <f t="shared" si="2"/>
        <v>0</v>
      </c>
      <c r="N15" s="131"/>
      <c r="O15" s="109"/>
      <c r="P15" s="94"/>
      <c r="Q15" s="137"/>
      <c r="R15" s="95" t="str">
        <f t="shared" si="3"/>
        <v/>
      </c>
      <c r="S15" s="131" t="str">
        <f t="shared" si="4"/>
        <v/>
      </c>
      <c r="T15" s="131" t="e">
        <f>IF(#REF!="","",IF($B$2&gt;=#REF!,IF(#REF!="",1,0),0))</f>
        <v>#REF!</v>
      </c>
      <c r="U15" s="141"/>
    </row>
    <row r="16" ht="11.25" spans="1:21">
      <c r="A16" s="88">
        <v>9</v>
      </c>
      <c r="B16" s="96" t="s">
        <v>268</v>
      </c>
      <c r="C16" s="96" t="s">
        <v>269</v>
      </c>
      <c r="D16" s="90" t="str">
        <f>詳細設計書作成!F15</f>
        <v/>
      </c>
      <c r="E16" s="91"/>
      <c r="F16" s="92"/>
      <c r="G16" s="94"/>
      <c r="H16" s="95" t="str">
        <f t="shared" si="0"/>
        <v/>
      </c>
      <c r="I16" s="133" t="str">
        <f t="shared" si="1"/>
        <v/>
      </c>
      <c r="J16" s="92"/>
      <c r="K16" s="94"/>
      <c r="L16" s="129"/>
      <c r="M16" s="130">
        <f t="shared" si="2"/>
        <v>0</v>
      </c>
      <c r="N16" s="131"/>
      <c r="O16" s="109"/>
      <c r="P16" s="94"/>
      <c r="Q16" s="137"/>
      <c r="R16" s="95" t="str">
        <f t="shared" si="3"/>
        <v/>
      </c>
      <c r="S16" s="131" t="str">
        <f t="shared" si="4"/>
        <v/>
      </c>
      <c r="T16" s="131" t="e">
        <f>IF(#REF!="","",IF($B$2&gt;=#REF!,IF(#REF!="",1,0),0))</f>
        <v>#REF!</v>
      </c>
      <c r="U16" s="137"/>
    </row>
    <row r="17" ht="11.25" spans="1:21">
      <c r="A17" s="88">
        <v>10</v>
      </c>
      <c r="B17" s="96" t="s">
        <v>270</v>
      </c>
      <c r="C17" s="96" t="s">
        <v>271</v>
      </c>
      <c r="D17" s="90" t="str">
        <f>詳細設計書作成!F16</f>
        <v/>
      </c>
      <c r="E17" s="91"/>
      <c r="F17" s="92"/>
      <c r="G17" s="94"/>
      <c r="H17" s="95" t="str">
        <f t="shared" si="0"/>
        <v/>
      </c>
      <c r="I17" s="133" t="str">
        <f t="shared" si="1"/>
        <v/>
      </c>
      <c r="J17" s="92"/>
      <c r="K17" s="94"/>
      <c r="L17" s="129"/>
      <c r="M17" s="130">
        <f t="shared" si="2"/>
        <v>0</v>
      </c>
      <c r="N17" s="131"/>
      <c r="O17" s="109"/>
      <c r="P17" s="94"/>
      <c r="Q17" s="137"/>
      <c r="R17" s="95" t="str">
        <f t="shared" si="3"/>
        <v/>
      </c>
      <c r="S17" s="131" t="str">
        <f t="shared" si="4"/>
        <v/>
      </c>
      <c r="T17" s="131" t="e">
        <f>IF(#REF!="","",IF($B$2&gt;=#REF!,IF(#REF!="",1,0),0))</f>
        <v>#REF!</v>
      </c>
      <c r="U17" s="137"/>
    </row>
    <row r="18" ht="11.25" spans="1:21">
      <c r="A18" s="88">
        <v>11</v>
      </c>
      <c r="B18" s="97"/>
      <c r="C18" s="98"/>
      <c r="D18" s="90" t="str">
        <f>詳細設計書作成!F17</f>
        <v/>
      </c>
      <c r="E18" s="91"/>
      <c r="F18" s="92"/>
      <c r="G18" s="94"/>
      <c r="H18" s="95" t="str">
        <f t="shared" si="0"/>
        <v/>
      </c>
      <c r="I18" s="133" t="str">
        <f t="shared" si="1"/>
        <v/>
      </c>
      <c r="J18" s="92"/>
      <c r="K18" s="94"/>
      <c r="L18" s="129"/>
      <c r="M18" s="130">
        <f t="shared" si="2"/>
        <v>0</v>
      </c>
      <c r="N18" s="131"/>
      <c r="O18" s="109"/>
      <c r="P18" s="94"/>
      <c r="Q18" s="137"/>
      <c r="R18" s="95" t="str">
        <f t="shared" si="3"/>
        <v/>
      </c>
      <c r="S18" s="131" t="str">
        <f t="shared" si="4"/>
        <v/>
      </c>
      <c r="T18" s="131" t="e">
        <f>IF(#REF!="","",IF($B$2&gt;=#REF!,IF(#REF!="",1,0),0))</f>
        <v>#REF!</v>
      </c>
      <c r="U18" s="137"/>
    </row>
    <row r="19" ht="11.25" spans="1:21">
      <c r="A19" s="99">
        <v>12</v>
      </c>
      <c r="B19" s="97"/>
      <c r="C19" s="98"/>
      <c r="D19" s="90" t="str">
        <f>詳細設計書作成!F18</f>
        <v/>
      </c>
      <c r="E19" s="91"/>
      <c r="F19" s="92"/>
      <c r="G19" s="94"/>
      <c r="H19" s="95" t="str">
        <f t="shared" si="0"/>
        <v/>
      </c>
      <c r="I19" s="134" t="str">
        <f t="shared" si="1"/>
        <v/>
      </c>
      <c r="J19" s="92"/>
      <c r="K19" s="94"/>
      <c r="L19" s="129"/>
      <c r="M19" s="130">
        <f t="shared" si="2"/>
        <v>0</v>
      </c>
      <c r="N19" s="131"/>
      <c r="O19" s="109"/>
      <c r="P19" s="94"/>
      <c r="Q19" s="137"/>
      <c r="R19" s="95" t="str">
        <f t="shared" si="3"/>
        <v/>
      </c>
      <c r="S19" s="131" t="str">
        <f t="shared" si="4"/>
        <v/>
      </c>
      <c r="T19" s="131" t="e">
        <f>IF(#REF!="","",IF($B$2&gt;=#REF!,IF(#REF!="",1,0),0))</f>
        <v>#REF!</v>
      </c>
      <c r="U19" s="137"/>
    </row>
    <row r="20" ht="11.25" spans="1:21">
      <c r="A20" s="99">
        <v>13</v>
      </c>
      <c r="B20" s="97"/>
      <c r="C20" s="98"/>
      <c r="D20" s="90" t="str">
        <f>詳細設計書作成!F19</f>
        <v/>
      </c>
      <c r="E20" s="91"/>
      <c r="F20" s="92"/>
      <c r="G20" s="94"/>
      <c r="H20" s="95" t="str">
        <f t="shared" si="0"/>
        <v/>
      </c>
      <c r="I20" s="134" t="str">
        <f t="shared" si="1"/>
        <v/>
      </c>
      <c r="J20" s="92"/>
      <c r="K20" s="94"/>
      <c r="L20" s="129"/>
      <c r="M20" s="130">
        <f t="shared" si="2"/>
        <v>0</v>
      </c>
      <c r="N20" s="131"/>
      <c r="O20" s="109"/>
      <c r="P20" s="94"/>
      <c r="Q20" s="137"/>
      <c r="R20" s="95" t="str">
        <f t="shared" si="3"/>
        <v/>
      </c>
      <c r="S20" s="131" t="str">
        <f t="shared" si="4"/>
        <v/>
      </c>
      <c r="T20" s="131" t="e">
        <f>IF(#REF!="","",IF($B$2&gt;=#REF!,IF(#REF!="",1,0),0))</f>
        <v>#REF!</v>
      </c>
      <c r="U20" s="137"/>
    </row>
    <row r="21" ht="11.25" spans="1:21">
      <c r="A21" s="99">
        <v>14</v>
      </c>
      <c r="B21" s="100"/>
      <c r="C21" s="89"/>
      <c r="D21" s="90" t="str">
        <f>詳細設計書作成!F20</f>
        <v/>
      </c>
      <c r="E21" s="91"/>
      <c r="F21" s="92"/>
      <c r="G21" s="94"/>
      <c r="H21" s="95" t="str">
        <f t="shared" si="0"/>
        <v/>
      </c>
      <c r="I21" s="134" t="str">
        <f t="shared" si="1"/>
        <v/>
      </c>
      <c r="J21" s="92"/>
      <c r="K21" s="94"/>
      <c r="L21" s="129"/>
      <c r="M21" s="130">
        <f t="shared" si="2"/>
        <v>0</v>
      </c>
      <c r="N21" s="131"/>
      <c r="O21" s="109"/>
      <c r="P21" s="94"/>
      <c r="Q21" s="137"/>
      <c r="R21" s="95" t="str">
        <f t="shared" si="3"/>
        <v/>
      </c>
      <c r="S21" s="131" t="str">
        <f t="shared" si="4"/>
        <v/>
      </c>
      <c r="T21" s="131" t="e">
        <f>IF(#REF!="","",IF($B$2&gt;=#REF!,IF(#REF!="",1,0),0))</f>
        <v>#REF!</v>
      </c>
      <c r="U21" s="137"/>
    </row>
    <row r="22" ht="11.25" spans="1:21">
      <c r="A22" s="99">
        <v>15</v>
      </c>
      <c r="B22" s="101"/>
      <c r="C22" s="102"/>
      <c r="D22" s="90" t="str">
        <f>詳細設計書作成!F21</f>
        <v/>
      </c>
      <c r="E22" s="91"/>
      <c r="F22" s="94"/>
      <c r="G22" s="94"/>
      <c r="H22" s="95" t="str">
        <f t="shared" si="0"/>
        <v/>
      </c>
      <c r="I22" s="134" t="str">
        <f t="shared" si="1"/>
        <v/>
      </c>
      <c r="J22" s="94"/>
      <c r="K22" s="94"/>
      <c r="L22" s="129"/>
      <c r="M22" s="130">
        <f t="shared" si="2"/>
        <v>0</v>
      </c>
      <c r="N22" s="131"/>
      <c r="O22" s="109"/>
      <c r="P22" s="94"/>
      <c r="Q22" s="137"/>
      <c r="R22" s="95" t="str">
        <f t="shared" si="3"/>
        <v/>
      </c>
      <c r="S22" s="131" t="str">
        <f t="shared" si="4"/>
        <v/>
      </c>
      <c r="T22" s="131" t="e">
        <f>IF(#REF!="","",IF($B$2&gt;=#REF!,IF(#REF!="",1,0),0))</f>
        <v>#REF!</v>
      </c>
      <c r="U22" s="137"/>
    </row>
    <row r="23" ht="11.25" spans="1:21">
      <c r="A23" s="99">
        <v>16</v>
      </c>
      <c r="B23" s="101"/>
      <c r="C23" s="102"/>
      <c r="D23" s="90" t="str">
        <f>詳細設計書作成!F22</f>
        <v/>
      </c>
      <c r="E23" s="91"/>
      <c r="F23" s="94"/>
      <c r="G23" s="94"/>
      <c r="H23" s="95" t="str">
        <f t="shared" si="0"/>
        <v/>
      </c>
      <c r="I23" s="134" t="str">
        <f t="shared" si="1"/>
        <v/>
      </c>
      <c r="J23" s="94"/>
      <c r="K23" s="94"/>
      <c r="L23" s="129"/>
      <c r="M23" s="130">
        <f t="shared" si="2"/>
        <v>0</v>
      </c>
      <c r="N23" s="131"/>
      <c r="O23" s="109"/>
      <c r="P23" s="94"/>
      <c r="Q23" s="137"/>
      <c r="R23" s="95" t="str">
        <f t="shared" si="3"/>
        <v/>
      </c>
      <c r="S23" s="131" t="str">
        <f t="shared" si="4"/>
        <v/>
      </c>
      <c r="T23" s="131" t="e">
        <f>IF(#REF!="","",IF($B$2&gt;=#REF!,IF(#REF!="",1,0),0))</f>
        <v>#REF!</v>
      </c>
      <c r="U23" s="137"/>
    </row>
    <row r="24" ht="11.25" spans="1:21">
      <c r="A24" s="99">
        <v>17</v>
      </c>
      <c r="B24" s="101"/>
      <c r="C24" s="102"/>
      <c r="D24" s="90" t="str">
        <f>詳細設計書作成!F23</f>
        <v/>
      </c>
      <c r="E24" s="91"/>
      <c r="F24" s="94"/>
      <c r="G24" s="94"/>
      <c r="H24" s="95" t="str">
        <f t="shared" si="0"/>
        <v/>
      </c>
      <c r="I24" s="134" t="str">
        <f t="shared" si="1"/>
        <v/>
      </c>
      <c r="J24" s="94"/>
      <c r="K24" s="94"/>
      <c r="L24" s="129"/>
      <c r="M24" s="130">
        <f t="shared" si="2"/>
        <v>0</v>
      </c>
      <c r="N24" s="131"/>
      <c r="O24" s="109"/>
      <c r="P24" s="94"/>
      <c r="Q24" s="137"/>
      <c r="R24" s="95" t="str">
        <f t="shared" si="3"/>
        <v/>
      </c>
      <c r="S24" s="131" t="str">
        <f t="shared" si="4"/>
        <v/>
      </c>
      <c r="T24" s="131" t="e">
        <f>IF(#REF!="","",IF($B$2&gt;=#REF!,IF(#REF!="",1,0),0))</f>
        <v>#REF!</v>
      </c>
      <c r="U24" s="137"/>
    </row>
    <row r="25" ht="11.25" spans="1:21">
      <c r="A25" s="99">
        <v>18</v>
      </c>
      <c r="B25" s="100"/>
      <c r="C25" s="89"/>
      <c r="D25" s="90" t="str">
        <f>詳細設計書作成!F24</f>
        <v/>
      </c>
      <c r="E25" s="91"/>
      <c r="F25" s="94"/>
      <c r="G25" s="94"/>
      <c r="H25" s="95" t="str">
        <f t="shared" si="0"/>
        <v/>
      </c>
      <c r="I25" s="134" t="str">
        <f t="shared" si="1"/>
        <v/>
      </c>
      <c r="J25" s="94"/>
      <c r="K25" s="94"/>
      <c r="L25" s="129"/>
      <c r="M25" s="130">
        <f t="shared" si="2"/>
        <v>0</v>
      </c>
      <c r="N25" s="131"/>
      <c r="O25" s="109"/>
      <c r="P25" s="94"/>
      <c r="Q25" s="137"/>
      <c r="R25" s="95" t="str">
        <f t="shared" si="3"/>
        <v/>
      </c>
      <c r="S25" s="131" t="str">
        <f t="shared" si="4"/>
        <v/>
      </c>
      <c r="T25" s="131" t="e">
        <f>IF(#REF!="","",IF($B$2&gt;=#REF!,IF(#REF!="",1,0),0))</f>
        <v>#REF!</v>
      </c>
      <c r="U25" s="137"/>
    </row>
    <row r="26" ht="11.25" spans="1:21">
      <c r="A26" s="99">
        <v>19</v>
      </c>
      <c r="B26" s="100"/>
      <c r="C26" s="89"/>
      <c r="D26" s="90" t="str">
        <f>詳細設計書作成!F25</f>
        <v/>
      </c>
      <c r="E26" s="91"/>
      <c r="F26" s="94"/>
      <c r="G26" s="94"/>
      <c r="H26" s="95" t="str">
        <f t="shared" si="0"/>
        <v/>
      </c>
      <c r="I26" s="134" t="str">
        <f t="shared" si="1"/>
        <v/>
      </c>
      <c r="J26" s="94"/>
      <c r="K26" s="94"/>
      <c r="L26" s="129"/>
      <c r="M26" s="130">
        <f t="shared" si="2"/>
        <v>0</v>
      </c>
      <c r="N26" s="131"/>
      <c r="O26" s="109"/>
      <c r="P26" s="94"/>
      <c r="Q26" s="137"/>
      <c r="R26" s="95" t="str">
        <f t="shared" si="3"/>
        <v/>
      </c>
      <c r="S26" s="131" t="str">
        <f t="shared" si="4"/>
        <v/>
      </c>
      <c r="T26" s="131" t="e">
        <f>IF(#REF!="","",IF($B$2&gt;=#REF!,IF(#REF!="",1,0),0))</f>
        <v>#REF!</v>
      </c>
      <c r="U26" s="137"/>
    </row>
    <row r="27" ht="11.25" spans="1:21">
      <c r="A27" s="88">
        <v>20</v>
      </c>
      <c r="B27" s="103"/>
      <c r="C27" s="104"/>
      <c r="D27" s="90" t="str">
        <f>詳細設計書作成!F26</f>
        <v/>
      </c>
      <c r="E27" s="91"/>
      <c r="F27" s="94"/>
      <c r="G27" s="94"/>
      <c r="H27" s="95" t="str">
        <f t="shared" si="0"/>
        <v/>
      </c>
      <c r="I27" s="133" t="str">
        <f t="shared" si="1"/>
        <v/>
      </c>
      <c r="J27" s="94"/>
      <c r="K27" s="94"/>
      <c r="L27" s="129"/>
      <c r="M27" s="130">
        <f t="shared" si="2"/>
        <v>0</v>
      </c>
      <c r="N27" s="131"/>
      <c r="O27" s="109"/>
      <c r="P27" s="94"/>
      <c r="Q27" s="137"/>
      <c r="R27" s="95" t="str">
        <f t="shared" si="3"/>
        <v/>
      </c>
      <c r="S27" s="131" t="str">
        <f t="shared" si="4"/>
        <v/>
      </c>
      <c r="T27" s="131" t="e">
        <f>IF(#REF!="","",IF($B$2&gt;=#REF!,IF(#REF!="",1,0),0))</f>
        <v>#REF!</v>
      </c>
      <c r="U27" s="137"/>
    </row>
    <row r="28" ht="11.25" spans="1:21">
      <c r="A28" s="99">
        <v>21</v>
      </c>
      <c r="B28" s="103"/>
      <c r="C28" s="104"/>
      <c r="D28" s="90"/>
      <c r="E28" s="91"/>
      <c r="F28" s="94"/>
      <c r="G28" s="94"/>
      <c r="H28" s="95"/>
      <c r="I28" s="133"/>
      <c r="J28" s="94"/>
      <c r="K28" s="94"/>
      <c r="L28" s="129"/>
      <c r="M28" s="130"/>
      <c r="N28" s="131"/>
      <c r="O28" s="109"/>
      <c r="P28" s="94"/>
      <c r="Q28" s="137"/>
      <c r="R28" s="95"/>
      <c r="S28" s="131"/>
      <c r="T28" s="131"/>
      <c r="U28" s="137"/>
    </row>
    <row r="29" ht="11.25" spans="1:21">
      <c r="A29" s="88">
        <v>22</v>
      </c>
      <c r="B29" s="103"/>
      <c r="C29" s="104"/>
      <c r="D29" s="90"/>
      <c r="E29" s="91"/>
      <c r="F29" s="94"/>
      <c r="G29" s="94"/>
      <c r="H29" s="95"/>
      <c r="I29" s="133"/>
      <c r="J29" s="94"/>
      <c r="K29" s="94"/>
      <c r="L29" s="129"/>
      <c r="M29" s="130"/>
      <c r="N29" s="131"/>
      <c r="O29" s="109"/>
      <c r="P29" s="94"/>
      <c r="Q29" s="137"/>
      <c r="R29" s="95"/>
      <c r="S29" s="131"/>
      <c r="T29" s="131"/>
      <c r="U29" s="137"/>
    </row>
    <row r="30" ht="11.25" spans="1:21">
      <c r="A30" s="99">
        <v>23</v>
      </c>
      <c r="B30" s="103"/>
      <c r="C30" s="104"/>
      <c r="D30" s="90"/>
      <c r="E30" s="91"/>
      <c r="F30" s="94"/>
      <c r="G30" s="94"/>
      <c r="H30" s="95"/>
      <c r="I30" s="133"/>
      <c r="J30" s="94"/>
      <c r="K30" s="94"/>
      <c r="L30" s="129"/>
      <c r="M30" s="130"/>
      <c r="N30" s="131"/>
      <c r="O30" s="109"/>
      <c r="P30" s="94"/>
      <c r="Q30" s="137"/>
      <c r="R30" s="95"/>
      <c r="S30" s="131"/>
      <c r="T30" s="131"/>
      <c r="U30" s="137"/>
    </row>
    <row r="31" ht="11.25" spans="1:21">
      <c r="A31" s="88">
        <v>24</v>
      </c>
      <c r="B31" s="103"/>
      <c r="C31" s="104"/>
      <c r="D31" s="90"/>
      <c r="E31" s="91"/>
      <c r="F31" s="94"/>
      <c r="G31" s="94"/>
      <c r="H31" s="95"/>
      <c r="I31" s="133"/>
      <c r="J31" s="94"/>
      <c r="K31" s="94"/>
      <c r="L31" s="129"/>
      <c r="M31" s="130"/>
      <c r="N31" s="131"/>
      <c r="O31" s="109"/>
      <c r="P31" s="94"/>
      <c r="Q31" s="137"/>
      <c r="R31" s="95"/>
      <c r="S31" s="131"/>
      <c r="T31" s="131"/>
      <c r="U31" s="137"/>
    </row>
    <row r="32" ht="11.25" spans="1:21">
      <c r="A32" s="99">
        <v>25</v>
      </c>
      <c r="B32" s="105"/>
      <c r="C32" s="106"/>
      <c r="D32" s="90"/>
      <c r="E32" s="91"/>
      <c r="F32" s="94"/>
      <c r="G32" s="94"/>
      <c r="H32" s="95"/>
      <c r="I32" s="133"/>
      <c r="J32" s="94"/>
      <c r="K32" s="94"/>
      <c r="L32" s="129"/>
      <c r="M32" s="130"/>
      <c r="N32" s="131"/>
      <c r="O32" s="109"/>
      <c r="P32" s="94"/>
      <c r="Q32" s="137"/>
      <c r="R32" s="95"/>
      <c r="S32" s="131"/>
      <c r="T32" s="131"/>
      <c r="U32" s="137"/>
    </row>
    <row r="33" ht="11.25" spans="1:21">
      <c r="A33" s="88">
        <v>26</v>
      </c>
      <c r="B33" s="105"/>
      <c r="C33" s="106"/>
      <c r="D33" s="90"/>
      <c r="E33" s="91"/>
      <c r="F33" s="94"/>
      <c r="G33" s="94"/>
      <c r="H33" s="95"/>
      <c r="I33" s="133"/>
      <c r="J33" s="94"/>
      <c r="K33" s="94"/>
      <c r="L33" s="129"/>
      <c r="M33" s="130"/>
      <c r="N33" s="131"/>
      <c r="O33" s="109"/>
      <c r="P33" s="94"/>
      <c r="Q33" s="137"/>
      <c r="R33" s="95"/>
      <c r="S33" s="131"/>
      <c r="T33" s="131"/>
      <c r="U33" s="137"/>
    </row>
    <row r="34" ht="11.25" spans="1:21">
      <c r="A34" s="99">
        <v>27</v>
      </c>
      <c r="B34" s="105"/>
      <c r="C34" s="106"/>
      <c r="D34" s="90"/>
      <c r="E34" s="91"/>
      <c r="F34" s="94"/>
      <c r="G34" s="94"/>
      <c r="H34" s="95"/>
      <c r="I34" s="133"/>
      <c r="J34" s="94"/>
      <c r="K34" s="94"/>
      <c r="L34" s="129"/>
      <c r="M34" s="130"/>
      <c r="N34" s="131"/>
      <c r="O34" s="109"/>
      <c r="P34" s="94"/>
      <c r="Q34" s="137"/>
      <c r="R34" s="95"/>
      <c r="S34" s="131"/>
      <c r="T34" s="131"/>
      <c r="U34" s="137"/>
    </row>
    <row r="35" ht="11.25" spans="1:21">
      <c r="A35" s="88">
        <v>28</v>
      </c>
      <c r="B35" s="105"/>
      <c r="C35" s="106"/>
      <c r="D35" s="90"/>
      <c r="E35" s="91"/>
      <c r="F35" s="94"/>
      <c r="G35" s="94"/>
      <c r="H35" s="95"/>
      <c r="I35" s="133"/>
      <c r="J35" s="94"/>
      <c r="K35" s="94"/>
      <c r="L35" s="129"/>
      <c r="M35" s="130"/>
      <c r="N35" s="131"/>
      <c r="O35" s="109"/>
      <c r="P35" s="94"/>
      <c r="Q35" s="137"/>
      <c r="R35" s="95"/>
      <c r="S35" s="131"/>
      <c r="T35" s="131"/>
      <c r="U35" s="137"/>
    </row>
    <row r="36" ht="11.25" spans="1:21">
      <c r="A36" s="99">
        <v>29</v>
      </c>
      <c r="B36" s="105"/>
      <c r="C36" s="106"/>
      <c r="D36" s="90"/>
      <c r="E36" s="91"/>
      <c r="F36" s="94"/>
      <c r="G36" s="94"/>
      <c r="H36" s="95"/>
      <c r="I36" s="133"/>
      <c r="J36" s="94"/>
      <c r="K36" s="94"/>
      <c r="L36" s="129"/>
      <c r="M36" s="130"/>
      <c r="N36" s="131"/>
      <c r="O36" s="109"/>
      <c r="P36" s="94"/>
      <c r="Q36" s="137"/>
      <c r="R36" s="95"/>
      <c r="S36" s="131"/>
      <c r="T36" s="131"/>
      <c r="U36" s="137"/>
    </row>
    <row r="37" ht="11.25" spans="1:21">
      <c r="A37" s="88">
        <v>30</v>
      </c>
      <c r="B37" s="105"/>
      <c r="C37" s="106"/>
      <c r="D37" s="90"/>
      <c r="E37" s="91"/>
      <c r="F37" s="94"/>
      <c r="G37" s="94"/>
      <c r="H37" s="95"/>
      <c r="I37" s="133"/>
      <c r="J37" s="94"/>
      <c r="K37" s="94"/>
      <c r="L37" s="129"/>
      <c r="M37" s="130"/>
      <c r="N37" s="131"/>
      <c r="O37" s="109"/>
      <c r="P37" s="94"/>
      <c r="Q37" s="137"/>
      <c r="R37" s="95"/>
      <c r="S37" s="131"/>
      <c r="T37" s="131"/>
      <c r="U37" s="137"/>
    </row>
    <row r="38" ht="11.25" spans="1:21">
      <c r="A38" s="99">
        <v>31</v>
      </c>
      <c r="B38" s="105"/>
      <c r="C38" s="106"/>
      <c r="D38" s="90"/>
      <c r="E38" s="91"/>
      <c r="F38" s="94"/>
      <c r="G38" s="94"/>
      <c r="H38" s="95"/>
      <c r="I38" s="133"/>
      <c r="J38" s="94"/>
      <c r="K38" s="94"/>
      <c r="L38" s="129"/>
      <c r="M38" s="130"/>
      <c r="N38" s="131"/>
      <c r="O38" s="109"/>
      <c r="P38" s="94"/>
      <c r="Q38" s="137"/>
      <c r="R38" s="95"/>
      <c r="S38" s="131"/>
      <c r="T38" s="131"/>
      <c r="U38" s="137"/>
    </row>
    <row r="39" ht="11.25" spans="1:21">
      <c r="A39" s="88">
        <v>32</v>
      </c>
      <c r="B39" s="105"/>
      <c r="C39" s="106"/>
      <c r="D39" s="90"/>
      <c r="E39" s="91"/>
      <c r="F39" s="94"/>
      <c r="G39" s="94"/>
      <c r="H39" s="95"/>
      <c r="I39" s="133"/>
      <c r="J39" s="94"/>
      <c r="K39" s="94"/>
      <c r="L39" s="129"/>
      <c r="M39" s="130"/>
      <c r="N39" s="131"/>
      <c r="O39" s="109"/>
      <c r="P39" s="94"/>
      <c r="Q39" s="137"/>
      <c r="R39" s="95"/>
      <c r="S39" s="131"/>
      <c r="T39" s="131"/>
      <c r="U39" s="137"/>
    </row>
    <row r="40" ht="11.25" spans="1:21">
      <c r="A40" s="99">
        <v>33</v>
      </c>
      <c r="B40" s="105"/>
      <c r="C40" s="106"/>
      <c r="D40" s="90"/>
      <c r="E40" s="91"/>
      <c r="F40" s="94"/>
      <c r="G40" s="94"/>
      <c r="H40" s="95"/>
      <c r="I40" s="133"/>
      <c r="J40" s="94"/>
      <c r="K40" s="94"/>
      <c r="L40" s="129"/>
      <c r="M40" s="130"/>
      <c r="N40" s="131"/>
      <c r="O40" s="109"/>
      <c r="P40" s="94"/>
      <c r="Q40" s="137"/>
      <c r="R40" s="95"/>
      <c r="S40" s="131"/>
      <c r="T40" s="131"/>
      <c r="U40" s="137"/>
    </row>
    <row r="41" ht="11.25" spans="1:21">
      <c r="A41" s="88">
        <v>34</v>
      </c>
      <c r="B41" s="105"/>
      <c r="C41" s="106"/>
      <c r="D41" s="90"/>
      <c r="E41" s="91"/>
      <c r="F41" s="94"/>
      <c r="G41" s="94"/>
      <c r="H41" s="95"/>
      <c r="I41" s="133"/>
      <c r="J41" s="94"/>
      <c r="K41" s="94"/>
      <c r="L41" s="129"/>
      <c r="M41" s="130"/>
      <c r="N41" s="131"/>
      <c r="O41" s="109"/>
      <c r="P41" s="94"/>
      <c r="Q41" s="137"/>
      <c r="R41" s="95"/>
      <c r="S41" s="131"/>
      <c r="T41" s="131"/>
      <c r="U41" s="137"/>
    </row>
    <row r="42" ht="11.25" spans="1:21">
      <c r="A42" s="99">
        <v>35</v>
      </c>
      <c r="B42" s="105"/>
      <c r="C42" s="106"/>
      <c r="D42" s="90"/>
      <c r="E42" s="91"/>
      <c r="F42" s="94"/>
      <c r="G42" s="94"/>
      <c r="H42" s="95"/>
      <c r="I42" s="133"/>
      <c r="J42" s="94"/>
      <c r="K42" s="94"/>
      <c r="L42" s="129"/>
      <c r="M42" s="130"/>
      <c r="N42" s="131"/>
      <c r="O42" s="109"/>
      <c r="P42" s="94"/>
      <c r="Q42" s="137"/>
      <c r="R42" s="95"/>
      <c r="S42" s="131"/>
      <c r="T42" s="131"/>
      <c r="U42" s="137"/>
    </row>
    <row r="43" ht="11.25" spans="1:21">
      <c r="A43" s="88">
        <v>36</v>
      </c>
      <c r="B43" s="105"/>
      <c r="C43" s="106"/>
      <c r="D43" s="90"/>
      <c r="E43" s="91"/>
      <c r="F43" s="94"/>
      <c r="G43" s="94"/>
      <c r="H43" s="95"/>
      <c r="I43" s="133"/>
      <c r="J43" s="94"/>
      <c r="K43" s="94"/>
      <c r="L43" s="129"/>
      <c r="M43" s="130"/>
      <c r="N43" s="131"/>
      <c r="O43" s="109"/>
      <c r="P43" s="94"/>
      <c r="Q43" s="137"/>
      <c r="R43" s="95"/>
      <c r="S43" s="131"/>
      <c r="T43" s="131"/>
      <c r="U43" s="137"/>
    </row>
    <row r="44" ht="11.25" spans="1:21">
      <c r="A44" s="99">
        <v>37</v>
      </c>
      <c r="B44" s="105"/>
      <c r="C44" s="106"/>
      <c r="D44" s="90"/>
      <c r="E44" s="91"/>
      <c r="F44" s="94"/>
      <c r="G44" s="94"/>
      <c r="H44" s="95"/>
      <c r="I44" s="133"/>
      <c r="J44" s="94"/>
      <c r="K44" s="94"/>
      <c r="L44" s="129"/>
      <c r="M44" s="130"/>
      <c r="N44" s="131"/>
      <c r="O44" s="109"/>
      <c r="P44" s="94"/>
      <c r="Q44" s="137"/>
      <c r="R44" s="95"/>
      <c r="S44" s="131"/>
      <c r="T44" s="131"/>
      <c r="U44" s="137"/>
    </row>
    <row r="45" ht="11.25" spans="1:21">
      <c r="A45" s="88">
        <v>38</v>
      </c>
      <c r="B45" s="105"/>
      <c r="C45" s="106"/>
      <c r="D45" s="90"/>
      <c r="E45" s="91"/>
      <c r="F45" s="94"/>
      <c r="G45" s="94"/>
      <c r="H45" s="95"/>
      <c r="I45" s="133"/>
      <c r="J45" s="94"/>
      <c r="K45" s="94"/>
      <c r="L45" s="129"/>
      <c r="M45" s="130"/>
      <c r="N45" s="131"/>
      <c r="O45" s="109"/>
      <c r="P45" s="94"/>
      <c r="Q45" s="137"/>
      <c r="R45" s="95"/>
      <c r="S45" s="131"/>
      <c r="T45" s="131"/>
      <c r="U45" s="137"/>
    </row>
    <row r="46" ht="11.25" spans="1:21">
      <c r="A46" s="99">
        <v>39</v>
      </c>
      <c r="B46" s="105"/>
      <c r="C46" s="106"/>
      <c r="D46" s="90"/>
      <c r="E46" s="91"/>
      <c r="F46" s="94"/>
      <c r="G46" s="94"/>
      <c r="H46" s="95"/>
      <c r="I46" s="133"/>
      <c r="J46" s="94"/>
      <c r="K46" s="94"/>
      <c r="L46" s="129"/>
      <c r="M46" s="130"/>
      <c r="N46" s="131"/>
      <c r="O46" s="109"/>
      <c r="P46" s="94"/>
      <c r="Q46" s="137"/>
      <c r="R46" s="95"/>
      <c r="S46" s="131"/>
      <c r="T46" s="131"/>
      <c r="U46" s="137"/>
    </row>
    <row r="47" spans="1:21">
      <c r="A47" s="88"/>
      <c r="B47" s="107" t="s">
        <v>18</v>
      </c>
      <c r="C47" s="88"/>
      <c r="D47" s="88"/>
      <c r="E47" s="108"/>
      <c r="F47" s="109"/>
      <c r="G47" s="109"/>
      <c r="H47" s="110"/>
      <c r="I47" s="135"/>
      <c r="J47" s="109"/>
      <c r="K47" s="109"/>
      <c r="L47" s="130">
        <f>SUM(L8:L27)</f>
        <v>0</v>
      </c>
      <c r="M47" s="130">
        <f>SUM(M8:M27)</f>
        <v>0</v>
      </c>
      <c r="N47" s="131">
        <f>SUM(N8:N27)</f>
        <v>0</v>
      </c>
      <c r="O47" s="136">
        <f>SUM(O8:O27)</f>
        <v>0</v>
      </c>
      <c r="P47" s="137"/>
      <c r="Q47" s="142">
        <f>SUM(Q8:Q27)</f>
        <v>0</v>
      </c>
      <c r="R47" s="95"/>
      <c r="S47" s="95"/>
      <c r="T47" s="143"/>
      <c r="U47" s="137"/>
    </row>
    <row r="49" ht="11.25"/>
    <row r="50" ht="18" customHeight="1" spans="1:4">
      <c r="A50" s="111" t="s">
        <v>19</v>
      </c>
      <c r="B50" s="112" t="s">
        <v>324</v>
      </c>
      <c r="C50" s="113" t="s">
        <v>21</v>
      </c>
      <c r="D50" s="114">
        <f>1-COUNTIF(H8:H27,"")/$A$27</f>
        <v>0</v>
      </c>
    </row>
    <row r="51" ht="18" customHeight="1" spans="1:4">
      <c r="A51" s="111"/>
      <c r="B51" s="115"/>
      <c r="C51" s="116" t="s">
        <v>25</v>
      </c>
      <c r="D51" s="117">
        <f>COUNTIF(I8:I27,1)</f>
        <v>0</v>
      </c>
    </row>
    <row r="52" ht="18" customHeight="1" spans="1:4">
      <c r="A52" s="111"/>
      <c r="B52" s="115"/>
      <c r="C52" s="118" t="s">
        <v>27</v>
      </c>
      <c r="D52" s="119">
        <f>1-COUNTIF(R8:R27,"")/$A$27</f>
        <v>0</v>
      </c>
    </row>
    <row r="53" ht="18" customHeight="1" spans="1:4">
      <c r="A53" s="111"/>
      <c r="B53" s="115"/>
      <c r="C53" s="116" t="s">
        <v>28</v>
      </c>
      <c r="D53" s="117">
        <f>COUNTIF($R$8:$R$47,"◎")</f>
        <v>0</v>
      </c>
    </row>
    <row r="54" ht="18" customHeight="1" spans="1:4">
      <c r="A54" s="111"/>
      <c r="B54" s="115"/>
      <c r="C54" s="116" t="s">
        <v>29</v>
      </c>
      <c r="D54" s="117">
        <f>COUNTIF($R$8:$R$47,"○")</f>
        <v>0</v>
      </c>
    </row>
    <row r="55" ht="18" customHeight="1" spans="1:4">
      <c r="A55" s="111"/>
      <c r="B55" s="115"/>
      <c r="C55" s="116" t="s">
        <v>30</v>
      </c>
      <c r="D55" s="117">
        <f>COUNTIF(S8:S27,1)</f>
        <v>0</v>
      </c>
    </row>
    <row r="56" ht="18" customHeight="1" spans="1:4">
      <c r="A56" s="111"/>
      <c r="B56" s="115"/>
      <c r="C56" s="116" t="s">
        <v>31</v>
      </c>
      <c r="D56" s="117">
        <f>COUNTIF($R$8:$R$47,"△")</f>
        <v>0</v>
      </c>
    </row>
    <row r="57" ht="18" customHeight="1" spans="1:4">
      <c r="A57" s="111"/>
      <c r="B57" s="120"/>
      <c r="C57" s="121" t="s">
        <v>32</v>
      </c>
      <c r="D57" s="122">
        <f>L47+Q47</f>
        <v>0</v>
      </c>
    </row>
    <row r="58" ht="18" customHeight="1" spans="2:2">
      <c r="B58" s="123"/>
    </row>
    <row r="59" ht="18" customHeight="1" spans="2:2">
      <c r="B59" s="123"/>
    </row>
    <row r="60" ht="18" customHeight="1" spans="2:2">
      <c r="B60" s="123"/>
    </row>
    <row r="61" ht="18" customHeight="1" spans="2:2">
      <c r="B61" s="123"/>
    </row>
    <row r="62" ht="18" customHeight="1"/>
    <row r="63" ht="18" customHeight="1" spans="1:4">
      <c r="A63" s="124"/>
      <c r="B63" s="123"/>
      <c r="C63" s="125"/>
      <c r="D63" s="125"/>
    </row>
    <row r="64" ht="18" customHeight="1" spans="2:2">
      <c r="B64" s="123"/>
    </row>
    <row r="65" ht="18" customHeight="1" spans="2:2">
      <c r="B65" s="123"/>
    </row>
    <row r="66" ht="18" customHeight="1" spans="2:2">
      <c r="B66" s="123"/>
    </row>
    <row r="67" ht="18" customHeight="1" spans="2:2">
      <c r="B67" s="123"/>
    </row>
    <row r="68" ht="18" customHeight="1" spans="2:4">
      <c r="B68" s="123"/>
      <c r="C68" s="125"/>
      <c r="D68" s="125"/>
    </row>
    <row r="69" ht="18" customHeight="1" spans="2:2">
      <c r="B69" s="123"/>
    </row>
    <row r="70" ht="18" customHeight="1" spans="2:2">
      <c r="B70" s="123"/>
    </row>
    <row r="71" ht="18" customHeight="1" spans="2:2">
      <c r="B71" s="123"/>
    </row>
    <row r="72" ht="18" customHeight="1" spans="2:2">
      <c r="B72" s="123"/>
    </row>
    <row r="73" spans="1:4">
      <c r="A73" s="144"/>
      <c r="B73" s="123"/>
      <c r="C73" s="125"/>
      <c r="D73" s="125"/>
    </row>
    <row r="74" spans="2:4">
      <c r="B74" s="123"/>
      <c r="C74" s="125"/>
      <c r="D74" s="125"/>
    </row>
  </sheetData>
  <mergeCells count="24">
    <mergeCell ref="N6:O6"/>
    <mergeCell ref="A4:A7"/>
    <mergeCell ref="A50:A57"/>
    <mergeCell ref="B4:B7"/>
    <mergeCell ref="C4:C7"/>
    <mergeCell ref="D4:D7"/>
    <mergeCell ref="E4:E5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P6:P7"/>
    <mergeCell ref="Q6:Q7"/>
    <mergeCell ref="R6:R7"/>
    <mergeCell ref="S6:S7"/>
    <mergeCell ref="T4:T5"/>
    <mergeCell ref="T6:T7"/>
    <mergeCell ref="U4:U7"/>
    <mergeCell ref="F4:S5"/>
  </mergeCells>
  <conditionalFormatting sqref="C14">
    <cfRule type="expression" dxfId="2" priority="2" stopIfTrue="1">
      <formula>IF(I12="△",1,IF(J12=1,1,IF(O12="△",1,IF(P12=1,1,0))))</formula>
    </cfRule>
    <cfRule type="expression" dxfId="1" priority="1" stopIfTrue="1">
      <formula>IF(#REF!="△",1,IF(#REF!=1,1,IF(#REF!="△",1,IF(#REF!=1,1,0))))</formula>
    </cfRule>
  </conditionalFormatting>
  <conditionalFormatting sqref="B15:C15">
    <cfRule type="expression" dxfId="1" priority="5" stopIfTrue="1">
      <formula>IF(#REF!="△",1,IF(#REF!=1,1,IF(#REF!="△",1,IF(#REF!=1,1,0))))</formula>
    </cfRule>
    <cfRule type="expression" dxfId="2" priority="6" stopIfTrue="1">
      <formula>IF(K15="△",1,IF(L15=1,1,IF(Q15="△",1,IF(R15=1,1,0))))</formula>
    </cfRule>
  </conditionalFormatting>
  <conditionalFormatting sqref="C15">
    <cfRule type="expression" dxfId="2" priority="8" stopIfTrue="1">
      <formula>IF(I15="△",1,IF(J15=1,1,IF(O15="△",1,IF(P15=1,1,0))))</formula>
    </cfRule>
  </conditionalFormatting>
  <conditionalFormatting sqref="C16">
    <cfRule type="expression" dxfId="2" priority="12" stopIfTrue="1">
      <formula>IF(I14="△",1,IF(J14=1,1,IF(O14="△",1,IF(P14=1,1,0))))</formula>
    </cfRule>
  </conditionalFormatting>
  <conditionalFormatting sqref="C17">
    <cfRule type="expression" dxfId="1" priority="3" stopIfTrue="1">
      <formula>IF(#REF!="△",1,IF(#REF!=1,1,IF(#REF!="△",1,IF(#REF!=1,1,0))))</formula>
    </cfRule>
    <cfRule type="expression" dxfId="2" priority="4" stopIfTrue="1">
      <formula>IF(I14="△",1,IF(J14=1,1,IF(O14="△",1,IF(P14=1,1,0))))</formula>
    </cfRule>
  </conditionalFormatting>
  <conditionalFormatting sqref="C47:D47">
    <cfRule type="expression" dxfId="0" priority="27" stopIfTrue="1">
      <formula>IF(#REF!="△",1,IF(#REF!=1,1,IF(#REF!="△",1,IF(#REF!=1,1,0))))</formula>
    </cfRule>
    <cfRule type="expression" dxfId="1" priority="28" stopIfTrue="1">
      <formula>IF(#REF!="△",1,IF(#REF!=1,1,IF(#REF!="△",1,IF(#REF!=1,1,0))))</formula>
    </cfRule>
    <cfRule type="expression" dxfId="2" priority="29" stopIfTrue="1">
      <formula>IF(#REF!="△",1,IF(#REF!=1,1,IF(#REF!="△",1,IF(#REF!=1,1,0))))</formula>
    </cfRule>
  </conditionalFormatting>
  <conditionalFormatting sqref="B14:B17">
    <cfRule type="expression" dxfId="1" priority="9" stopIfTrue="1">
      <formula>IF(#REF!="△",1,IF(#REF!=1,1,IF(#REF!="△",1,IF(#REF!=1,1,0))))</formula>
    </cfRule>
    <cfRule type="expression" dxfId="2" priority="10" stopIfTrue="1">
      <formula>IF(H13="△",1,IF(I13=1,1,IF(N13="△",1,IF(O13=1,1,0))))</formula>
    </cfRule>
  </conditionalFormatting>
  <conditionalFormatting sqref="C8:C26">
    <cfRule type="expression" dxfId="1" priority="45" stopIfTrue="1">
      <formula>IF(#REF!="△",1,IF(#REF!=1,1,IF(#REF!="△",1,IF(#REF!=1,1,0))))</formula>
    </cfRule>
  </conditionalFormatting>
  <conditionalFormatting sqref="C13:C14">
    <cfRule type="expression" dxfId="2" priority="18" stopIfTrue="1">
      <formula>IF(I13="△",1,IF(J13=1,1,IF(O13="△",1,IF(P13=1,1,0))))</formula>
    </cfRule>
    <cfRule type="expression" dxfId="1" priority="17" stopIfTrue="1">
      <formula>IF(#REF!="△",1,IF(#REF!=1,1,IF(#REF!="△",1,IF(#REF!=1,1,0))))</formula>
    </cfRule>
  </conditionalFormatting>
  <conditionalFormatting sqref="C13:C16">
    <cfRule type="expression" dxfId="1" priority="21" stopIfTrue="1">
      <formula>IF(#REF!="△",1,IF(#REF!=1,1,IF(#REF!="△",1,IF(#REF!=1,1,0))))</formula>
    </cfRule>
    <cfRule type="expression" dxfId="2" priority="22" stopIfTrue="1">
      <formula>IF(I13="△",1,IF(J13=1,1,IF(O13="△",1,IF(P13=1,1,0))))</formula>
    </cfRule>
  </conditionalFormatting>
  <conditionalFormatting sqref="C15:C16">
    <cfRule type="expression" dxfId="1" priority="7" stopIfTrue="1">
      <formula>IF(#REF!="△",1,IF(#REF!=1,1,IF(#REF!="△",1,IF(#REF!=1,1,0))))</formula>
    </cfRule>
  </conditionalFormatting>
  <conditionalFormatting sqref="C15:C17">
    <cfRule type="expression" dxfId="1" priority="13" stopIfTrue="1">
      <formula>IF(#REF!="△",1,IF(#REF!=1,1,IF(#REF!="△",1,IF(#REF!=1,1,0))))</formula>
    </cfRule>
    <cfRule type="expression" dxfId="2" priority="14" stopIfTrue="1">
      <formula>IF(I13="△",1,IF(J13=1,1,IF(O13="△",1,IF(P13=1,1,0))))</formula>
    </cfRule>
  </conditionalFormatting>
  <conditionalFormatting sqref="C27:C46">
    <cfRule type="expression" dxfId="1" priority="30" stopIfTrue="1">
      <formula>IF(#REF!="△",1,IF(#REF!=1,1,IF(#REF!="△",1,IF(T27=1,1,0))))</formula>
    </cfRule>
    <cfRule type="expression" dxfId="2" priority="31" stopIfTrue="1">
      <formula>IF(H27="△",1,IF(I27=1,1,IF(R27="△",1,IF(S27=1,1,0))))</formula>
    </cfRule>
  </conditionalFormatting>
  <conditionalFormatting sqref="D8:D46">
    <cfRule type="expression" dxfId="1" priority="32" stopIfTrue="1">
      <formula>IF(#REF!="△",1,IF(#REF!=1,1,IF(#REF!="△",1,IF(#REF!=1,1,0))))</formula>
    </cfRule>
    <cfRule type="expression" dxfId="2" priority="33" stopIfTrue="1">
      <formula>IF(#REF!="△",1,IF(#REF!=1,1,IF(#REF!="△",1,IF(#REF!=1,1,0))))</formula>
    </cfRule>
    <cfRule type="expression" dxfId="0" priority="34" stopIfTrue="1">
      <formula>IF(#REF!="△",1,IF(#REF!=1,1,IF(#REF!="△",1,IF(#REF!=1,1,0))))</formula>
    </cfRule>
  </conditionalFormatting>
  <conditionalFormatting sqref="B8:C14">
    <cfRule type="expression" dxfId="1" priority="15" stopIfTrue="1">
      <formula>IF(#REF!="△",1,IF(#REF!=1,1,IF(#REF!="△",1,IF(#REF!=1,1,0))))</formula>
    </cfRule>
    <cfRule type="expression" dxfId="2" priority="16" stopIfTrue="1">
      <formula>IF(K8="△",1,IF(L8=1,1,IF(Q8="△",1,IF(R8=1,1,0))))</formula>
    </cfRule>
  </conditionalFormatting>
  <conditionalFormatting sqref="C8:C12 C17">
    <cfRule type="expression" dxfId="1" priority="19" stopIfTrue="1">
      <formula>IF(#REF!="△",1,IF(#REF!=1,1,IF(#REF!="△",1,IF(#REF!=1,1,0))))</formula>
    </cfRule>
    <cfRule type="expression" dxfId="2" priority="20" stopIfTrue="1">
      <formula>IF(L8="△",1,IF(M8=1,1,IF(R8="△",1,IF(S8=1,1,0))))</formula>
    </cfRule>
  </conditionalFormatting>
  <conditionalFormatting sqref="C8:C12 C17:C22 C24:C26">
    <cfRule type="expression" dxfId="2" priority="48" stopIfTrue="1">
      <formula>IF(L8="△",1,IF(M8=1,1,IF(R8="△",1,IF(S8=1,1,0))))</formula>
    </cfRule>
  </conditionalFormatting>
  <conditionalFormatting sqref="C13:C16 C23">
    <cfRule type="expression" dxfId="2" priority="46" stopIfTrue="1">
      <formula>IF(I13="△",1,IF(J13=1,1,IF(O13="△",1,IF(P13=1,1,0))))</formula>
    </cfRule>
  </conditionalFormatting>
  <conditionalFormatting sqref="A19:A26 A28 A30 A32 A34 A36 A38 A40 A42 A44 A46">
    <cfRule type="expression" dxfId="1" priority="25" stopIfTrue="1">
      <formula>IF(#REF!="△",1,IF(#REF!=1,1,IF(#REF!="△",1,IF(#REF!=1,1,0))))</formula>
    </cfRule>
    <cfRule type="expression" dxfId="2" priority="26" stopIfTrue="1">
      <formula>IF(F19="△",1,IF(G19=1,1,IF(K19="△",1,IF(L19=1,1,0))))</formula>
    </cfRule>
  </conditionalFormatting>
  <pageMargins left="0.432638888888889" right="0.235416666666667" top="0.747916666666667" bottom="0.196527777777778" header="0.313888888888889" footer="0.313888888888889"/>
  <pageSetup paperSize="9" scale="95" orientation="landscape"/>
  <headerFooter alignWithMargins="0">
    <oddHeader>&amp;L&amp;"-,加粗"&amp;9青岛萨纳斯科技有限公司&amp;C&amp;G&amp;R&amp;"-,加粗"&amp;9进度跟踪票</oddHeader>
  </headerFooter>
  <rowBreaks count="1" manualBreakCount="1">
    <brk id="47" max="30" man="1"/>
  </rowBreaks>
  <legacyDrawingHF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2"/>
  </sheetPr>
  <dimension ref="A1:AK44"/>
  <sheetViews>
    <sheetView showGridLines="0" view="pageBreakPreview" zoomScale="130" zoomScaleNormal="100" workbookViewId="0">
      <pane xSplit="7" ySplit="6" topLeftCell="J7" activePane="bottomRight" state="frozen"/>
      <selection/>
      <selection pane="topRight"/>
      <selection pane="bottomLeft"/>
      <selection pane="bottomRight" activeCell="AH7" sqref="AH7:AH24"/>
    </sheetView>
  </sheetViews>
  <sheetFormatPr defaultColWidth="9" defaultRowHeight="10.5"/>
  <cols>
    <col min="1" max="1" width="3.88333333333333" style="2" customWidth="1"/>
    <col min="2" max="2" width="11.3333333333333" style="2" customWidth="1"/>
    <col min="3" max="3" width="26.8833333333333" style="2" customWidth="1"/>
    <col min="4" max="4" width="6" style="2" customWidth="1"/>
    <col min="5" max="5" width="7.10833333333333" style="2" hidden="1" customWidth="1"/>
    <col min="6" max="7" width="5.66666666666667" style="3" customWidth="1"/>
    <col min="8" max="9" width="8.10833333333333" style="3" customWidth="1"/>
    <col min="10" max="10" width="3.775" style="2" customWidth="1"/>
    <col min="11" max="11" width="3.88333333333333" style="2" hidden="1" customWidth="1"/>
    <col min="12" max="13" width="8.10833333333333" style="2" customWidth="1"/>
    <col min="14" max="14" width="5.33333333333333" style="2" customWidth="1"/>
    <col min="15" max="15" width="6.775" style="2" hidden="1" customWidth="1"/>
    <col min="16" max="16" width="5.10833333333333" style="3" customWidth="1"/>
    <col min="17" max="17" width="3.66666666666667" style="3" hidden="1" customWidth="1"/>
    <col min="18" max="18" width="3.66666666666667" style="3" customWidth="1"/>
    <col min="19" max="19" width="4" style="4" customWidth="1"/>
    <col min="20" max="20" width="4.66666666666667" style="4" customWidth="1"/>
    <col min="21" max="22" width="4" style="4" customWidth="1"/>
    <col min="23" max="23" width="9" style="4"/>
    <col min="24" max="24" width="8.10833333333333" style="4" customWidth="1"/>
    <col min="25" max="25" width="3.66666666666667" style="2" customWidth="1"/>
    <col min="26" max="26" width="3.44166666666667" style="2" hidden="1" customWidth="1"/>
    <col min="27" max="28" width="8.10833333333333" style="4" customWidth="1"/>
    <col min="29" max="29" width="4.88333333333333" style="4" customWidth="1"/>
    <col min="30" max="30" width="7" style="4" hidden="1" customWidth="1"/>
    <col min="31" max="31" width="3.775" style="4" customWidth="1"/>
    <col min="32" max="32" width="4.21666666666667" style="4" hidden="1" customWidth="1"/>
    <col min="33" max="34" width="3.66666666666667" style="2" customWidth="1"/>
    <col min="35" max="35" width="18.4416666666667" style="2" customWidth="1"/>
    <col min="36" max="36" width="14.2166666666667" style="2" customWidth="1"/>
    <col min="37" max="37" width="7" style="2" customWidth="1"/>
    <col min="38" max="16384" width="9" style="2"/>
  </cols>
  <sheetData>
    <row r="1" ht="1.5" customHeight="1" spans="1:3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ht="24.75" customHeight="1" spans="1:36">
      <c r="A2" s="6" t="s">
        <v>138</v>
      </c>
      <c r="B2" s="7">
        <v>45124</v>
      </c>
      <c r="C2" s="5"/>
      <c r="D2" s="5"/>
      <c r="E2" s="5"/>
      <c r="F2" s="5"/>
      <c r="G2" s="5"/>
      <c r="H2" s="8"/>
      <c r="I2" s="8"/>
      <c r="J2" s="5"/>
      <c r="K2" s="5"/>
      <c r="L2" s="5"/>
      <c r="M2" s="5"/>
      <c r="N2" s="5"/>
      <c r="O2" s="5"/>
      <c r="P2" s="8"/>
      <c r="Q2" s="8"/>
      <c r="R2" s="8"/>
      <c r="S2" s="8"/>
      <c r="T2" s="8"/>
      <c r="U2" s="8"/>
      <c r="V2" s="8"/>
      <c r="W2" s="8"/>
      <c r="X2" s="8"/>
      <c r="Y2" s="5"/>
      <c r="Z2" s="5"/>
      <c r="AA2" s="8"/>
      <c r="AB2" s="8"/>
      <c r="AC2" s="8"/>
      <c r="AD2" s="8"/>
      <c r="AE2" s="8"/>
      <c r="AF2" s="8"/>
      <c r="AG2" s="5"/>
      <c r="AH2" s="5"/>
      <c r="AI2" s="5"/>
      <c r="AJ2" s="5"/>
    </row>
    <row r="3" ht="12.75" customHeight="1" spans="1:36">
      <c r="A3" s="9"/>
      <c r="B3" s="10"/>
      <c r="C3" s="5"/>
      <c r="D3" s="5"/>
      <c r="E3" s="5"/>
      <c r="F3" s="5"/>
      <c r="G3" s="5"/>
      <c r="H3" s="8"/>
      <c r="I3" s="8"/>
      <c r="J3" s="5"/>
      <c r="K3" s="5"/>
      <c r="L3" s="5"/>
      <c r="M3" s="5"/>
      <c r="N3" s="5"/>
      <c r="O3" s="5"/>
      <c r="P3" s="8"/>
      <c r="Q3" s="8"/>
      <c r="R3" s="8"/>
      <c r="S3" s="8"/>
      <c r="T3" s="8"/>
      <c r="U3" s="8"/>
      <c r="V3" s="8"/>
      <c r="W3" s="8"/>
      <c r="X3" s="8"/>
      <c r="Y3" s="5"/>
      <c r="Z3" s="5"/>
      <c r="AA3" s="8"/>
      <c r="AB3" s="8"/>
      <c r="AC3" s="8"/>
      <c r="AD3" s="8"/>
      <c r="AE3" s="8"/>
      <c r="AF3" s="8"/>
      <c r="AG3" s="5"/>
      <c r="AH3" s="5"/>
      <c r="AI3" s="5"/>
      <c r="AJ3" s="5"/>
    </row>
    <row r="4" s="1" customFormat="1" ht="12" customHeight="1" spans="1:36">
      <c r="A4" s="11" t="s">
        <v>1</v>
      </c>
      <c r="B4" s="12" t="s">
        <v>325</v>
      </c>
      <c r="C4" s="12" t="s">
        <v>326</v>
      </c>
      <c r="D4" s="13" t="s">
        <v>36</v>
      </c>
      <c r="E4" s="13" t="s">
        <v>327</v>
      </c>
      <c r="F4" s="14" t="s">
        <v>4</v>
      </c>
      <c r="G4" s="14"/>
      <c r="H4" s="15" t="s">
        <v>328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63" t="s">
        <v>329</v>
      </c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 t="s">
        <v>7</v>
      </c>
      <c r="AJ4" s="73"/>
    </row>
    <row r="5" s="1" customFormat="1" ht="22.5" customHeight="1" spans="1:36">
      <c r="A5" s="11"/>
      <c r="B5" s="16"/>
      <c r="C5" s="16"/>
      <c r="D5" s="13"/>
      <c r="E5" s="13"/>
      <c r="F5" s="14"/>
      <c r="G5" s="14"/>
      <c r="H5" s="14" t="s">
        <v>330</v>
      </c>
      <c r="I5" s="14" t="s">
        <v>40</v>
      </c>
      <c r="J5" s="52" t="s">
        <v>41</v>
      </c>
      <c r="K5" s="52" t="s">
        <v>11</v>
      </c>
      <c r="L5" s="14" t="s">
        <v>42</v>
      </c>
      <c r="M5" s="14" t="s">
        <v>43</v>
      </c>
      <c r="N5" s="53" t="s">
        <v>44</v>
      </c>
      <c r="O5" s="54" t="s">
        <v>15</v>
      </c>
      <c r="P5" s="52" t="s">
        <v>45</v>
      </c>
      <c r="Q5" s="52" t="s">
        <v>17</v>
      </c>
      <c r="R5" s="64" t="s">
        <v>331</v>
      </c>
      <c r="S5" s="64"/>
      <c r="T5" s="65" t="s">
        <v>332</v>
      </c>
      <c r="U5" s="65"/>
      <c r="V5" s="65"/>
      <c r="W5" s="14" t="s">
        <v>39</v>
      </c>
      <c r="X5" s="14" t="s">
        <v>333</v>
      </c>
      <c r="Y5" s="52" t="s">
        <v>10</v>
      </c>
      <c r="Z5" s="52" t="s">
        <v>11</v>
      </c>
      <c r="AA5" s="14" t="s">
        <v>12</v>
      </c>
      <c r="AB5" s="14" t="s">
        <v>13</v>
      </c>
      <c r="AC5" s="53" t="s">
        <v>14</v>
      </c>
      <c r="AD5" s="54" t="s">
        <v>15</v>
      </c>
      <c r="AE5" s="52" t="s">
        <v>16</v>
      </c>
      <c r="AF5" s="52" t="s">
        <v>17</v>
      </c>
      <c r="AG5" s="14" t="s">
        <v>334</v>
      </c>
      <c r="AH5" s="14" t="s">
        <v>335</v>
      </c>
      <c r="AI5" s="63"/>
      <c r="AJ5" s="73"/>
    </row>
    <row r="6" s="1" customFormat="1" ht="24" customHeight="1" spans="1:36">
      <c r="A6" s="11"/>
      <c r="B6" s="16"/>
      <c r="C6" s="16"/>
      <c r="D6" s="13"/>
      <c r="E6" s="13"/>
      <c r="F6" s="14" t="s">
        <v>336</v>
      </c>
      <c r="G6" s="14" t="s">
        <v>337</v>
      </c>
      <c r="H6" s="14"/>
      <c r="I6" s="14"/>
      <c r="J6" s="52"/>
      <c r="K6" s="52"/>
      <c r="L6" s="14"/>
      <c r="M6" s="14"/>
      <c r="N6" s="53"/>
      <c r="O6" s="54"/>
      <c r="P6" s="52"/>
      <c r="Q6" s="52"/>
      <c r="R6" s="64" t="s">
        <v>338</v>
      </c>
      <c r="S6" s="64" t="s">
        <v>339</v>
      </c>
      <c r="T6" s="66" t="s">
        <v>340</v>
      </c>
      <c r="U6" s="65" t="s">
        <v>341</v>
      </c>
      <c r="V6" s="65" t="s">
        <v>342</v>
      </c>
      <c r="W6" s="14"/>
      <c r="X6" s="14"/>
      <c r="Y6" s="52"/>
      <c r="Z6" s="52"/>
      <c r="AA6" s="14"/>
      <c r="AB6" s="14"/>
      <c r="AC6" s="53"/>
      <c r="AD6" s="54"/>
      <c r="AE6" s="52"/>
      <c r="AF6" s="52"/>
      <c r="AG6" s="14"/>
      <c r="AH6" s="14"/>
      <c r="AI6" s="63"/>
      <c r="AJ6" s="73"/>
    </row>
    <row r="7" ht="11.25" spans="1:36">
      <c r="A7" s="17">
        <v>1</v>
      </c>
      <c r="B7" s="18" t="s">
        <v>343</v>
      </c>
      <c r="C7" s="18" t="s">
        <v>344</v>
      </c>
      <c r="D7" s="19">
        <v>12</v>
      </c>
      <c r="E7" s="19">
        <v>20.673</v>
      </c>
      <c r="F7" s="20">
        <v>2</v>
      </c>
      <c r="G7" s="21" t="s">
        <v>88</v>
      </c>
      <c r="H7" s="22">
        <v>45124</v>
      </c>
      <c r="I7" s="22">
        <v>45124</v>
      </c>
      <c r="J7" s="55" t="s">
        <v>345</v>
      </c>
      <c r="K7" s="56"/>
      <c r="L7" s="22">
        <v>45124</v>
      </c>
      <c r="M7" s="22"/>
      <c r="N7" s="57">
        <v>6</v>
      </c>
      <c r="O7" s="58"/>
      <c r="P7" s="55" t="s">
        <v>346</v>
      </c>
      <c r="Q7" s="67"/>
      <c r="R7" s="68">
        <v>0</v>
      </c>
      <c r="S7" s="68">
        <v>2</v>
      </c>
      <c r="T7" s="69">
        <v>1</v>
      </c>
      <c r="U7" s="68">
        <v>1</v>
      </c>
      <c r="V7" s="68">
        <v>1</v>
      </c>
      <c r="W7" s="22">
        <v>45124</v>
      </c>
      <c r="X7" s="22">
        <v>45124</v>
      </c>
      <c r="Y7" s="55" t="s">
        <v>345</v>
      </c>
      <c r="Z7" s="56"/>
      <c r="AA7" s="22">
        <v>45124</v>
      </c>
      <c r="AB7" s="22">
        <v>45124</v>
      </c>
      <c r="AC7" s="57">
        <v>6</v>
      </c>
      <c r="AD7" s="58"/>
      <c r="AE7" s="55" t="s">
        <v>346</v>
      </c>
      <c r="AF7" s="67"/>
      <c r="AG7" s="74">
        <v>1</v>
      </c>
      <c r="AH7" s="74">
        <v>1</v>
      </c>
      <c r="AI7" s="74"/>
      <c r="AJ7" s="75"/>
    </row>
    <row r="8" ht="11.25" spans="1:36">
      <c r="A8" s="17">
        <v>1</v>
      </c>
      <c r="B8" s="18" t="s">
        <v>347</v>
      </c>
      <c r="C8" s="18" t="s">
        <v>99</v>
      </c>
      <c r="D8" s="19">
        <v>6</v>
      </c>
      <c r="E8" s="19">
        <v>20.673</v>
      </c>
      <c r="F8" s="20">
        <v>2</v>
      </c>
      <c r="G8" s="21" t="s">
        <v>78</v>
      </c>
      <c r="H8" s="22">
        <v>45124</v>
      </c>
      <c r="I8" s="22">
        <v>45124</v>
      </c>
      <c r="J8" s="55" t="s">
        <v>345</v>
      </c>
      <c r="K8" s="56"/>
      <c r="L8" s="22">
        <v>45124</v>
      </c>
      <c r="M8" s="22"/>
      <c r="N8" s="57">
        <v>6</v>
      </c>
      <c r="O8" s="58"/>
      <c r="P8" s="55" t="s">
        <v>346</v>
      </c>
      <c r="Q8" s="67"/>
      <c r="R8" s="68">
        <v>0</v>
      </c>
      <c r="S8" s="68">
        <v>2</v>
      </c>
      <c r="T8" s="69">
        <v>1</v>
      </c>
      <c r="U8" s="68">
        <v>1</v>
      </c>
      <c r="V8" s="68">
        <v>1</v>
      </c>
      <c r="W8" s="22">
        <v>45124</v>
      </c>
      <c r="X8" s="22">
        <v>45124</v>
      </c>
      <c r="Y8" s="55" t="s">
        <v>345</v>
      </c>
      <c r="Z8" s="56"/>
      <c r="AA8" s="22">
        <v>45124</v>
      </c>
      <c r="AB8" s="22">
        <v>45124</v>
      </c>
      <c r="AC8" s="57">
        <v>6</v>
      </c>
      <c r="AD8" s="58"/>
      <c r="AE8" s="55" t="s">
        <v>346</v>
      </c>
      <c r="AF8" s="67"/>
      <c r="AG8" s="74">
        <v>1</v>
      </c>
      <c r="AH8" s="74">
        <v>1</v>
      </c>
      <c r="AI8" s="74"/>
      <c r="AJ8" s="75"/>
    </row>
    <row r="9" ht="13.5" spans="1:37">
      <c r="A9" s="17">
        <v>1</v>
      </c>
      <c r="B9" s="18" t="s">
        <v>347</v>
      </c>
      <c r="C9" s="18" t="s">
        <v>348</v>
      </c>
      <c r="D9" s="19">
        <v>6</v>
      </c>
      <c r="E9" s="19">
        <v>20.673</v>
      </c>
      <c r="F9" s="20">
        <v>2</v>
      </c>
      <c r="G9" s="21" t="s">
        <v>78</v>
      </c>
      <c r="H9" s="22">
        <v>45124</v>
      </c>
      <c r="I9" s="22">
        <v>45124</v>
      </c>
      <c r="J9" s="55" t="s">
        <v>345</v>
      </c>
      <c r="K9" s="56"/>
      <c r="L9" s="22">
        <v>45124</v>
      </c>
      <c r="M9" s="22"/>
      <c r="N9" s="57">
        <v>6</v>
      </c>
      <c r="O9" s="58"/>
      <c r="P9" s="55" t="s">
        <v>346</v>
      </c>
      <c r="Q9" s="67"/>
      <c r="R9" s="68">
        <v>0</v>
      </c>
      <c r="S9" s="68">
        <v>2</v>
      </c>
      <c r="T9" s="69">
        <v>1</v>
      </c>
      <c r="U9" s="68">
        <v>1</v>
      </c>
      <c r="V9" s="68">
        <v>1</v>
      </c>
      <c r="W9" s="22">
        <v>45124</v>
      </c>
      <c r="X9" s="22">
        <v>45124</v>
      </c>
      <c r="Y9" s="55" t="s">
        <v>345</v>
      </c>
      <c r="Z9" s="56"/>
      <c r="AA9" s="22">
        <v>45124</v>
      </c>
      <c r="AB9" s="22">
        <v>45124</v>
      </c>
      <c r="AC9" s="57">
        <v>6</v>
      </c>
      <c r="AD9" s="58"/>
      <c r="AE9" s="55" t="s">
        <v>346</v>
      </c>
      <c r="AF9" s="67"/>
      <c r="AG9" s="74">
        <v>1</v>
      </c>
      <c r="AH9" s="74">
        <v>1</v>
      </c>
      <c r="AI9" s="74"/>
      <c r="AJ9" s="75"/>
      <c r="AK9" s="5"/>
    </row>
    <row r="10" ht="13.5" spans="1:37">
      <c r="A10" s="17">
        <v>1</v>
      </c>
      <c r="B10" s="18" t="s">
        <v>347</v>
      </c>
      <c r="C10" s="18" t="s">
        <v>97</v>
      </c>
      <c r="D10" s="19">
        <v>4</v>
      </c>
      <c r="E10" s="19">
        <v>20.673</v>
      </c>
      <c r="F10" s="20">
        <v>2</v>
      </c>
      <c r="G10" s="21" t="s">
        <v>61</v>
      </c>
      <c r="H10" s="22">
        <v>45124</v>
      </c>
      <c r="I10" s="22">
        <v>45124</v>
      </c>
      <c r="J10" s="55" t="s">
        <v>345</v>
      </c>
      <c r="K10" s="56"/>
      <c r="L10" s="22">
        <v>45124</v>
      </c>
      <c r="M10" s="22"/>
      <c r="N10" s="57">
        <v>6</v>
      </c>
      <c r="O10" s="58"/>
      <c r="P10" s="55" t="s">
        <v>346</v>
      </c>
      <c r="Q10" s="67"/>
      <c r="R10" s="68">
        <v>0</v>
      </c>
      <c r="S10" s="68">
        <v>2</v>
      </c>
      <c r="T10" s="69">
        <v>1</v>
      </c>
      <c r="U10" s="68">
        <v>1</v>
      </c>
      <c r="V10" s="68">
        <v>1</v>
      </c>
      <c r="W10" s="22">
        <v>45124</v>
      </c>
      <c r="X10" s="22">
        <v>45124</v>
      </c>
      <c r="Y10" s="55" t="s">
        <v>345</v>
      </c>
      <c r="Z10" s="56"/>
      <c r="AA10" s="22">
        <v>45124</v>
      </c>
      <c r="AB10" s="22">
        <v>45124</v>
      </c>
      <c r="AC10" s="57">
        <v>6</v>
      </c>
      <c r="AD10" s="58"/>
      <c r="AE10" s="55" t="s">
        <v>346</v>
      </c>
      <c r="AF10" s="67"/>
      <c r="AG10" s="74">
        <v>1</v>
      </c>
      <c r="AH10" s="74">
        <v>1</v>
      </c>
      <c r="AI10" s="74"/>
      <c r="AJ10" s="75"/>
      <c r="AK10" s="5"/>
    </row>
    <row r="11" ht="13.5" spans="1:37">
      <c r="A11" s="17">
        <v>1</v>
      </c>
      <c r="B11" s="18" t="s">
        <v>349</v>
      </c>
      <c r="C11" s="18" t="s">
        <v>350</v>
      </c>
      <c r="D11" s="19">
        <v>4</v>
      </c>
      <c r="E11" s="19">
        <v>20.673</v>
      </c>
      <c r="F11" s="20">
        <v>2</v>
      </c>
      <c r="G11" s="21" t="s">
        <v>61</v>
      </c>
      <c r="H11" s="22">
        <v>45124</v>
      </c>
      <c r="I11" s="22">
        <v>45124</v>
      </c>
      <c r="J11" s="55" t="s">
        <v>345</v>
      </c>
      <c r="K11" s="56"/>
      <c r="L11" s="22">
        <v>45124</v>
      </c>
      <c r="M11" s="22"/>
      <c r="N11" s="57">
        <v>6</v>
      </c>
      <c r="O11" s="58"/>
      <c r="P11" s="55" t="s">
        <v>346</v>
      </c>
      <c r="Q11" s="67"/>
      <c r="R11" s="68">
        <v>0</v>
      </c>
      <c r="S11" s="68">
        <v>2</v>
      </c>
      <c r="T11" s="69">
        <v>1</v>
      </c>
      <c r="U11" s="68">
        <v>1</v>
      </c>
      <c r="V11" s="68">
        <v>1</v>
      </c>
      <c r="W11" s="22">
        <v>45124</v>
      </c>
      <c r="X11" s="22">
        <v>45124</v>
      </c>
      <c r="Y11" s="55" t="s">
        <v>345</v>
      </c>
      <c r="Z11" s="56"/>
      <c r="AA11" s="22">
        <v>45124</v>
      </c>
      <c r="AB11" s="22">
        <v>45124</v>
      </c>
      <c r="AC11" s="57">
        <v>6</v>
      </c>
      <c r="AD11" s="58"/>
      <c r="AE11" s="55" t="s">
        <v>346</v>
      </c>
      <c r="AF11" s="67"/>
      <c r="AG11" s="74">
        <v>1</v>
      </c>
      <c r="AH11" s="74">
        <v>1</v>
      </c>
      <c r="AI11" s="74"/>
      <c r="AJ11" s="75"/>
      <c r="AK11" s="5"/>
    </row>
    <row r="12" ht="13.5" spans="1:37">
      <c r="A12" s="17">
        <v>1</v>
      </c>
      <c r="B12" s="18" t="s">
        <v>347</v>
      </c>
      <c r="C12" s="18" t="s">
        <v>95</v>
      </c>
      <c r="D12" s="19">
        <v>4</v>
      </c>
      <c r="E12" s="19">
        <v>20.673</v>
      </c>
      <c r="F12" s="20">
        <v>2</v>
      </c>
      <c r="G12" s="21" t="s">
        <v>61</v>
      </c>
      <c r="H12" s="22">
        <v>45124</v>
      </c>
      <c r="I12" s="22">
        <v>45124</v>
      </c>
      <c r="J12" s="55" t="s">
        <v>345</v>
      </c>
      <c r="K12" s="56"/>
      <c r="L12" s="22">
        <v>45124</v>
      </c>
      <c r="M12" s="22"/>
      <c r="N12" s="57">
        <v>6</v>
      </c>
      <c r="O12" s="58"/>
      <c r="P12" s="55" t="s">
        <v>346</v>
      </c>
      <c r="Q12" s="67"/>
      <c r="R12" s="68">
        <v>0</v>
      </c>
      <c r="S12" s="68">
        <v>2</v>
      </c>
      <c r="T12" s="69">
        <v>1</v>
      </c>
      <c r="U12" s="68">
        <v>1</v>
      </c>
      <c r="V12" s="68">
        <v>1</v>
      </c>
      <c r="W12" s="22">
        <v>45124</v>
      </c>
      <c r="X12" s="22">
        <v>45124</v>
      </c>
      <c r="Y12" s="55" t="s">
        <v>345</v>
      </c>
      <c r="Z12" s="56"/>
      <c r="AA12" s="22">
        <v>45124</v>
      </c>
      <c r="AB12" s="22">
        <v>45124</v>
      </c>
      <c r="AC12" s="57">
        <v>6</v>
      </c>
      <c r="AD12" s="58"/>
      <c r="AE12" s="55" t="s">
        <v>346</v>
      </c>
      <c r="AF12" s="67"/>
      <c r="AG12" s="74">
        <v>1</v>
      </c>
      <c r="AH12" s="74">
        <v>1</v>
      </c>
      <c r="AI12" s="74"/>
      <c r="AJ12" s="75"/>
      <c r="AK12" s="5"/>
    </row>
    <row r="13" ht="13.5" spans="1:37">
      <c r="A13" s="17">
        <v>1</v>
      </c>
      <c r="B13" s="18" t="s">
        <v>349</v>
      </c>
      <c r="C13" s="18" t="s">
        <v>343</v>
      </c>
      <c r="D13" s="19">
        <v>4</v>
      </c>
      <c r="E13" s="19">
        <v>20.673</v>
      </c>
      <c r="F13" s="20">
        <v>2</v>
      </c>
      <c r="G13" s="21" t="s">
        <v>59</v>
      </c>
      <c r="H13" s="22">
        <v>45124</v>
      </c>
      <c r="I13" s="22">
        <v>45124</v>
      </c>
      <c r="J13" s="55" t="s">
        <v>345</v>
      </c>
      <c r="K13" s="56"/>
      <c r="L13" s="22">
        <v>45124</v>
      </c>
      <c r="M13" s="22"/>
      <c r="N13" s="57">
        <v>6</v>
      </c>
      <c r="O13" s="58"/>
      <c r="P13" s="55" t="s">
        <v>346</v>
      </c>
      <c r="Q13" s="67"/>
      <c r="R13" s="68">
        <v>0</v>
      </c>
      <c r="S13" s="68">
        <v>2</v>
      </c>
      <c r="T13" s="69">
        <v>1</v>
      </c>
      <c r="U13" s="68">
        <v>1</v>
      </c>
      <c r="V13" s="68">
        <v>1</v>
      </c>
      <c r="W13" s="22">
        <v>45124</v>
      </c>
      <c r="X13" s="22">
        <v>45124</v>
      </c>
      <c r="Y13" s="55" t="s">
        <v>345</v>
      </c>
      <c r="Z13" s="56"/>
      <c r="AA13" s="22">
        <v>45124</v>
      </c>
      <c r="AB13" s="22">
        <v>45124</v>
      </c>
      <c r="AC13" s="57">
        <v>6</v>
      </c>
      <c r="AD13" s="58"/>
      <c r="AE13" s="55" t="s">
        <v>346</v>
      </c>
      <c r="AF13" s="67"/>
      <c r="AG13" s="74">
        <v>1</v>
      </c>
      <c r="AH13" s="74">
        <v>1</v>
      </c>
      <c r="AI13" s="74"/>
      <c r="AJ13" s="75"/>
      <c r="AK13" s="5"/>
    </row>
    <row r="14" ht="13.5" spans="1:37">
      <c r="A14" s="17">
        <v>1</v>
      </c>
      <c r="B14" s="18" t="s">
        <v>349</v>
      </c>
      <c r="C14" s="18" t="s">
        <v>351</v>
      </c>
      <c r="D14" s="19">
        <v>4</v>
      </c>
      <c r="E14" s="19">
        <v>20.673</v>
      </c>
      <c r="F14" s="20">
        <v>2</v>
      </c>
      <c r="G14" s="21"/>
      <c r="H14" s="22">
        <v>45124</v>
      </c>
      <c r="I14" s="22">
        <v>45124</v>
      </c>
      <c r="J14" s="55" t="s">
        <v>345</v>
      </c>
      <c r="K14" s="56"/>
      <c r="L14" s="22">
        <v>45124</v>
      </c>
      <c r="M14" s="22"/>
      <c r="N14" s="57">
        <v>6</v>
      </c>
      <c r="O14" s="58"/>
      <c r="P14" s="55" t="s">
        <v>346</v>
      </c>
      <c r="Q14" s="67"/>
      <c r="R14" s="68">
        <v>0</v>
      </c>
      <c r="S14" s="68">
        <v>2</v>
      </c>
      <c r="T14" s="69">
        <v>1</v>
      </c>
      <c r="U14" s="68">
        <v>1</v>
      </c>
      <c r="V14" s="68">
        <v>1</v>
      </c>
      <c r="W14" s="22">
        <v>45124</v>
      </c>
      <c r="X14" s="22">
        <v>45124</v>
      </c>
      <c r="Y14" s="55" t="s">
        <v>345</v>
      </c>
      <c r="Z14" s="56"/>
      <c r="AA14" s="22">
        <v>45124</v>
      </c>
      <c r="AB14" s="22">
        <v>45124</v>
      </c>
      <c r="AC14" s="57">
        <v>6</v>
      </c>
      <c r="AD14" s="58"/>
      <c r="AE14" s="55" t="s">
        <v>346</v>
      </c>
      <c r="AF14" s="67"/>
      <c r="AG14" s="74">
        <v>1</v>
      </c>
      <c r="AH14" s="74">
        <v>1</v>
      </c>
      <c r="AI14" s="74"/>
      <c r="AJ14" s="75"/>
      <c r="AK14" s="5"/>
    </row>
    <row r="15" ht="13.5" spans="1:37">
      <c r="A15" s="17">
        <v>1</v>
      </c>
      <c r="B15" s="18" t="s">
        <v>347</v>
      </c>
      <c r="C15" s="18" t="s">
        <v>352</v>
      </c>
      <c r="D15" s="19">
        <v>4</v>
      </c>
      <c r="E15" s="19">
        <v>20.673</v>
      </c>
      <c r="F15" s="20">
        <v>2</v>
      </c>
      <c r="G15" s="21"/>
      <c r="H15" s="22">
        <v>45124</v>
      </c>
      <c r="I15" s="22">
        <v>45124</v>
      </c>
      <c r="J15" s="55" t="s">
        <v>345</v>
      </c>
      <c r="K15" s="56"/>
      <c r="L15" s="22">
        <v>45124</v>
      </c>
      <c r="M15" s="22"/>
      <c r="N15" s="57">
        <v>6</v>
      </c>
      <c r="O15" s="58"/>
      <c r="P15" s="55" t="s">
        <v>346</v>
      </c>
      <c r="Q15" s="67"/>
      <c r="R15" s="68">
        <v>0</v>
      </c>
      <c r="S15" s="68">
        <v>2</v>
      </c>
      <c r="T15" s="69">
        <v>1</v>
      </c>
      <c r="U15" s="68">
        <v>1</v>
      </c>
      <c r="V15" s="68">
        <v>1</v>
      </c>
      <c r="W15" s="22">
        <v>45124</v>
      </c>
      <c r="X15" s="22">
        <v>45124</v>
      </c>
      <c r="Y15" s="55" t="s">
        <v>345</v>
      </c>
      <c r="Z15" s="56"/>
      <c r="AA15" s="22">
        <v>45124</v>
      </c>
      <c r="AB15" s="22">
        <v>45124</v>
      </c>
      <c r="AC15" s="57">
        <v>6</v>
      </c>
      <c r="AD15" s="58"/>
      <c r="AE15" s="55" t="s">
        <v>346</v>
      </c>
      <c r="AF15" s="67"/>
      <c r="AG15" s="74">
        <v>1</v>
      </c>
      <c r="AH15" s="74">
        <v>1</v>
      </c>
      <c r="AI15" s="74"/>
      <c r="AJ15" s="75"/>
      <c r="AK15" s="5"/>
    </row>
    <row r="16" ht="13.5" spans="1:37">
      <c r="A16" s="17">
        <v>1</v>
      </c>
      <c r="B16" s="18" t="s">
        <v>349</v>
      </c>
      <c r="C16" s="18" t="s">
        <v>353</v>
      </c>
      <c r="D16" s="19">
        <v>4</v>
      </c>
      <c r="E16" s="19">
        <v>20.673</v>
      </c>
      <c r="F16" s="20">
        <v>2</v>
      </c>
      <c r="G16" s="21"/>
      <c r="H16" s="22">
        <v>45124</v>
      </c>
      <c r="I16" s="22">
        <v>45124</v>
      </c>
      <c r="J16" s="55" t="s">
        <v>345</v>
      </c>
      <c r="K16" s="56"/>
      <c r="L16" s="22">
        <v>45124</v>
      </c>
      <c r="M16" s="22"/>
      <c r="N16" s="57">
        <v>6</v>
      </c>
      <c r="O16" s="58"/>
      <c r="P16" s="55" t="s">
        <v>346</v>
      </c>
      <c r="Q16" s="67"/>
      <c r="R16" s="68">
        <v>0</v>
      </c>
      <c r="S16" s="68">
        <v>2</v>
      </c>
      <c r="T16" s="69">
        <v>1</v>
      </c>
      <c r="U16" s="68">
        <v>1</v>
      </c>
      <c r="V16" s="68">
        <v>1</v>
      </c>
      <c r="W16" s="22">
        <v>45124</v>
      </c>
      <c r="X16" s="22">
        <v>45124</v>
      </c>
      <c r="Y16" s="55" t="s">
        <v>345</v>
      </c>
      <c r="Z16" s="56"/>
      <c r="AA16" s="22">
        <v>45124</v>
      </c>
      <c r="AB16" s="22">
        <v>45124</v>
      </c>
      <c r="AC16" s="57">
        <v>6</v>
      </c>
      <c r="AD16" s="58"/>
      <c r="AE16" s="55" t="s">
        <v>346</v>
      </c>
      <c r="AF16" s="67"/>
      <c r="AG16" s="74">
        <v>1</v>
      </c>
      <c r="AH16" s="74">
        <v>1</v>
      </c>
      <c r="AI16" s="74"/>
      <c r="AJ16" s="75"/>
      <c r="AK16" s="5"/>
    </row>
    <row r="17" ht="13.5" spans="1:37">
      <c r="A17" s="17">
        <v>1</v>
      </c>
      <c r="B17" s="18" t="s">
        <v>347</v>
      </c>
      <c r="C17" s="18" t="s">
        <v>97</v>
      </c>
      <c r="D17" s="19">
        <v>4</v>
      </c>
      <c r="E17" s="19">
        <v>20.673</v>
      </c>
      <c r="F17" s="20">
        <v>2</v>
      </c>
      <c r="G17" s="21"/>
      <c r="H17" s="22">
        <v>45124</v>
      </c>
      <c r="I17" s="22">
        <v>45124</v>
      </c>
      <c r="J17" s="55" t="s">
        <v>345</v>
      </c>
      <c r="K17" s="56"/>
      <c r="L17" s="22">
        <v>45124</v>
      </c>
      <c r="M17" s="22"/>
      <c r="N17" s="57">
        <v>6</v>
      </c>
      <c r="O17" s="58"/>
      <c r="P17" s="55" t="s">
        <v>346</v>
      </c>
      <c r="Q17" s="67"/>
      <c r="R17" s="68">
        <v>0</v>
      </c>
      <c r="S17" s="68">
        <v>2</v>
      </c>
      <c r="T17" s="69">
        <v>1</v>
      </c>
      <c r="U17" s="68">
        <v>1</v>
      </c>
      <c r="V17" s="68">
        <v>1</v>
      </c>
      <c r="W17" s="22">
        <v>45124</v>
      </c>
      <c r="X17" s="22">
        <v>45124</v>
      </c>
      <c r="Y17" s="55" t="s">
        <v>345</v>
      </c>
      <c r="Z17" s="56"/>
      <c r="AA17" s="22">
        <v>45124</v>
      </c>
      <c r="AB17" s="22">
        <v>45124</v>
      </c>
      <c r="AC17" s="57">
        <v>6</v>
      </c>
      <c r="AD17" s="58"/>
      <c r="AE17" s="55" t="s">
        <v>346</v>
      </c>
      <c r="AF17" s="67"/>
      <c r="AG17" s="74">
        <v>1</v>
      </c>
      <c r="AH17" s="74">
        <v>1</v>
      </c>
      <c r="AI17" s="74"/>
      <c r="AJ17" s="75"/>
      <c r="AK17" s="5"/>
    </row>
    <row r="18" ht="13.5" spans="1:37">
      <c r="A18" s="17">
        <v>1</v>
      </c>
      <c r="B18" s="18" t="s">
        <v>349</v>
      </c>
      <c r="C18" s="18" t="s">
        <v>354</v>
      </c>
      <c r="D18" s="19">
        <v>4</v>
      </c>
      <c r="E18" s="19">
        <v>20.673</v>
      </c>
      <c r="F18" s="20">
        <v>2</v>
      </c>
      <c r="G18" s="21"/>
      <c r="H18" s="22">
        <v>45124</v>
      </c>
      <c r="I18" s="22">
        <v>45124</v>
      </c>
      <c r="J18" s="55" t="s">
        <v>345</v>
      </c>
      <c r="K18" s="56"/>
      <c r="L18" s="22">
        <v>45124</v>
      </c>
      <c r="M18" s="22"/>
      <c r="N18" s="57">
        <v>6</v>
      </c>
      <c r="O18" s="58"/>
      <c r="P18" s="55" t="s">
        <v>346</v>
      </c>
      <c r="Q18" s="67"/>
      <c r="R18" s="68">
        <v>0</v>
      </c>
      <c r="S18" s="68">
        <v>2</v>
      </c>
      <c r="T18" s="69">
        <v>1</v>
      </c>
      <c r="U18" s="68">
        <v>1</v>
      </c>
      <c r="V18" s="68">
        <v>1</v>
      </c>
      <c r="W18" s="22">
        <v>45124</v>
      </c>
      <c r="X18" s="22">
        <v>45124</v>
      </c>
      <c r="Y18" s="55" t="s">
        <v>345</v>
      </c>
      <c r="Z18" s="56"/>
      <c r="AA18" s="22">
        <v>45124</v>
      </c>
      <c r="AB18" s="22">
        <v>45124</v>
      </c>
      <c r="AC18" s="57">
        <v>6</v>
      </c>
      <c r="AD18" s="58"/>
      <c r="AE18" s="55" t="s">
        <v>346</v>
      </c>
      <c r="AF18" s="67"/>
      <c r="AG18" s="74">
        <v>1</v>
      </c>
      <c r="AH18" s="74">
        <v>1</v>
      </c>
      <c r="AI18" s="74"/>
      <c r="AJ18" s="75"/>
      <c r="AK18" s="5"/>
    </row>
    <row r="19" ht="13.5" spans="1:37">
      <c r="A19" s="17">
        <v>1</v>
      </c>
      <c r="B19" s="18" t="s">
        <v>347</v>
      </c>
      <c r="C19" s="18" t="s">
        <v>355</v>
      </c>
      <c r="D19" s="19">
        <v>6</v>
      </c>
      <c r="E19" s="19">
        <v>20.673</v>
      </c>
      <c r="F19" s="20">
        <v>2</v>
      </c>
      <c r="G19" s="21"/>
      <c r="H19" s="22">
        <v>45124</v>
      </c>
      <c r="I19" s="22">
        <v>45124</v>
      </c>
      <c r="J19" s="55" t="s">
        <v>345</v>
      </c>
      <c r="K19" s="56"/>
      <c r="L19" s="22">
        <v>45124</v>
      </c>
      <c r="M19" s="22"/>
      <c r="N19" s="57">
        <v>6</v>
      </c>
      <c r="O19" s="58"/>
      <c r="P19" s="55" t="s">
        <v>346</v>
      </c>
      <c r="Q19" s="67"/>
      <c r="R19" s="68">
        <v>0</v>
      </c>
      <c r="S19" s="68">
        <v>2</v>
      </c>
      <c r="T19" s="69">
        <v>1</v>
      </c>
      <c r="U19" s="68">
        <v>1</v>
      </c>
      <c r="V19" s="68">
        <v>1</v>
      </c>
      <c r="W19" s="22">
        <v>45124</v>
      </c>
      <c r="X19" s="22">
        <v>45124</v>
      </c>
      <c r="Y19" s="55" t="s">
        <v>345</v>
      </c>
      <c r="Z19" s="56"/>
      <c r="AA19" s="22">
        <v>45124</v>
      </c>
      <c r="AB19" s="22">
        <v>45124</v>
      </c>
      <c r="AC19" s="57">
        <v>6</v>
      </c>
      <c r="AD19" s="58"/>
      <c r="AE19" s="55" t="s">
        <v>346</v>
      </c>
      <c r="AF19" s="67"/>
      <c r="AG19" s="74">
        <v>1</v>
      </c>
      <c r="AH19" s="74">
        <v>1</v>
      </c>
      <c r="AI19" s="74"/>
      <c r="AJ19" s="75"/>
      <c r="AK19" s="5"/>
    </row>
    <row r="20" ht="13.5" spans="1:37">
      <c r="A20" s="17">
        <v>1</v>
      </c>
      <c r="B20" s="18" t="s">
        <v>347</v>
      </c>
      <c r="C20" s="18" t="s">
        <v>100</v>
      </c>
      <c r="D20" s="19">
        <v>6</v>
      </c>
      <c r="E20" s="19">
        <v>20.673</v>
      </c>
      <c r="F20" s="20">
        <v>2</v>
      </c>
      <c r="G20" s="21"/>
      <c r="H20" s="22">
        <v>45124</v>
      </c>
      <c r="I20" s="22">
        <v>45124</v>
      </c>
      <c r="J20" s="55" t="s">
        <v>345</v>
      </c>
      <c r="K20" s="56"/>
      <c r="L20" s="22">
        <v>45124</v>
      </c>
      <c r="M20" s="22"/>
      <c r="N20" s="57">
        <v>6</v>
      </c>
      <c r="O20" s="58"/>
      <c r="P20" s="55" t="s">
        <v>346</v>
      </c>
      <c r="Q20" s="67"/>
      <c r="R20" s="68">
        <v>0</v>
      </c>
      <c r="S20" s="68">
        <v>2</v>
      </c>
      <c r="T20" s="69">
        <v>1</v>
      </c>
      <c r="U20" s="68">
        <v>1</v>
      </c>
      <c r="V20" s="68">
        <v>1</v>
      </c>
      <c r="W20" s="22">
        <v>45124</v>
      </c>
      <c r="X20" s="22">
        <v>45124</v>
      </c>
      <c r="Y20" s="55" t="s">
        <v>345</v>
      </c>
      <c r="Z20" s="56"/>
      <c r="AA20" s="22">
        <v>45124</v>
      </c>
      <c r="AB20" s="22">
        <v>45124</v>
      </c>
      <c r="AC20" s="57">
        <v>6</v>
      </c>
      <c r="AD20" s="58"/>
      <c r="AE20" s="55" t="s">
        <v>346</v>
      </c>
      <c r="AF20" s="67"/>
      <c r="AG20" s="74">
        <v>1</v>
      </c>
      <c r="AH20" s="74">
        <v>1</v>
      </c>
      <c r="AI20" s="74"/>
      <c r="AJ20" s="75"/>
      <c r="AK20" s="5"/>
    </row>
    <row r="21" ht="13.5" spans="1:37">
      <c r="A21" s="17">
        <v>1</v>
      </c>
      <c r="B21" s="18" t="s">
        <v>349</v>
      </c>
      <c r="C21" s="18" t="s">
        <v>356</v>
      </c>
      <c r="D21" s="19">
        <v>6</v>
      </c>
      <c r="E21" s="19">
        <v>20.673</v>
      </c>
      <c r="F21" s="20">
        <v>2</v>
      </c>
      <c r="G21" s="21"/>
      <c r="H21" s="22">
        <v>45124</v>
      </c>
      <c r="I21" s="22">
        <v>45124</v>
      </c>
      <c r="J21" s="55" t="s">
        <v>345</v>
      </c>
      <c r="K21" s="56"/>
      <c r="L21" s="22">
        <v>45124</v>
      </c>
      <c r="M21" s="22"/>
      <c r="N21" s="57">
        <v>6</v>
      </c>
      <c r="O21" s="58"/>
      <c r="P21" s="55" t="s">
        <v>346</v>
      </c>
      <c r="Q21" s="67"/>
      <c r="R21" s="68">
        <v>0</v>
      </c>
      <c r="S21" s="68">
        <v>2</v>
      </c>
      <c r="T21" s="69">
        <v>1</v>
      </c>
      <c r="U21" s="68">
        <v>1</v>
      </c>
      <c r="V21" s="68">
        <v>1</v>
      </c>
      <c r="W21" s="22">
        <v>45124</v>
      </c>
      <c r="X21" s="22">
        <v>45124</v>
      </c>
      <c r="Y21" s="55" t="s">
        <v>345</v>
      </c>
      <c r="Z21" s="56"/>
      <c r="AA21" s="22">
        <v>45124</v>
      </c>
      <c r="AB21" s="22">
        <v>45124</v>
      </c>
      <c r="AC21" s="57">
        <v>6</v>
      </c>
      <c r="AD21" s="58"/>
      <c r="AE21" s="55" t="s">
        <v>346</v>
      </c>
      <c r="AF21" s="67"/>
      <c r="AG21" s="74">
        <v>1</v>
      </c>
      <c r="AH21" s="74">
        <v>1</v>
      </c>
      <c r="AI21" s="74"/>
      <c r="AJ21" s="75"/>
      <c r="AK21" s="5"/>
    </row>
    <row r="22" ht="13.5" spans="1:37">
      <c r="A22" s="17">
        <v>1</v>
      </c>
      <c r="B22" s="18" t="s">
        <v>349</v>
      </c>
      <c r="C22" s="18" t="s">
        <v>357</v>
      </c>
      <c r="D22" s="19">
        <v>6</v>
      </c>
      <c r="E22" s="19">
        <v>20.673</v>
      </c>
      <c r="F22" s="20">
        <v>2</v>
      </c>
      <c r="G22" s="21"/>
      <c r="H22" s="22">
        <v>45124</v>
      </c>
      <c r="I22" s="22">
        <v>45124</v>
      </c>
      <c r="J22" s="55" t="s">
        <v>345</v>
      </c>
      <c r="K22" s="56"/>
      <c r="L22" s="22">
        <v>45124</v>
      </c>
      <c r="M22" s="22"/>
      <c r="N22" s="57">
        <v>6</v>
      </c>
      <c r="O22" s="58"/>
      <c r="P22" s="55" t="s">
        <v>346</v>
      </c>
      <c r="Q22" s="67"/>
      <c r="R22" s="68">
        <v>0</v>
      </c>
      <c r="S22" s="68">
        <v>2</v>
      </c>
      <c r="T22" s="69">
        <v>1</v>
      </c>
      <c r="U22" s="68">
        <v>1</v>
      </c>
      <c r="V22" s="68">
        <v>1</v>
      </c>
      <c r="W22" s="22">
        <v>45124</v>
      </c>
      <c r="X22" s="22">
        <v>45124</v>
      </c>
      <c r="Y22" s="55" t="s">
        <v>345</v>
      </c>
      <c r="Z22" s="56"/>
      <c r="AA22" s="22">
        <v>45124</v>
      </c>
      <c r="AB22" s="22">
        <v>45124</v>
      </c>
      <c r="AC22" s="57">
        <v>6</v>
      </c>
      <c r="AD22" s="58"/>
      <c r="AE22" s="55" t="s">
        <v>346</v>
      </c>
      <c r="AF22" s="67"/>
      <c r="AG22" s="74">
        <v>1</v>
      </c>
      <c r="AH22" s="74">
        <v>1</v>
      </c>
      <c r="AI22" s="74"/>
      <c r="AJ22" s="75"/>
      <c r="AK22" s="5"/>
    </row>
    <row r="23" ht="13.5" spans="1:37">
      <c r="A23" s="17">
        <v>1</v>
      </c>
      <c r="B23" s="18" t="s">
        <v>347</v>
      </c>
      <c r="C23" s="18" t="s">
        <v>358</v>
      </c>
      <c r="D23" s="19">
        <v>6</v>
      </c>
      <c r="E23" s="19">
        <v>20.673</v>
      </c>
      <c r="F23" s="20">
        <v>2</v>
      </c>
      <c r="G23" s="21"/>
      <c r="H23" s="22">
        <v>45124</v>
      </c>
      <c r="I23" s="22">
        <v>45124</v>
      </c>
      <c r="J23" s="55" t="s">
        <v>345</v>
      </c>
      <c r="K23" s="56"/>
      <c r="L23" s="22">
        <v>45124</v>
      </c>
      <c r="M23" s="22"/>
      <c r="N23" s="57">
        <v>6</v>
      </c>
      <c r="O23" s="58"/>
      <c r="P23" s="55" t="s">
        <v>346</v>
      </c>
      <c r="Q23" s="67"/>
      <c r="R23" s="68">
        <v>0</v>
      </c>
      <c r="S23" s="68">
        <v>2</v>
      </c>
      <c r="T23" s="69">
        <v>1</v>
      </c>
      <c r="U23" s="68">
        <v>1</v>
      </c>
      <c r="V23" s="68">
        <v>1</v>
      </c>
      <c r="W23" s="22">
        <v>45124</v>
      </c>
      <c r="X23" s="22">
        <v>45124</v>
      </c>
      <c r="Y23" s="55" t="s">
        <v>345</v>
      </c>
      <c r="Z23" s="56"/>
      <c r="AA23" s="22">
        <v>45124</v>
      </c>
      <c r="AB23" s="22">
        <v>45124</v>
      </c>
      <c r="AC23" s="57">
        <v>6</v>
      </c>
      <c r="AD23" s="58"/>
      <c r="AE23" s="55" t="s">
        <v>346</v>
      </c>
      <c r="AF23" s="67"/>
      <c r="AG23" s="74">
        <v>1</v>
      </c>
      <c r="AH23" s="74">
        <v>1</v>
      </c>
      <c r="AI23" s="74"/>
      <c r="AJ23" s="75"/>
      <c r="AK23" s="5"/>
    </row>
    <row r="24" ht="13.5" spans="1:37">
      <c r="A24" s="17">
        <v>1</v>
      </c>
      <c r="B24" s="18" t="s">
        <v>347</v>
      </c>
      <c r="C24" s="18" t="s">
        <v>359</v>
      </c>
      <c r="D24" s="19">
        <v>6</v>
      </c>
      <c r="E24" s="19">
        <v>20.673</v>
      </c>
      <c r="F24" s="20">
        <v>2</v>
      </c>
      <c r="G24" s="21"/>
      <c r="H24" s="22">
        <v>45124</v>
      </c>
      <c r="I24" s="22">
        <v>45124</v>
      </c>
      <c r="J24" s="55" t="s">
        <v>345</v>
      </c>
      <c r="K24" s="56"/>
      <c r="L24" s="22">
        <v>45124</v>
      </c>
      <c r="M24" s="22"/>
      <c r="N24" s="57"/>
      <c r="O24" s="58"/>
      <c r="P24" s="55" t="s">
        <v>346</v>
      </c>
      <c r="Q24" s="67"/>
      <c r="R24" s="68"/>
      <c r="S24" s="68"/>
      <c r="T24" s="69"/>
      <c r="U24" s="68"/>
      <c r="V24" s="68"/>
      <c r="W24" s="22">
        <v>45124</v>
      </c>
      <c r="X24" s="22">
        <v>45124</v>
      </c>
      <c r="Y24" s="55" t="s">
        <v>345</v>
      </c>
      <c r="Z24" s="56"/>
      <c r="AA24" s="22">
        <v>45124</v>
      </c>
      <c r="AB24" s="22">
        <v>45124</v>
      </c>
      <c r="AC24" s="57">
        <v>6</v>
      </c>
      <c r="AD24" s="58"/>
      <c r="AE24" s="55" t="s">
        <v>346</v>
      </c>
      <c r="AF24" s="67"/>
      <c r="AG24" s="74">
        <v>1</v>
      </c>
      <c r="AH24" s="74">
        <v>1</v>
      </c>
      <c r="AI24" s="74"/>
      <c r="AJ24" s="75"/>
      <c r="AK24" s="5"/>
    </row>
    <row r="25" ht="13.5" spans="1:37">
      <c r="A25" s="17"/>
      <c r="B25" s="23" t="s">
        <v>18</v>
      </c>
      <c r="C25" s="17"/>
      <c r="D25" s="19">
        <f>SUM(D7:D7)</f>
        <v>12</v>
      </c>
      <c r="E25" s="19">
        <v>20.673</v>
      </c>
      <c r="F25" s="24"/>
      <c r="G25" s="24"/>
      <c r="H25" s="25"/>
      <c r="I25" s="25"/>
      <c r="J25" s="59"/>
      <c r="K25" s="60"/>
      <c r="L25" s="61"/>
      <c r="M25" s="61"/>
      <c r="N25" s="58">
        <f>SUM(N7:N7)</f>
        <v>6</v>
      </c>
      <c r="O25" s="58">
        <v>16</v>
      </c>
      <c r="P25" s="62"/>
      <c r="Q25" s="62"/>
      <c r="R25" s="69">
        <f>SUM(R7:R7)</f>
        <v>0</v>
      </c>
      <c r="S25" s="70">
        <f>SUM(S7:S7)</f>
        <v>2</v>
      </c>
      <c r="T25" s="70">
        <f>SUM(T7:T7)</f>
        <v>1</v>
      </c>
      <c r="U25" s="70">
        <f>SUM(U7:U7)</f>
        <v>1</v>
      </c>
      <c r="V25" s="70">
        <f>SUM(V7:V7)</f>
        <v>1</v>
      </c>
      <c r="W25" s="71"/>
      <c r="X25" s="71"/>
      <c r="Y25" s="59"/>
      <c r="Z25" s="60"/>
      <c r="AA25" s="71"/>
      <c r="AB25" s="71"/>
      <c r="AC25" s="72">
        <f>SUM(AC7:AC7)</f>
        <v>6</v>
      </c>
      <c r="AD25" s="72">
        <v>22</v>
      </c>
      <c r="AE25" s="70"/>
      <c r="AF25" s="70"/>
      <c r="AG25" s="76">
        <f>SUM(AG7:AG7)</f>
        <v>1</v>
      </c>
      <c r="AH25" s="76">
        <f>SUM(AH7:AH7)</f>
        <v>1</v>
      </c>
      <c r="AI25" s="74"/>
      <c r="AJ25" s="75"/>
      <c r="AK25" s="5"/>
    </row>
    <row r="26" ht="14.25" spans="1:3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ht="18" customHeight="1" spans="1:37">
      <c r="A27" s="26" t="s">
        <v>19</v>
      </c>
      <c r="B27" s="27" t="s">
        <v>360</v>
      </c>
      <c r="C27" s="28" t="s">
        <v>21</v>
      </c>
      <c r="D27" s="29">
        <v>0.0212765957446809</v>
      </c>
      <c r="E27" s="30"/>
      <c r="F27" s="5"/>
      <c r="G27" s="30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8"/>
    </row>
    <row r="28" ht="18" customHeight="1" spans="1:37">
      <c r="A28" s="31"/>
      <c r="B28" s="32"/>
      <c r="C28" s="33" t="s">
        <v>23</v>
      </c>
      <c r="D28" s="34">
        <v>0</v>
      </c>
      <c r="E28" s="8"/>
      <c r="F28" s="5"/>
      <c r="G28" s="8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8"/>
    </row>
    <row r="29" ht="18" customHeight="1" spans="1:37">
      <c r="A29" s="31"/>
      <c r="B29" s="32"/>
      <c r="C29" s="33" t="s">
        <v>24</v>
      </c>
      <c r="D29" s="34">
        <v>1</v>
      </c>
      <c r="E29" s="8"/>
      <c r="F29" s="5"/>
      <c r="G29" s="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8"/>
    </row>
    <row r="30" ht="18" customHeight="1" spans="1:37">
      <c r="A30" s="31"/>
      <c r="B30" s="32"/>
      <c r="C30" s="33" t="s">
        <v>25</v>
      </c>
      <c r="D30" s="34">
        <v>0</v>
      </c>
      <c r="E30" s="8"/>
      <c r="F30" s="5"/>
      <c r="G30" s="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8"/>
    </row>
    <row r="31" ht="18" customHeight="1" spans="1:37">
      <c r="A31" s="31"/>
      <c r="B31" s="32"/>
      <c r="C31" s="33" t="s">
        <v>26</v>
      </c>
      <c r="D31" s="34">
        <v>0</v>
      </c>
      <c r="E31" s="8"/>
      <c r="F31" s="5"/>
      <c r="G31" s="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8"/>
    </row>
    <row r="32" ht="18" customHeight="1" spans="1:37">
      <c r="A32" s="31"/>
      <c r="B32" s="32"/>
      <c r="C32" s="35" t="s">
        <v>27</v>
      </c>
      <c r="D32" s="36">
        <v>0.0212765957446809</v>
      </c>
      <c r="E32" s="30"/>
      <c r="F32" s="5"/>
      <c r="G32" s="30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8"/>
    </row>
    <row r="33" ht="18" customHeight="1" spans="1:37">
      <c r="A33" s="31"/>
      <c r="B33" s="32"/>
      <c r="C33" s="33" t="s">
        <v>28</v>
      </c>
      <c r="D33" s="34">
        <v>0</v>
      </c>
      <c r="E33" s="8"/>
      <c r="F33" s="5"/>
      <c r="G33" s="8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8"/>
    </row>
    <row r="34" ht="18" customHeight="1" spans="1:37">
      <c r="A34" s="31"/>
      <c r="B34" s="32"/>
      <c r="C34" s="33" t="s">
        <v>29</v>
      </c>
      <c r="D34" s="34">
        <v>1</v>
      </c>
      <c r="E34" s="8"/>
      <c r="F34" s="5"/>
      <c r="G34" s="8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8"/>
    </row>
    <row r="35" ht="18" customHeight="1" spans="1:37">
      <c r="A35" s="31"/>
      <c r="B35" s="32"/>
      <c r="C35" s="33" t="s">
        <v>30</v>
      </c>
      <c r="D35" s="34">
        <v>0</v>
      </c>
      <c r="E35" s="8"/>
      <c r="F35" s="5"/>
      <c r="G35" s="8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ht="18" customHeight="1" spans="1:7">
      <c r="A36" s="31"/>
      <c r="B36" s="32"/>
      <c r="C36" s="33" t="s">
        <v>31</v>
      </c>
      <c r="D36" s="37">
        <v>0</v>
      </c>
      <c r="E36" s="8"/>
      <c r="F36" s="5"/>
      <c r="G36" s="8"/>
    </row>
    <row r="37" ht="18" customHeight="1" spans="1:7">
      <c r="A37" s="31"/>
      <c r="B37" s="38"/>
      <c r="C37" s="39" t="s">
        <v>32</v>
      </c>
      <c r="D37" s="40">
        <v>16</v>
      </c>
      <c r="E37" s="41"/>
      <c r="F37" s="5"/>
      <c r="G37" s="8"/>
    </row>
    <row r="38" ht="14.25" customHeight="1" spans="1:7">
      <c r="A38" s="31"/>
      <c r="B38" s="42" t="s">
        <v>361</v>
      </c>
      <c r="C38" s="43" t="s">
        <v>21</v>
      </c>
      <c r="D38" s="36">
        <v>0.0212765957446809</v>
      </c>
      <c r="E38" s="30"/>
      <c r="F38" s="5"/>
      <c r="G38" s="30"/>
    </row>
    <row r="39" ht="14.25" customHeight="1" spans="1:7">
      <c r="A39" s="31"/>
      <c r="B39" s="32"/>
      <c r="C39" s="35" t="s">
        <v>27</v>
      </c>
      <c r="D39" s="44">
        <v>0.0212765957446809</v>
      </c>
      <c r="E39" s="30"/>
      <c r="F39" s="5"/>
      <c r="G39" s="30"/>
    </row>
    <row r="40" ht="14.25" customHeight="1" spans="1:7">
      <c r="A40" s="31"/>
      <c r="B40" s="32"/>
      <c r="C40" s="33" t="s">
        <v>30</v>
      </c>
      <c r="D40" s="34">
        <v>0</v>
      </c>
      <c r="E40" s="8"/>
      <c r="F40" s="5"/>
      <c r="G40" s="30"/>
    </row>
    <row r="41" ht="14.25" customHeight="1" spans="1:7">
      <c r="A41" s="31"/>
      <c r="B41" s="32"/>
      <c r="C41" s="33" t="s">
        <v>31</v>
      </c>
      <c r="D41" s="37">
        <v>0</v>
      </c>
      <c r="E41" s="8"/>
      <c r="F41" s="5"/>
      <c r="G41" s="30"/>
    </row>
    <row r="42" ht="15" customHeight="1" spans="1:7">
      <c r="A42" s="31"/>
      <c r="B42" s="45"/>
      <c r="C42" s="46" t="s">
        <v>362</v>
      </c>
      <c r="D42" s="47">
        <v>22</v>
      </c>
      <c r="E42" s="41"/>
      <c r="F42" s="5"/>
      <c r="G42" s="5"/>
    </row>
    <row r="43" ht="31.5" spans="1:7">
      <c r="A43" s="31"/>
      <c r="B43" s="48" t="s">
        <v>363</v>
      </c>
      <c r="C43" s="49"/>
      <c r="D43" s="49"/>
      <c r="E43" s="5"/>
      <c r="F43" s="5"/>
      <c r="G43" s="5"/>
    </row>
    <row r="44" ht="19.5" customHeight="1" spans="1:7">
      <c r="A44" s="50"/>
      <c r="B44" s="51">
        <v>79.1311004784689</v>
      </c>
      <c r="C44" s="49"/>
      <c r="D44" s="49"/>
      <c r="E44" s="5"/>
      <c r="F44" s="5"/>
      <c r="G44" s="5"/>
    </row>
  </sheetData>
  <mergeCells count="34">
    <mergeCell ref="H4:V4"/>
    <mergeCell ref="W4:AH4"/>
    <mergeCell ref="R5:S5"/>
    <mergeCell ref="T5:V5"/>
    <mergeCell ref="A4:A6"/>
    <mergeCell ref="A27:A44"/>
    <mergeCell ref="B4:B6"/>
    <mergeCell ref="C4:C6"/>
    <mergeCell ref="D4:D6"/>
    <mergeCell ref="E4:E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4:AI6"/>
    <mergeCell ref="F4:G5"/>
  </mergeCells>
  <conditionalFormatting sqref="C25">
    <cfRule type="expression" dxfId="0" priority="29" stopIfTrue="1">
      <formula>IF(J25="△",1,IF(K25=1,1,IF(P25="△",1,IF(Q25=1,1,0))))</formula>
    </cfRule>
    <cfRule type="expression" dxfId="1" priority="30" stopIfTrue="1">
      <formula>IF(#REF!="△",1,IF(#REF!=1,1,IF(#REF!="△",1,IF(#REF!=1,1,0))))</formula>
    </cfRule>
    <cfRule type="expression" dxfId="2" priority="31" stopIfTrue="1">
      <formula>IF(#REF!="△",1,IF(#REF!=1,1,IF(#REF!="△",1,IF(#REF!=1,1,0))))</formula>
    </cfRule>
  </conditionalFormatting>
  <conditionalFormatting sqref="B7:C7 B9:C9 B11:C11 B13:C13 B15:C16 B18:C18 B20:C20 B22:C22 B24:C24">
    <cfRule type="expression" dxfId="1" priority="21" stopIfTrue="1">
      <formula>IF(#REF!="△",1,IF(#REF!=1,1,IF(#REF!="△",1,IF(#REF!=1,1,0))))</formula>
    </cfRule>
    <cfRule type="expression" dxfId="2" priority="22" stopIfTrue="1">
      <formula>IF(K7="△",1,IF(L7=1,1,IF(Q7="△",1,IF(R7=1,1,0))))</formula>
    </cfRule>
  </conditionalFormatting>
  <conditionalFormatting sqref="C7 C9 C11 C13 C15:C16 C18 C20 C22 C24">
    <cfRule type="expression" dxfId="1" priority="25" stopIfTrue="1">
      <formula>IF(#REF!="△",1,IF(#REF!=1,1,IF(#REF!="△",1,IF(#REF!=1,1,0))))</formula>
    </cfRule>
    <cfRule type="expression" dxfId="2" priority="26" stopIfTrue="1">
      <formula>IF(L7="△",1,IF(M7=1,1,IF(R7="△",1,IF(S7=1,1,0))))</formula>
    </cfRule>
    <cfRule type="expression" dxfId="1" priority="39" stopIfTrue="1">
      <formula>IF(#REF!="△",1,IF(#REF!=1,1,IF(#REF!="△",1,IF(#REF!=1,1,0))))</formula>
    </cfRule>
    <cfRule type="expression" dxfId="2" priority="42" stopIfTrue="1">
      <formula>IF(L7="△",1,IF(M7=1,1,IF(R7="△",1,IF(S7=1,1,0))))</formula>
    </cfRule>
  </conditionalFormatting>
  <conditionalFormatting sqref="B8:C8 B10:C10 B12:C12 B14:C14 B17:C17 B19:C19 B21:C21 B23:C23">
    <cfRule type="expression" dxfId="1" priority="1" stopIfTrue="1">
      <formula>IF(#REF!="△",1,IF(#REF!=1,1,IF(#REF!="△",1,IF(#REF!=1,1,0))))</formula>
    </cfRule>
    <cfRule type="expression" dxfId="2" priority="2" stopIfTrue="1">
      <formula>IF(K8="△",1,IF(L8=1,1,IF(Q8="△",1,IF(R8=1,1,0))))</formula>
    </cfRule>
  </conditionalFormatting>
  <conditionalFormatting sqref="C8 C10 C12 C14 C17 C19 C21 C23">
    <cfRule type="expression" dxfId="1" priority="3" stopIfTrue="1">
      <formula>IF(#REF!="△",1,IF(#REF!=1,1,IF(#REF!="△",1,IF(#REF!=1,1,0))))</formula>
    </cfRule>
    <cfRule type="expression" dxfId="2" priority="4" stopIfTrue="1">
      <formula>IF(L8="△",1,IF(M8=1,1,IF(R8="△",1,IF(S8=1,1,0))))</formula>
    </cfRule>
    <cfRule type="expression" dxfId="1" priority="5" stopIfTrue="1">
      <formula>IF(#REF!="△",1,IF(#REF!=1,1,IF(#REF!="△",1,IF(#REF!=1,1,0))))</formula>
    </cfRule>
    <cfRule type="expression" dxfId="2" priority="6" stopIfTrue="1">
      <formula>IF(L8="△",1,IF(M8=1,1,IF(R8="△",1,IF(S8=1,1,0))))</formula>
    </cfRule>
  </conditionalFormatting>
  <pageMargins left="0.479166666666667" right="0.235416666666667" top="0.747916666666667" bottom="0.196527777777778" header="0.313888888888889" footer="0.313888888888889"/>
  <pageSetup paperSize="9" scale="70" fitToHeight="0" orientation="landscape"/>
  <headerFooter alignWithMargins="0">
    <oddHeader>&amp;L&amp;"-,加粗"&amp;9青岛萨纳斯科技有限公司&amp;C&amp;G&amp;R&amp;"-,加粗"&amp;9进度跟踪票</oddHeader>
  </headerFooter>
  <rowBreaks count="1" manualBreakCount="1">
    <brk id="25" max="33" man="1"/>
  </rowBreaks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9"/>
  <sheetViews>
    <sheetView showGridLines="0" tabSelected="1" view="pageBreakPreview" zoomScale="120" zoomScaleNormal="100" workbookViewId="0">
      <pane xSplit="7" ySplit="6" topLeftCell="H58" activePane="bottomRight" state="frozen"/>
      <selection/>
      <selection pane="topRight"/>
      <selection pane="bottomLeft"/>
      <selection pane="bottomRight" activeCell="G7" sqref="G7"/>
    </sheetView>
  </sheetViews>
  <sheetFormatPr defaultColWidth="9" defaultRowHeight="10.5"/>
  <cols>
    <col min="1" max="1" width="3.88333333333333" style="2" customWidth="1"/>
    <col min="2" max="2" width="11.3333333333333" style="2" customWidth="1"/>
    <col min="3" max="3" width="26.8833333333333" style="2" customWidth="1"/>
    <col min="4" max="4" width="10.2166666666667" style="3" customWidth="1"/>
    <col min="5" max="5" width="10.4416666666667" style="2" customWidth="1"/>
    <col min="6" max="6" width="11.3333333333333" style="2" customWidth="1"/>
    <col min="7" max="7" width="3.775" style="2" customWidth="1"/>
    <col min="8" max="9" width="10.1083333333333" style="2"/>
    <col min="10" max="10" width="4" style="2" customWidth="1"/>
    <col min="11" max="11" width="5" style="2" hidden="1" customWidth="1"/>
    <col min="12" max="13" width="10.1083333333333" style="2"/>
    <col min="14" max="14" width="5.33333333333333" style="2" customWidth="1"/>
    <col min="15" max="15" width="3.44166666666667" style="2" hidden="1" customWidth="1"/>
    <col min="16" max="17" width="3.775" style="2" customWidth="1"/>
    <col min="18" max="18" width="6.775" style="2" customWidth="1"/>
    <col min="19" max="19" width="5.88333333333333" style="2" customWidth="1"/>
    <col min="20" max="21" width="7.44166666666667" style="2" customWidth="1"/>
    <col min="22" max="22" width="5.88333333333333" style="2" customWidth="1"/>
    <col min="23" max="23" width="21.1083333333333" style="2" customWidth="1"/>
    <col min="24" max="24" width="14.2166666666667" style="2" customWidth="1"/>
    <col min="25" max="25" width="7" style="2" customWidth="1"/>
    <col min="26" max="16384" width="9" style="2"/>
  </cols>
  <sheetData>
    <row r="1" ht="1.5" customHeight="1"/>
    <row r="2" ht="24.75" customHeight="1" spans="1:4">
      <c r="A2" s="77" t="s">
        <v>0</v>
      </c>
      <c r="B2" s="78">
        <v>45107</v>
      </c>
      <c r="D2" s="79"/>
    </row>
    <row r="3" ht="12.75" customHeight="1" spans="1:4">
      <c r="A3" s="80"/>
      <c r="B3" s="81"/>
      <c r="D3" s="79"/>
    </row>
    <row r="4" s="1" customFormat="1" ht="12" customHeight="1" spans="1:24">
      <c r="A4" s="299" t="s">
        <v>1</v>
      </c>
      <c r="B4" s="300" t="s">
        <v>33</v>
      </c>
      <c r="C4" s="301" t="s">
        <v>34</v>
      </c>
      <c r="D4" s="302" t="s">
        <v>4</v>
      </c>
      <c r="E4" s="303" t="s">
        <v>35</v>
      </c>
      <c r="F4" s="304" t="s">
        <v>36</v>
      </c>
      <c r="G4" s="305" t="s">
        <v>5</v>
      </c>
      <c r="H4" s="306" t="s">
        <v>37</v>
      </c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66" t="s">
        <v>38</v>
      </c>
      <c r="X4" s="185"/>
    </row>
    <row r="5" s="1" customFormat="1" ht="12" customHeight="1" spans="1:24">
      <c r="A5" s="307"/>
      <c r="B5" s="308"/>
      <c r="C5" s="309"/>
      <c r="D5" s="310"/>
      <c r="E5" s="311"/>
      <c r="F5" s="312"/>
      <c r="G5" s="313"/>
      <c r="H5" s="314" t="s">
        <v>39</v>
      </c>
      <c r="I5" s="343" t="s">
        <v>40</v>
      </c>
      <c r="J5" s="344" t="s">
        <v>41</v>
      </c>
      <c r="K5" s="345" t="s">
        <v>11</v>
      </c>
      <c r="L5" s="346" t="s">
        <v>42</v>
      </c>
      <c r="M5" s="343" t="s">
        <v>43</v>
      </c>
      <c r="N5" s="347" t="s">
        <v>44</v>
      </c>
      <c r="O5" s="344" t="s">
        <v>15</v>
      </c>
      <c r="P5" s="348" t="s">
        <v>45</v>
      </c>
      <c r="Q5" s="345" t="s">
        <v>17</v>
      </c>
      <c r="R5" s="367" t="s">
        <v>46</v>
      </c>
      <c r="S5" s="367"/>
      <c r="T5" s="368" t="s">
        <v>47</v>
      </c>
      <c r="U5" s="369"/>
      <c r="V5" s="370"/>
      <c r="W5" s="371"/>
      <c r="X5" s="185"/>
    </row>
    <row r="6" s="1" customFormat="1" ht="30" customHeight="1" spans="1:24">
      <c r="A6" s="315"/>
      <c r="B6" s="309"/>
      <c r="C6" s="316"/>
      <c r="D6" s="317"/>
      <c r="E6" s="318"/>
      <c r="F6" s="319"/>
      <c r="G6" s="320"/>
      <c r="H6" s="314"/>
      <c r="I6" s="343"/>
      <c r="J6" s="349"/>
      <c r="K6" s="350"/>
      <c r="L6" s="346"/>
      <c r="M6" s="343"/>
      <c r="N6" s="317"/>
      <c r="O6" s="349"/>
      <c r="P6" s="348"/>
      <c r="Q6" s="350"/>
      <c r="R6" s="343" t="s">
        <v>48</v>
      </c>
      <c r="S6" s="348" t="s">
        <v>49</v>
      </c>
      <c r="T6" s="346" t="s">
        <v>50</v>
      </c>
      <c r="U6" s="372" t="s">
        <v>51</v>
      </c>
      <c r="V6" s="373" t="s">
        <v>49</v>
      </c>
      <c r="W6" s="374"/>
      <c r="X6" s="185"/>
    </row>
    <row r="7" s="3" customFormat="1" spans="1:24">
      <c r="A7" s="321">
        <v>1</v>
      </c>
      <c r="B7" s="322" t="s">
        <v>52</v>
      </c>
      <c r="C7" s="323"/>
      <c r="D7" s="324" t="s">
        <v>53</v>
      </c>
      <c r="E7" s="325">
        <f>SUM(E8:E14)</f>
        <v>57</v>
      </c>
      <c r="F7" s="326">
        <f>SUM(F8:F14)</f>
        <v>80</v>
      </c>
      <c r="G7" s="327" t="e">
        <f>IF(单体测试!AB7="","",O7+#REF!+需求設計書review!M8+需求設計書review!Q8+需求設計書review!#REF!+需求設計書review!#REF!+单体测试!AD7+单体测试!O7)</f>
        <v>#REF!</v>
      </c>
      <c r="H7" s="328">
        <v>45110</v>
      </c>
      <c r="I7" s="351">
        <v>45108</v>
      </c>
      <c r="J7" s="352" t="str">
        <f>IF(I7="","",IF(I7=H7,"○",IF(I7&gt;H7,"△","◎")))</f>
        <v>◎</v>
      </c>
      <c r="K7" s="353">
        <f>IF(H7="","",IF(H7&lt;=$B$2,IF(I7="",1),0))</f>
        <v>0</v>
      </c>
      <c r="L7" s="354">
        <v>45114</v>
      </c>
      <c r="M7" s="354">
        <v>45109</v>
      </c>
      <c r="N7" s="355">
        <v>80</v>
      </c>
      <c r="O7" s="356">
        <f>IF(M7="",0,N7)</f>
        <v>80</v>
      </c>
      <c r="P7" s="357" t="str">
        <f>IF(M7="","",IF(M7=L7,"○",IF(M7&gt;L7,"△","◎")))</f>
        <v>◎</v>
      </c>
      <c r="Q7" s="353">
        <f>IF(L7="","",IF($B$2&gt;=L7,IF(M7="",1),0))</f>
        <v>0</v>
      </c>
      <c r="R7" s="375">
        <v>80</v>
      </c>
      <c r="S7" s="376">
        <f t="shared" ref="S7:S48" si="0">IF(R7="","",R7+U7*10%)</f>
        <v>80</v>
      </c>
      <c r="T7" s="377"/>
      <c r="U7" s="378"/>
      <c r="V7" s="379" t="str">
        <f>IF(T7="","",T7+#REF!*10%)</f>
        <v/>
      </c>
      <c r="W7" s="380"/>
      <c r="X7" s="186"/>
    </row>
    <row r="8" s="3" customFormat="1" spans="1:24">
      <c r="A8" s="329">
        <v>1.1</v>
      </c>
      <c r="B8" s="330"/>
      <c r="C8" s="331" t="s">
        <v>54</v>
      </c>
      <c r="D8" s="324" t="s">
        <v>55</v>
      </c>
      <c r="E8" s="332">
        <v>7</v>
      </c>
      <c r="F8" s="326">
        <v>10</v>
      </c>
      <c r="G8" s="327"/>
      <c r="H8" s="328">
        <v>45110</v>
      </c>
      <c r="I8" s="351">
        <v>45108</v>
      </c>
      <c r="J8" s="352" t="str">
        <f>IF(I8="","",IF(I8=H8,"○",IF(I8&gt;H8,"△","◎")))</f>
        <v>◎</v>
      </c>
      <c r="K8" s="358"/>
      <c r="L8" s="354">
        <v>45114</v>
      </c>
      <c r="M8" s="354">
        <v>45109</v>
      </c>
      <c r="N8" s="355">
        <v>10</v>
      </c>
      <c r="O8" s="356"/>
      <c r="P8" s="357" t="str">
        <f>IF(M8="","",IF(M8=L8,"○",IF(M8&gt;L8,"△","◎")))</f>
        <v>◎</v>
      </c>
      <c r="Q8" s="358"/>
      <c r="R8" s="375">
        <v>10</v>
      </c>
      <c r="S8" s="376">
        <f t="shared" si="0"/>
        <v>10</v>
      </c>
      <c r="T8" s="377"/>
      <c r="U8" s="378"/>
      <c r="V8" s="379" t="str">
        <f>IF(T8="","",T8+#REF!*10%)</f>
        <v/>
      </c>
      <c r="W8" s="381"/>
      <c r="X8" s="186"/>
    </row>
    <row r="9" s="3" customFormat="1" ht="21" spans="1:24">
      <c r="A9" s="329">
        <v>1.2</v>
      </c>
      <c r="B9" s="330"/>
      <c r="C9" s="331" t="s">
        <v>56</v>
      </c>
      <c r="D9" s="324" t="s">
        <v>57</v>
      </c>
      <c r="E9" s="332">
        <v>12</v>
      </c>
      <c r="F9" s="326">
        <v>20</v>
      </c>
      <c r="G9" s="327"/>
      <c r="H9" s="328">
        <v>45110</v>
      </c>
      <c r="I9" s="351">
        <v>45108</v>
      </c>
      <c r="J9" s="352" t="str">
        <f>IF(I9="","",IF(I9=H9,"○",IF(I9&gt;H9,"△","◎")))</f>
        <v>◎</v>
      </c>
      <c r="K9" s="358"/>
      <c r="L9" s="354">
        <v>45114</v>
      </c>
      <c r="M9" s="354">
        <v>45109</v>
      </c>
      <c r="N9" s="355">
        <v>10</v>
      </c>
      <c r="O9" s="356"/>
      <c r="P9" s="357" t="str">
        <f>IF(M9="","",IF(M9=L9,"○",IF(M9&gt;L9,"△","◎")))</f>
        <v>◎</v>
      </c>
      <c r="Q9" s="358"/>
      <c r="R9" s="375">
        <v>10</v>
      </c>
      <c r="S9" s="376">
        <f t="shared" si="0"/>
        <v>10</v>
      </c>
      <c r="T9" s="377"/>
      <c r="U9" s="378"/>
      <c r="V9" s="379" t="str">
        <f>IF(T9="","",T9+#REF!*10%)</f>
        <v/>
      </c>
      <c r="W9" s="381"/>
      <c r="X9" s="186"/>
    </row>
    <row r="10" s="3" customFormat="1" spans="1:24">
      <c r="A10" s="329">
        <v>1.3</v>
      </c>
      <c r="B10" s="330"/>
      <c r="C10" s="331" t="s">
        <v>58</v>
      </c>
      <c r="D10" s="324" t="s">
        <v>59</v>
      </c>
      <c r="E10" s="332">
        <v>7</v>
      </c>
      <c r="F10" s="326">
        <v>10</v>
      </c>
      <c r="G10" s="327"/>
      <c r="H10" s="328">
        <v>45110</v>
      </c>
      <c r="I10" s="351">
        <v>45108</v>
      </c>
      <c r="J10" s="352" t="str">
        <f>IF(I10="","",IF(I10=H10,"○",IF(I10&gt;H10,"△","◎")))</f>
        <v>◎</v>
      </c>
      <c r="K10" s="358"/>
      <c r="L10" s="354">
        <v>45114</v>
      </c>
      <c r="M10" s="354">
        <v>45109</v>
      </c>
      <c r="N10" s="355">
        <v>10</v>
      </c>
      <c r="O10" s="356"/>
      <c r="P10" s="357" t="str">
        <f>IF(M10="","",IF(M10=L10,"○",IF(M10&gt;L10,"△","◎")))</f>
        <v>◎</v>
      </c>
      <c r="Q10" s="358"/>
      <c r="R10" s="375">
        <v>10</v>
      </c>
      <c r="S10" s="376">
        <f t="shared" si="0"/>
        <v>10</v>
      </c>
      <c r="T10" s="377"/>
      <c r="U10" s="378"/>
      <c r="V10" s="379" t="str">
        <f>IF(T10="","",T10+#REF!*10%)</f>
        <v/>
      </c>
      <c r="W10" s="381"/>
      <c r="X10" s="186"/>
    </row>
    <row r="11" s="3" customFormat="1" spans="1:24">
      <c r="A11" s="329">
        <v>1.4</v>
      </c>
      <c r="B11" s="330"/>
      <c r="C11" s="333" t="s">
        <v>60</v>
      </c>
      <c r="D11" s="324" t="s">
        <v>61</v>
      </c>
      <c r="E11" s="332">
        <v>8</v>
      </c>
      <c r="F11" s="326">
        <v>10</v>
      </c>
      <c r="G11" s="327"/>
      <c r="H11" s="328">
        <v>45110</v>
      </c>
      <c r="I11" s="351">
        <v>45108</v>
      </c>
      <c r="J11" s="352" t="str">
        <f t="shared" ref="J11:J14" si="1">IF(I11="","",IF(I11=H11,"○",IF(I11&gt;H11,"△","◎")))</f>
        <v>◎</v>
      </c>
      <c r="K11" s="358"/>
      <c r="L11" s="354">
        <v>45114</v>
      </c>
      <c r="M11" s="354">
        <v>45109</v>
      </c>
      <c r="N11" s="355">
        <v>10</v>
      </c>
      <c r="O11" s="356"/>
      <c r="P11" s="357"/>
      <c r="Q11" s="358"/>
      <c r="R11" s="375">
        <v>2</v>
      </c>
      <c r="S11" s="376">
        <f t="shared" si="0"/>
        <v>2</v>
      </c>
      <c r="T11" s="377">
        <v>2</v>
      </c>
      <c r="U11" s="378"/>
      <c r="V11" s="379"/>
      <c r="W11" s="381"/>
      <c r="X11" s="186"/>
    </row>
    <row r="12" s="3" customFormat="1" spans="1:24">
      <c r="A12" s="329">
        <v>1.5</v>
      </c>
      <c r="B12" s="330"/>
      <c r="C12" s="331" t="s">
        <v>62</v>
      </c>
      <c r="D12" s="324" t="s">
        <v>63</v>
      </c>
      <c r="E12" s="332">
        <v>8</v>
      </c>
      <c r="F12" s="326">
        <v>10</v>
      </c>
      <c r="G12" s="327"/>
      <c r="H12" s="328">
        <v>45110</v>
      </c>
      <c r="I12" s="351">
        <v>45105</v>
      </c>
      <c r="J12" s="352" t="str">
        <f t="shared" si="1"/>
        <v>◎</v>
      </c>
      <c r="K12" s="358"/>
      <c r="L12" s="354">
        <v>45114</v>
      </c>
      <c r="M12" s="354">
        <v>45109</v>
      </c>
      <c r="N12" s="355">
        <v>10</v>
      </c>
      <c r="O12" s="356"/>
      <c r="P12" s="357" t="str">
        <f>IF(M12="","",IF(M12=L12,"○",IF(M12&gt;L12,"△","◎")))</f>
        <v>◎</v>
      </c>
      <c r="Q12" s="358"/>
      <c r="R12" s="375">
        <v>5</v>
      </c>
      <c r="S12" s="376">
        <f t="shared" si="0"/>
        <v>5</v>
      </c>
      <c r="T12" s="377">
        <v>2</v>
      </c>
      <c r="U12" s="378"/>
      <c r="V12" s="379">
        <f t="shared" ref="V12:V37" si="2">IF(T12="","",T12+U12*10%)</f>
        <v>2</v>
      </c>
      <c r="W12" s="381"/>
      <c r="X12" s="186"/>
    </row>
    <row r="13" s="3" customFormat="1" spans="1:24">
      <c r="A13" s="329">
        <v>1.6</v>
      </c>
      <c r="B13" s="330"/>
      <c r="C13" s="331" t="s">
        <v>64</v>
      </c>
      <c r="D13" s="324" t="s">
        <v>65</v>
      </c>
      <c r="E13" s="332">
        <v>7</v>
      </c>
      <c r="F13" s="326">
        <v>10</v>
      </c>
      <c r="G13" s="327"/>
      <c r="H13" s="328">
        <v>45110</v>
      </c>
      <c r="I13" s="351">
        <v>45104</v>
      </c>
      <c r="J13" s="352" t="str">
        <f t="shared" si="1"/>
        <v>◎</v>
      </c>
      <c r="K13" s="358"/>
      <c r="L13" s="354">
        <v>45114</v>
      </c>
      <c r="M13" s="354">
        <v>45109</v>
      </c>
      <c r="N13" s="355">
        <v>10</v>
      </c>
      <c r="O13" s="356"/>
      <c r="P13" s="357" t="str">
        <f>IF(M13="","",IF(M13=L13,"○",IF(M13&gt;L13,"△","◎")))</f>
        <v>◎</v>
      </c>
      <c r="Q13" s="358"/>
      <c r="R13" s="375">
        <v>3</v>
      </c>
      <c r="S13" s="376">
        <f t="shared" si="0"/>
        <v>3</v>
      </c>
      <c r="T13" s="377"/>
      <c r="U13" s="378"/>
      <c r="V13" s="379" t="str">
        <f t="shared" si="2"/>
        <v/>
      </c>
      <c r="W13" s="381"/>
      <c r="X13" s="186"/>
    </row>
    <row r="14" s="3" customFormat="1" spans="1:24">
      <c r="A14" s="329">
        <v>1.7</v>
      </c>
      <c r="B14" s="330"/>
      <c r="C14" s="331" t="s">
        <v>66</v>
      </c>
      <c r="D14" s="324" t="s">
        <v>67</v>
      </c>
      <c r="E14" s="332">
        <v>8</v>
      </c>
      <c r="F14" s="326">
        <v>10</v>
      </c>
      <c r="G14" s="327"/>
      <c r="H14" s="328">
        <v>45110</v>
      </c>
      <c r="I14" s="351">
        <v>45108</v>
      </c>
      <c r="J14" s="352" t="str">
        <f t="shared" si="1"/>
        <v>◎</v>
      </c>
      <c r="K14" s="358"/>
      <c r="L14" s="354">
        <v>45114</v>
      </c>
      <c r="M14" s="354">
        <v>45109</v>
      </c>
      <c r="N14" s="355">
        <v>10</v>
      </c>
      <c r="O14" s="356"/>
      <c r="P14" s="357" t="str">
        <f>IF(M14="","",IF(M14=L14,"○",IF(M14&gt;L14,"△","◎")))</f>
        <v>◎</v>
      </c>
      <c r="Q14" s="358"/>
      <c r="R14" s="375">
        <v>10</v>
      </c>
      <c r="S14" s="376">
        <f t="shared" si="0"/>
        <v>10</v>
      </c>
      <c r="T14" s="377"/>
      <c r="U14" s="378"/>
      <c r="V14" s="379" t="str">
        <f t="shared" si="2"/>
        <v/>
      </c>
      <c r="W14" s="381"/>
      <c r="X14" s="186"/>
    </row>
    <row r="15" s="3" customFormat="1" spans="1:24">
      <c r="A15" s="329">
        <v>2</v>
      </c>
      <c r="B15" s="330" t="s">
        <v>68</v>
      </c>
      <c r="C15" s="334"/>
      <c r="D15" s="324"/>
      <c r="E15" s="332"/>
      <c r="F15" s="326" t="str">
        <f>IF($P15&lt;&gt;"",R15,"")</f>
        <v/>
      </c>
      <c r="G15" s="327"/>
      <c r="H15" s="328"/>
      <c r="I15" s="359"/>
      <c r="J15" s="352" t="str">
        <f t="shared" ref="J15:J22" si="3">IF(I15="","",IF(I15=H15,"○",IF(I15&gt;H15,"△","◎")))</f>
        <v/>
      </c>
      <c r="K15" s="358"/>
      <c r="L15" s="354"/>
      <c r="M15" s="360"/>
      <c r="N15" s="355"/>
      <c r="O15" s="356"/>
      <c r="P15" s="357" t="str">
        <f t="shared" ref="P15:P25" si="4">IF(M15="","",IF(M15=L15,"○",IF(M15&gt;L15,"△","◎")))</f>
        <v/>
      </c>
      <c r="Q15" s="358"/>
      <c r="R15" s="382"/>
      <c r="S15" s="376" t="str">
        <f t="shared" si="0"/>
        <v/>
      </c>
      <c r="T15" s="383"/>
      <c r="U15" s="384"/>
      <c r="V15" s="379" t="str">
        <f t="shared" si="2"/>
        <v/>
      </c>
      <c r="W15" s="381"/>
      <c r="X15" s="186"/>
    </row>
    <row r="16" s="3" customFormat="1" spans="1:24">
      <c r="A16" s="329">
        <v>2.1</v>
      </c>
      <c r="B16" s="330"/>
      <c r="C16" s="334" t="s">
        <v>69</v>
      </c>
      <c r="D16" s="324" t="s">
        <v>55</v>
      </c>
      <c r="E16" s="332">
        <v>5</v>
      </c>
      <c r="F16" s="326">
        <v>5</v>
      </c>
      <c r="G16" s="327"/>
      <c r="H16" s="328">
        <v>45110</v>
      </c>
      <c r="I16" s="359">
        <v>45108</v>
      </c>
      <c r="J16" s="352" t="str">
        <f t="shared" si="3"/>
        <v>◎</v>
      </c>
      <c r="K16" s="358"/>
      <c r="L16" s="354">
        <v>45114</v>
      </c>
      <c r="M16" s="360">
        <v>45109</v>
      </c>
      <c r="N16" s="355">
        <v>5</v>
      </c>
      <c r="O16" s="356"/>
      <c r="P16" s="357" t="str">
        <f t="shared" si="4"/>
        <v>◎</v>
      </c>
      <c r="Q16" s="358"/>
      <c r="R16" s="382"/>
      <c r="S16" s="376" t="str">
        <f t="shared" si="0"/>
        <v/>
      </c>
      <c r="T16" s="383"/>
      <c r="U16" s="384"/>
      <c r="V16" s="379" t="str">
        <f t="shared" si="2"/>
        <v/>
      </c>
      <c r="W16" s="381"/>
      <c r="X16" s="186"/>
    </row>
    <row r="17" s="3" customFormat="1" spans="1:24">
      <c r="A17" s="329">
        <v>2.2</v>
      </c>
      <c r="B17" s="330"/>
      <c r="C17" s="334" t="s">
        <v>70</v>
      </c>
      <c r="D17" s="324" t="s">
        <v>67</v>
      </c>
      <c r="E17" s="332">
        <v>5</v>
      </c>
      <c r="F17" s="326">
        <v>5</v>
      </c>
      <c r="G17" s="327"/>
      <c r="H17" s="328">
        <v>45110</v>
      </c>
      <c r="I17" s="359">
        <v>45108</v>
      </c>
      <c r="J17" s="352" t="str">
        <f t="shared" si="3"/>
        <v>◎</v>
      </c>
      <c r="K17" s="358"/>
      <c r="L17" s="354">
        <v>45114</v>
      </c>
      <c r="M17" s="360">
        <v>45109</v>
      </c>
      <c r="N17" s="355">
        <v>5</v>
      </c>
      <c r="O17" s="356"/>
      <c r="P17" s="357" t="str">
        <f t="shared" si="4"/>
        <v>◎</v>
      </c>
      <c r="Q17" s="358"/>
      <c r="R17" s="382"/>
      <c r="S17" s="376" t="str">
        <f t="shared" si="0"/>
        <v/>
      </c>
      <c r="T17" s="383"/>
      <c r="U17" s="384"/>
      <c r="V17" s="379" t="str">
        <f t="shared" si="2"/>
        <v/>
      </c>
      <c r="W17" s="381"/>
      <c r="X17" s="186"/>
    </row>
    <row r="18" s="3" customFormat="1" spans="1:24">
      <c r="A18" s="329">
        <v>2.3</v>
      </c>
      <c r="B18" s="330"/>
      <c r="C18" s="334" t="s">
        <v>71</v>
      </c>
      <c r="D18" s="324" t="s">
        <v>72</v>
      </c>
      <c r="E18" s="332">
        <v>6</v>
      </c>
      <c r="F18" s="326">
        <v>5</v>
      </c>
      <c r="G18" s="327"/>
      <c r="H18" s="328">
        <v>45110</v>
      </c>
      <c r="I18" s="359">
        <v>45108</v>
      </c>
      <c r="J18" s="352" t="str">
        <f t="shared" si="3"/>
        <v>◎</v>
      </c>
      <c r="K18" s="358"/>
      <c r="L18" s="354">
        <v>45114</v>
      </c>
      <c r="M18" s="360">
        <v>45109</v>
      </c>
      <c r="N18" s="355">
        <v>5</v>
      </c>
      <c r="O18" s="356"/>
      <c r="P18" s="357" t="str">
        <f t="shared" si="4"/>
        <v>◎</v>
      </c>
      <c r="Q18" s="358"/>
      <c r="R18" s="382"/>
      <c r="S18" s="376" t="str">
        <f t="shared" si="0"/>
        <v/>
      </c>
      <c r="T18" s="383"/>
      <c r="U18" s="384"/>
      <c r="V18" s="379" t="str">
        <f t="shared" si="2"/>
        <v/>
      </c>
      <c r="W18" s="381"/>
      <c r="X18" s="186"/>
    </row>
    <row r="19" s="3" customFormat="1" spans="1:24">
      <c r="A19" s="329">
        <v>2.4</v>
      </c>
      <c r="B19" s="330"/>
      <c r="C19" s="334" t="s">
        <v>73</v>
      </c>
      <c r="D19" s="324" t="s">
        <v>61</v>
      </c>
      <c r="E19" s="332">
        <v>6</v>
      </c>
      <c r="F19" s="326">
        <v>5</v>
      </c>
      <c r="G19" s="327"/>
      <c r="H19" s="328">
        <v>45110</v>
      </c>
      <c r="I19" s="359">
        <v>45108</v>
      </c>
      <c r="J19" s="352" t="str">
        <f t="shared" si="3"/>
        <v>◎</v>
      </c>
      <c r="K19" s="358"/>
      <c r="L19" s="354">
        <v>45114</v>
      </c>
      <c r="M19" s="360">
        <v>45109</v>
      </c>
      <c r="N19" s="355">
        <v>5</v>
      </c>
      <c r="O19" s="356"/>
      <c r="P19" s="357" t="str">
        <f t="shared" si="4"/>
        <v>◎</v>
      </c>
      <c r="Q19" s="358"/>
      <c r="R19" s="382"/>
      <c r="S19" s="376" t="str">
        <f t="shared" si="0"/>
        <v/>
      </c>
      <c r="T19" s="383"/>
      <c r="U19" s="384"/>
      <c r="V19" s="379" t="str">
        <f t="shared" si="2"/>
        <v/>
      </c>
      <c r="W19" s="381"/>
      <c r="X19" s="186"/>
    </row>
    <row r="20" s="3" customFormat="1" ht="21" spans="1:24">
      <c r="A20" s="329">
        <v>2.5</v>
      </c>
      <c r="B20" s="330"/>
      <c r="C20" s="334" t="s">
        <v>74</v>
      </c>
      <c r="D20" s="324" t="s">
        <v>75</v>
      </c>
      <c r="E20" s="332">
        <v>2</v>
      </c>
      <c r="F20" s="326">
        <v>10</v>
      </c>
      <c r="G20" s="327"/>
      <c r="H20" s="328">
        <v>45110</v>
      </c>
      <c r="I20" s="359">
        <v>45108</v>
      </c>
      <c r="J20" s="352" t="str">
        <f t="shared" si="3"/>
        <v>◎</v>
      </c>
      <c r="K20" s="358"/>
      <c r="L20" s="354">
        <v>45114</v>
      </c>
      <c r="M20" s="360">
        <v>45109</v>
      </c>
      <c r="N20" s="355">
        <v>10</v>
      </c>
      <c r="O20" s="356"/>
      <c r="P20" s="357" t="str">
        <f t="shared" si="4"/>
        <v>◎</v>
      </c>
      <c r="Q20" s="358"/>
      <c r="R20" s="382"/>
      <c r="S20" s="376" t="str">
        <f t="shared" si="0"/>
        <v/>
      </c>
      <c r="T20" s="383"/>
      <c r="U20" s="384"/>
      <c r="V20" s="379" t="str">
        <f t="shared" si="2"/>
        <v/>
      </c>
      <c r="W20" s="381"/>
      <c r="X20" s="186"/>
    </row>
    <row r="21" s="3" customFormat="1" spans="1:24">
      <c r="A21" s="329">
        <v>2.6</v>
      </c>
      <c r="B21" s="330"/>
      <c r="C21" s="334" t="s">
        <v>76</v>
      </c>
      <c r="D21" s="324" t="s">
        <v>55</v>
      </c>
      <c r="E21" s="332">
        <v>2</v>
      </c>
      <c r="F21" s="326">
        <v>5</v>
      </c>
      <c r="G21" s="327"/>
      <c r="H21" s="328">
        <v>45110</v>
      </c>
      <c r="I21" s="359">
        <v>45108</v>
      </c>
      <c r="J21" s="352" t="str">
        <f t="shared" si="3"/>
        <v>◎</v>
      </c>
      <c r="K21" s="358"/>
      <c r="L21" s="354">
        <v>45114</v>
      </c>
      <c r="M21" s="360">
        <v>45109</v>
      </c>
      <c r="N21" s="355">
        <v>5</v>
      </c>
      <c r="O21" s="356"/>
      <c r="P21" s="357" t="str">
        <f t="shared" si="4"/>
        <v>◎</v>
      </c>
      <c r="Q21" s="358"/>
      <c r="R21" s="382"/>
      <c r="S21" s="376" t="str">
        <f t="shared" si="0"/>
        <v/>
      </c>
      <c r="T21" s="383"/>
      <c r="U21" s="384"/>
      <c r="V21" s="379" t="str">
        <f t="shared" si="2"/>
        <v/>
      </c>
      <c r="W21" s="381"/>
      <c r="X21" s="186"/>
    </row>
    <row r="22" s="3" customFormat="1" spans="1:24">
      <c r="A22" s="329">
        <v>2.7</v>
      </c>
      <c r="B22" s="330"/>
      <c r="C22" s="334" t="s">
        <v>77</v>
      </c>
      <c r="D22" s="324" t="s">
        <v>78</v>
      </c>
      <c r="E22" s="332">
        <v>2</v>
      </c>
      <c r="F22" s="326">
        <v>5</v>
      </c>
      <c r="G22" s="327"/>
      <c r="H22" s="328">
        <v>45110</v>
      </c>
      <c r="I22" s="359">
        <v>45108</v>
      </c>
      <c r="J22" s="352" t="str">
        <f t="shared" si="3"/>
        <v>◎</v>
      </c>
      <c r="K22" s="358"/>
      <c r="L22" s="354">
        <v>45114</v>
      </c>
      <c r="M22" s="360">
        <v>45109</v>
      </c>
      <c r="N22" s="355">
        <v>5</v>
      </c>
      <c r="O22" s="356"/>
      <c r="P22" s="357" t="str">
        <f t="shared" si="4"/>
        <v>◎</v>
      </c>
      <c r="Q22" s="358"/>
      <c r="R22" s="382"/>
      <c r="S22" s="376" t="str">
        <f t="shared" si="0"/>
        <v/>
      </c>
      <c r="T22" s="383"/>
      <c r="U22" s="384"/>
      <c r="V22" s="379" t="str">
        <f t="shared" si="2"/>
        <v/>
      </c>
      <c r="W22" s="381"/>
      <c r="X22" s="186"/>
    </row>
    <row r="23" s="3" customFormat="1" spans="1:24">
      <c r="A23" s="335">
        <v>3</v>
      </c>
      <c r="B23" s="336" t="s">
        <v>79</v>
      </c>
      <c r="C23" s="337"/>
      <c r="D23" s="324"/>
      <c r="E23" s="338"/>
      <c r="F23" s="326" t="str">
        <f>IF($P23&lt;&gt;"",R23,"")</f>
        <v/>
      </c>
      <c r="G23" s="327" t="e">
        <f>IF(单体测试!#REF!="","",O23+#REF!+需求設計書review!M9+需求設計書review!Q9+需求設計書review!#REF!+需求設計書review!#REF!+单体测试!#REF!+单体测试!#REF!)</f>
        <v>#REF!</v>
      </c>
      <c r="H23" s="328"/>
      <c r="I23" s="361"/>
      <c r="J23" s="362" t="str">
        <f t="shared" ref="J23:J31" si="5">IF(I23="","",IF(I23=H23,"○",IF(I23&gt;H23,"△","◎")))</f>
        <v/>
      </c>
      <c r="K23" s="363" t="str">
        <f>IF(H23="","",IF(H23&lt;=$B$2,IF(I23="",1),0))</f>
        <v/>
      </c>
      <c r="L23" s="354"/>
      <c r="M23" s="361"/>
      <c r="N23" s="355"/>
      <c r="O23" s="356">
        <f>IF(M23="",0,N23)</f>
        <v>0</v>
      </c>
      <c r="P23" s="364" t="str">
        <f t="shared" si="4"/>
        <v/>
      </c>
      <c r="Q23" s="363" t="str">
        <f>IF(L23="","",IF($B$2&gt;=L23,IF(M23="",1),0))</f>
        <v/>
      </c>
      <c r="R23" s="385"/>
      <c r="S23" s="376" t="str">
        <f t="shared" si="0"/>
        <v/>
      </c>
      <c r="T23" s="386"/>
      <c r="U23" s="384"/>
      <c r="V23" s="379" t="str">
        <f t="shared" si="2"/>
        <v/>
      </c>
      <c r="W23" s="387"/>
      <c r="X23" s="186"/>
    </row>
    <row r="24" s="3" customFormat="1" spans="1:24">
      <c r="A24" s="335">
        <v>3.1</v>
      </c>
      <c r="B24" s="336"/>
      <c r="C24" s="337" t="s">
        <v>80</v>
      </c>
      <c r="D24" s="324" t="s">
        <v>53</v>
      </c>
      <c r="E24" s="338">
        <v>30</v>
      </c>
      <c r="F24" s="326">
        <f>IF($P24&lt;&gt;"",R24,"")</f>
        <v>43</v>
      </c>
      <c r="G24" s="327"/>
      <c r="H24" s="328">
        <v>45092</v>
      </c>
      <c r="I24" s="328">
        <v>45092</v>
      </c>
      <c r="J24" s="362" t="str">
        <f t="shared" si="5"/>
        <v>○</v>
      </c>
      <c r="K24" s="363"/>
      <c r="L24" s="354">
        <v>45093</v>
      </c>
      <c r="M24" s="354">
        <v>45093</v>
      </c>
      <c r="N24" s="355">
        <v>43</v>
      </c>
      <c r="O24" s="356"/>
      <c r="P24" s="364" t="str">
        <f t="shared" si="4"/>
        <v>○</v>
      </c>
      <c r="Q24" s="363"/>
      <c r="R24" s="385">
        <v>43</v>
      </c>
      <c r="S24" s="376">
        <f t="shared" si="0"/>
        <v>43</v>
      </c>
      <c r="T24" s="386"/>
      <c r="U24" s="384"/>
      <c r="V24" s="379" t="str">
        <f t="shared" si="2"/>
        <v/>
      </c>
      <c r="W24" s="387"/>
      <c r="X24" s="186"/>
    </row>
    <row r="25" s="3" customFormat="1" ht="21" spans="1:24">
      <c r="A25" s="335">
        <v>3.2</v>
      </c>
      <c r="B25" s="336"/>
      <c r="C25" s="337" t="s">
        <v>81</v>
      </c>
      <c r="D25" s="324" t="s">
        <v>82</v>
      </c>
      <c r="E25" s="338">
        <v>5</v>
      </c>
      <c r="F25" s="326">
        <v>5</v>
      </c>
      <c r="G25" s="327" t="e">
        <f>IF(单体测试!#REF!="","",O25+#REF!+需求設計書review!M10+需求設計書review!Q10+需求設計書review!#REF!+需求設計書review!#REF!+单体测试!#REF!+单体测试!#REF!)</f>
        <v>#REF!</v>
      </c>
      <c r="H25" s="328">
        <v>45092</v>
      </c>
      <c r="I25" s="328">
        <v>45092</v>
      </c>
      <c r="J25" s="362" t="str">
        <f t="shared" si="5"/>
        <v>○</v>
      </c>
      <c r="K25" s="363" t="b">
        <f>IF(H25="","",IF(H25&lt;=$B$2,IF(I25="",1),0))</f>
        <v>0</v>
      </c>
      <c r="L25" s="354">
        <v>45093</v>
      </c>
      <c r="M25" s="354">
        <v>45093</v>
      </c>
      <c r="N25" s="355">
        <v>5</v>
      </c>
      <c r="O25" s="356">
        <f>IF(M25="",0,N25)</f>
        <v>5</v>
      </c>
      <c r="P25" s="364" t="str">
        <f t="shared" si="4"/>
        <v>○</v>
      </c>
      <c r="Q25" s="363" t="b">
        <f>IF(L25="","",IF($B$2&gt;=L25,IF(M25="",1),0))</f>
        <v>0</v>
      </c>
      <c r="R25" s="385">
        <v>5</v>
      </c>
      <c r="S25" s="376">
        <f t="shared" si="0"/>
        <v>5</v>
      </c>
      <c r="T25" s="386"/>
      <c r="U25" s="384"/>
      <c r="V25" s="379" t="str">
        <f t="shared" si="2"/>
        <v/>
      </c>
      <c r="W25" s="387"/>
      <c r="X25" s="186"/>
    </row>
    <row r="26" s="3" customFormat="1" spans="1:24">
      <c r="A26" s="335">
        <v>4</v>
      </c>
      <c r="B26" s="336" t="s">
        <v>83</v>
      </c>
      <c r="C26" s="337"/>
      <c r="D26" s="324"/>
      <c r="E26" s="338"/>
      <c r="F26" s="339" t="str">
        <f t="shared" ref="F26" si="6">IF($P26&lt;&gt;"",R26,"")</f>
        <v/>
      </c>
      <c r="G26" s="327" t="e">
        <f>IF(单体测试!#REF!="","",O26+#REF!+需求設計書review!M12+需求設計書review!Q12+需求設計書review!#REF!+需求設計書review!#REF!+单体测试!#REF!+单体测试!#REF!)</f>
        <v>#REF!</v>
      </c>
      <c r="H26" s="328"/>
      <c r="I26" s="361"/>
      <c r="J26" s="362" t="str">
        <f t="shared" si="5"/>
        <v/>
      </c>
      <c r="K26" s="363" t="str">
        <f>IF(H26="","",IF(H26&lt;=$B$2,IF(I26="",1),0))</f>
        <v/>
      </c>
      <c r="L26" s="354"/>
      <c r="M26" s="361"/>
      <c r="N26" s="355"/>
      <c r="O26" s="356">
        <f>IF(M26="",0,N26)</f>
        <v>0</v>
      </c>
      <c r="P26" s="364" t="str">
        <f t="shared" ref="P26:P34" si="7">IF(M26="","",IF(M26=L26,"○",IF(M26&gt;L26,"△","◎")))</f>
        <v/>
      </c>
      <c r="Q26" s="363" t="str">
        <f>IF(L26="","",IF($B$2&gt;=L26,IF(M26="",1),0))</f>
        <v/>
      </c>
      <c r="R26" s="385"/>
      <c r="S26" s="376" t="str">
        <f t="shared" si="0"/>
        <v/>
      </c>
      <c r="T26" s="386"/>
      <c r="U26" s="384"/>
      <c r="V26" s="379" t="str">
        <f t="shared" si="2"/>
        <v/>
      </c>
      <c r="W26" s="387"/>
      <c r="X26" s="186"/>
    </row>
    <row r="27" s="3" customFormat="1" spans="1:24">
      <c r="A27" s="335">
        <v>4.1</v>
      </c>
      <c r="B27" s="336"/>
      <c r="C27" s="337" t="s">
        <v>84</v>
      </c>
      <c r="D27" s="324" t="s">
        <v>65</v>
      </c>
      <c r="E27" s="338">
        <v>3</v>
      </c>
      <c r="F27" s="339">
        <v>9</v>
      </c>
      <c r="G27" s="327" t="e">
        <f>IF(单体测试!#REF!="","",O27+#REF!+需求設計書review!M13+需求設計書review!Q13+需求設計書review!#REF!+需求設計書review!#REF!+单体测试!#REF!+单体测试!#REF!)</f>
        <v>#REF!</v>
      </c>
      <c r="H27" s="328">
        <v>45102</v>
      </c>
      <c r="I27" s="361">
        <v>45102</v>
      </c>
      <c r="J27" s="362" t="str">
        <f t="shared" si="5"/>
        <v>○</v>
      </c>
      <c r="K27" s="363" t="b">
        <f>IF(H27="","",IF(H27&lt;=$B$2,IF(I27="",1),0))</f>
        <v>0</v>
      </c>
      <c r="L27" s="354">
        <v>45107</v>
      </c>
      <c r="M27" s="361">
        <v>45107</v>
      </c>
      <c r="N27" s="355">
        <v>9</v>
      </c>
      <c r="O27" s="356">
        <f>IF(M27="",0,N27)</f>
        <v>9</v>
      </c>
      <c r="P27" s="364" t="str">
        <f t="shared" si="7"/>
        <v>○</v>
      </c>
      <c r="Q27" s="363" t="b">
        <f>IF(L27="","",IF($B$2&gt;=L27,IF(M27="",1),0))</f>
        <v>0</v>
      </c>
      <c r="R27" s="385">
        <v>7</v>
      </c>
      <c r="S27" s="376">
        <f t="shared" si="0"/>
        <v>7</v>
      </c>
      <c r="T27" s="386">
        <v>2</v>
      </c>
      <c r="U27" s="384"/>
      <c r="V27" s="379">
        <f t="shared" si="2"/>
        <v>2</v>
      </c>
      <c r="W27" s="387"/>
      <c r="X27" s="186"/>
    </row>
    <row r="28" s="3" customFormat="1" spans="1:24">
      <c r="A28" s="335">
        <v>4.2</v>
      </c>
      <c r="B28" s="336"/>
      <c r="C28" s="337" t="s">
        <v>85</v>
      </c>
      <c r="D28" s="324" t="s">
        <v>55</v>
      </c>
      <c r="E28" s="338">
        <v>5</v>
      </c>
      <c r="F28" s="326">
        <v>12</v>
      </c>
      <c r="G28" s="327" t="e">
        <f>IF(单体测试!#REF!="","",O28+#REF!+需求設計書review!M16+需求設計書review!Q16+需求設計書review!#REF!+需求設計書review!#REF!+单体测试!#REF!+单体测试!#REF!)</f>
        <v>#REF!</v>
      </c>
      <c r="H28" s="328">
        <v>45102</v>
      </c>
      <c r="I28" s="361">
        <v>45102</v>
      </c>
      <c r="J28" s="362" t="str">
        <f t="shared" si="5"/>
        <v>○</v>
      </c>
      <c r="K28" s="363" t="b">
        <f>IF(H28="","",IF(H28&lt;=$B$2,IF(I28="",1),0))</f>
        <v>0</v>
      </c>
      <c r="L28" s="354">
        <v>45107</v>
      </c>
      <c r="M28" s="361">
        <v>45107</v>
      </c>
      <c r="N28" s="355">
        <v>12</v>
      </c>
      <c r="O28" s="356">
        <f>IF(M28="",0,N28)</f>
        <v>12</v>
      </c>
      <c r="P28" s="364" t="str">
        <f t="shared" si="7"/>
        <v>○</v>
      </c>
      <c r="Q28" s="363" t="b">
        <f>IF(L28="","",IF($B$2&gt;=L28,IF(M28="",1),0))</f>
        <v>0</v>
      </c>
      <c r="R28" s="385">
        <v>10</v>
      </c>
      <c r="S28" s="376">
        <f t="shared" si="0"/>
        <v>10</v>
      </c>
      <c r="T28" s="386">
        <v>2</v>
      </c>
      <c r="U28" s="384"/>
      <c r="V28" s="379">
        <f t="shared" si="2"/>
        <v>2</v>
      </c>
      <c r="W28" s="387"/>
      <c r="X28" s="186"/>
    </row>
    <row r="29" s="3" customFormat="1" ht="21" spans="1:24">
      <c r="A29" s="335">
        <v>4.3</v>
      </c>
      <c r="B29" s="336"/>
      <c r="C29" s="337" t="s">
        <v>86</v>
      </c>
      <c r="D29" s="324" t="s">
        <v>59</v>
      </c>
      <c r="E29" s="338">
        <v>4</v>
      </c>
      <c r="F29" s="326">
        <v>12</v>
      </c>
      <c r="G29" s="327"/>
      <c r="H29" s="328">
        <v>45102</v>
      </c>
      <c r="I29" s="361">
        <v>45102</v>
      </c>
      <c r="J29" s="362" t="str">
        <f t="shared" si="5"/>
        <v>○</v>
      </c>
      <c r="K29" s="363"/>
      <c r="L29" s="354">
        <v>45107</v>
      </c>
      <c r="M29" s="361">
        <v>45107</v>
      </c>
      <c r="N29" s="355">
        <v>12</v>
      </c>
      <c r="O29" s="356"/>
      <c r="P29" s="364" t="str">
        <f t="shared" si="7"/>
        <v>○</v>
      </c>
      <c r="Q29" s="363"/>
      <c r="R29" s="385">
        <v>10</v>
      </c>
      <c r="S29" s="376">
        <f t="shared" si="0"/>
        <v>10</v>
      </c>
      <c r="T29" s="386">
        <v>2</v>
      </c>
      <c r="U29" s="384"/>
      <c r="V29" s="379">
        <f t="shared" si="2"/>
        <v>2</v>
      </c>
      <c r="W29" s="387"/>
      <c r="X29" s="186"/>
    </row>
    <row r="30" s="3" customFormat="1" spans="1:24">
      <c r="A30" s="335">
        <v>4.4</v>
      </c>
      <c r="B30" s="336"/>
      <c r="C30" s="337" t="s">
        <v>87</v>
      </c>
      <c r="D30" s="324" t="s">
        <v>88</v>
      </c>
      <c r="E30" s="338">
        <v>5</v>
      </c>
      <c r="F30" s="326">
        <v>12</v>
      </c>
      <c r="G30" s="327"/>
      <c r="H30" s="328">
        <v>45102</v>
      </c>
      <c r="I30" s="361">
        <v>45102</v>
      </c>
      <c r="J30" s="362" t="str">
        <f t="shared" si="5"/>
        <v>○</v>
      </c>
      <c r="K30" s="363"/>
      <c r="L30" s="354">
        <v>45107</v>
      </c>
      <c r="M30" s="361">
        <v>45107</v>
      </c>
      <c r="N30" s="355">
        <v>12</v>
      </c>
      <c r="O30" s="356"/>
      <c r="P30" s="364" t="str">
        <f t="shared" si="7"/>
        <v>○</v>
      </c>
      <c r="Q30" s="363"/>
      <c r="R30" s="385">
        <v>10</v>
      </c>
      <c r="S30" s="376">
        <f t="shared" si="0"/>
        <v>10</v>
      </c>
      <c r="T30" s="386">
        <v>2</v>
      </c>
      <c r="U30" s="384"/>
      <c r="V30" s="379">
        <f t="shared" si="2"/>
        <v>2</v>
      </c>
      <c r="W30" s="387"/>
      <c r="X30" s="186"/>
    </row>
    <row r="31" s="3" customFormat="1" ht="21" spans="1:24">
      <c r="A31" s="335">
        <v>4.5</v>
      </c>
      <c r="B31" s="336"/>
      <c r="C31" s="337" t="s">
        <v>89</v>
      </c>
      <c r="D31" s="324" t="s">
        <v>78</v>
      </c>
      <c r="E31" s="338">
        <v>6</v>
      </c>
      <c r="F31" s="326">
        <v>12</v>
      </c>
      <c r="G31" s="327"/>
      <c r="H31" s="328">
        <v>45103</v>
      </c>
      <c r="I31" s="361">
        <v>45103</v>
      </c>
      <c r="J31" s="362" t="str">
        <f t="shared" si="5"/>
        <v>○</v>
      </c>
      <c r="K31" s="363"/>
      <c r="L31" s="354">
        <v>45107</v>
      </c>
      <c r="M31" s="361">
        <v>45107</v>
      </c>
      <c r="N31" s="355">
        <v>12</v>
      </c>
      <c r="O31" s="356"/>
      <c r="P31" s="364" t="str">
        <f t="shared" si="7"/>
        <v>○</v>
      </c>
      <c r="Q31" s="363"/>
      <c r="R31" s="385">
        <v>10</v>
      </c>
      <c r="S31" s="376">
        <f t="shared" si="0"/>
        <v>10</v>
      </c>
      <c r="T31" s="386">
        <v>2</v>
      </c>
      <c r="U31" s="384"/>
      <c r="V31" s="379">
        <f t="shared" si="2"/>
        <v>2</v>
      </c>
      <c r="W31" s="387"/>
      <c r="X31" s="186"/>
    </row>
    <row r="32" s="3" customFormat="1" spans="1:24">
      <c r="A32" s="335">
        <v>4.6</v>
      </c>
      <c r="B32" s="336"/>
      <c r="C32" s="337" t="s">
        <v>90</v>
      </c>
      <c r="D32" s="324" t="s">
        <v>61</v>
      </c>
      <c r="E32" s="338">
        <v>4</v>
      </c>
      <c r="F32" s="326">
        <v>12</v>
      </c>
      <c r="G32" s="327"/>
      <c r="H32" s="328">
        <v>45102</v>
      </c>
      <c r="I32" s="361">
        <v>45102</v>
      </c>
      <c r="J32" s="362" t="str">
        <f t="shared" ref="J32:J34" si="8">IF(I32="","",IF(I32=H32,"○",IF(I32&gt;H32,"△","◎")))</f>
        <v>○</v>
      </c>
      <c r="K32" s="363"/>
      <c r="L32" s="354">
        <v>45107</v>
      </c>
      <c r="M32" s="361">
        <v>45106</v>
      </c>
      <c r="N32" s="355">
        <v>10</v>
      </c>
      <c r="O32" s="356"/>
      <c r="P32" s="364" t="str">
        <f t="shared" si="7"/>
        <v>◎</v>
      </c>
      <c r="Q32" s="363"/>
      <c r="R32" s="385">
        <v>8</v>
      </c>
      <c r="S32" s="376">
        <f t="shared" si="0"/>
        <v>8</v>
      </c>
      <c r="T32" s="386"/>
      <c r="U32" s="384"/>
      <c r="V32" s="379" t="str">
        <f t="shared" si="2"/>
        <v/>
      </c>
      <c r="W32" s="387"/>
      <c r="X32" s="186"/>
    </row>
    <row r="33" s="3" customFormat="1" spans="1:24">
      <c r="A33" s="335">
        <v>4.7</v>
      </c>
      <c r="B33" s="336"/>
      <c r="C33" s="337" t="s">
        <v>91</v>
      </c>
      <c r="D33" s="324" t="s">
        <v>63</v>
      </c>
      <c r="E33" s="338">
        <v>5</v>
      </c>
      <c r="F33" s="339">
        <v>7</v>
      </c>
      <c r="G33" s="327"/>
      <c r="H33" s="328">
        <v>45102</v>
      </c>
      <c r="I33" s="361">
        <v>45102</v>
      </c>
      <c r="J33" s="362" t="str">
        <f t="shared" si="8"/>
        <v>○</v>
      </c>
      <c r="K33" s="363"/>
      <c r="L33" s="354">
        <v>45107</v>
      </c>
      <c r="M33" s="354">
        <v>45105</v>
      </c>
      <c r="N33" s="365">
        <v>7</v>
      </c>
      <c r="O33" s="356"/>
      <c r="P33" s="364" t="str">
        <f t="shared" si="7"/>
        <v>◎</v>
      </c>
      <c r="Q33" s="363"/>
      <c r="R33" s="385">
        <v>7</v>
      </c>
      <c r="S33" s="376">
        <f t="shared" si="0"/>
        <v>7</v>
      </c>
      <c r="T33" s="386"/>
      <c r="U33" s="384"/>
      <c r="V33" s="379" t="str">
        <f t="shared" si="2"/>
        <v/>
      </c>
      <c r="W33" s="387"/>
      <c r="X33" s="186"/>
    </row>
    <row r="34" s="3" customFormat="1" spans="1:24">
      <c r="A34" s="335">
        <v>4.8</v>
      </c>
      <c r="B34" s="336"/>
      <c r="C34" s="337" t="s">
        <v>92</v>
      </c>
      <c r="D34" s="324" t="s">
        <v>67</v>
      </c>
      <c r="E34" s="338">
        <v>6</v>
      </c>
      <c r="F34" s="339">
        <v>12</v>
      </c>
      <c r="G34" s="327"/>
      <c r="H34" s="328">
        <v>45102</v>
      </c>
      <c r="I34" s="361">
        <v>45102</v>
      </c>
      <c r="J34" s="362" t="str">
        <f t="shared" si="8"/>
        <v>○</v>
      </c>
      <c r="K34" s="363"/>
      <c r="L34" s="354">
        <v>45107</v>
      </c>
      <c r="M34" s="354">
        <v>45107</v>
      </c>
      <c r="N34" s="365">
        <v>12</v>
      </c>
      <c r="O34" s="356"/>
      <c r="P34" s="364" t="str">
        <f t="shared" si="7"/>
        <v>○</v>
      </c>
      <c r="Q34" s="363"/>
      <c r="R34" s="385">
        <v>10</v>
      </c>
      <c r="S34" s="376">
        <f t="shared" si="0"/>
        <v>10</v>
      </c>
      <c r="T34" s="386">
        <v>2</v>
      </c>
      <c r="U34" s="384"/>
      <c r="V34" s="379">
        <f t="shared" si="2"/>
        <v>2</v>
      </c>
      <c r="W34" s="387"/>
      <c r="X34" s="186"/>
    </row>
    <row r="35" s="3" customFormat="1" spans="1:24">
      <c r="A35" s="335">
        <v>5</v>
      </c>
      <c r="B35" s="336" t="s">
        <v>93</v>
      </c>
      <c r="C35" s="337"/>
      <c r="D35" s="324"/>
      <c r="E35" s="338"/>
      <c r="F35" s="339"/>
      <c r="G35" s="327"/>
      <c r="H35" s="328"/>
      <c r="I35" s="361"/>
      <c r="J35" s="362" t="str">
        <f t="shared" ref="J35:J40" si="9">IF(I35="","",IF(I35=H35,"○",IF(I35&gt;H35,"△","◎")))</f>
        <v/>
      </c>
      <c r="K35" s="363"/>
      <c r="L35" s="354"/>
      <c r="M35" s="354"/>
      <c r="N35" s="365"/>
      <c r="O35" s="356"/>
      <c r="P35" s="364" t="str">
        <f t="shared" ref="P35:P40" si="10">IF(M35="","",IF(M35=L35,"○",IF(M35&gt;L35,"△","◎")))</f>
        <v/>
      </c>
      <c r="Q35" s="363"/>
      <c r="R35" s="385"/>
      <c r="S35" s="376" t="str">
        <f t="shared" si="0"/>
        <v/>
      </c>
      <c r="T35" s="386"/>
      <c r="U35" s="384"/>
      <c r="V35" s="379" t="str">
        <f t="shared" si="2"/>
        <v/>
      </c>
      <c r="W35" s="387"/>
      <c r="X35" s="186"/>
    </row>
    <row r="36" s="3" customFormat="1" spans="1:24">
      <c r="A36" s="335">
        <v>5.1</v>
      </c>
      <c r="B36" s="336"/>
      <c r="C36" s="337" t="s">
        <v>94</v>
      </c>
      <c r="D36" s="324" t="s">
        <v>63</v>
      </c>
      <c r="E36" s="338">
        <v>3</v>
      </c>
      <c r="F36" s="326">
        <v>6</v>
      </c>
      <c r="G36" s="327"/>
      <c r="H36" s="328">
        <v>45096</v>
      </c>
      <c r="I36" s="361">
        <v>45096</v>
      </c>
      <c r="J36" s="362" t="str">
        <f t="shared" si="9"/>
        <v>○</v>
      </c>
      <c r="K36" s="363"/>
      <c r="L36" s="361">
        <v>45098</v>
      </c>
      <c r="M36" s="354">
        <v>45098</v>
      </c>
      <c r="N36" s="365">
        <v>6</v>
      </c>
      <c r="O36" s="356"/>
      <c r="P36" s="364" t="str">
        <f t="shared" si="10"/>
        <v>○</v>
      </c>
      <c r="Q36" s="363"/>
      <c r="R36" s="385">
        <v>6</v>
      </c>
      <c r="S36" s="376">
        <f t="shared" si="0"/>
        <v>6</v>
      </c>
      <c r="T36" s="386"/>
      <c r="U36" s="384"/>
      <c r="V36" s="379" t="str">
        <f t="shared" si="2"/>
        <v/>
      </c>
      <c r="W36" s="387"/>
      <c r="X36" s="186"/>
    </row>
    <row r="37" s="3" customFormat="1" ht="21" spans="1:24">
      <c r="A37" s="335">
        <v>5.2</v>
      </c>
      <c r="B37" s="336"/>
      <c r="C37" s="337" t="s">
        <v>95</v>
      </c>
      <c r="D37" s="324" t="s">
        <v>96</v>
      </c>
      <c r="E37" s="338">
        <v>6</v>
      </c>
      <c r="F37" s="326">
        <v>12</v>
      </c>
      <c r="G37" s="327"/>
      <c r="H37" s="328">
        <v>45096</v>
      </c>
      <c r="I37" s="361">
        <v>45096</v>
      </c>
      <c r="J37" s="362" t="str">
        <f t="shared" si="9"/>
        <v>○</v>
      </c>
      <c r="K37" s="363"/>
      <c r="L37" s="361">
        <v>45098</v>
      </c>
      <c r="M37" s="354">
        <v>45098</v>
      </c>
      <c r="N37" s="365">
        <v>12</v>
      </c>
      <c r="O37" s="356"/>
      <c r="P37" s="364" t="str">
        <f t="shared" si="10"/>
        <v>○</v>
      </c>
      <c r="Q37" s="363"/>
      <c r="R37" s="385">
        <v>12</v>
      </c>
      <c r="S37" s="376">
        <f t="shared" si="0"/>
        <v>12</v>
      </c>
      <c r="T37" s="386"/>
      <c r="U37" s="384"/>
      <c r="V37" s="379" t="str">
        <f t="shared" si="2"/>
        <v/>
      </c>
      <c r="W37" s="387"/>
      <c r="X37" s="186"/>
    </row>
    <row r="38" s="3" customFormat="1" spans="1:24">
      <c r="A38" s="335">
        <v>5.3</v>
      </c>
      <c r="B38" s="336"/>
      <c r="C38" s="337" t="s">
        <v>97</v>
      </c>
      <c r="D38" s="324" t="s">
        <v>98</v>
      </c>
      <c r="E38" s="338">
        <v>6</v>
      </c>
      <c r="F38" s="326">
        <v>12</v>
      </c>
      <c r="G38" s="327"/>
      <c r="H38" s="328">
        <v>45096</v>
      </c>
      <c r="I38" s="361">
        <v>45096</v>
      </c>
      <c r="J38" s="362" t="str">
        <f t="shared" si="9"/>
        <v>○</v>
      </c>
      <c r="K38" s="363"/>
      <c r="L38" s="361">
        <v>45098</v>
      </c>
      <c r="M38" s="354">
        <v>45098</v>
      </c>
      <c r="N38" s="365">
        <v>12</v>
      </c>
      <c r="O38" s="356"/>
      <c r="P38" s="364" t="str">
        <f t="shared" si="10"/>
        <v>○</v>
      </c>
      <c r="Q38" s="363"/>
      <c r="R38" s="385">
        <v>12</v>
      </c>
      <c r="S38" s="376">
        <f t="shared" si="0"/>
        <v>12</v>
      </c>
      <c r="T38" s="386"/>
      <c r="U38" s="384"/>
      <c r="V38" s="379" t="str">
        <f>IF(T38="","",T38+#REF!*10%)</f>
        <v/>
      </c>
      <c r="W38" s="387"/>
      <c r="X38" s="186"/>
    </row>
    <row r="39" s="3" customFormat="1" spans="1:24">
      <c r="A39" s="335">
        <v>5.4</v>
      </c>
      <c r="B39" s="336"/>
      <c r="C39" s="337" t="s">
        <v>99</v>
      </c>
      <c r="D39" s="324" t="s">
        <v>88</v>
      </c>
      <c r="E39" s="338">
        <v>3</v>
      </c>
      <c r="F39" s="326">
        <v>6</v>
      </c>
      <c r="G39" s="327"/>
      <c r="H39" s="328">
        <v>45096</v>
      </c>
      <c r="I39" s="361">
        <v>45096</v>
      </c>
      <c r="J39" s="362" t="str">
        <f t="shared" si="9"/>
        <v>○</v>
      </c>
      <c r="K39" s="363"/>
      <c r="L39" s="361">
        <v>45098</v>
      </c>
      <c r="M39" s="354">
        <v>45098</v>
      </c>
      <c r="N39" s="365">
        <v>6</v>
      </c>
      <c r="O39" s="356"/>
      <c r="P39" s="364" t="str">
        <f t="shared" si="10"/>
        <v>○</v>
      </c>
      <c r="Q39" s="363"/>
      <c r="R39" s="385">
        <v>6</v>
      </c>
      <c r="S39" s="376">
        <f t="shared" si="0"/>
        <v>6</v>
      </c>
      <c r="T39" s="386"/>
      <c r="U39" s="384"/>
      <c r="V39" s="379" t="str">
        <f>IF(T39="","",T39+#REF!*10%)</f>
        <v/>
      </c>
      <c r="W39" s="387"/>
      <c r="X39" s="186"/>
    </row>
    <row r="40" s="3" customFormat="1" spans="1:24">
      <c r="A40" s="335">
        <v>5.5</v>
      </c>
      <c r="B40" s="336"/>
      <c r="C40" s="337" t="s">
        <v>100</v>
      </c>
      <c r="D40" s="324" t="s">
        <v>61</v>
      </c>
      <c r="E40" s="338">
        <v>3</v>
      </c>
      <c r="F40" s="326">
        <v>6</v>
      </c>
      <c r="G40" s="327"/>
      <c r="H40" s="328">
        <v>45096</v>
      </c>
      <c r="I40" s="361">
        <v>45096</v>
      </c>
      <c r="J40" s="362" t="str">
        <f t="shared" si="9"/>
        <v>○</v>
      </c>
      <c r="K40" s="363"/>
      <c r="L40" s="361">
        <v>45098</v>
      </c>
      <c r="M40" s="354">
        <v>45098</v>
      </c>
      <c r="N40" s="365">
        <v>6</v>
      </c>
      <c r="O40" s="356"/>
      <c r="P40" s="364" t="str">
        <f t="shared" si="10"/>
        <v>○</v>
      </c>
      <c r="Q40" s="363"/>
      <c r="R40" s="385">
        <v>6</v>
      </c>
      <c r="S40" s="376">
        <f t="shared" si="0"/>
        <v>6</v>
      </c>
      <c r="T40" s="386"/>
      <c r="U40" s="384"/>
      <c r="V40" s="379" t="str">
        <f>IF(T40="","",T40+#REF!*10%)</f>
        <v/>
      </c>
      <c r="W40" s="387"/>
      <c r="X40" s="186"/>
    </row>
    <row r="41" s="3" customFormat="1" spans="1:24">
      <c r="A41" s="335"/>
      <c r="B41" s="336"/>
      <c r="C41" s="337"/>
      <c r="D41" s="324"/>
      <c r="E41" s="338"/>
      <c r="F41" s="326"/>
      <c r="G41" s="327"/>
      <c r="H41" s="328"/>
      <c r="I41" s="361"/>
      <c r="J41" s="362"/>
      <c r="K41" s="363"/>
      <c r="L41" s="354"/>
      <c r="M41" s="361"/>
      <c r="N41" s="365"/>
      <c r="O41" s="356"/>
      <c r="P41" s="364"/>
      <c r="Q41" s="363"/>
      <c r="R41" s="385"/>
      <c r="S41" s="376" t="str">
        <f t="shared" si="0"/>
        <v/>
      </c>
      <c r="T41" s="386"/>
      <c r="U41" s="388"/>
      <c r="V41" s="389"/>
      <c r="W41" s="387"/>
      <c r="X41" s="186"/>
    </row>
    <row r="42" s="3" customFormat="1" spans="1:24">
      <c r="A42" s="236"/>
      <c r="B42" s="340"/>
      <c r="C42" s="191"/>
      <c r="D42" s="192"/>
      <c r="E42" s="239"/>
      <c r="F42" s="240"/>
      <c r="G42" s="234"/>
      <c r="H42" s="235"/>
      <c r="I42" s="263"/>
      <c r="J42" s="264"/>
      <c r="K42" s="265"/>
      <c r="L42" s="258"/>
      <c r="M42" s="258"/>
      <c r="N42" s="267"/>
      <c r="O42" s="261"/>
      <c r="P42" s="266"/>
      <c r="Q42" s="265"/>
      <c r="R42" s="285"/>
      <c r="S42" s="376" t="str">
        <f t="shared" si="0"/>
        <v/>
      </c>
      <c r="T42" s="287"/>
      <c r="U42" s="390"/>
      <c r="V42" s="288"/>
      <c r="W42" s="289"/>
      <c r="X42" s="186"/>
    </row>
    <row r="43" s="3" customFormat="1" spans="1:24">
      <c r="A43" s="236"/>
      <c r="B43" s="340"/>
      <c r="C43" s="191"/>
      <c r="D43" s="192"/>
      <c r="E43" s="239"/>
      <c r="F43" s="240"/>
      <c r="G43" s="234"/>
      <c r="H43" s="235"/>
      <c r="I43" s="263"/>
      <c r="J43" s="264"/>
      <c r="K43" s="265"/>
      <c r="L43" s="258"/>
      <c r="M43" s="258"/>
      <c r="N43" s="267"/>
      <c r="O43" s="261"/>
      <c r="P43" s="266"/>
      <c r="Q43" s="265"/>
      <c r="R43" s="285"/>
      <c r="S43" s="376" t="str">
        <f t="shared" si="0"/>
        <v/>
      </c>
      <c r="T43" s="287"/>
      <c r="U43" s="390"/>
      <c r="V43" s="288"/>
      <c r="W43" s="289"/>
      <c r="X43" s="186"/>
    </row>
    <row r="44" s="3" customFormat="1" spans="1:24">
      <c r="A44" s="236"/>
      <c r="B44" s="340"/>
      <c r="C44" s="191"/>
      <c r="D44" s="192"/>
      <c r="E44" s="239"/>
      <c r="F44" s="240"/>
      <c r="G44" s="234"/>
      <c r="H44" s="235"/>
      <c r="I44" s="263"/>
      <c r="J44" s="264"/>
      <c r="K44" s="265"/>
      <c r="L44" s="258"/>
      <c r="M44" s="258"/>
      <c r="N44" s="267"/>
      <c r="O44" s="261"/>
      <c r="P44" s="266"/>
      <c r="Q44" s="265"/>
      <c r="R44" s="285"/>
      <c r="S44" s="376" t="str">
        <f t="shared" si="0"/>
        <v/>
      </c>
      <c r="T44" s="287"/>
      <c r="U44" s="390"/>
      <c r="V44" s="288"/>
      <c r="W44" s="289"/>
      <c r="X44" s="186"/>
    </row>
    <row r="45" s="3" customFormat="1" spans="1:24">
      <c r="A45" s="236"/>
      <c r="B45" s="340"/>
      <c r="C45" s="191"/>
      <c r="D45" s="192"/>
      <c r="E45" s="239"/>
      <c r="F45" s="240" t="str">
        <f t="shared" ref="F45:F75" si="11">IF($P45&lt;&gt;"",R45,"")</f>
        <v/>
      </c>
      <c r="G45" s="234" t="e">
        <f>IF(单体测试!#REF!="","",O45+#REF!+需求設計書review!M19+需求設計書review!Q19+需求設計書review!#REF!+需求設計書review!#REF!+单体测试!#REF!+单体测试!#REF!)</f>
        <v>#REF!</v>
      </c>
      <c r="H45" s="235"/>
      <c r="I45" s="263"/>
      <c r="J45" s="264" t="str">
        <f t="shared" ref="J45:J76" si="12">IF(I45="","",IF(I45=H45,"○",IF(I45&gt;H45,"△","◎")))</f>
        <v/>
      </c>
      <c r="K45" s="265" t="str">
        <f t="shared" ref="K45:K55" si="13">IF(H45="","",IF(H45&lt;=$B$2,IF(I45="",1),0))</f>
        <v/>
      </c>
      <c r="L45" s="258"/>
      <c r="M45" s="258"/>
      <c r="N45" s="267"/>
      <c r="O45" s="261">
        <f t="shared" ref="O45:O75" si="14">IF(M45="",0,N45)</f>
        <v>0</v>
      </c>
      <c r="P45" s="266" t="str">
        <f t="shared" ref="P45:P75" si="15">IF(M45="","",IF(M45=L45,"○",IF(M45&gt;L45,"△","◎")))</f>
        <v/>
      </c>
      <c r="Q45" s="265" t="str">
        <f t="shared" ref="Q45:Q75" si="16">IF(L45="","",IF($B$2&gt;=L45,IF(M45="",1),0))</f>
        <v/>
      </c>
      <c r="R45" s="285"/>
      <c r="S45" s="376" t="str">
        <f t="shared" si="0"/>
        <v/>
      </c>
      <c r="T45" s="287"/>
      <c r="U45" s="390"/>
      <c r="V45" s="288" t="str">
        <f>IF(T45="","",T45+#REF!*10%)</f>
        <v/>
      </c>
      <c r="W45" s="289"/>
      <c r="X45" s="186"/>
    </row>
    <row r="46" s="3" customFormat="1" ht="12.75" customHeight="1" spans="1:24">
      <c r="A46" s="236"/>
      <c r="B46" s="237"/>
      <c r="C46" s="237"/>
      <c r="D46" s="192"/>
      <c r="E46" s="239"/>
      <c r="F46" s="240" t="str">
        <f t="shared" si="11"/>
        <v/>
      </c>
      <c r="G46" s="234" t="e">
        <f>IF(单体测试!#REF!="","",O46+#REF!+需求設計書review!M20+需求設計書review!Q20+需求設計書review!#REF!+需求設計書review!#REF!+单体测试!#REF!+单体测试!#REF!)</f>
        <v>#REF!</v>
      </c>
      <c r="H46" s="235"/>
      <c r="I46" s="263"/>
      <c r="J46" s="264" t="str">
        <f t="shared" si="12"/>
        <v/>
      </c>
      <c r="K46" s="265" t="str">
        <f t="shared" si="13"/>
        <v/>
      </c>
      <c r="L46" s="258"/>
      <c r="M46" s="258"/>
      <c r="N46" s="267"/>
      <c r="O46" s="261">
        <f t="shared" si="14"/>
        <v>0</v>
      </c>
      <c r="P46" s="266" t="str">
        <f t="shared" si="15"/>
        <v/>
      </c>
      <c r="Q46" s="265" t="str">
        <f t="shared" si="16"/>
        <v/>
      </c>
      <c r="R46" s="285"/>
      <c r="S46" s="376" t="str">
        <f t="shared" si="0"/>
        <v/>
      </c>
      <c r="T46" s="287"/>
      <c r="U46" s="390"/>
      <c r="V46" s="288" t="str">
        <f>IF(T46="","",T46+#REF!*10%)</f>
        <v/>
      </c>
      <c r="W46" s="289"/>
      <c r="X46" s="186"/>
    </row>
    <row r="47" s="3" customFormat="1" ht="12.75" customHeight="1" spans="1:24">
      <c r="A47" s="236"/>
      <c r="B47" s="237"/>
      <c r="C47" s="237"/>
      <c r="D47" s="192"/>
      <c r="E47" s="239"/>
      <c r="F47" s="240" t="str">
        <f t="shared" si="11"/>
        <v/>
      </c>
      <c r="G47" s="234" t="e">
        <f>IF(单体测试!#REF!="","",O47+#REF!+需求設計書review!M21+需求設計書review!Q21+需求設計書review!#REF!+需求設計書review!#REF!+单体测试!#REF!+单体测试!#REF!)</f>
        <v>#REF!</v>
      </c>
      <c r="H47" s="235"/>
      <c r="I47" s="263"/>
      <c r="J47" s="264" t="str">
        <f t="shared" si="12"/>
        <v/>
      </c>
      <c r="K47" s="265" t="str">
        <f t="shared" si="13"/>
        <v/>
      </c>
      <c r="L47" s="258"/>
      <c r="M47" s="258"/>
      <c r="N47" s="267"/>
      <c r="O47" s="261">
        <f t="shared" si="14"/>
        <v>0</v>
      </c>
      <c r="P47" s="266" t="str">
        <f t="shared" si="15"/>
        <v/>
      </c>
      <c r="Q47" s="265" t="str">
        <f t="shared" si="16"/>
        <v/>
      </c>
      <c r="R47" s="285"/>
      <c r="S47" s="376" t="str">
        <f t="shared" si="0"/>
        <v/>
      </c>
      <c r="T47" s="287"/>
      <c r="U47" s="390"/>
      <c r="V47" s="288" t="str">
        <f>IF(T47="","",T47+#REF!*10%)</f>
        <v/>
      </c>
      <c r="W47" s="289"/>
      <c r="X47" s="186"/>
    </row>
    <row r="48" s="3" customFormat="1" ht="12" customHeight="1" spans="1:24">
      <c r="A48" s="236"/>
      <c r="B48" s="237"/>
      <c r="C48" s="341"/>
      <c r="D48" s="192"/>
      <c r="E48" s="239"/>
      <c r="F48" s="240" t="str">
        <f t="shared" si="11"/>
        <v/>
      </c>
      <c r="G48" s="234" t="e">
        <f>IF(单体测试!#REF!="","",O48+#REF!+需求設計書review!M22+需求設計書review!Q22+需求設計書review!#REF!+需求設計書review!#REF!+单体测试!#REF!+单体测试!#REF!)</f>
        <v>#REF!</v>
      </c>
      <c r="H48" s="235"/>
      <c r="I48" s="263"/>
      <c r="J48" s="264" t="str">
        <f t="shared" si="12"/>
        <v/>
      </c>
      <c r="K48" s="265" t="str">
        <f t="shared" si="13"/>
        <v/>
      </c>
      <c r="L48" s="258"/>
      <c r="M48" s="258"/>
      <c r="N48" s="267"/>
      <c r="O48" s="261">
        <f t="shared" si="14"/>
        <v>0</v>
      </c>
      <c r="P48" s="266" t="str">
        <f t="shared" si="15"/>
        <v/>
      </c>
      <c r="Q48" s="265" t="str">
        <f t="shared" si="16"/>
        <v/>
      </c>
      <c r="R48" s="285"/>
      <c r="S48" s="376" t="str">
        <f t="shared" si="0"/>
        <v/>
      </c>
      <c r="T48" s="285"/>
      <c r="U48" s="285"/>
      <c r="V48" s="288" t="str">
        <f>IF(T48="","",T48+#REF!*10%)</f>
        <v/>
      </c>
      <c r="W48" s="289"/>
      <c r="X48" s="186"/>
    </row>
    <row r="49" s="3" customFormat="1" spans="1:24">
      <c r="A49" s="236"/>
      <c r="B49" s="237"/>
      <c r="C49" s="341"/>
      <c r="D49" s="192"/>
      <c r="E49" s="239"/>
      <c r="F49" s="240" t="str">
        <f t="shared" si="11"/>
        <v/>
      </c>
      <c r="G49" s="234" t="e">
        <f>IF(单体测试!#REF!="","",O49+#REF!+需求設計書review!M23+需求設計書review!Q23+需求設計書review!#REF!+需求設計書review!#REF!+单体测试!#REF!+单体测试!#REF!)</f>
        <v>#REF!</v>
      </c>
      <c r="H49" s="235"/>
      <c r="I49" s="263"/>
      <c r="J49" s="264" t="str">
        <f t="shared" si="12"/>
        <v/>
      </c>
      <c r="K49" s="265" t="str">
        <f t="shared" si="13"/>
        <v/>
      </c>
      <c r="L49" s="258"/>
      <c r="M49" s="258"/>
      <c r="N49" s="267"/>
      <c r="O49" s="261">
        <f t="shared" si="14"/>
        <v>0</v>
      </c>
      <c r="P49" s="266" t="str">
        <f t="shared" si="15"/>
        <v/>
      </c>
      <c r="Q49" s="265" t="str">
        <f t="shared" si="16"/>
        <v/>
      </c>
      <c r="R49" s="285"/>
      <c r="S49" s="286" t="str">
        <f>IF(R49="","",R49+#REF!*10%)</f>
        <v/>
      </c>
      <c r="T49" s="287"/>
      <c r="U49" s="390"/>
      <c r="V49" s="288" t="str">
        <f>IF(T49="","",T49+#REF!*10%)</f>
        <v/>
      </c>
      <c r="W49" s="289"/>
      <c r="X49" s="186"/>
    </row>
    <row r="50" s="3" customFormat="1" ht="12" customHeight="1" spans="1:24">
      <c r="A50" s="236"/>
      <c r="B50" s="237"/>
      <c r="C50" s="341"/>
      <c r="D50" s="192"/>
      <c r="E50" s="239"/>
      <c r="F50" s="240" t="str">
        <f t="shared" si="11"/>
        <v/>
      </c>
      <c r="G50" s="234" t="e">
        <f>IF(单体测试!#REF!="","",O50+#REF!+需求設計書review!M24+需求設計書review!Q24+需求設計書review!#REF!+需求設計書review!#REF!+单体测试!#REF!+单体测试!#REF!)</f>
        <v>#REF!</v>
      </c>
      <c r="H50" s="235"/>
      <c r="I50" s="263"/>
      <c r="J50" s="264" t="str">
        <f t="shared" si="12"/>
        <v/>
      </c>
      <c r="K50" s="265" t="str">
        <f t="shared" si="13"/>
        <v/>
      </c>
      <c r="L50" s="258"/>
      <c r="M50" s="258"/>
      <c r="N50" s="267"/>
      <c r="O50" s="261">
        <f t="shared" si="14"/>
        <v>0</v>
      </c>
      <c r="P50" s="266" t="str">
        <f t="shared" si="15"/>
        <v/>
      </c>
      <c r="Q50" s="265" t="str">
        <f t="shared" si="16"/>
        <v/>
      </c>
      <c r="R50" s="285"/>
      <c r="S50" s="286" t="str">
        <f>IF(R50="","",R50+#REF!*10%)</f>
        <v/>
      </c>
      <c r="T50" s="287"/>
      <c r="U50" s="390"/>
      <c r="V50" s="288" t="str">
        <f>IF(T50="","",T50+#REF!*10%)</f>
        <v/>
      </c>
      <c r="W50" s="289"/>
      <c r="X50" s="186"/>
    </row>
    <row r="51" s="3" customFormat="1" spans="1:24">
      <c r="A51" s="236"/>
      <c r="B51" s="237"/>
      <c r="C51" s="341"/>
      <c r="D51" s="192"/>
      <c r="E51" s="239"/>
      <c r="F51" s="240" t="str">
        <f t="shared" si="11"/>
        <v/>
      </c>
      <c r="G51" s="234" t="e">
        <f>IF(单体测试!#REF!="","",O51+#REF!+需求設計書review!M25+需求設計書review!Q25+需求設計書review!#REF!+需求設計書review!#REF!+单体测试!#REF!+单体测试!#REF!)</f>
        <v>#REF!</v>
      </c>
      <c r="H51" s="235"/>
      <c r="I51" s="263"/>
      <c r="J51" s="264" t="str">
        <f t="shared" si="12"/>
        <v/>
      </c>
      <c r="K51" s="265" t="str">
        <f t="shared" si="13"/>
        <v/>
      </c>
      <c r="L51" s="258"/>
      <c r="M51" s="258"/>
      <c r="N51" s="267"/>
      <c r="O51" s="261">
        <f t="shared" si="14"/>
        <v>0</v>
      </c>
      <c r="P51" s="266" t="str">
        <f t="shared" si="15"/>
        <v/>
      </c>
      <c r="Q51" s="265" t="str">
        <f t="shared" si="16"/>
        <v/>
      </c>
      <c r="R51" s="285"/>
      <c r="S51" s="286" t="str">
        <f>IF(R51="","",R51+#REF!*10%)</f>
        <v/>
      </c>
      <c r="T51" s="287"/>
      <c r="U51" s="390"/>
      <c r="V51" s="288" t="str">
        <f>IF(T51="","",T51+#REF!*10%)</f>
        <v/>
      </c>
      <c r="W51" s="289"/>
      <c r="X51" s="186"/>
    </row>
    <row r="52" s="3" customFormat="1" spans="1:24">
      <c r="A52" s="236"/>
      <c r="B52" s="237"/>
      <c r="C52" s="341"/>
      <c r="D52" s="192"/>
      <c r="E52" s="239"/>
      <c r="F52" s="240" t="str">
        <f t="shared" si="11"/>
        <v/>
      </c>
      <c r="G52" s="234" t="e">
        <f>IF(单体测试!#REF!="","",O52+#REF!+需求設計書review!M26+需求設計書review!Q26+需求設計書review!#REF!+需求設計書review!#REF!+单体测试!#REF!+单体测试!#REF!)</f>
        <v>#REF!</v>
      </c>
      <c r="H52" s="235"/>
      <c r="I52" s="263"/>
      <c r="J52" s="264" t="str">
        <f t="shared" si="12"/>
        <v/>
      </c>
      <c r="K52" s="265" t="str">
        <f t="shared" si="13"/>
        <v/>
      </c>
      <c r="L52" s="258"/>
      <c r="M52" s="258"/>
      <c r="N52" s="267"/>
      <c r="O52" s="261">
        <f t="shared" si="14"/>
        <v>0</v>
      </c>
      <c r="P52" s="266" t="str">
        <f t="shared" si="15"/>
        <v/>
      </c>
      <c r="Q52" s="265" t="str">
        <f t="shared" si="16"/>
        <v/>
      </c>
      <c r="R52" s="285"/>
      <c r="S52" s="286" t="str">
        <f>IF(R52="","",R52+#REF!*10%)</f>
        <v/>
      </c>
      <c r="T52" s="287"/>
      <c r="U52" s="390"/>
      <c r="V52" s="288" t="str">
        <f>IF(T52="","",T52+#REF!*10%)</f>
        <v/>
      </c>
      <c r="W52" s="289"/>
      <c r="X52" s="186"/>
    </row>
    <row r="53" s="3" customFormat="1" spans="1:24">
      <c r="A53" s="236"/>
      <c r="B53" s="340"/>
      <c r="C53" s="191"/>
      <c r="D53" s="192"/>
      <c r="E53" s="239"/>
      <c r="F53" s="240" t="str">
        <f t="shared" si="11"/>
        <v/>
      </c>
      <c r="G53" s="234" t="e">
        <f>IF(单体测试!#REF!="","",O53+#REF!+需求設計書review!M27+需求設計書review!Q27+需求設計書review!#REF!+需求設計書review!#REF!+单体测试!#REF!+单体测试!#REF!)</f>
        <v>#REF!</v>
      </c>
      <c r="H53" s="235"/>
      <c r="I53" s="263"/>
      <c r="J53" s="264" t="str">
        <f t="shared" si="12"/>
        <v/>
      </c>
      <c r="K53" s="265" t="str">
        <f t="shared" si="13"/>
        <v/>
      </c>
      <c r="L53" s="258"/>
      <c r="M53" s="258"/>
      <c r="N53" s="267"/>
      <c r="O53" s="261">
        <f t="shared" si="14"/>
        <v>0</v>
      </c>
      <c r="P53" s="266" t="str">
        <f t="shared" si="15"/>
        <v/>
      </c>
      <c r="Q53" s="265" t="str">
        <f t="shared" si="16"/>
        <v/>
      </c>
      <c r="R53" s="285"/>
      <c r="S53" s="286" t="str">
        <f>IF(R53="","",R53+#REF!*10%)</f>
        <v/>
      </c>
      <c r="T53" s="287"/>
      <c r="U53" s="390"/>
      <c r="V53" s="288" t="str">
        <f>IF(T53="","",T53+#REF!*10%)</f>
        <v/>
      </c>
      <c r="W53" s="289"/>
      <c r="X53" s="186"/>
    </row>
    <row r="54" s="3" customFormat="1" spans="1:24">
      <c r="A54" s="236"/>
      <c r="B54" s="237"/>
      <c r="C54" s="341"/>
      <c r="D54" s="192"/>
      <c r="E54" s="239"/>
      <c r="F54" s="240" t="str">
        <f t="shared" si="11"/>
        <v/>
      </c>
      <c r="G54" s="234" t="e">
        <f>IF(单体测试!#REF!="","",O54+#REF!+需求設計書review!M28+需求設計書review!Q28+需求設計書review!#REF!+需求設計書review!#REF!+单体测试!#REF!+单体测试!#REF!)</f>
        <v>#REF!</v>
      </c>
      <c r="H54" s="235"/>
      <c r="I54" s="263"/>
      <c r="J54" s="264" t="str">
        <f t="shared" si="12"/>
        <v/>
      </c>
      <c r="K54" s="265" t="str">
        <f t="shared" si="13"/>
        <v/>
      </c>
      <c r="L54" s="258"/>
      <c r="M54" s="258"/>
      <c r="N54" s="267"/>
      <c r="O54" s="261">
        <f t="shared" si="14"/>
        <v>0</v>
      </c>
      <c r="P54" s="266" t="str">
        <f t="shared" si="15"/>
        <v/>
      </c>
      <c r="Q54" s="265" t="str">
        <f t="shared" si="16"/>
        <v/>
      </c>
      <c r="R54" s="285"/>
      <c r="S54" s="286" t="str">
        <f>IF(R54="","",R54+#REF!*10%)</f>
        <v/>
      </c>
      <c r="T54" s="287"/>
      <c r="U54" s="390"/>
      <c r="V54" s="288" t="str">
        <f>IF(T54="","",T54+#REF!*10%)</f>
        <v/>
      </c>
      <c r="W54" s="289"/>
      <c r="X54" s="186"/>
    </row>
    <row r="55" s="3" customFormat="1" spans="1:24">
      <c r="A55" s="236"/>
      <c r="B55" s="237"/>
      <c r="C55" s="341"/>
      <c r="D55" s="192"/>
      <c r="E55" s="239"/>
      <c r="F55" s="240" t="str">
        <f t="shared" si="11"/>
        <v/>
      </c>
      <c r="G55" s="234" t="e">
        <f>IF(单体测试!#REF!="","",O55+#REF!+需求設計書review!M29+需求設計書review!Q29+需求設計書review!#REF!+需求設計書review!#REF!+单体测试!#REF!+单体测试!#REF!)</f>
        <v>#REF!</v>
      </c>
      <c r="H55" s="235"/>
      <c r="I55" s="263"/>
      <c r="J55" s="264" t="str">
        <f t="shared" si="12"/>
        <v/>
      </c>
      <c r="K55" s="265" t="str">
        <f t="shared" si="13"/>
        <v/>
      </c>
      <c r="L55" s="258"/>
      <c r="M55" s="258"/>
      <c r="N55" s="267"/>
      <c r="O55" s="261">
        <f t="shared" si="14"/>
        <v>0</v>
      </c>
      <c r="P55" s="266" t="str">
        <f t="shared" si="15"/>
        <v/>
      </c>
      <c r="Q55" s="265" t="str">
        <f t="shared" si="16"/>
        <v/>
      </c>
      <c r="R55" s="285"/>
      <c r="S55" s="286"/>
      <c r="T55" s="287"/>
      <c r="U55" s="390"/>
      <c r="V55" s="288" t="str">
        <f>IF(T55="","",T55+#REF!*10%)</f>
        <v/>
      </c>
      <c r="W55" s="289"/>
      <c r="X55" s="186"/>
    </row>
    <row r="56" s="3" customFormat="1" spans="1:24">
      <c r="A56" s="236"/>
      <c r="B56" s="237"/>
      <c r="C56" s="341"/>
      <c r="D56" s="192"/>
      <c r="E56" s="239"/>
      <c r="F56" s="240" t="str">
        <f t="shared" si="11"/>
        <v/>
      </c>
      <c r="G56" s="234" t="e">
        <f>IF(单体测试!#REF!="","",O56+#REF!+需求設計書review!M30+需求設計書review!Q30+需求設計書review!#REF!+需求設計書review!#REF!+单体测试!#REF!+单体测试!#REF!)</f>
        <v>#REF!</v>
      </c>
      <c r="H56" s="235"/>
      <c r="I56" s="263"/>
      <c r="J56" s="264" t="str">
        <f t="shared" si="12"/>
        <v/>
      </c>
      <c r="K56" s="265"/>
      <c r="L56" s="258"/>
      <c r="M56" s="258"/>
      <c r="N56" s="267"/>
      <c r="O56" s="261">
        <f t="shared" si="14"/>
        <v>0</v>
      </c>
      <c r="P56" s="266" t="str">
        <f t="shared" si="15"/>
        <v/>
      </c>
      <c r="Q56" s="265" t="str">
        <f t="shared" si="16"/>
        <v/>
      </c>
      <c r="R56" s="285"/>
      <c r="S56" s="286" t="str">
        <f>IF(R56="","",R56+#REF!*10%)</f>
        <v/>
      </c>
      <c r="T56" s="285"/>
      <c r="U56" s="285"/>
      <c r="V56" s="288" t="str">
        <f>IF(T56="","",T56+#REF!*10%)</f>
        <v/>
      </c>
      <c r="W56" s="289"/>
      <c r="X56" s="186"/>
    </row>
    <row r="57" s="3" customFormat="1" spans="1:24">
      <c r="A57" s="236"/>
      <c r="B57" s="237"/>
      <c r="C57" s="341"/>
      <c r="D57" s="192"/>
      <c r="E57" s="239"/>
      <c r="F57" s="240" t="str">
        <f t="shared" si="11"/>
        <v/>
      </c>
      <c r="G57" s="234" t="e">
        <f>IF(单体测试!#REF!="","",O57+#REF!+需求設計書review!M31+需求設計書review!Q31+需求設計書review!#REF!+需求設計書review!#REF!+单体测试!#REF!+单体测试!#REF!)</f>
        <v>#REF!</v>
      </c>
      <c r="H57" s="235"/>
      <c r="I57" s="258"/>
      <c r="J57" s="264" t="str">
        <f t="shared" si="12"/>
        <v/>
      </c>
      <c r="K57" s="265"/>
      <c r="L57" s="258"/>
      <c r="M57" s="258"/>
      <c r="N57" s="267"/>
      <c r="O57" s="261">
        <f t="shared" si="14"/>
        <v>0</v>
      </c>
      <c r="P57" s="266" t="str">
        <f t="shared" si="15"/>
        <v/>
      </c>
      <c r="Q57" s="265" t="str">
        <f t="shared" si="16"/>
        <v/>
      </c>
      <c r="R57" s="285"/>
      <c r="S57" s="286" t="str">
        <f>IF(R57="","",R57+#REF!*10%)</f>
        <v/>
      </c>
      <c r="T57" s="287"/>
      <c r="U57" s="390"/>
      <c r="V57" s="288" t="str">
        <f>IF(T57="","",T57+#REF!*10%)</f>
        <v/>
      </c>
      <c r="W57" s="289"/>
      <c r="X57" s="186"/>
    </row>
    <row r="58" s="3" customFormat="1" spans="1:24">
      <c r="A58" s="236"/>
      <c r="B58" s="237"/>
      <c r="C58" s="341"/>
      <c r="D58" s="192"/>
      <c r="E58" s="239"/>
      <c r="F58" s="240" t="str">
        <f t="shared" si="11"/>
        <v/>
      </c>
      <c r="G58" s="234" t="e">
        <f>IF(单体测试!#REF!="","",O58+#REF!+需求設計書review!M32+需求設計書review!Q32+需求設計書review!#REF!+需求設計書review!#REF!+单体测试!#REF!+单体测试!#REF!)</f>
        <v>#REF!</v>
      </c>
      <c r="H58" s="235"/>
      <c r="I58" s="263"/>
      <c r="J58" s="264" t="str">
        <f t="shared" si="12"/>
        <v/>
      </c>
      <c r="K58" s="265"/>
      <c r="L58" s="258"/>
      <c r="M58" s="258"/>
      <c r="N58" s="267"/>
      <c r="O58" s="261">
        <f t="shared" si="14"/>
        <v>0</v>
      </c>
      <c r="P58" s="266" t="str">
        <f t="shared" si="15"/>
        <v/>
      </c>
      <c r="Q58" s="265" t="str">
        <f t="shared" si="16"/>
        <v/>
      </c>
      <c r="R58" s="285"/>
      <c r="S58" s="286"/>
      <c r="T58" s="287"/>
      <c r="U58" s="390"/>
      <c r="V58" s="288" t="str">
        <f>IF(T58="","",T58+#REF!*10%)</f>
        <v/>
      </c>
      <c r="W58" s="289"/>
      <c r="X58" s="186"/>
    </row>
    <row r="59" s="3" customFormat="1" spans="1:24">
      <c r="A59" s="236"/>
      <c r="B59" s="237"/>
      <c r="C59" s="341"/>
      <c r="D59" s="192"/>
      <c r="E59" s="239"/>
      <c r="F59" s="240" t="str">
        <f t="shared" si="11"/>
        <v/>
      </c>
      <c r="G59" s="234" t="e">
        <f>IF(单体测试!#REF!="","",O59+#REF!+需求設計書review!M33+需求設計書review!Q33+需求設計書review!#REF!+需求設計書review!#REF!+单体测试!#REF!+单体测试!#REF!)</f>
        <v>#REF!</v>
      </c>
      <c r="H59" s="235"/>
      <c r="I59" s="263"/>
      <c r="J59" s="264" t="str">
        <f t="shared" si="12"/>
        <v/>
      </c>
      <c r="K59" s="265"/>
      <c r="L59" s="258"/>
      <c r="M59" s="258"/>
      <c r="N59" s="267"/>
      <c r="O59" s="261">
        <f t="shared" si="14"/>
        <v>0</v>
      </c>
      <c r="P59" s="266" t="str">
        <f t="shared" si="15"/>
        <v/>
      </c>
      <c r="Q59" s="265" t="str">
        <f t="shared" si="16"/>
        <v/>
      </c>
      <c r="R59" s="285"/>
      <c r="S59" s="286" t="str">
        <f>IF(R59="","",R59+#REF!*10%)</f>
        <v/>
      </c>
      <c r="T59" s="287"/>
      <c r="U59" s="390"/>
      <c r="V59" s="288" t="str">
        <f>IF(T59="","",T59+#REF!*10%)</f>
        <v/>
      </c>
      <c r="W59" s="289"/>
      <c r="X59" s="186"/>
    </row>
    <row r="60" s="3" customFormat="1" spans="1:24">
      <c r="A60" s="236"/>
      <c r="B60" s="237"/>
      <c r="C60" s="341"/>
      <c r="D60" s="192"/>
      <c r="E60" s="239"/>
      <c r="F60" s="240" t="str">
        <f t="shared" si="11"/>
        <v/>
      </c>
      <c r="G60" s="234" t="e">
        <f>IF(单体测试!#REF!="","",O60+#REF!+需求設計書review!M34+需求設計書review!Q34+需求設計書review!#REF!+需求設計書review!#REF!+单体测试!#REF!+单体测试!#REF!)</f>
        <v>#REF!</v>
      </c>
      <c r="H60" s="235"/>
      <c r="I60" s="263"/>
      <c r="J60" s="264" t="str">
        <f t="shared" si="12"/>
        <v/>
      </c>
      <c r="K60" s="265"/>
      <c r="L60" s="258"/>
      <c r="M60" s="258"/>
      <c r="N60" s="267"/>
      <c r="O60" s="261">
        <f t="shared" si="14"/>
        <v>0</v>
      </c>
      <c r="P60" s="266" t="str">
        <f t="shared" si="15"/>
        <v/>
      </c>
      <c r="Q60" s="265" t="str">
        <f t="shared" si="16"/>
        <v/>
      </c>
      <c r="R60" s="285"/>
      <c r="S60" s="286" t="str">
        <f>IF(R60="","",R60+#REF!*10%)</f>
        <v/>
      </c>
      <c r="T60" s="287"/>
      <c r="U60" s="390"/>
      <c r="V60" s="288" t="str">
        <f>IF(T60="","",T60+#REF!*10%)</f>
        <v/>
      </c>
      <c r="W60" s="289"/>
      <c r="X60" s="186"/>
    </row>
    <row r="61" s="3" customFormat="1" spans="1:24">
      <c r="A61" s="236"/>
      <c r="B61" s="237"/>
      <c r="C61" s="341"/>
      <c r="D61" s="192"/>
      <c r="E61" s="239"/>
      <c r="F61" s="240" t="str">
        <f t="shared" si="11"/>
        <v/>
      </c>
      <c r="G61" s="234" t="e">
        <f>IF(单体测试!#REF!="","",O61+#REF!+需求設計書review!M35+需求設計書review!Q35+需求設計書review!#REF!+需求設計書review!#REF!+单体测试!#REF!+单体测试!#REF!)</f>
        <v>#REF!</v>
      </c>
      <c r="H61" s="235"/>
      <c r="I61" s="263"/>
      <c r="J61" s="264" t="str">
        <f t="shared" si="12"/>
        <v/>
      </c>
      <c r="K61" s="265"/>
      <c r="L61" s="258"/>
      <c r="M61" s="258"/>
      <c r="N61" s="267"/>
      <c r="O61" s="261">
        <f t="shared" si="14"/>
        <v>0</v>
      </c>
      <c r="P61" s="266" t="str">
        <f t="shared" si="15"/>
        <v/>
      </c>
      <c r="Q61" s="265" t="str">
        <f t="shared" si="16"/>
        <v/>
      </c>
      <c r="R61" s="285"/>
      <c r="S61" s="286" t="str">
        <f>IF(R61="","",R61+#REF!*10%)</f>
        <v/>
      </c>
      <c r="T61" s="285"/>
      <c r="U61" s="285"/>
      <c r="V61" s="288" t="str">
        <f>IF(T61="","",T61+#REF!*10%)</f>
        <v/>
      </c>
      <c r="W61" s="289"/>
      <c r="X61" s="186"/>
    </row>
    <row r="62" s="3" customFormat="1" spans="1:24">
      <c r="A62" s="236"/>
      <c r="B62" s="237"/>
      <c r="C62" s="341"/>
      <c r="D62" s="192"/>
      <c r="E62" s="239"/>
      <c r="F62" s="240" t="str">
        <f t="shared" si="11"/>
        <v/>
      </c>
      <c r="G62" s="234" t="e">
        <f>IF(单体测试!#REF!="","",O62+#REF!+需求設計書review!M36+需求設計書review!Q36+需求設計書review!#REF!+需求設計書review!#REF!+单体测试!#REF!+单体测试!#REF!)</f>
        <v>#REF!</v>
      </c>
      <c r="H62" s="235"/>
      <c r="I62" s="263"/>
      <c r="J62" s="264" t="str">
        <f t="shared" si="12"/>
        <v/>
      </c>
      <c r="K62" s="265"/>
      <c r="L62" s="258"/>
      <c r="M62" s="258"/>
      <c r="N62" s="267"/>
      <c r="O62" s="261">
        <f t="shared" si="14"/>
        <v>0</v>
      </c>
      <c r="P62" s="264" t="str">
        <f t="shared" si="15"/>
        <v/>
      </c>
      <c r="Q62" s="265" t="str">
        <f t="shared" si="16"/>
        <v/>
      </c>
      <c r="R62" s="285"/>
      <c r="S62" s="286" t="str">
        <f>IF(R62="","",R62+#REF!*10%)</f>
        <v/>
      </c>
      <c r="T62" s="287"/>
      <c r="U62" s="390"/>
      <c r="V62" s="288" t="str">
        <f>IF(T62="","",T62+#REF!*10%)</f>
        <v/>
      </c>
      <c r="W62" s="289"/>
      <c r="X62" s="186"/>
    </row>
    <row r="63" s="3" customFormat="1" spans="1:24">
      <c r="A63" s="236"/>
      <c r="B63" s="237"/>
      <c r="C63" s="341"/>
      <c r="D63" s="192"/>
      <c r="E63" s="239"/>
      <c r="F63" s="240" t="str">
        <f t="shared" si="11"/>
        <v/>
      </c>
      <c r="G63" s="234" t="e">
        <f>IF(单体测试!#REF!="","",O63+#REF!+需求設計書review!M37+需求設計書review!Q37+需求設計書review!#REF!+需求設計書review!#REF!+单体测试!#REF!+单体测试!#REF!)</f>
        <v>#REF!</v>
      </c>
      <c r="H63" s="235"/>
      <c r="I63" s="263"/>
      <c r="J63" s="264" t="str">
        <f t="shared" si="12"/>
        <v/>
      </c>
      <c r="K63" s="265"/>
      <c r="L63" s="258"/>
      <c r="M63" s="258"/>
      <c r="N63" s="267"/>
      <c r="O63" s="261">
        <f t="shared" si="14"/>
        <v>0</v>
      </c>
      <c r="P63" s="264" t="str">
        <f t="shared" si="15"/>
        <v/>
      </c>
      <c r="Q63" s="265" t="str">
        <f t="shared" si="16"/>
        <v/>
      </c>
      <c r="R63" s="290"/>
      <c r="S63" s="240" t="str">
        <f>IF(R63="","",R63+#REF!*10%)</f>
        <v/>
      </c>
      <c r="T63" s="291"/>
      <c r="U63" s="391"/>
      <c r="V63" s="292" t="str">
        <f>IF(T63="","",T63+#REF!*10%)</f>
        <v/>
      </c>
      <c r="W63" s="289"/>
      <c r="X63" s="186"/>
    </row>
    <row r="64" s="3" customFormat="1" spans="1:24">
      <c r="A64" s="236"/>
      <c r="B64" s="237"/>
      <c r="C64" s="341"/>
      <c r="D64" s="192"/>
      <c r="E64" s="239"/>
      <c r="F64" s="240" t="str">
        <f t="shared" si="11"/>
        <v/>
      </c>
      <c r="G64" s="234" t="e">
        <f>IF(单体测试!#REF!="","",O64+#REF!+需求設計書review!M38+需求設計書review!Q38+需求設計書review!#REF!+需求設計書review!#REF!+单体测试!#REF!+单体测试!#REF!)</f>
        <v>#REF!</v>
      </c>
      <c r="H64" s="235"/>
      <c r="I64" s="263"/>
      <c r="J64" s="264" t="str">
        <f t="shared" si="12"/>
        <v/>
      </c>
      <c r="K64" s="265"/>
      <c r="L64" s="258"/>
      <c r="M64" s="258"/>
      <c r="N64" s="267"/>
      <c r="O64" s="261">
        <f t="shared" si="14"/>
        <v>0</v>
      </c>
      <c r="P64" s="264" t="str">
        <f t="shared" si="15"/>
        <v/>
      </c>
      <c r="Q64" s="265" t="str">
        <f t="shared" si="16"/>
        <v/>
      </c>
      <c r="R64" s="290"/>
      <c r="S64" s="240" t="str">
        <f>IF(R64="","",R64+#REF!*10%)</f>
        <v/>
      </c>
      <c r="T64" s="291"/>
      <c r="U64" s="391"/>
      <c r="V64" s="292" t="str">
        <f>IF(T64="","",T64+#REF!*10%)</f>
        <v/>
      </c>
      <c r="W64" s="289"/>
      <c r="X64" s="186"/>
    </row>
    <row r="65" s="3" customFormat="1" spans="1:24">
      <c r="A65" s="236"/>
      <c r="B65" s="237"/>
      <c r="C65" s="341"/>
      <c r="D65" s="192"/>
      <c r="E65" s="239"/>
      <c r="F65" s="240" t="str">
        <f t="shared" si="11"/>
        <v/>
      </c>
      <c r="G65" s="234" t="e">
        <f>IF(单体测试!#REF!="","",O65+#REF!+需求設計書review!M39+需求設計書review!Q39+需求設計書review!#REF!+需求設計書review!#REF!+单体测试!#REF!+单体测试!#REF!)</f>
        <v>#REF!</v>
      </c>
      <c r="H65" s="235"/>
      <c r="I65" s="263"/>
      <c r="J65" s="264" t="str">
        <f t="shared" si="12"/>
        <v/>
      </c>
      <c r="K65" s="265"/>
      <c r="L65" s="258"/>
      <c r="M65" s="258"/>
      <c r="N65" s="267"/>
      <c r="O65" s="261">
        <f t="shared" si="14"/>
        <v>0</v>
      </c>
      <c r="P65" s="264" t="str">
        <f t="shared" si="15"/>
        <v/>
      </c>
      <c r="Q65" s="265" t="str">
        <f t="shared" si="16"/>
        <v/>
      </c>
      <c r="R65" s="290"/>
      <c r="S65" s="240" t="str">
        <f>IF(R65="","",R65+#REF!*10%)</f>
        <v/>
      </c>
      <c r="T65" s="291"/>
      <c r="U65" s="391"/>
      <c r="V65" s="292" t="str">
        <f>IF(T65="","",T65+#REF!*10%)</f>
        <v/>
      </c>
      <c r="W65" s="289"/>
      <c r="X65" s="186"/>
    </row>
    <row r="66" s="3" customFormat="1" spans="1:24">
      <c r="A66" s="236"/>
      <c r="B66" s="237"/>
      <c r="C66" s="341"/>
      <c r="D66" s="192"/>
      <c r="E66" s="239"/>
      <c r="F66" s="240" t="str">
        <f t="shared" si="11"/>
        <v/>
      </c>
      <c r="G66" s="234" t="e">
        <f>IF(单体测试!#REF!="","",O66+#REF!+需求設計書review!M40+需求設計書review!Q40+需求設計書review!#REF!+需求設計書review!#REF!+单体测试!#REF!+单体测试!#REF!)</f>
        <v>#REF!</v>
      </c>
      <c r="H66" s="235"/>
      <c r="I66" s="263"/>
      <c r="J66" s="264" t="str">
        <f t="shared" si="12"/>
        <v/>
      </c>
      <c r="K66" s="265"/>
      <c r="L66" s="258"/>
      <c r="M66" s="258"/>
      <c r="N66" s="267"/>
      <c r="O66" s="261">
        <f t="shared" si="14"/>
        <v>0</v>
      </c>
      <c r="P66" s="264" t="str">
        <f t="shared" si="15"/>
        <v/>
      </c>
      <c r="Q66" s="265" t="str">
        <f t="shared" si="16"/>
        <v/>
      </c>
      <c r="R66" s="290"/>
      <c r="S66" s="240" t="str">
        <f>IF(R66="","",R66+#REF!*10%)</f>
        <v/>
      </c>
      <c r="T66" s="291"/>
      <c r="U66" s="391"/>
      <c r="V66" s="292" t="str">
        <f>IF(T66="","",T66+#REF!*10%)</f>
        <v/>
      </c>
      <c r="W66" s="289"/>
      <c r="X66" s="186"/>
    </row>
    <row r="67" s="3" customFormat="1" spans="1:24">
      <c r="A67" s="236"/>
      <c r="B67" s="237"/>
      <c r="C67" s="341"/>
      <c r="D67" s="192"/>
      <c r="E67" s="239"/>
      <c r="F67" s="240" t="str">
        <f t="shared" si="11"/>
        <v/>
      </c>
      <c r="G67" s="234" t="e">
        <f>IF(单体测试!#REF!="","",O67+#REF!+需求設計書review!M41+需求設計書review!Q41+需求設計書review!#REF!+需求設計書review!#REF!+单体测试!#REF!+单体测试!#REF!)</f>
        <v>#REF!</v>
      </c>
      <c r="H67" s="235"/>
      <c r="I67" s="263"/>
      <c r="J67" s="264" t="str">
        <f t="shared" si="12"/>
        <v/>
      </c>
      <c r="K67" s="265"/>
      <c r="L67" s="258"/>
      <c r="M67" s="258"/>
      <c r="N67" s="267"/>
      <c r="O67" s="261">
        <f t="shared" si="14"/>
        <v>0</v>
      </c>
      <c r="P67" s="264" t="str">
        <f t="shared" si="15"/>
        <v/>
      </c>
      <c r="Q67" s="265" t="str">
        <f t="shared" si="16"/>
        <v/>
      </c>
      <c r="R67" s="290"/>
      <c r="S67" s="240" t="str">
        <f>IF(R67="","",R67+#REF!*10%)</f>
        <v/>
      </c>
      <c r="T67" s="291"/>
      <c r="U67" s="391"/>
      <c r="V67" s="292" t="str">
        <f>IF(T67="","",T67+#REF!*10%)</f>
        <v/>
      </c>
      <c r="W67" s="289"/>
      <c r="X67" s="186"/>
    </row>
    <row r="68" s="3" customFormat="1" spans="1:24">
      <c r="A68" s="236"/>
      <c r="B68" s="237"/>
      <c r="C68" s="341"/>
      <c r="D68" s="192"/>
      <c r="E68" s="239"/>
      <c r="F68" s="240" t="str">
        <f t="shared" si="11"/>
        <v/>
      </c>
      <c r="G68" s="234" t="e">
        <f>IF(单体测试!#REF!="","",O68+#REF!+需求設計書review!M42+需求設計書review!Q42+需求設計書review!#REF!+需求設計書review!#REF!+单体测试!#REF!+单体测试!#REF!)</f>
        <v>#REF!</v>
      </c>
      <c r="H68" s="235"/>
      <c r="I68" s="263"/>
      <c r="J68" s="264" t="str">
        <f t="shared" si="12"/>
        <v/>
      </c>
      <c r="K68" s="265"/>
      <c r="L68" s="258"/>
      <c r="M68" s="258"/>
      <c r="N68" s="267"/>
      <c r="O68" s="261">
        <f t="shared" si="14"/>
        <v>0</v>
      </c>
      <c r="P68" s="264" t="str">
        <f t="shared" si="15"/>
        <v/>
      </c>
      <c r="Q68" s="265" t="str">
        <f t="shared" si="16"/>
        <v/>
      </c>
      <c r="R68" s="290"/>
      <c r="S68" s="240" t="str">
        <f>IF(R68="","",R68+#REF!*10%)</f>
        <v/>
      </c>
      <c r="T68" s="291"/>
      <c r="U68" s="391"/>
      <c r="V68" s="292" t="str">
        <f>IF(T68="","",T68+#REF!*10%)</f>
        <v/>
      </c>
      <c r="W68" s="289"/>
      <c r="X68" s="186"/>
    </row>
    <row r="69" s="3" customFormat="1" spans="1:24">
      <c r="A69" s="236"/>
      <c r="B69" s="237"/>
      <c r="C69" s="341"/>
      <c r="D69" s="192"/>
      <c r="E69" s="239"/>
      <c r="F69" s="240" t="str">
        <f t="shared" si="11"/>
        <v/>
      </c>
      <c r="G69" s="234" t="e">
        <f>IF(单体测试!#REF!="","",O69+#REF!+需求設計書review!M43+需求設計書review!Q43+需求設計書review!#REF!+需求設計書review!#REF!+单体测试!#REF!+单体测试!#REF!)</f>
        <v>#REF!</v>
      </c>
      <c r="H69" s="235"/>
      <c r="I69" s="263"/>
      <c r="J69" s="264" t="str">
        <f t="shared" si="12"/>
        <v/>
      </c>
      <c r="K69" s="265" t="str">
        <f>IF(H69="","",IF(H69&lt;=$B$2,IF(I69="",1),0))</f>
        <v/>
      </c>
      <c r="L69" s="258"/>
      <c r="M69" s="258"/>
      <c r="N69" s="267"/>
      <c r="O69" s="261">
        <f t="shared" si="14"/>
        <v>0</v>
      </c>
      <c r="P69" s="264" t="str">
        <f t="shared" si="15"/>
        <v/>
      </c>
      <c r="Q69" s="265" t="str">
        <f t="shared" si="16"/>
        <v/>
      </c>
      <c r="R69" s="290"/>
      <c r="S69" s="240" t="str">
        <f>IF(R69="","",R69+#REF!*10%)</f>
        <v/>
      </c>
      <c r="T69" s="291"/>
      <c r="U69" s="391"/>
      <c r="V69" s="292" t="str">
        <f>IF(T69="","",T69+#REF!*10%)</f>
        <v/>
      </c>
      <c r="W69" s="289"/>
      <c r="X69" s="186"/>
    </row>
    <row r="70" s="3" customFormat="1" spans="1:24">
      <c r="A70" s="236"/>
      <c r="B70" s="237"/>
      <c r="C70" s="341"/>
      <c r="D70" s="192"/>
      <c r="E70" s="239"/>
      <c r="F70" s="240" t="str">
        <f t="shared" si="11"/>
        <v/>
      </c>
      <c r="G70" s="234" t="e">
        <f>IF(单体测试!#REF!="","",O70+#REF!+需求設計書review!M44+需求設計書review!Q44+需求設計書review!#REF!+需求設計書review!#REF!+单体测试!#REF!+单体测试!#REF!)</f>
        <v>#REF!</v>
      </c>
      <c r="H70" s="235"/>
      <c r="I70" s="263"/>
      <c r="J70" s="264" t="str">
        <f t="shared" si="12"/>
        <v/>
      </c>
      <c r="K70" s="265" t="str">
        <f>IF(H70="","",IF(H70&lt;=$B$2,IF(I70="",1),0))</f>
        <v/>
      </c>
      <c r="L70" s="258"/>
      <c r="M70" s="258"/>
      <c r="N70" s="267"/>
      <c r="O70" s="261">
        <f t="shared" si="14"/>
        <v>0</v>
      </c>
      <c r="P70" s="264" t="str">
        <f t="shared" si="15"/>
        <v/>
      </c>
      <c r="Q70" s="265" t="str">
        <f t="shared" si="16"/>
        <v/>
      </c>
      <c r="R70" s="290"/>
      <c r="S70" s="240"/>
      <c r="T70" s="291"/>
      <c r="U70" s="391"/>
      <c r="V70" s="292" t="str">
        <f>IF(T70="","",T70+#REF!*10%)</f>
        <v/>
      </c>
      <c r="W70" s="289"/>
      <c r="X70" s="186"/>
    </row>
    <row r="71" s="3" customFormat="1" spans="1:24">
      <c r="A71" s="236"/>
      <c r="B71" s="237"/>
      <c r="C71" s="341"/>
      <c r="D71" s="192"/>
      <c r="E71" s="239"/>
      <c r="F71" s="240" t="str">
        <f t="shared" si="11"/>
        <v/>
      </c>
      <c r="G71" s="234" t="e">
        <f>IF(单体测试!#REF!="","",O71+#REF!+需求設計書review!M45+需求設計書review!Q45+需求設計書review!#REF!+需求設計書review!#REF!+单体测试!#REF!+单体测试!#REF!)</f>
        <v>#REF!</v>
      </c>
      <c r="H71" s="235"/>
      <c r="I71" s="263"/>
      <c r="J71" s="264" t="str">
        <f t="shared" si="12"/>
        <v/>
      </c>
      <c r="K71" s="265"/>
      <c r="L71" s="258"/>
      <c r="M71" s="258"/>
      <c r="N71" s="267"/>
      <c r="O71" s="261">
        <f t="shared" si="14"/>
        <v>0</v>
      </c>
      <c r="P71" s="264" t="str">
        <f t="shared" si="15"/>
        <v/>
      </c>
      <c r="Q71" s="265" t="str">
        <f t="shared" si="16"/>
        <v/>
      </c>
      <c r="R71" s="290"/>
      <c r="S71" s="240" t="str">
        <f>IF(R71="","",R71+#REF!*10%)</f>
        <v/>
      </c>
      <c r="T71" s="291"/>
      <c r="U71" s="391"/>
      <c r="V71" s="292" t="str">
        <f>IF(T71="","",T71+#REF!*10%)</f>
        <v/>
      </c>
      <c r="W71" s="289"/>
      <c r="X71" s="186"/>
    </row>
    <row r="72" s="3" customFormat="1" spans="1:24">
      <c r="A72" s="236"/>
      <c r="B72" s="237"/>
      <c r="C72" s="341"/>
      <c r="D72" s="192"/>
      <c r="E72" s="239"/>
      <c r="F72" s="240" t="str">
        <f t="shared" si="11"/>
        <v/>
      </c>
      <c r="G72" s="234" t="e">
        <f>IF(单体测试!#REF!="","",O72+#REF!+需求設計書review!M46+需求設計書review!Q46+需求設計書review!#REF!+需求設計書review!#REF!+单体测试!#REF!+单体测试!#REF!)</f>
        <v>#REF!</v>
      </c>
      <c r="H72" s="235"/>
      <c r="I72" s="263"/>
      <c r="J72" s="264" t="str">
        <f t="shared" si="12"/>
        <v/>
      </c>
      <c r="K72" s="265"/>
      <c r="L72" s="258"/>
      <c r="M72" s="258"/>
      <c r="N72" s="267"/>
      <c r="O72" s="261">
        <f t="shared" si="14"/>
        <v>0</v>
      </c>
      <c r="P72" s="264" t="str">
        <f t="shared" si="15"/>
        <v/>
      </c>
      <c r="Q72" s="265" t="str">
        <f t="shared" si="16"/>
        <v/>
      </c>
      <c r="R72" s="290"/>
      <c r="S72" s="240" t="str">
        <f>IF(R72="","",R72+#REF!*10%)</f>
        <v/>
      </c>
      <c r="T72" s="291"/>
      <c r="U72" s="391"/>
      <c r="V72" s="292" t="str">
        <f>IF(T72="","",T72+#REF!*10%)</f>
        <v/>
      </c>
      <c r="W72" s="289"/>
      <c r="X72" s="186"/>
    </row>
    <row r="73" s="3" customFormat="1" spans="1:24">
      <c r="A73" s="236"/>
      <c r="B73" s="237"/>
      <c r="C73" s="341"/>
      <c r="D73" s="192"/>
      <c r="E73" s="239"/>
      <c r="F73" s="240" t="str">
        <f t="shared" si="11"/>
        <v/>
      </c>
      <c r="G73" s="234" t="e">
        <f>IF(单体测试!#REF!="","",O73+#REF!+需求設計書review!#REF!+需求設計書review!#REF!+需求設計書review!#REF!+需求設計書review!#REF!+单体测试!#REF!+单体测试!#REF!)</f>
        <v>#REF!</v>
      </c>
      <c r="H73" s="235"/>
      <c r="I73" s="263"/>
      <c r="J73" s="264" t="str">
        <f t="shared" si="12"/>
        <v/>
      </c>
      <c r="K73" s="265" t="str">
        <f>IF(H73="","",IF(H73&lt;=$B$2,IF(I73="",1),0))</f>
        <v/>
      </c>
      <c r="L73" s="258"/>
      <c r="M73" s="258"/>
      <c r="N73" s="267"/>
      <c r="O73" s="261">
        <f t="shared" si="14"/>
        <v>0</v>
      </c>
      <c r="P73" s="264" t="str">
        <f t="shared" si="15"/>
        <v/>
      </c>
      <c r="Q73" s="265" t="str">
        <f t="shared" si="16"/>
        <v/>
      </c>
      <c r="R73" s="290"/>
      <c r="S73" s="240" t="str">
        <f>IF(R73="","",R73+#REF!*10%)</f>
        <v/>
      </c>
      <c r="T73" s="291"/>
      <c r="U73" s="391"/>
      <c r="V73" s="292" t="str">
        <f>IF(T73="","",T73+#REF!*10%)</f>
        <v/>
      </c>
      <c r="W73" s="289"/>
      <c r="X73" s="186"/>
    </row>
    <row r="74" s="3" customFormat="1" spans="1:24">
      <c r="A74" s="236"/>
      <c r="B74" s="237"/>
      <c r="C74" s="341"/>
      <c r="D74" s="192"/>
      <c r="E74" s="239"/>
      <c r="F74" s="240" t="str">
        <f t="shared" si="11"/>
        <v/>
      </c>
      <c r="G74" s="234" t="e">
        <f>IF(单体测试!#REF!="","",O74+#REF!+需求設計書review!#REF!+需求設計書review!#REF!+需求設計書review!#REF!+需求設計書review!#REF!+单体测试!#REF!+单体测试!#REF!)</f>
        <v>#REF!</v>
      </c>
      <c r="H74" s="235"/>
      <c r="I74" s="263"/>
      <c r="J74" s="264" t="str">
        <f t="shared" si="12"/>
        <v/>
      </c>
      <c r="K74" s="265" t="str">
        <f>IF(H74="","",IF(H74&lt;=$B$2,IF(I74="",1),0))</f>
        <v/>
      </c>
      <c r="L74" s="258"/>
      <c r="M74" s="258"/>
      <c r="N74" s="267"/>
      <c r="O74" s="261">
        <f t="shared" si="14"/>
        <v>0</v>
      </c>
      <c r="P74" s="264" t="str">
        <f t="shared" si="15"/>
        <v/>
      </c>
      <c r="Q74" s="265" t="str">
        <f t="shared" si="16"/>
        <v/>
      </c>
      <c r="R74" s="290"/>
      <c r="S74" s="240" t="str">
        <f>IF(R74="","",R74+#REF!*10%)</f>
        <v/>
      </c>
      <c r="T74" s="291"/>
      <c r="U74" s="391"/>
      <c r="V74" s="292" t="str">
        <f>IF(T74="","",T74+#REF!*10%)</f>
        <v/>
      </c>
      <c r="W74" s="289"/>
      <c r="X74" s="186"/>
    </row>
    <row r="75" s="3" customFormat="1" spans="1:24">
      <c r="A75" s="236"/>
      <c r="B75" s="237"/>
      <c r="C75" s="341"/>
      <c r="D75" s="192"/>
      <c r="E75" s="239"/>
      <c r="F75" s="240" t="str">
        <f t="shared" si="11"/>
        <v/>
      </c>
      <c r="G75" s="234" t="e">
        <f>IF(单体测试!#REF!="","",O75+#REF!+需求設計書review!#REF!+需求設計書review!#REF!+需求設計書review!#REF!+需求設計書review!#REF!+单体测试!#REF!+单体测试!#REF!)</f>
        <v>#REF!</v>
      </c>
      <c r="H75" s="235"/>
      <c r="I75" s="263"/>
      <c r="J75" s="264" t="str">
        <f t="shared" si="12"/>
        <v/>
      </c>
      <c r="K75" s="265" t="str">
        <f>IF(H75="","",IF(H75&lt;=$B$2,IF(I75="",1),0))</f>
        <v/>
      </c>
      <c r="L75" s="258"/>
      <c r="M75" s="258"/>
      <c r="N75" s="267"/>
      <c r="O75" s="261">
        <f t="shared" si="14"/>
        <v>0</v>
      </c>
      <c r="P75" s="264" t="str">
        <f t="shared" si="15"/>
        <v/>
      </c>
      <c r="Q75" s="265" t="str">
        <f t="shared" si="16"/>
        <v/>
      </c>
      <c r="R75" s="290"/>
      <c r="S75" s="240" t="str">
        <f>IF(R75="","",R75+#REF!*10%)</f>
        <v/>
      </c>
      <c r="T75" s="291"/>
      <c r="U75" s="391"/>
      <c r="V75" s="292" t="str">
        <f>IF(T75="","",T75+#REF!*10%)</f>
        <v/>
      </c>
      <c r="W75" s="289"/>
      <c r="X75" s="186"/>
    </row>
    <row r="76" s="3" customFormat="1" ht="11.25" spans="1:24">
      <c r="A76" s="241"/>
      <c r="B76" s="242" t="s">
        <v>18</v>
      </c>
      <c r="C76" s="392"/>
      <c r="D76" s="393"/>
      <c r="E76" s="394">
        <f>SUM(E7:E75)</f>
        <v>236</v>
      </c>
      <c r="F76" s="243"/>
      <c r="G76" s="244" t="e">
        <f>SUM(G7:G75)</f>
        <v>#REF!</v>
      </c>
      <c r="H76" s="245"/>
      <c r="I76" s="268"/>
      <c r="J76" s="269" t="str">
        <f t="shared" si="12"/>
        <v/>
      </c>
      <c r="K76" s="270"/>
      <c r="L76" s="271"/>
      <c r="M76" s="271"/>
      <c r="N76" s="272">
        <f>SUM(N7:N75)</f>
        <v>366</v>
      </c>
      <c r="O76" s="273">
        <f>SUM(O7:O75)</f>
        <v>106</v>
      </c>
      <c r="P76" s="269"/>
      <c r="Q76" s="293"/>
      <c r="R76" s="294"/>
      <c r="S76" s="295">
        <f>SUM(S7:S75)</f>
        <v>292</v>
      </c>
      <c r="T76" s="296"/>
      <c r="U76" s="400"/>
      <c r="V76" s="297">
        <f>SUM(V7:V75)</f>
        <v>14</v>
      </c>
      <c r="W76" s="298"/>
      <c r="X76" s="186"/>
    </row>
    <row r="77" spans="5:5">
      <c r="E77" s="164"/>
    </row>
    <row r="78" ht="11.25" spans="5:5">
      <c r="E78" s="164"/>
    </row>
    <row r="79" ht="18" customHeight="1" spans="1:5">
      <c r="A79" s="395" t="s">
        <v>101</v>
      </c>
      <c r="B79" s="396" t="s">
        <v>102</v>
      </c>
      <c r="C79" s="397" t="s">
        <v>103</v>
      </c>
      <c r="D79" s="114" t="e">
        <f>1-COUNTIF(J7:J75,"")/A75</f>
        <v>#DIV/0!</v>
      </c>
      <c r="E79" s="164"/>
    </row>
    <row r="80" ht="18" customHeight="1" spans="1:5">
      <c r="A80" s="151"/>
      <c r="B80" s="250" t="s">
        <v>104</v>
      </c>
      <c r="C80" s="398" t="s">
        <v>105</v>
      </c>
      <c r="D80" s="117">
        <f>COUNTIF($J$7:$J$75,"◎")</f>
        <v>15</v>
      </c>
      <c r="E80" s="164"/>
    </row>
    <row r="81" ht="18" customHeight="1" spans="1:5">
      <c r="A81" s="151"/>
      <c r="B81" s="194">
        <f>IF(O76=0,"",S76*160/((N76+需求設計書review!L47+需求設計書review!Q47)*1.1))</f>
        <v>116.045702930949</v>
      </c>
      <c r="C81" s="398" t="s">
        <v>106</v>
      </c>
      <c r="D81" s="117">
        <f>COUNTIF($J$7:$J$75,"○")</f>
        <v>15</v>
      </c>
      <c r="E81" s="164"/>
    </row>
    <row r="82" ht="18" customHeight="1" spans="1:5">
      <c r="A82" s="151"/>
      <c r="B82" s="195"/>
      <c r="C82" s="398" t="s">
        <v>11</v>
      </c>
      <c r="D82" s="117">
        <f>COUNTIF(K7:K75,1)</f>
        <v>0</v>
      </c>
      <c r="E82" s="164"/>
    </row>
    <row r="83" ht="18" customHeight="1" spans="1:5">
      <c r="A83" s="151"/>
      <c r="B83" s="195"/>
      <c r="C83" s="398" t="s">
        <v>107</v>
      </c>
      <c r="D83" s="117">
        <f>COUNTIF($J$7:$J$75,"△")</f>
        <v>0</v>
      </c>
      <c r="E83" s="164"/>
    </row>
    <row r="84" ht="18" customHeight="1" spans="1:5">
      <c r="A84" s="151"/>
      <c r="B84" s="195"/>
      <c r="C84" s="399" t="s">
        <v>27</v>
      </c>
      <c r="D84" s="169" t="e">
        <f>1-COUNTIF(P7:P75,"")/A75</f>
        <v>#DIV/0!</v>
      </c>
      <c r="E84" s="164"/>
    </row>
    <row r="85" ht="18" customHeight="1" spans="1:5">
      <c r="A85" s="151"/>
      <c r="B85" s="115"/>
      <c r="C85" s="116" t="s">
        <v>108</v>
      </c>
      <c r="D85" s="117">
        <f>COUNTIF($P$7:$P$76,"◎")</f>
        <v>16</v>
      </c>
      <c r="E85" s="164"/>
    </row>
    <row r="86" ht="18" customHeight="1" spans="1:5">
      <c r="A86" s="151"/>
      <c r="B86" s="115"/>
      <c r="C86" s="398" t="s">
        <v>109</v>
      </c>
      <c r="D86" s="117">
        <f>COUNTIF($P$7:$P$76,"○")</f>
        <v>13</v>
      </c>
      <c r="E86" s="164"/>
    </row>
    <row r="87" ht="18" customHeight="1" spans="1:5">
      <c r="A87" s="151"/>
      <c r="B87" s="168"/>
      <c r="C87" s="116" t="s">
        <v>110</v>
      </c>
      <c r="D87" s="117">
        <f>COUNTIF(Q7:Q75,1)</f>
        <v>0</v>
      </c>
      <c r="E87" s="164"/>
    </row>
    <row r="88" ht="18" customHeight="1" spans="1:5">
      <c r="A88" s="151"/>
      <c r="B88" s="168"/>
      <c r="C88" s="398" t="s">
        <v>111</v>
      </c>
      <c r="D88" s="117">
        <f>COUNTIF($P$7:$P$76,"△")</f>
        <v>0</v>
      </c>
      <c r="E88" s="164"/>
    </row>
    <row r="89" ht="18" customHeight="1" spans="1:5">
      <c r="A89" s="152"/>
      <c r="B89" s="171"/>
      <c r="C89" s="172" t="s">
        <v>32</v>
      </c>
      <c r="D89" s="207">
        <f>N76</f>
        <v>366</v>
      </c>
      <c r="E89" s="164"/>
    </row>
  </sheetData>
  <autoFilter ref="A6:W76">
    <extLst/>
  </autoFilter>
  <mergeCells count="22">
    <mergeCell ref="H4:V4"/>
    <mergeCell ref="R5:S5"/>
    <mergeCell ref="T5:V5"/>
    <mergeCell ref="A4:A6"/>
    <mergeCell ref="A79:A89"/>
    <mergeCell ref="B4:B6"/>
    <mergeCell ref="C4:C6"/>
    <mergeCell ref="D4:D6"/>
    <mergeCell ref="E4:E6"/>
    <mergeCell ref="F4:F6"/>
    <mergeCell ref="G4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W4:W6"/>
  </mergeCells>
  <conditionalFormatting sqref="C53">
    <cfRule type="expression" dxfId="1" priority="34" stopIfTrue="1">
      <formula>IF(#REF!="△",1,IF(#REF!=1,1,IF(#REF!="△",1,IF(#REF!=1,1,0))))</formula>
    </cfRule>
    <cfRule type="expression" dxfId="2" priority="35" stopIfTrue="1">
      <formula>IF(J46="△",1,IF(K46=1,1,IF(P46="△",1,IF(Q46=1,1,0))))</formula>
    </cfRule>
  </conditionalFormatting>
  <conditionalFormatting sqref="C76">
    <cfRule type="expression" dxfId="0" priority="27" stopIfTrue="1">
      <formula>IF(#REF!="△",1,IF(#REF!=1,1,IF(#REF!="△",1,IF(#REF!=1,1,0))))</formula>
    </cfRule>
    <cfRule type="expression" dxfId="1" priority="28" stopIfTrue="1">
      <formula>IF(#REF!="△",1,IF(#REF!=1,1,IF(#REF!="△",1,IF(#REF!=1,1,0))))</formula>
    </cfRule>
    <cfRule type="expression" dxfId="2" priority="29" stopIfTrue="1">
      <formula>IF(J76="△",1,IF(#REF!=1,1,IF(P76="△",1,IF(#REF!=1,1,0))))</formula>
    </cfRule>
  </conditionalFormatting>
  <conditionalFormatting sqref="C26:C45">
    <cfRule type="expression" dxfId="1" priority="1" stopIfTrue="1">
      <formula>IF(#REF!="△",1,IF(#REF!=1,1,IF(#REF!="△",1,IF(#REF!=1,1,0))))</formula>
    </cfRule>
    <cfRule type="expression" dxfId="2" priority="2" stopIfTrue="1">
      <formula>IF(J26="△",1,IF(K26=1,1,IF(P26="△",1,IF(Q26=1,1,0))))</formula>
    </cfRule>
  </conditionalFormatting>
  <conditionalFormatting sqref="C7:C25 C48:C52 C54:C75">
    <cfRule type="expression" dxfId="1" priority="30" stopIfTrue="1">
      <formula>IF(#REF!="△",1,IF(#REF!=1,1,IF(#REF!="△",1,IF(#REF!=1,1,0))))</formula>
    </cfRule>
    <cfRule type="expression" dxfId="2" priority="31" stopIfTrue="1">
      <formula>IF(J7="△",1,IF(K7=1,1,IF(P7="△",1,IF(Q7=1,1,0))))</formula>
    </cfRule>
  </conditionalFormatting>
  <pageMargins left="0.209027777777778" right="0.235416666666667" top="0.747916666666667" bottom="0.196527777777778" header="0.313888888888889" footer="0.313888888888889"/>
  <pageSetup paperSize="9" scale="88" orientation="landscape"/>
  <headerFooter alignWithMargins="0">
    <oddHeader>&amp;L&amp;"-,加粗"&amp;9青岛萨纳斯科技有限公司&amp;C&amp;G&amp;R&amp;"-,加粗"&amp;9进度跟踪票</oddHeader>
  </headerFooter>
  <rowBreaks count="2" manualBreakCount="2">
    <brk id="74" max="22" man="1"/>
    <brk id="76" max="22" man="1"/>
  </rowBreaks>
  <colBreaks count="1" manualBreakCount="1">
    <brk id="22" max="89" man="1"/>
  </colBreaks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4"/>
  <sheetViews>
    <sheetView showGridLines="0" view="pageBreakPreview" zoomScale="120" zoomScaleNormal="100" workbookViewId="0">
      <pane xSplit="4" ySplit="7" topLeftCell="E8" activePane="bottomRight" state="frozen"/>
      <selection/>
      <selection pane="topRight"/>
      <selection pane="bottomLeft"/>
      <selection pane="bottomRight" activeCell="C10" sqref="C10:F10"/>
    </sheetView>
  </sheetViews>
  <sheetFormatPr defaultColWidth="9" defaultRowHeight="10.5"/>
  <cols>
    <col min="1" max="1" width="3.88333333333333" style="2" customWidth="1"/>
    <col min="2" max="2" width="11.3333333333333" style="2" customWidth="1"/>
    <col min="3" max="3" width="26.4416666666667" style="2" customWidth="1"/>
    <col min="4" max="4" width="4.44166666666667" style="2" customWidth="1"/>
    <col min="5" max="5" width="8" style="3" customWidth="1"/>
    <col min="6" max="7" width="8.10833333333333" style="2" customWidth="1"/>
    <col min="8" max="8" width="5" style="2" customWidth="1"/>
    <col min="9" max="9" width="4.21666666666667" style="2" hidden="1" customWidth="1"/>
    <col min="10" max="11" width="8.10833333333333" style="2" customWidth="1"/>
    <col min="12" max="12" width="5.33333333333333" style="2" customWidth="1"/>
    <col min="13" max="13" width="5.44166666666667" style="2" hidden="1" customWidth="1"/>
    <col min="14" max="14" width="4.10833333333333" style="2" customWidth="1"/>
    <col min="15" max="15" width="4.21666666666667" style="2" customWidth="1"/>
    <col min="16" max="16" width="8.21666666666667" style="2" customWidth="1"/>
    <col min="17" max="17" width="7.10833333333333" style="2" customWidth="1"/>
    <col min="18" max="18" width="4.66666666666667" style="2" customWidth="1"/>
    <col min="19" max="19" width="5.33333333333333" style="2" hidden="1" customWidth="1"/>
    <col min="20" max="20" width="4.21666666666667" style="2" hidden="1" customWidth="1"/>
    <col min="21" max="21" width="18.4416666666667" style="2" customWidth="1"/>
    <col min="22" max="16384" width="9" style="2"/>
  </cols>
  <sheetData>
    <row r="1" ht="1.5" customHeight="1"/>
    <row r="2" ht="24.75" customHeight="1" spans="1:5">
      <c r="A2" s="77" t="s">
        <v>0</v>
      </c>
      <c r="B2" s="78"/>
      <c r="E2" s="79"/>
    </row>
    <row r="3" ht="12.75" customHeight="1" spans="1:5">
      <c r="A3" s="80"/>
      <c r="B3" s="81"/>
      <c r="E3" s="79"/>
    </row>
    <row r="4" s="1" customFormat="1" ht="12" customHeight="1" spans="1:21">
      <c r="A4" s="82" t="s">
        <v>1</v>
      </c>
      <c r="B4" s="83" t="s">
        <v>112</v>
      </c>
      <c r="C4" s="83" t="s">
        <v>3</v>
      </c>
      <c r="D4" s="84" t="s">
        <v>113</v>
      </c>
      <c r="E4" s="85" t="s">
        <v>114</v>
      </c>
      <c r="F4" s="85" t="s">
        <v>115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138" t="s">
        <v>7</v>
      </c>
    </row>
    <row r="5" s="1" customFormat="1" ht="12" customHeight="1" spans="1:21">
      <c r="A5" s="82"/>
      <c r="B5" s="83"/>
      <c r="C5" s="83"/>
      <c r="D5" s="84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138"/>
    </row>
    <row r="6" s="1" customFormat="1" ht="17.25" customHeight="1" spans="1:21">
      <c r="A6" s="82"/>
      <c r="B6" s="83"/>
      <c r="C6" s="83"/>
      <c r="D6" s="84"/>
      <c r="E6" s="85" t="s">
        <v>115</v>
      </c>
      <c r="F6" s="86" t="s">
        <v>8</v>
      </c>
      <c r="G6" s="86" t="s">
        <v>9</v>
      </c>
      <c r="H6" s="87" t="s">
        <v>10</v>
      </c>
      <c r="I6" s="87" t="s">
        <v>11</v>
      </c>
      <c r="J6" s="86" t="s">
        <v>12</v>
      </c>
      <c r="K6" s="86" t="s">
        <v>13</v>
      </c>
      <c r="L6" s="126" t="s">
        <v>14</v>
      </c>
      <c r="M6" s="127" t="s">
        <v>15</v>
      </c>
      <c r="N6" s="85" t="s">
        <v>116</v>
      </c>
      <c r="O6" s="85"/>
      <c r="P6" s="86" t="s">
        <v>117</v>
      </c>
      <c r="Q6" s="85" t="s">
        <v>118</v>
      </c>
      <c r="R6" s="87" t="s">
        <v>16</v>
      </c>
      <c r="S6" s="127" t="s">
        <v>119</v>
      </c>
      <c r="T6" s="127" t="s">
        <v>119</v>
      </c>
      <c r="U6" s="138"/>
    </row>
    <row r="7" s="1" customFormat="1" ht="18.75" customHeight="1" spans="1:21">
      <c r="A7" s="82"/>
      <c r="B7" s="82"/>
      <c r="C7" s="82"/>
      <c r="D7" s="84"/>
      <c r="E7" s="85"/>
      <c r="F7" s="86"/>
      <c r="G7" s="86"/>
      <c r="H7" s="87"/>
      <c r="I7" s="87"/>
      <c r="J7" s="86"/>
      <c r="K7" s="86"/>
      <c r="L7" s="126"/>
      <c r="M7" s="127"/>
      <c r="N7" s="127" t="s">
        <v>120</v>
      </c>
      <c r="O7" s="85" t="s">
        <v>121</v>
      </c>
      <c r="P7" s="86"/>
      <c r="Q7" s="85"/>
      <c r="R7" s="87"/>
      <c r="S7" s="127"/>
      <c r="T7" s="127"/>
      <c r="U7" s="138"/>
    </row>
    <row r="8" spans="1:21">
      <c r="A8" s="88">
        <v>1</v>
      </c>
      <c r="B8" s="161"/>
      <c r="C8" s="161"/>
      <c r="D8" s="90">
        <f>需求设计开发!E7</f>
        <v>57</v>
      </c>
      <c r="E8" s="91"/>
      <c r="F8" s="92"/>
      <c r="G8" s="92"/>
      <c r="H8" s="93" t="str">
        <f t="shared" ref="H8:H46" si="0">IF(G8="","",IF(G8=F8,"○",IF(G8&gt;F8,"△","◎")))</f>
        <v/>
      </c>
      <c r="I8" s="128" t="str">
        <f t="shared" ref="I8:I46" si="1">IF(F8="","",IF(F8&lt;=$B$2,IF(G8="",1),0))</f>
        <v/>
      </c>
      <c r="J8" s="92"/>
      <c r="K8" s="94"/>
      <c r="L8" s="129"/>
      <c r="M8" s="130">
        <f t="shared" ref="M8:M46" si="2">IF(K8="",0,L8)</f>
        <v>0</v>
      </c>
      <c r="N8" s="131">
        <f t="shared" ref="N8:N46" si="3">IF(D8="","",D8*15)</f>
        <v>855</v>
      </c>
      <c r="O8" s="109"/>
      <c r="P8" s="137"/>
      <c r="Q8" s="137"/>
      <c r="R8" s="95" t="str">
        <f t="shared" ref="R8:R46" si="4">IF(P8="","",IF(P8=J8,"○",IF(P8&gt;J8,"△","◎")))</f>
        <v/>
      </c>
      <c r="S8" s="131" t="str">
        <f t="shared" ref="S8:S46" si="5">IF(J8="","",IF($B$2&gt;=J8,IF(P8="",1,0),0))</f>
        <v/>
      </c>
      <c r="T8" s="131" t="e">
        <f>IF(#REF!="","",IF($B$2&gt;=#REF!,IF(#REF!="",1,0),0))</f>
        <v>#REF!</v>
      </c>
      <c r="U8" s="137"/>
    </row>
    <row r="9" ht="11.25" spans="1:21">
      <c r="A9" s="88">
        <v>2</v>
      </c>
      <c r="B9" s="161"/>
      <c r="C9" s="162"/>
      <c r="D9" s="90">
        <f>需求设计开发!E23</f>
        <v>0</v>
      </c>
      <c r="E9" s="91"/>
      <c r="F9" s="94"/>
      <c r="G9" s="94"/>
      <c r="H9" s="95" t="str">
        <f t="shared" si="0"/>
        <v/>
      </c>
      <c r="I9" s="133" t="str">
        <f t="shared" si="1"/>
        <v/>
      </c>
      <c r="J9" s="94"/>
      <c r="K9" s="94"/>
      <c r="L9" s="129"/>
      <c r="M9" s="130">
        <f t="shared" si="2"/>
        <v>0</v>
      </c>
      <c r="N9" s="131">
        <f t="shared" si="3"/>
        <v>0</v>
      </c>
      <c r="O9" s="109"/>
      <c r="P9" s="137"/>
      <c r="Q9" s="137"/>
      <c r="R9" s="95" t="str">
        <f t="shared" si="4"/>
        <v/>
      </c>
      <c r="S9" s="131" t="str">
        <f t="shared" si="5"/>
        <v/>
      </c>
      <c r="T9" s="131" t="e">
        <f>IF(#REF!="","",IF($B$2&gt;=#REF!,IF(#REF!="",1,0),0))</f>
        <v>#REF!</v>
      </c>
      <c r="U9" s="137"/>
    </row>
    <row r="10" ht="11.25" spans="1:21">
      <c r="A10" s="88">
        <v>3</v>
      </c>
      <c r="B10" s="161"/>
      <c r="C10" s="162"/>
      <c r="D10" s="90">
        <f>需求设计开发!E25</f>
        <v>5</v>
      </c>
      <c r="E10" s="91"/>
      <c r="F10" s="94"/>
      <c r="G10" s="94"/>
      <c r="H10" s="95" t="str">
        <f t="shared" si="0"/>
        <v/>
      </c>
      <c r="I10" s="133" t="str">
        <f t="shared" si="1"/>
        <v/>
      </c>
      <c r="J10" s="94"/>
      <c r="K10" s="94"/>
      <c r="L10" s="129"/>
      <c r="M10" s="130">
        <f t="shared" si="2"/>
        <v>0</v>
      </c>
      <c r="N10" s="131">
        <f t="shared" si="3"/>
        <v>75</v>
      </c>
      <c r="O10" s="109"/>
      <c r="P10" s="137"/>
      <c r="Q10" s="137"/>
      <c r="R10" s="95" t="str">
        <f t="shared" si="4"/>
        <v/>
      </c>
      <c r="S10" s="131" t="str">
        <f t="shared" si="5"/>
        <v/>
      </c>
      <c r="T10" s="131" t="e">
        <f>IF(#REF!="","",IF($B$2&gt;=#REF!,IF(#REF!="",1,0),0))</f>
        <v>#REF!</v>
      </c>
      <c r="U10" s="137"/>
    </row>
    <row r="11" ht="11.25" spans="1:21">
      <c r="A11" s="88">
        <v>4</v>
      </c>
      <c r="B11" s="161"/>
      <c r="C11" s="162"/>
      <c r="D11" s="90">
        <f>需求设计开发!E26</f>
        <v>0</v>
      </c>
      <c r="E11" s="91"/>
      <c r="F11" s="94"/>
      <c r="G11" s="94"/>
      <c r="H11" s="95" t="str">
        <f t="shared" si="0"/>
        <v/>
      </c>
      <c r="I11" s="133" t="str">
        <f t="shared" si="1"/>
        <v/>
      </c>
      <c r="J11" s="94"/>
      <c r="K11" s="94"/>
      <c r="L11" s="129"/>
      <c r="M11" s="130">
        <f t="shared" si="2"/>
        <v>0</v>
      </c>
      <c r="N11" s="131">
        <f t="shared" si="3"/>
        <v>0</v>
      </c>
      <c r="O11" s="109"/>
      <c r="P11" s="94"/>
      <c r="Q11" s="137"/>
      <c r="R11" s="95" t="str">
        <f t="shared" si="4"/>
        <v/>
      </c>
      <c r="S11" s="131" t="str">
        <f t="shared" si="5"/>
        <v/>
      </c>
      <c r="T11" s="131" t="e">
        <f>IF(#REF!="","",IF($B$2&gt;=#REF!,IF(#REF!="",1,0),0))</f>
        <v>#REF!</v>
      </c>
      <c r="U11" s="137"/>
    </row>
    <row r="12" ht="11.25" spans="1:21">
      <c r="A12" s="88">
        <v>5</v>
      </c>
      <c r="B12" s="161"/>
      <c r="C12" s="162"/>
      <c r="D12" s="90">
        <f>需求设计开发!E27</f>
        <v>3</v>
      </c>
      <c r="E12" s="91"/>
      <c r="F12" s="94"/>
      <c r="G12" s="94"/>
      <c r="H12" s="95" t="str">
        <f t="shared" si="0"/>
        <v/>
      </c>
      <c r="I12" s="133" t="str">
        <f t="shared" si="1"/>
        <v/>
      </c>
      <c r="J12" s="94"/>
      <c r="K12" s="94"/>
      <c r="L12" s="129"/>
      <c r="M12" s="130">
        <f t="shared" si="2"/>
        <v>0</v>
      </c>
      <c r="N12" s="131">
        <f t="shared" si="3"/>
        <v>45</v>
      </c>
      <c r="O12" s="109"/>
      <c r="P12" s="94"/>
      <c r="Q12" s="137"/>
      <c r="R12" s="95" t="str">
        <f t="shared" si="4"/>
        <v/>
      </c>
      <c r="S12" s="131" t="str">
        <f t="shared" si="5"/>
        <v/>
      </c>
      <c r="T12" s="131" t="e">
        <f>IF(#REF!="","",IF($B$2&gt;=#REF!,IF(#REF!="",1,0),0))</f>
        <v>#REF!</v>
      </c>
      <c r="U12" s="137"/>
    </row>
    <row r="13" ht="11.25" spans="1:21">
      <c r="A13" s="88">
        <v>6</v>
      </c>
      <c r="B13" s="161"/>
      <c r="C13" s="162"/>
      <c r="D13" s="90" t="e">
        <f>需求设计开发!#REF!</f>
        <v>#REF!</v>
      </c>
      <c r="E13" s="91"/>
      <c r="F13" s="94"/>
      <c r="G13" s="94"/>
      <c r="H13" s="95" t="str">
        <f t="shared" si="0"/>
        <v/>
      </c>
      <c r="I13" s="133" t="str">
        <f t="shared" si="1"/>
        <v/>
      </c>
      <c r="J13" s="94"/>
      <c r="K13" s="94"/>
      <c r="L13" s="129"/>
      <c r="M13" s="130">
        <f t="shared" si="2"/>
        <v>0</v>
      </c>
      <c r="N13" s="131" t="e">
        <f t="shared" si="3"/>
        <v>#REF!</v>
      </c>
      <c r="O13" s="109"/>
      <c r="P13" s="94"/>
      <c r="Q13" s="137"/>
      <c r="R13" s="95" t="str">
        <f t="shared" si="4"/>
        <v/>
      </c>
      <c r="S13" s="131" t="str">
        <f t="shared" si="5"/>
        <v/>
      </c>
      <c r="T13" s="131" t="e">
        <f>IF(#REF!="","",IF($B$2&gt;=#REF!,IF(#REF!="",1,0),0))</f>
        <v>#REF!</v>
      </c>
      <c r="U13" s="137"/>
    </row>
    <row r="14" ht="11.25" spans="1:21">
      <c r="A14" s="88">
        <v>7</v>
      </c>
      <c r="B14" s="161"/>
      <c r="C14" s="162"/>
      <c r="D14" s="90" t="e">
        <f>需求设计开发!#REF!</f>
        <v>#REF!</v>
      </c>
      <c r="E14" s="91"/>
      <c r="F14" s="94"/>
      <c r="G14" s="94"/>
      <c r="H14" s="95" t="str">
        <f t="shared" si="0"/>
        <v/>
      </c>
      <c r="I14" s="133" t="str">
        <f t="shared" si="1"/>
        <v/>
      </c>
      <c r="J14" s="94"/>
      <c r="K14" s="94"/>
      <c r="L14" s="129"/>
      <c r="M14" s="130">
        <f t="shared" si="2"/>
        <v>0</v>
      </c>
      <c r="N14" s="131" t="e">
        <f t="shared" si="3"/>
        <v>#REF!</v>
      </c>
      <c r="O14" s="109"/>
      <c r="P14" s="94"/>
      <c r="Q14" s="137"/>
      <c r="R14" s="95" t="str">
        <f t="shared" si="4"/>
        <v/>
      </c>
      <c r="S14" s="131" t="str">
        <f t="shared" si="5"/>
        <v/>
      </c>
      <c r="T14" s="131" t="e">
        <f>IF(#REF!="","",IF($B$2&gt;=#REF!,IF(#REF!="",1,0),0))</f>
        <v>#REF!</v>
      </c>
      <c r="U14" s="137"/>
    </row>
    <row r="15" ht="11.25" spans="1:21">
      <c r="A15" s="88">
        <v>8</v>
      </c>
      <c r="B15" s="161"/>
      <c r="C15" s="162"/>
      <c r="D15" s="90">
        <f>需求设计开发!E28</f>
        <v>5</v>
      </c>
      <c r="E15" s="91"/>
      <c r="F15" s="94"/>
      <c r="G15" s="94"/>
      <c r="H15" s="95" t="str">
        <f t="shared" si="0"/>
        <v/>
      </c>
      <c r="I15" s="133" t="str">
        <f t="shared" si="1"/>
        <v/>
      </c>
      <c r="J15" s="94"/>
      <c r="K15" s="94"/>
      <c r="L15" s="129"/>
      <c r="M15" s="130">
        <f t="shared" si="2"/>
        <v>0</v>
      </c>
      <c r="N15" s="131">
        <f t="shared" si="3"/>
        <v>75</v>
      </c>
      <c r="O15" s="109"/>
      <c r="P15" s="94"/>
      <c r="Q15" s="137"/>
      <c r="R15" s="95" t="str">
        <f t="shared" si="4"/>
        <v/>
      </c>
      <c r="S15" s="131" t="str">
        <f t="shared" si="5"/>
        <v/>
      </c>
      <c r="T15" s="131" t="e">
        <f>IF(#REF!="","",IF($B$2&gt;=#REF!,IF(#REF!="",1,0),0))</f>
        <v>#REF!</v>
      </c>
      <c r="U15" s="156"/>
    </row>
    <row r="16" ht="11.25" spans="1:21">
      <c r="A16" s="88">
        <v>9</v>
      </c>
      <c r="B16" s="161"/>
      <c r="C16" s="162"/>
      <c r="D16" s="90" t="e">
        <f>需求设计开发!#REF!</f>
        <v>#REF!</v>
      </c>
      <c r="E16" s="91"/>
      <c r="F16" s="94"/>
      <c r="G16" s="94"/>
      <c r="H16" s="95" t="str">
        <f t="shared" si="0"/>
        <v/>
      </c>
      <c r="I16" s="133" t="str">
        <f t="shared" si="1"/>
        <v/>
      </c>
      <c r="J16" s="94"/>
      <c r="K16" s="94"/>
      <c r="L16" s="129"/>
      <c r="M16" s="130">
        <f t="shared" si="2"/>
        <v>0</v>
      </c>
      <c r="N16" s="131" t="e">
        <f t="shared" si="3"/>
        <v>#REF!</v>
      </c>
      <c r="O16" s="109"/>
      <c r="P16" s="94"/>
      <c r="Q16" s="137"/>
      <c r="R16" s="95" t="str">
        <f t="shared" si="4"/>
        <v/>
      </c>
      <c r="S16" s="131" t="str">
        <f t="shared" si="5"/>
        <v/>
      </c>
      <c r="T16" s="131" t="e">
        <f>IF(#REF!="","",IF($B$2&gt;=#REF!,IF(#REF!="",1,0),0))</f>
        <v>#REF!</v>
      </c>
      <c r="U16" s="137"/>
    </row>
    <row r="17" ht="11.25" spans="1:21">
      <c r="A17" s="88">
        <v>10</v>
      </c>
      <c r="B17" s="161"/>
      <c r="C17" s="162"/>
      <c r="D17" s="90" t="e">
        <f>需求设计开发!#REF!</f>
        <v>#REF!</v>
      </c>
      <c r="E17" s="91"/>
      <c r="F17" s="94"/>
      <c r="G17" s="94"/>
      <c r="H17" s="95" t="str">
        <f t="shared" si="0"/>
        <v/>
      </c>
      <c r="I17" s="133" t="str">
        <f t="shared" si="1"/>
        <v/>
      </c>
      <c r="J17" s="94"/>
      <c r="K17" s="94"/>
      <c r="L17" s="129"/>
      <c r="M17" s="130">
        <f t="shared" si="2"/>
        <v>0</v>
      </c>
      <c r="N17" s="131" t="e">
        <f t="shared" si="3"/>
        <v>#REF!</v>
      </c>
      <c r="O17" s="109"/>
      <c r="P17" s="94"/>
      <c r="Q17" s="137"/>
      <c r="R17" s="95" t="str">
        <f t="shared" si="4"/>
        <v/>
      </c>
      <c r="S17" s="131" t="str">
        <f t="shared" si="5"/>
        <v/>
      </c>
      <c r="T17" s="131" t="e">
        <f>IF(#REF!="","",IF($B$2&gt;=#REF!,IF(#REF!="",1,0),0))</f>
        <v>#REF!</v>
      </c>
      <c r="U17" s="137"/>
    </row>
    <row r="18" ht="11.25" spans="1:21">
      <c r="A18" s="88">
        <v>11</v>
      </c>
      <c r="B18" s="161"/>
      <c r="C18" s="162"/>
      <c r="D18" s="90">
        <f>需求设计开发!E45</f>
        <v>0</v>
      </c>
      <c r="E18" s="91"/>
      <c r="F18" s="94"/>
      <c r="G18" s="94"/>
      <c r="H18" s="95" t="str">
        <f t="shared" si="0"/>
        <v/>
      </c>
      <c r="I18" s="133" t="str">
        <f t="shared" si="1"/>
        <v/>
      </c>
      <c r="J18" s="94"/>
      <c r="K18" s="94"/>
      <c r="L18" s="129"/>
      <c r="M18" s="130">
        <f t="shared" si="2"/>
        <v>0</v>
      </c>
      <c r="N18" s="131">
        <f t="shared" si="3"/>
        <v>0</v>
      </c>
      <c r="O18" s="109"/>
      <c r="P18" s="94"/>
      <c r="Q18" s="137"/>
      <c r="R18" s="95" t="str">
        <f t="shared" si="4"/>
        <v/>
      </c>
      <c r="S18" s="131" t="str">
        <f t="shared" si="5"/>
        <v/>
      </c>
      <c r="T18" s="131" t="e">
        <f>IF(#REF!="","",IF($B$2&gt;=#REF!,IF(#REF!="",1,0),0))</f>
        <v>#REF!</v>
      </c>
      <c r="U18" s="137"/>
    </row>
    <row r="19" ht="11.25" spans="1:21">
      <c r="A19" s="99">
        <v>12</v>
      </c>
      <c r="B19" s="161"/>
      <c r="C19" s="162"/>
      <c r="D19" s="90">
        <f>需求设计开发!E46</f>
        <v>0</v>
      </c>
      <c r="E19" s="91"/>
      <c r="F19" s="94"/>
      <c r="G19" s="94"/>
      <c r="H19" s="95" t="str">
        <f t="shared" si="0"/>
        <v/>
      </c>
      <c r="I19" s="134" t="str">
        <f t="shared" si="1"/>
        <v/>
      </c>
      <c r="J19" s="94"/>
      <c r="K19" s="94"/>
      <c r="L19" s="129"/>
      <c r="M19" s="130">
        <f t="shared" si="2"/>
        <v>0</v>
      </c>
      <c r="N19" s="131">
        <f t="shared" si="3"/>
        <v>0</v>
      </c>
      <c r="O19" s="109"/>
      <c r="P19" s="94"/>
      <c r="Q19" s="137"/>
      <c r="R19" s="95" t="str">
        <f t="shared" si="4"/>
        <v/>
      </c>
      <c r="S19" s="131" t="str">
        <f t="shared" si="5"/>
        <v/>
      </c>
      <c r="T19" s="131" t="e">
        <f>IF(#REF!="","",IF($B$2&gt;=#REF!,IF(#REF!="",1,0),0))</f>
        <v>#REF!</v>
      </c>
      <c r="U19" s="137"/>
    </row>
    <row r="20" ht="11.25" spans="1:21">
      <c r="A20" s="99">
        <v>13</v>
      </c>
      <c r="B20" s="161"/>
      <c r="C20" s="162"/>
      <c r="D20" s="90">
        <f>需求设计开发!E47</f>
        <v>0</v>
      </c>
      <c r="E20" s="91"/>
      <c r="F20" s="94"/>
      <c r="G20" s="94"/>
      <c r="H20" s="95" t="str">
        <f t="shared" si="0"/>
        <v/>
      </c>
      <c r="I20" s="134" t="str">
        <f t="shared" si="1"/>
        <v/>
      </c>
      <c r="J20" s="94"/>
      <c r="K20" s="94"/>
      <c r="L20" s="129"/>
      <c r="M20" s="130">
        <f t="shared" si="2"/>
        <v>0</v>
      </c>
      <c r="N20" s="131">
        <f t="shared" si="3"/>
        <v>0</v>
      </c>
      <c r="O20" s="109"/>
      <c r="P20" s="94"/>
      <c r="Q20" s="137"/>
      <c r="R20" s="95" t="str">
        <f t="shared" si="4"/>
        <v/>
      </c>
      <c r="S20" s="131" t="str">
        <f t="shared" si="5"/>
        <v/>
      </c>
      <c r="T20" s="131" t="e">
        <f>IF(#REF!="","",IF($B$2&gt;=#REF!,IF(#REF!="",1,0),0))</f>
        <v>#REF!</v>
      </c>
      <c r="U20" s="137"/>
    </row>
    <row r="21" ht="11.25" spans="1:21">
      <c r="A21" s="99">
        <v>14</v>
      </c>
      <c r="B21" s="161"/>
      <c r="C21" s="162"/>
      <c r="D21" s="90">
        <f>需求设计开发!E48</f>
        <v>0</v>
      </c>
      <c r="E21" s="91"/>
      <c r="F21" s="94"/>
      <c r="G21" s="94"/>
      <c r="H21" s="95" t="str">
        <f t="shared" si="0"/>
        <v/>
      </c>
      <c r="I21" s="134" t="str">
        <f t="shared" si="1"/>
        <v/>
      </c>
      <c r="J21" s="94"/>
      <c r="K21" s="94"/>
      <c r="L21" s="129"/>
      <c r="M21" s="130">
        <f t="shared" si="2"/>
        <v>0</v>
      </c>
      <c r="N21" s="131">
        <f t="shared" si="3"/>
        <v>0</v>
      </c>
      <c r="O21" s="109"/>
      <c r="P21" s="94"/>
      <c r="Q21" s="137"/>
      <c r="R21" s="95" t="str">
        <f t="shared" si="4"/>
        <v/>
      </c>
      <c r="S21" s="131" t="str">
        <f t="shared" si="5"/>
        <v/>
      </c>
      <c r="T21" s="131" t="e">
        <f>IF(#REF!="","",IF($B$2&gt;=#REF!,IF(#REF!="",1,0),0))</f>
        <v>#REF!</v>
      </c>
      <c r="U21" s="137"/>
    </row>
    <row r="22" ht="11.25" spans="1:21">
      <c r="A22" s="99">
        <v>15</v>
      </c>
      <c r="B22" s="161"/>
      <c r="C22" s="162"/>
      <c r="D22" s="90">
        <f>需求设计开发!E49</f>
        <v>0</v>
      </c>
      <c r="E22" s="91"/>
      <c r="F22" s="94"/>
      <c r="G22" s="94"/>
      <c r="H22" s="95" t="str">
        <f t="shared" si="0"/>
        <v/>
      </c>
      <c r="I22" s="134" t="str">
        <f t="shared" si="1"/>
        <v/>
      </c>
      <c r="J22" s="94"/>
      <c r="K22" s="94"/>
      <c r="L22" s="129"/>
      <c r="M22" s="130">
        <f t="shared" si="2"/>
        <v>0</v>
      </c>
      <c r="N22" s="131">
        <f t="shared" si="3"/>
        <v>0</v>
      </c>
      <c r="O22" s="109"/>
      <c r="P22" s="94"/>
      <c r="Q22" s="137"/>
      <c r="R22" s="95" t="str">
        <f t="shared" si="4"/>
        <v/>
      </c>
      <c r="S22" s="131" t="str">
        <f t="shared" si="5"/>
        <v/>
      </c>
      <c r="T22" s="131" t="e">
        <f>IF(#REF!="","",IF($B$2&gt;=#REF!,IF(#REF!="",1,0),0))</f>
        <v>#REF!</v>
      </c>
      <c r="U22" s="137"/>
    </row>
    <row r="23" ht="11.25" spans="1:21">
      <c r="A23" s="99">
        <v>16</v>
      </c>
      <c r="B23" s="161"/>
      <c r="C23" s="162"/>
      <c r="D23" s="90">
        <f>需求设计开发!E50</f>
        <v>0</v>
      </c>
      <c r="E23" s="91"/>
      <c r="F23" s="94"/>
      <c r="G23" s="94"/>
      <c r="H23" s="95" t="str">
        <f t="shared" si="0"/>
        <v/>
      </c>
      <c r="I23" s="134" t="str">
        <f t="shared" si="1"/>
        <v/>
      </c>
      <c r="J23" s="94"/>
      <c r="K23" s="94"/>
      <c r="L23" s="129"/>
      <c r="M23" s="130">
        <f t="shared" si="2"/>
        <v>0</v>
      </c>
      <c r="N23" s="131">
        <f t="shared" si="3"/>
        <v>0</v>
      </c>
      <c r="O23" s="109"/>
      <c r="P23" s="94"/>
      <c r="Q23" s="137"/>
      <c r="R23" s="95" t="str">
        <f t="shared" si="4"/>
        <v/>
      </c>
      <c r="S23" s="131" t="str">
        <f t="shared" si="5"/>
        <v/>
      </c>
      <c r="T23" s="131" t="e">
        <f>IF(#REF!="","",IF($B$2&gt;=#REF!,IF(#REF!="",1,0),0))</f>
        <v>#REF!</v>
      </c>
      <c r="U23" s="137"/>
    </row>
    <row r="24" ht="11.25" spans="1:21">
      <c r="A24" s="99">
        <v>17</v>
      </c>
      <c r="B24" s="161"/>
      <c r="C24" s="162"/>
      <c r="D24" s="90">
        <f>需求设计开发!E51</f>
        <v>0</v>
      </c>
      <c r="E24" s="91"/>
      <c r="F24" s="94"/>
      <c r="G24" s="94"/>
      <c r="H24" s="95" t="str">
        <f t="shared" si="0"/>
        <v/>
      </c>
      <c r="I24" s="134" t="str">
        <f t="shared" si="1"/>
        <v/>
      </c>
      <c r="J24" s="94"/>
      <c r="K24" s="94"/>
      <c r="L24" s="129"/>
      <c r="M24" s="130">
        <f t="shared" si="2"/>
        <v>0</v>
      </c>
      <c r="N24" s="131">
        <f t="shared" si="3"/>
        <v>0</v>
      </c>
      <c r="O24" s="109"/>
      <c r="P24" s="94"/>
      <c r="Q24" s="137"/>
      <c r="R24" s="95" t="str">
        <f t="shared" si="4"/>
        <v/>
      </c>
      <c r="S24" s="131" t="str">
        <f t="shared" si="5"/>
        <v/>
      </c>
      <c r="T24" s="131" t="e">
        <f>IF(#REF!="","",IF($B$2&gt;=#REF!,IF(#REF!="",1,0),0))</f>
        <v>#REF!</v>
      </c>
      <c r="U24" s="137"/>
    </row>
    <row r="25" ht="11.25" spans="1:21">
      <c r="A25" s="99">
        <v>18</v>
      </c>
      <c r="B25" s="161"/>
      <c r="C25" s="162"/>
      <c r="D25" s="90">
        <f>需求设计开发!E52</f>
        <v>0</v>
      </c>
      <c r="E25" s="91"/>
      <c r="F25" s="94"/>
      <c r="G25" s="94"/>
      <c r="H25" s="95" t="str">
        <f t="shared" si="0"/>
        <v/>
      </c>
      <c r="I25" s="134" t="str">
        <f t="shared" si="1"/>
        <v/>
      </c>
      <c r="J25" s="94"/>
      <c r="K25" s="94"/>
      <c r="L25" s="129"/>
      <c r="M25" s="130">
        <f t="shared" si="2"/>
        <v>0</v>
      </c>
      <c r="N25" s="131">
        <f t="shared" si="3"/>
        <v>0</v>
      </c>
      <c r="O25" s="109"/>
      <c r="P25" s="94"/>
      <c r="Q25" s="137"/>
      <c r="R25" s="95" t="str">
        <f t="shared" si="4"/>
        <v/>
      </c>
      <c r="S25" s="131" t="str">
        <f t="shared" si="5"/>
        <v/>
      </c>
      <c r="T25" s="131" t="e">
        <f>IF(#REF!="","",IF($B$2&gt;=#REF!,IF(#REF!="",1,0),0))</f>
        <v>#REF!</v>
      </c>
      <c r="U25" s="137"/>
    </row>
    <row r="26" ht="11.25" spans="1:21">
      <c r="A26" s="99">
        <v>19</v>
      </c>
      <c r="B26" s="161"/>
      <c r="C26" s="162"/>
      <c r="D26" s="90">
        <f>需求设计开发!E53</f>
        <v>0</v>
      </c>
      <c r="E26" s="91"/>
      <c r="F26" s="94"/>
      <c r="G26" s="94"/>
      <c r="H26" s="95" t="str">
        <f t="shared" si="0"/>
        <v/>
      </c>
      <c r="I26" s="134" t="str">
        <f t="shared" si="1"/>
        <v/>
      </c>
      <c r="J26" s="94"/>
      <c r="K26" s="94"/>
      <c r="L26" s="129"/>
      <c r="M26" s="130">
        <f t="shared" si="2"/>
        <v>0</v>
      </c>
      <c r="N26" s="131">
        <f t="shared" si="3"/>
        <v>0</v>
      </c>
      <c r="O26" s="109"/>
      <c r="P26" s="94"/>
      <c r="Q26" s="137"/>
      <c r="R26" s="95" t="str">
        <f t="shared" si="4"/>
        <v/>
      </c>
      <c r="S26" s="131" t="str">
        <f t="shared" si="5"/>
        <v/>
      </c>
      <c r="T26" s="131" t="e">
        <f>IF(#REF!="","",IF($B$2&gt;=#REF!,IF(#REF!="",1,0),0))</f>
        <v>#REF!</v>
      </c>
      <c r="U26" s="137"/>
    </row>
    <row r="27" ht="11.25" spans="1:21">
      <c r="A27" s="88">
        <v>20</v>
      </c>
      <c r="B27" s="105"/>
      <c r="C27" s="106"/>
      <c r="D27" s="90">
        <f>需求设计开发!E54</f>
        <v>0</v>
      </c>
      <c r="E27" s="91"/>
      <c r="F27" s="94"/>
      <c r="G27" s="94"/>
      <c r="H27" s="95" t="str">
        <f t="shared" si="0"/>
        <v/>
      </c>
      <c r="I27" s="133" t="str">
        <f t="shared" si="1"/>
        <v/>
      </c>
      <c r="J27" s="94"/>
      <c r="K27" s="94"/>
      <c r="L27" s="129"/>
      <c r="M27" s="130">
        <f t="shared" si="2"/>
        <v>0</v>
      </c>
      <c r="N27" s="131">
        <f t="shared" si="3"/>
        <v>0</v>
      </c>
      <c r="O27" s="109"/>
      <c r="P27" s="94"/>
      <c r="Q27" s="137"/>
      <c r="R27" s="95" t="str">
        <f t="shared" si="4"/>
        <v/>
      </c>
      <c r="S27" s="131" t="str">
        <f t="shared" si="5"/>
        <v/>
      </c>
      <c r="T27" s="131" t="e">
        <f>IF(#REF!="","",IF($B$2&gt;=#REF!,IF(#REF!="",1,0),0))</f>
        <v>#REF!</v>
      </c>
      <c r="U27" s="137"/>
    </row>
    <row r="28" ht="11.25" spans="1:21">
      <c r="A28" s="88">
        <v>21</v>
      </c>
      <c r="B28" s="161"/>
      <c r="C28" s="106"/>
      <c r="D28" s="90">
        <f>需求设计开发!E55</f>
        <v>0</v>
      </c>
      <c r="E28" s="91"/>
      <c r="F28" s="94"/>
      <c r="G28" s="94"/>
      <c r="H28" s="95" t="str">
        <f t="shared" si="0"/>
        <v/>
      </c>
      <c r="I28" s="133" t="str">
        <f t="shared" si="1"/>
        <v/>
      </c>
      <c r="J28" s="94"/>
      <c r="K28" s="94"/>
      <c r="L28" s="129"/>
      <c r="M28" s="130">
        <f t="shared" si="2"/>
        <v>0</v>
      </c>
      <c r="N28" s="131">
        <f t="shared" si="3"/>
        <v>0</v>
      </c>
      <c r="O28" s="109"/>
      <c r="P28" s="94"/>
      <c r="Q28" s="137"/>
      <c r="R28" s="95" t="str">
        <f t="shared" si="4"/>
        <v/>
      </c>
      <c r="S28" s="131" t="str">
        <f t="shared" si="5"/>
        <v/>
      </c>
      <c r="T28" s="131" t="e">
        <f>IF(#REF!="","",IF($B$2&gt;=#REF!,IF(#REF!="",1,0),0))</f>
        <v>#REF!</v>
      </c>
      <c r="U28" s="137"/>
    </row>
    <row r="29" ht="11.25" spans="1:21">
      <c r="A29" s="88">
        <v>22</v>
      </c>
      <c r="B29" s="161"/>
      <c r="C29" s="106"/>
      <c r="D29" s="90">
        <f>需求设计开发!E56</f>
        <v>0</v>
      </c>
      <c r="E29" s="91"/>
      <c r="F29" s="94"/>
      <c r="G29" s="94"/>
      <c r="H29" s="95" t="str">
        <f t="shared" si="0"/>
        <v/>
      </c>
      <c r="I29" s="133" t="str">
        <f t="shared" si="1"/>
        <v/>
      </c>
      <c r="J29" s="94"/>
      <c r="K29" s="94"/>
      <c r="L29" s="129"/>
      <c r="M29" s="130">
        <f t="shared" si="2"/>
        <v>0</v>
      </c>
      <c r="N29" s="131">
        <f t="shared" si="3"/>
        <v>0</v>
      </c>
      <c r="O29" s="109"/>
      <c r="P29" s="94"/>
      <c r="Q29" s="137"/>
      <c r="R29" s="95" t="str">
        <f t="shared" si="4"/>
        <v/>
      </c>
      <c r="S29" s="131" t="str">
        <f t="shared" si="5"/>
        <v/>
      </c>
      <c r="T29" s="131" t="e">
        <f>IF(#REF!="","",IF($B$2&gt;=#REF!,IF(#REF!="",1,0),0))</f>
        <v>#REF!</v>
      </c>
      <c r="U29" s="137"/>
    </row>
    <row r="30" ht="11.25" spans="1:21">
      <c r="A30" s="88">
        <v>23</v>
      </c>
      <c r="B30" s="105"/>
      <c r="C30" s="106"/>
      <c r="D30" s="90">
        <f>需求设计开发!E57</f>
        <v>0</v>
      </c>
      <c r="E30" s="91"/>
      <c r="F30" s="94"/>
      <c r="G30" s="94"/>
      <c r="H30" s="95" t="str">
        <f t="shared" si="0"/>
        <v/>
      </c>
      <c r="I30" s="133" t="str">
        <f t="shared" si="1"/>
        <v/>
      </c>
      <c r="J30" s="94"/>
      <c r="K30" s="94"/>
      <c r="L30" s="129"/>
      <c r="M30" s="130">
        <f t="shared" si="2"/>
        <v>0</v>
      </c>
      <c r="N30" s="131">
        <f t="shared" si="3"/>
        <v>0</v>
      </c>
      <c r="O30" s="109"/>
      <c r="P30" s="94"/>
      <c r="Q30" s="137"/>
      <c r="R30" s="95" t="str">
        <f t="shared" si="4"/>
        <v/>
      </c>
      <c r="S30" s="131" t="str">
        <f t="shared" si="5"/>
        <v/>
      </c>
      <c r="T30" s="131" t="e">
        <f>IF(#REF!="","",IF($B$2&gt;=#REF!,IF(#REF!="",1,0),0))</f>
        <v>#REF!</v>
      </c>
      <c r="U30" s="137"/>
    </row>
    <row r="31" ht="11.25" spans="1:21">
      <c r="A31" s="88">
        <v>24</v>
      </c>
      <c r="B31" s="105"/>
      <c r="C31" s="106"/>
      <c r="D31" s="90">
        <f>需求设计开发!E58</f>
        <v>0</v>
      </c>
      <c r="E31" s="91"/>
      <c r="F31" s="94"/>
      <c r="G31" s="94"/>
      <c r="H31" s="95" t="str">
        <f t="shared" si="0"/>
        <v/>
      </c>
      <c r="I31" s="133" t="str">
        <f t="shared" si="1"/>
        <v/>
      </c>
      <c r="J31" s="94"/>
      <c r="K31" s="94"/>
      <c r="L31" s="129"/>
      <c r="M31" s="130">
        <f t="shared" si="2"/>
        <v>0</v>
      </c>
      <c r="N31" s="131">
        <f t="shared" si="3"/>
        <v>0</v>
      </c>
      <c r="O31" s="109"/>
      <c r="P31" s="94"/>
      <c r="Q31" s="137"/>
      <c r="R31" s="95" t="str">
        <f t="shared" si="4"/>
        <v/>
      </c>
      <c r="S31" s="131" t="str">
        <f t="shared" si="5"/>
        <v/>
      </c>
      <c r="T31" s="131" t="e">
        <f>IF(#REF!="","",IF($B$2&gt;=#REF!,IF(#REF!="",1,0),0))</f>
        <v>#REF!</v>
      </c>
      <c r="U31" s="137"/>
    </row>
    <row r="32" ht="11.25" spans="1:21">
      <c r="A32" s="88">
        <v>25</v>
      </c>
      <c r="B32" s="105"/>
      <c r="C32" s="106"/>
      <c r="D32" s="90">
        <f>需求设计开发!E59</f>
        <v>0</v>
      </c>
      <c r="E32" s="91"/>
      <c r="F32" s="94"/>
      <c r="G32" s="94"/>
      <c r="H32" s="95" t="str">
        <f t="shared" si="0"/>
        <v/>
      </c>
      <c r="I32" s="133" t="str">
        <f t="shared" si="1"/>
        <v/>
      </c>
      <c r="J32" s="94"/>
      <c r="K32" s="94"/>
      <c r="L32" s="129"/>
      <c r="M32" s="130">
        <f t="shared" si="2"/>
        <v>0</v>
      </c>
      <c r="N32" s="131">
        <f t="shared" si="3"/>
        <v>0</v>
      </c>
      <c r="O32" s="109"/>
      <c r="P32" s="94"/>
      <c r="Q32" s="137"/>
      <c r="R32" s="95" t="str">
        <f t="shared" si="4"/>
        <v/>
      </c>
      <c r="S32" s="131" t="str">
        <f t="shared" si="5"/>
        <v/>
      </c>
      <c r="T32" s="131" t="e">
        <f>IF(#REF!="","",IF($B$2&gt;=#REF!,IF(#REF!="",1,0),0))</f>
        <v>#REF!</v>
      </c>
      <c r="U32" s="137"/>
    </row>
    <row r="33" ht="11.25" spans="1:21">
      <c r="A33" s="88">
        <v>26</v>
      </c>
      <c r="B33" s="90"/>
      <c r="C33" s="106"/>
      <c r="D33" s="90">
        <f>需求设计开发!E60</f>
        <v>0</v>
      </c>
      <c r="E33" s="91"/>
      <c r="F33" s="94"/>
      <c r="G33" s="94"/>
      <c r="H33" s="95" t="str">
        <f t="shared" si="0"/>
        <v/>
      </c>
      <c r="I33" s="133" t="str">
        <f t="shared" si="1"/>
        <v/>
      </c>
      <c r="J33" s="94"/>
      <c r="K33" s="94"/>
      <c r="L33" s="129"/>
      <c r="M33" s="130">
        <f t="shared" si="2"/>
        <v>0</v>
      </c>
      <c r="N33" s="131">
        <f t="shared" si="3"/>
        <v>0</v>
      </c>
      <c r="O33" s="109"/>
      <c r="P33" s="94"/>
      <c r="Q33" s="137"/>
      <c r="R33" s="95" t="str">
        <f t="shared" si="4"/>
        <v/>
      </c>
      <c r="S33" s="131" t="str">
        <f t="shared" si="5"/>
        <v/>
      </c>
      <c r="T33" s="131" t="e">
        <f>IF(#REF!="","",IF($B$2&gt;=#REF!,IF(#REF!="",1,0),0))</f>
        <v>#REF!</v>
      </c>
      <c r="U33" s="137"/>
    </row>
    <row r="34" ht="11.25" spans="1:21">
      <c r="A34" s="88">
        <v>27</v>
      </c>
      <c r="B34" s="90"/>
      <c r="C34" s="106"/>
      <c r="D34" s="90">
        <f>需求设计开发!E61</f>
        <v>0</v>
      </c>
      <c r="E34" s="91"/>
      <c r="F34" s="94"/>
      <c r="G34" s="94"/>
      <c r="H34" s="95" t="str">
        <f t="shared" si="0"/>
        <v/>
      </c>
      <c r="I34" s="133" t="str">
        <f t="shared" si="1"/>
        <v/>
      </c>
      <c r="J34" s="94"/>
      <c r="K34" s="94"/>
      <c r="L34" s="129"/>
      <c r="M34" s="130">
        <f t="shared" si="2"/>
        <v>0</v>
      </c>
      <c r="N34" s="131">
        <f t="shared" si="3"/>
        <v>0</v>
      </c>
      <c r="O34" s="109"/>
      <c r="P34" s="94"/>
      <c r="Q34" s="137"/>
      <c r="R34" s="95" t="str">
        <f t="shared" si="4"/>
        <v/>
      </c>
      <c r="S34" s="131" t="str">
        <f t="shared" si="5"/>
        <v/>
      </c>
      <c r="T34" s="131" t="e">
        <f>IF(#REF!="","",IF($B$2&gt;=#REF!,IF(#REF!="",1,0),0))</f>
        <v>#REF!</v>
      </c>
      <c r="U34" s="137"/>
    </row>
    <row r="35" ht="11.25" spans="1:21">
      <c r="A35" s="88">
        <v>28</v>
      </c>
      <c r="B35" s="90"/>
      <c r="C35" s="106"/>
      <c r="D35" s="90">
        <f>需求设计开发!E62</f>
        <v>0</v>
      </c>
      <c r="E35" s="91"/>
      <c r="F35" s="94"/>
      <c r="G35" s="94"/>
      <c r="H35" s="95" t="str">
        <f t="shared" si="0"/>
        <v/>
      </c>
      <c r="I35" s="133" t="str">
        <f t="shared" si="1"/>
        <v/>
      </c>
      <c r="J35" s="94"/>
      <c r="K35" s="94"/>
      <c r="L35" s="129"/>
      <c r="M35" s="130">
        <f t="shared" si="2"/>
        <v>0</v>
      </c>
      <c r="N35" s="131">
        <f t="shared" si="3"/>
        <v>0</v>
      </c>
      <c r="O35" s="109"/>
      <c r="P35" s="94"/>
      <c r="Q35" s="137"/>
      <c r="R35" s="95" t="str">
        <f t="shared" si="4"/>
        <v/>
      </c>
      <c r="S35" s="131" t="str">
        <f t="shared" si="5"/>
        <v/>
      </c>
      <c r="T35" s="131" t="e">
        <f>IF(#REF!="","",IF($B$2&gt;=#REF!,IF(#REF!="",1,0),0))</f>
        <v>#REF!</v>
      </c>
      <c r="U35" s="137"/>
    </row>
    <row r="36" ht="11.25" spans="1:21">
      <c r="A36" s="88">
        <v>29</v>
      </c>
      <c r="B36" s="90"/>
      <c r="C36" s="106"/>
      <c r="D36" s="90">
        <f>需求设计开发!E63</f>
        <v>0</v>
      </c>
      <c r="E36" s="91"/>
      <c r="F36" s="94"/>
      <c r="G36" s="94"/>
      <c r="H36" s="95" t="str">
        <f t="shared" si="0"/>
        <v/>
      </c>
      <c r="I36" s="133" t="str">
        <f t="shared" si="1"/>
        <v/>
      </c>
      <c r="J36" s="94"/>
      <c r="K36" s="94"/>
      <c r="L36" s="129"/>
      <c r="M36" s="130">
        <f t="shared" si="2"/>
        <v>0</v>
      </c>
      <c r="N36" s="131">
        <f t="shared" si="3"/>
        <v>0</v>
      </c>
      <c r="O36" s="109"/>
      <c r="P36" s="94"/>
      <c r="Q36" s="137"/>
      <c r="R36" s="95" t="str">
        <f t="shared" si="4"/>
        <v/>
      </c>
      <c r="S36" s="131" t="str">
        <f t="shared" si="5"/>
        <v/>
      </c>
      <c r="T36" s="131" t="e">
        <f>IF(#REF!="","",IF($B$2&gt;=#REF!,IF(#REF!="",1,0),0))</f>
        <v>#REF!</v>
      </c>
      <c r="U36" s="137"/>
    </row>
    <row r="37" ht="11.25" spans="1:21">
      <c r="A37" s="88">
        <v>30</v>
      </c>
      <c r="B37" s="90"/>
      <c r="C37" s="106"/>
      <c r="D37" s="90">
        <f>需求设计开发!E64</f>
        <v>0</v>
      </c>
      <c r="E37" s="91"/>
      <c r="F37" s="94"/>
      <c r="G37" s="94"/>
      <c r="H37" s="95" t="str">
        <f t="shared" si="0"/>
        <v/>
      </c>
      <c r="I37" s="133" t="str">
        <f t="shared" si="1"/>
        <v/>
      </c>
      <c r="J37" s="94"/>
      <c r="K37" s="94"/>
      <c r="L37" s="129"/>
      <c r="M37" s="130">
        <f t="shared" si="2"/>
        <v>0</v>
      </c>
      <c r="N37" s="131">
        <f t="shared" si="3"/>
        <v>0</v>
      </c>
      <c r="O37" s="109"/>
      <c r="P37" s="94"/>
      <c r="Q37" s="137"/>
      <c r="R37" s="95" t="str">
        <f t="shared" si="4"/>
        <v/>
      </c>
      <c r="S37" s="131" t="str">
        <f t="shared" si="5"/>
        <v/>
      </c>
      <c r="T37" s="131" t="e">
        <f>IF(#REF!="","",IF($B$2&gt;=#REF!,IF(#REF!="",1,0),0))</f>
        <v>#REF!</v>
      </c>
      <c r="U37" s="137"/>
    </row>
    <row r="38" ht="11.25" spans="1:21">
      <c r="A38" s="88">
        <v>31</v>
      </c>
      <c r="B38" s="90"/>
      <c r="C38" s="106"/>
      <c r="D38" s="90">
        <f>需求设计开发!E65</f>
        <v>0</v>
      </c>
      <c r="E38" s="91"/>
      <c r="F38" s="94"/>
      <c r="G38" s="94"/>
      <c r="H38" s="95" t="str">
        <f t="shared" si="0"/>
        <v/>
      </c>
      <c r="I38" s="133" t="str">
        <f t="shared" si="1"/>
        <v/>
      </c>
      <c r="J38" s="94"/>
      <c r="K38" s="94"/>
      <c r="L38" s="129"/>
      <c r="M38" s="130">
        <f t="shared" si="2"/>
        <v>0</v>
      </c>
      <c r="N38" s="131">
        <f t="shared" si="3"/>
        <v>0</v>
      </c>
      <c r="O38" s="109"/>
      <c r="P38" s="94"/>
      <c r="Q38" s="137"/>
      <c r="R38" s="95" t="str">
        <f t="shared" si="4"/>
        <v/>
      </c>
      <c r="S38" s="131" t="str">
        <f t="shared" si="5"/>
        <v/>
      </c>
      <c r="T38" s="131" t="e">
        <f>IF(#REF!="","",IF($B$2&gt;=#REF!,IF(#REF!="",1,0),0))</f>
        <v>#REF!</v>
      </c>
      <c r="U38" s="137"/>
    </row>
    <row r="39" spans="1:21">
      <c r="A39" s="88">
        <v>32</v>
      </c>
      <c r="B39" s="90"/>
      <c r="C39" s="106"/>
      <c r="D39" s="90">
        <f>需求设计开发!E66</f>
        <v>0</v>
      </c>
      <c r="E39" s="91"/>
      <c r="F39" s="94"/>
      <c r="G39" s="94"/>
      <c r="H39" s="95" t="str">
        <f t="shared" si="0"/>
        <v/>
      </c>
      <c r="I39" s="94" t="str">
        <f t="shared" si="1"/>
        <v/>
      </c>
      <c r="J39" s="94"/>
      <c r="K39" s="94"/>
      <c r="L39" s="129"/>
      <c r="M39" s="130">
        <f t="shared" si="2"/>
        <v>0</v>
      </c>
      <c r="N39" s="131">
        <f t="shared" si="3"/>
        <v>0</v>
      </c>
      <c r="O39" s="109"/>
      <c r="P39" s="94"/>
      <c r="Q39" s="137"/>
      <c r="R39" s="95" t="str">
        <f t="shared" si="4"/>
        <v/>
      </c>
      <c r="S39" s="131" t="str">
        <f t="shared" si="5"/>
        <v/>
      </c>
      <c r="T39" s="131" t="e">
        <f>IF(#REF!="","",IF($B$2&gt;=#REF!,IF(#REF!="",1,0),0))</f>
        <v>#REF!</v>
      </c>
      <c r="U39" s="137"/>
    </row>
    <row r="40" spans="1:21">
      <c r="A40" s="88">
        <v>33</v>
      </c>
      <c r="B40" s="90"/>
      <c r="C40" s="106"/>
      <c r="D40" s="90">
        <f>需求设计开发!E67</f>
        <v>0</v>
      </c>
      <c r="E40" s="91"/>
      <c r="F40" s="94"/>
      <c r="G40" s="94"/>
      <c r="H40" s="95" t="str">
        <f t="shared" si="0"/>
        <v/>
      </c>
      <c r="I40" s="94" t="str">
        <f t="shared" si="1"/>
        <v/>
      </c>
      <c r="J40" s="94"/>
      <c r="K40" s="94"/>
      <c r="L40" s="129"/>
      <c r="M40" s="130">
        <f t="shared" si="2"/>
        <v>0</v>
      </c>
      <c r="N40" s="131">
        <f t="shared" si="3"/>
        <v>0</v>
      </c>
      <c r="O40" s="109"/>
      <c r="P40" s="94"/>
      <c r="Q40" s="137"/>
      <c r="R40" s="95" t="str">
        <f t="shared" si="4"/>
        <v/>
      </c>
      <c r="S40" s="131" t="str">
        <f t="shared" si="5"/>
        <v/>
      </c>
      <c r="T40" s="131" t="e">
        <f>IF(#REF!="","",IF($B$2&gt;=#REF!,IF(#REF!="",1,0),0))</f>
        <v>#REF!</v>
      </c>
      <c r="U40" s="137"/>
    </row>
    <row r="41" spans="1:21">
      <c r="A41" s="88">
        <v>34</v>
      </c>
      <c r="B41" s="90"/>
      <c r="C41" s="106"/>
      <c r="D41" s="90">
        <f>需求设计开发!E68</f>
        <v>0</v>
      </c>
      <c r="E41" s="91"/>
      <c r="F41" s="94"/>
      <c r="G41" s="94"/>
      <c r="H41" s="95" t="str">
        <f t="shared" si="0"/>
        <v/>
      </c>
      <c r="I41" s="94" t="str">
        <f t="shared" si="1"/>
        <v/>
      </c>
      <c r="J41" s="94"/>
      <c r="K41" s="94"/>
      <c r="L41" s="129"/>
      <c r="M41" s="130">
        <f t="shared" si="2"/>
        <v>0</v>
      </c>
      <c r="N41" s="131">
        <f t="shared" si="3"/>
        <v>0</v>
      </c>
      <c r="O41" s="109"/>
      <c r="P41" s="94"/>
      <c r="Q41" s="137"/>
      <c r="R41" s="95" t="str">
        <f t="shared" si="4"/>
        <v/>
      </c>
      <c r="S41" s="131" t="str">
        <f t="shared" si="5"/>
        <v/>
      </c>
      <c r="T41" s="131" t="e">
        <f>IF(#REF!="","",IF($B$2&gt;=#REF!,IF(#REF!="",1,0),0))</f>
        <v>#REF!</v>
      </c>
      <c r="U41" s="137"/>
    </row>
    <row r="42" spans="1:21">
      <c r="A42" s="88">
        <v>35</v>
      </c>
      <c r="B42" s="90"/>
      <c r="C42" s="106"/>
      <c r="D42" s="90">
        <f>需求设计开发!E69</f>
        <v>0</v>
      </c>
      <c r="E42" s="91"/>
      <c r="F42" s="94"/>
      <c r="G42" s="94"/>
      <c r="H42" s="95" t="str">
        <f t="shared" si="0"/>
        <v/>
      </c>
      <c r="I42" s="94" t="str">
        <f t="shared" si="1"/>
        <v/>
      </c>
      <c r="J42" s="94"/>
      <c r="K42" s="94"/>
      <c r="L42" s="129"/>
      <c r="M42" s="130">
        <f t="shared" si="2"/>
        <v>0</v>
      </c>
      <c r="N42" s="131">
        <f t="shared" si="3"/>
        <v>0</v>
      </c>
      <c r="O42" s="109"/>
      <c r="P42" s="94"/>
      <c r="Q42" s="137"/>
      <c r="R42" s="95" t="str">
        <f t="shared" si="4"/>
        <v/>
      </c>
      <c r="S42" s="131" t="str">
        <f t="shared" si="5"/>
        <v/>
      </c>
      <c r="T42" s="131" t="e">
        <f>IF(#REF!="","",IF($B$2&gt;=#REF!,IF(#REF!="",1,0),0))</f>
        <v>#REF!</v>
      </c>
      <c r="U42" s="137"/>
    </row>
    <row r="43" ht="11.25" spans="1:21">
      <c r="A43" s="88">
        <v>36</v>
      </c>
      <c r="B43" s="90"/>
      <c r="C43" s="106"/>
      <c r="D43" s="90">
        <f>需求设计开发!E70</f>
        <v>0</v>
      </c>
      <c r="E43" s="91"/>
      <c r="F43" s="94"/>
      <c r="G43" s="94"/>
      <c r="H43" s="95" t="str">
        <f t="shared" si="0"/>
        <v/>
      </c>
      <c r="I43" s="133" t="str">
        <f t="shared" si="1"/>
        <v/>
      </c>
      <c r="J43" s="94"/>
      <c r="K43" s="94"/>
      <c r="L43" s="129"/>
      <c r="M43" s="130">
        <f t="shared" si="2"/>
        <v>0</v>
      </c>
      <c r="N43" s="131">
        <f t="shared" si="3"/>
        <v>0</v>
      </c>
      <c r="O43" s="109"/>
      <c r="P43" s="94"/>
      <c r="Q43" s="137"/>
      <c r="R43" s="95" t="str">
        <f t="shared" si="4"/>
        <v/>
      </c>
      <c r="S43" s="131" t="str">
        <f t="shared" si="5"/>
        <v/>
      </c>
      <c r="T43" s="131" t="e">
        <f>IF(#REF!="","",IF($B$2&gt;=#REF!,IF(#REF!="",1,0),0))</f>
        <v>#REF!</v>
      </c>
      <c r="U43" s="137"/>
    </row>
    <row r="44" ht="11.25" spans="1:21">
      <c r="A44" s="88">
        <v>37</v>
      </c>
      <c r="B44" s="90"/>
      <c r="C44" s="106"/>
      <c r="D44" s="90">
        <f>代码管理!H42</f>
        <v>6.3</v>
      </c>
      <c r="E44" s="91"/>
      <c r="F44" s="94"/>
      <c r="G44" s="94"/>
      <c r="H44" s="95" t="str">
        <f t="shared" si="0"/>
        <v/>
      </c>
      <c r="I44" s="133" t="str">
        <f t="shared" si="1"/>
        <v/>
      </c>
      <c r="J44" s="94"/>
      <c r="K44" s="94"/>
      <c r="L44" s="129"/>
      <c r="M44" s="130">
        <f t="shared" si="2"/>
        <v>0</v>
      </c>
      <c r="N44" s="131">
        <f t="shared" si="3"/>
        <v>94.5</v>
      </c>
      <c r="O44" s="109"/>
      <c r="P44" s="94"/>
      <c r="Q44" s="137"/>
      <c r="R44" s="95" t="str">
        <f t="shared" si="4"/>
        <v/>
      </c>
      <c r="S44" s="131" t="str">
        <f t="shared" si="5"/>
        <v/>
      </c>
      <c r="T44" s="131" t="e">
        <f>IF(#REF!="","",IF($B$2&gt;=#REF!,IF(#REF!="",1,0),0))</f>
        <v>#REF!</v>
      </c>
      <c r="U44" s="137"/>
    </row>
    <row r="45" ht="11.25" spans="1:21">
      <c r="A45" s="88">
        <v>38</v>
      </c>
      <c r="B45" s="90"/>
      <c r="C45" s="106"/>
      <c r="D45" s="90">
        <f>代码管理!H43</f>
        <v>6.3</v>
      </c>
      <c r="E45" s="91"/>
      <c r="F45" s="94"/>
      <c r="G45" s="94"/>
      <c r="H45" s="95" t="str">
        <f t="shared" si="0"/>
        <v/>
      </c>
      <c r="I45" s="133" t="str">
        <f t="shared" si="1"/>
        <v/>
      </c>
      <c r="J45" s="94"/>
      <c r="K45" s="94"/>
      <c r="L45" s="129"/>
      <c r="M45" s="130">
        <f t="shared" si="2"/>
        <v>0</v>
      </c>
      <c r="N45" s="131">
        <f t="shared" si="3"/>
        <v>94.5</v>
      </c>
      <c r="O45" s="109"/>
      <c r="P45" s="94"/>
      <c r="Q45" s="137"/>
      <c r="R45" s="95" t="str">
        <f t="shared" si="4"/>
        <v/>
      </c>
      <c r="S45" s="131" t="str">
        <f t="shared" si="5"/>
        <v/>
      </c>
      <c r="T45" s="131" t="e">
        <f>IF(#REF!="","",IF($B$2&gt;=#REF!,IF(#REF!="",1,0),0))</f>
        <v>#REF!</v>
      </c>
      <c r="U45" s="137"/>
    </row>
    <row r="46" spans="1:21">
      <c r="A46" s="88">
        <v>39</v>
      </c>
      <c r="B46" s="90"/>
      <c r="C46" s="106"/>
      <c r="D46" s="90">
        <f>代码管理!H44</f>
        <v>4.2</v>
      </c>
      <c r="E46" s="91"/>
      <c r="F46" s="94"/>
      <c r="G46" s="94"/>
      <c r="H46" s="95" t="str">
        <f t="shared" si="0"/>
        <v/>
      </c>
      <c r="I46" s="94" t="str">
        <f t="shared" si="1"/>
        <v/>
      </c>
      <c r="J46" s="94"/>
      <c r="K46" s="94"/>
      <c r="L46" s="94"/>
      <c r="M46" s="130">
        <f t="shared" si="2"/>
        <v>0</v>
      </c>
      <c r="N46" s="131">
        <f t="shared" si="3"/>
        <v>63</v>
      </c>
      <c r="O46" s="109"/>
      <c r="P46" s="94"/>
      <c r="Q46" s="137"/>
      <c r="R46" s="95" t="str">
        <f t="shared" si="4"/>
        <v/>
      </c>
      <c r="S46" s="131" t="str">
        <f t="shared" si="5"/>
        <v/>
      </c>
      <c r="T46" s="131" t="e">
        <f>IF(#REF!="","",IF($B$2&gt;=#REF!,IF(#REF!="",1,0),0))</f>
        <v>#REF!</v>
      </c>
      <c r="U46" s="137"/>
    </row>
    <row r="47" spans="1:21">
      <c r="A47" s="88"/>
      <c r="B47" s="107" t="s">
        <v>18</v>
      </c>
      <c r="C47" s="88"/>
      <c r="D47" s="88"/>
      <c r="E47" s="108"/>
      <c r="F47" s="109"/>
      <c r="G47" s="109"/>
      <c r="H47" s="110"/>
      <c r="I47" s="135"/>
      <c r="J47" s="109"/>
      <c r="K47" s="109"/>
      <c r="L47" s="130">
        <f>SUM(L8:L46)</f>
        <v>0</v>
      </c>
      <c r="M47" s="130">
        <f>SUM(M8:M46)</f>
        <v>0</v>
      </c>
      <c r="N47" s="131" t="e">
        <f>SUM(N8:N46)</f>
        <v>#REF!</v>
      </c>
      <c r="O47" s="136">
        <f>SUM(O8:O46)</f>
        <v>0</v>
      </c>
      <c r="P47" s="137"/>
      <c r="Q47" s="142">
        <f>SUM(Q8:Q46)</f>
        <v>0</v>
      </c>
      <c r="R47" s="95"/>
      <c r="S47" s="95"/>
      <c r="T47" s="143"/>
      <c r="U47" s="137"/>
    </row>
    <row r="49" ht="11.25"/>
    <row r="50" ht="18" customHeight="1" spans="1:4">
      <c r="A50" s="150" t="s">
        <v>19</v>
      </c>
      <c r="B50" s="112" t="s">
        <v>122</v>
      </c>
      <c r="C50" s="113" t="s">
        <v>21</v>
      </c>
      <c r="D50" s="114">
        <f>1-COUNTIF(H8:H46,"")/A46</f>
        <v>0</v>
      </c>
    </row>
    <row r="51" ht="18" customHeight="1" spans="1:4">
      <c r="A51" s="151"/>
      <c r="B51" s="115"/>
      <c r="C51" s="116" t="s">
        <v>25</v>
      </c>
      <c r="D51" s="117">
        <f>COUNTIF(I8:I46,1)</f>
        <v>0</v>
      </c>
    </row>
    <row r="52" ht="18" customHeight="1" spans="1:4">
      <c r="A52" s="151"/>
      <c r="B52" s="115"/>
      <c r="C52" s="118" t="s">
        <v>27</v>
      </c>
      <c r="D52" s="119">
        <f>1-COUNTIF(R8:R46,"")/A46</f>
        <v>0</v>
      </c>
    </row>
    <row r="53" ht="18" customHeight="1" spans="1:4">
      <c r="A53" s="151"/>
      <c r="B53" s="115"/>
      <c r="C53" s="116" t="s">
        <v>28</v>
      </c>
      <c r="D53" s="117">
        <f>COUNTIF($R$8:$R$47,"◎")</f>
        <v>0</v>
      </c>
    </row>
    <row r="54" ht="18" customHeight="1" spans="1:4">
      <c r="A54" s="151"/>
      <c r="B54" s="115"/>
      <c r="C54" s="116" t="s">
        <v>29</v>
      </c>
      <c r="D54" s="117">
        <f>COUNTIF($R$8:$R$47,"○")</f>
        <v>0</v>
      </c>
    </row>
    <row r="55" ht="18" customHeight="1" spans="1:4">
      <c r="A55" s="151"/>
      <c r="B55" s="115"/>
      <c r="C55" s="116" t="s">
        <v>30</v>
      </c>
      <c r="D55" s="117">
        <f>COUNTIF(S8:S46,1)</f>
        <v>0</v>
      </c>
    </row>
    <row r="56" ht="18" customHeight="1" spans="1:4">
      <c r="A56" s="151"/>
      <c r="B56" s="115"/>
      <c r="C56" s="116" t="s">
        <v>31</v>
      </c>
      <c r="D56" s="117">
        <f>COUNTIF($R$8:$R$47,"△")</f>
        <v>0</v>
      </c>
    </row>
    <row r="57" ht="18" customHeight="1" spans="1:4">
      <c r="A57" s="152"/>
      <c r="B57" s="153"/>
      <c r="C57" s="154" t="s">
        <v>32</v>
      </c>
      <c r="D57" s="155">
        <f>L47</f>
        <v>0</v>
      </c>
    </row>
    <row r="58" ht="18" customHeight="1" spans="2:2">
      <c r="B58" s="123"/>
    </row>
    <row r="59" ht="18" customHeight="1" spans="2:2">
      <c r="B59" s="123"/>
    </row>
    <row r="60" ht="18" customHeight="1" spans="2:2">
      <c r="B60" s="123"/>
    </row>
    <row r="61" ht="18" customHeight="1" spans="2:2">
      <c r="B61" s="123"/>
    </row>
    <row r="62" ht="18" customHeight="1"/>
    <row r="63" ht="18" customHeight="1" spans="1:4">
      <c r="A63" s="124"/>
      <c r="B63" s="123"/>
      <c r="C63" s="125"/>
      <c r="D63" s="125"/>
    </row>
    <row r="64" ht="18" customHeight="1" spans="2:2">
      <c r="B64" s="123"/>
    </row>
    <row r="65" ht="18" customHeight="1" spans="2:2">
      <c r="B65" s="123"/>
    </row>
    <row r="66" ht="18" customHeight="1" spans="2:2">
      <c r="B66" s="123"/>
    </row>
    <row r="67" ht="18" customHeight="1" spans="2:2">
      <c r="B67" s="123"/>
    </row>
    <row r="68" ht="18" customHeight="1" spans="2:4">
      <c r="B68" s="123"/>
      <c r="C68" s="125"/>
      <c r="D68" s="125"/>
    </row>
    <row r="69" ht="18" customHeight="1" spans="2:2">
      <c r="B69" s="123"/>
    </row>
    <row r="70" ht="18" customHeight="1" spans="2:2">
      <c r="B70" s="123"/>
    </row>
    <row r="71" ht="18" customHeight="1" spans="2:2">
      <c r="B71" s="123"/>
    </row>
    <row r="72" ht="18" customHeight="1" spans="2:2">
      <c r="B72" s="123"/>
    </row>
    <row r="73" spans="1:4">
      <c r="A73" s="144"/>
      <c r="B73" s="123"/>
      <c r="C73" s="125"/>
      <c r="D73" s="125"/>
    </row>
    <row r="74" spans="2:4">
      <c r="B74" s="123"/>
      <c r="C74" s="125"/>
      <c r="D74" s="125"/>
    </row>
  </sheetData>
  <mergeCells count="24">
    <mergeCell ref="N6:O6"/>
    <mergeCell ref="A4:A7"/>
    <mergeCell ref="A50:A57"/>
    <mergeCell ref="B4:B7"/>
    <mergeCell ref="C4:C7"/>
    <mergeCell ref="D4:D7"/>
    <mergeCell ref="E4:E5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P6:P7"/>
    <mergeCell ref="Q6:Q7"/>
    <mergeCell ref="R6:R7"/>
    <mergeCell ref="S6:S7"/>
    <mergeCell ref="T4:T5"/>
    <mergeCell ref="T6:T7"/>
    <mergeCell ref="U4:U7"/>
    <mergeCell ref="F4:S5"/>
  </mergeCells>
  <conditionalFormatting sqref="C47:D47">
    <cfRule type="expression" dxfId="0" priority="9" stopIfTrue="1">
      <formula>IF(#REF!="△",1,IF(#REF!=1,1,IF(#REF!="△",1,IF(#REF!=1,1,0))))</formula>
    </cfRule>
    <cfRule type="expression" dxfId="1" priority="10" stopIfTrue="1">
      <formula>IF(#REF!="△",1,IF(#REF!=1,1,IF(#REF!="△",1,IF(#REF!=1,1,0))))</formula>
    </cfRule>
    <cfRule type="expression" dxfId="2" priority="11" stopIfTrue="1">
      <formula>IF(#REF!="△",1,IF(#REF!=1,1,IF(#REF!="△",1,IF(#REF!=1,1,0))))</formula>
    </cfRule>
  </conditionalFormatting>
  <conditionalFormatting sqref="A19:A26">
    <cfRule type="expression" dxfId="1" priority="5" stopIfTrue="1">
      <formula>IF(#REF!="△",1,IF(#REF!=1,1,IF(#REF!="△",1,IF(#REF!=1,1,0))))</formula>
    </cfRule>
    <cfRule type="expression" dxfId="2" priority="6" stopIfTrue="1">
      <formula>IF(F19="△",1,IF(G19=1,1,IF(K19="△",1,IF(L19=1,1,0))))</formula>
    </cfRule>
  </conditionalFormatting>
  <conditionalFormatting sqref="C8:C26">
    <cfRule type="expression" dxfId="1" priority="1" stopIfTrue="1">
      <formula>IF(#REF!="△",1,IF(#REF!=1,1,IF(#REF!="△",1,IF(#REF!=1,1,0))))</formula>
    </cfRule>
    <cfRule type="expression" dxfId="2" priority="2" stopIfTrue="1">
      <formula>IF(G8="△",1,IF(H8=1,1,IF(M8="△",1,IF(N8=1,1,0))))</formula>
    </cfRule>
  </conditionalFormatting>
  <conditionalFormatting sqref="C27:C46">
    <cfRule type="expression" dxfId="1" priority="3" stopIfTrue="1">
      <formula>IF(#REF!="△",1,IF(#REF!=1,1,IF(#REF!="△",1,IF(T27=1,1,0))))</formula>
    </cfRule>
    <cfRule type="expression" dxfId="2" priority="4" stopIfTrue="1">
      <formula>IF(H27="△",1,IF(I27=1,1,IF(R27="△",1,IF(S27=1,1,0))))</formula>
    </cfRule>
  </conditionalFormatting>
  <conditionalFormatting sqref="D8:D46">
    <cfRule type="expression" dxfId="1" priority="12" stopIfTrue="1">
      <formula>IF(#REF!="△",1,IF(#REF!=1,1,IF(#REF!="△",1,IF(#REF!=1,1,0))))</formula>
    </cfRule>
    <cfRule type="expression" dxfId="2" priority="13" stopIfTrue="1">
      <formula>IF(#REF!="△",1,IF(#REF!=1,1,IF(#REF!="△",1,IF(#REF!=1,1,0))))</formula>
    </cfRule>
    <cfRule type="expression" dxfId="0" priority="14" stopIfTrue="1">
      <formula>IF(#REF!="△",1,IF(#REF!=1,1,IF(#REF!="△",1,IF(#REF!=1,1,0))))</formula>
    </cfRule>
  </conditionalFormatting>
  <conditionalFormatting sqref="D19:D26">
    <cfRule type="expression" dxfId="1" priority="7" stopIfTrue="1">
      <formula>IF(#REF!="△",1,IF(#REF!=1,1,IF(T19="△",1,IF(#REF!=1,1,0))))</formula>
    </cfRule>
    <cfRule type="expression" dxfId="2" priority="8" stopIfTrue="1">
      <formula>IF(I19="△",1,IF(J19=1,1,IF(S19="△",1,IF(#REF!=1,1,0))))</formula>
    </cfRule>
  </conditionalFormatting>
  <pageMargins left="0.529166666666667" right="0.235416666666667" top="0.747916666666667" bottom="0.196527777777778" header="0.313888888888889" footer="0.313888888888889"/>
  <pageSetup paperSize="9" scale="95" orientation="landscape"/>
  <headerFooter alignWithMargins="0">
    <oddHeader>&amp;L&amp;"-,加粗"&amp;9青岛萨纳斯科技有限公司&amp;C&amp;G&amp;R&amp;"-,加粗"&amp;9进度跟踪票</oddHeader>
  </headerFooter>
  <rowBreaks count="1" manualBreakCount="1">
    <brk id="47" max="20" man="1"/>
  </rowBreaks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1"/>
  <sheetViews>
    <sheetView showGridLines="0" view="pageBreakPreview" zoomScale="120" zoomScaleNormal="100" workbookViewId="0">
      <pane xSplit="7" ySplit="6" topLeftCell="H7" activePane="bottomRight" state="frozen"/>
      <selection/>
      <selection pane="topRight"/>
      <selection pane="bottomLeft"/>
      <selection pane="bottomRight" activeCell="L35" sqref="L35"/>
    </sheetView>
  </sheetViews>
  <sheetFormatPr defaultColWidth="9" defaultRowHeight="10.5"/>
  <cols>
    <col min="1" max="1" width="3.88333333333333" style="2" customWidth="1"/>
    <col min="2" max="2" width="11.3333333333333" style="2" customWidth="1"/>
    <col min="3" max="3" width="26.8833333333333" style="2" customWidth="1"/>
    <col min="4" max="4" width="5.10833333333333" style="3" customWidth="1"/>
    <col min="5" max="5" width="8.33333333333333" style="2" customWidth="1"/>
    <col min="6" max="6" width="11.3333333333333" style="2" customWidth="1"/>
    <col min="7" max="7" width="3.775" style="2" hidden="1" customWidth="1"/>
    <col min="8" max="9" width="9" style="2"/>
    <col min="10" max="10" width="4" style="2" customWidth="1"/>
    <col min="11" max="11" width="5" style="2" hidden="1" customWidth="1"/>
    <col min="12" max="13" width="9" style="2"/>
    <col min="14" max="14" width="5.33333333333333" style="2" customWidth="1"/>
    <col min="15" max="15" width="3.44166666666667" style="2" hidden="1" customWidth="1"/>
    <col min="16" max="16" width="3.775" style="2" customWidth="1"/>
    <col min="17" max="17" width="3.775" style="2" hidden="1" customWidth="1"/>
    <col min="18" max="18" width="6.775" style="2" customWidth="1"/>
    <col min="19" max="19" width="5.88333333333333" style="2" customWidth="1"/>
    <col min="20" max="20" width="7.44166666666667" style="2" customWidth="1"/>
    <col min="21" max="21" width="5.88333333333333" style="2" customWidth="1"/>
    <col min="22" max="22" width="21.1083333333333" style="2" customWidth="1"/>
    <col min="23" max="23" width="14.2166666666667" style="2" customWidth="1"/>
    <col min="24" max="24" width="7" style="2" customWidth="1"/>
    <col min="25" max="16384" width="9" style="2"/>
  </cols>
  <sheetData>
    <row r="1" ht="1.5" customHeight="1"/>
    <row r="2" ht="24.75" customHeight="1" spans="1:4">
      <c r="A2" s="77" t="s">
        <v>0</v>
      </c>
      <c r="B2" s="78"/>
      <c r="D2" s="79"/>
    </row>
    <row r="3" ht="12.75" customHeight="1" spans="1:4">
      <c r="A3" s="80"/>
      <c r="B3" s="81"/>
      <c r="D3" s="79"/>
    </row>
    <row r="4" s="1" customFormat="1" ht="12" customHeight="1" spans="1:23">
      <c r="A4" s="208" t="s">
        <v>1</v>
      </c>
      <c r="B4" s="209" t="s">
        <v>123</v>
      </c>
      <c r="C4" s="210" t="s">
        <v>3</v>
      </c>
      <c r="D4" s="211" t="s">
        <v>4</v>
      </c>
      <c r="E4" s="212" t="s">
        <v>124</v>
      </c>
      <c r="F4" s="213" t="s">
        <v>125</v>
      </c>
      <c r="G4" s="214" t="s">
        <v>5</v>
      </c>
      <c r="H4" s="215" t="s">
        <v>126</v>
      </c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74" t="s">
        <v>7</v>
      </c>
      <c r="W4" s="185"/>
    </row>
    <row r="5" s="1" customFormat="1" ht="12" customHeight="1" spans="1:23">
      <c r="A5" s="216"/>
      <c r="B5" s="217"/>
      <c r="C5" s="218"/>
      <c r="D5" s="219"/>
      <c r="E5" s="220"/>
      <c r="F5" s="221"/>
      <c r="G5" s="222"/>
      <c r="H5" s="223" t="s">
        <v>8</v>
      </c>
      <c r="I5" s="126" t="s">
        <v>9</v>
      </c>
      <c r="J5" s="247" t="s">
        <v>10</v>
      </c>
      <c r="K5" s="248" t="s">
        <v>11</v>
      </c>
      <c r="L5" s="249" t="s">
        <v>12</v>
      </c>
      <c r="M5" s="126" t="s">
        <v>13</v>
      </c>
      <c r="N5" s="250" t="s">
        <v>14</v>
      </c>
      <c r="O5" s="251" t="s">
        <v>15</v>
      </c>
      <c r="P5" s="87" t="s">
        <v>16</v>
      </c>
      <c r="Q5" s="248" t="s">
        <v>17</v>
      </c>
      <c r="R5" s="200" t="s">
        <v>127</v>
      </c>
      <c r="S5" s="200"/>
      <c r="T5" s="275" t="s">
        <v>128</v>
      </c>
      <c r="U5" s="276"/>
      <c r="V5" s="277"/>
      <c r="W5" s="185"/>
    </row>
    <row r="6" s="1" customFormat="1" ht="30" customHeight="1" spans="1:23">
      <c r="A6" s="224"/>
      <c r="B6" s="218"/>
      <c r="C6" s="83"/>
      <c r="D6" s="225"/>
      <c r="E6" s="226"/>
      <c r="F6" s="227"/>
      <c r="G6" s="228"/>
      <c r="H6" s="223"/>
      <c r="I6" s="126"/>
      <c r="J6" s="252"/>
      <c r="K6" s="253"/>
      <c r="L6" s="249"/>
      <c r="M6" s="126"/>
      <c r="N6" s="225"/>
      <c r="O6" s="254"/>
      <c r="P6" s="127"/>
      <c r="Q6" s="253"/>
      <c r="R6" s="126" t="s">
        <v>129</v>
      </c>
      <c r="S6" s="87" t="s">
        <v>49</v>
      </c>
      <c r="T6" s="249" t="s">
        <v>130</v>
      </c>
      <c r="U6" s="278" t="s">
        <v>49</v>
      </c>
      <c r="V6" s="279"/>
      <c r="W6" s="185"/>
    </row>
    <row r="7" s="3" customFormat="1" spans="1:23">
      <c r="A7" s="229">
        <v>1</v>
      </c>
      <c r="B7" s="230"/>
      <c r="C7" s="231"/>
      <c r="D7" s="192"/>
      <c r="E7" s="232"/>
      <c r="F7" s="233" t="str">
        <f t="shared" ref="F7:F47" si="0">IF($P7&lt;&gt;"",R7,"")</f>
        <v/>
      </c>
      <c r="G7" s="234" t="e">
        <f>IF(单体测试!AB7="","",O7+#REF!+詳細設計書レビュー!M8+詳細設計書レビュー!Q8+詳細設計書レビュー!#REF!+詳細設計書レビュー!#REF!+单体测试!AD7+单体测试!O7)</f>
        <v>#REF!</v>
      </c>
      <c r="H7" s="235"/>
      <c r="I7" s="255"/>
      <c r="J7" s="256" t="str">
        <f t="shared" ref="J7:J48" si="1">IF(I7="","",IF(I7=H7,"○",IF(I7&gt;H7,"△","◎")))</f>
        <v/>
      </c>
      <c r="K7" s="257" t="str">
        <f t="shared" ref="K7:K27" si="2">IF(H7="","",IF(H7&lt;=$B$2,IF(I7="",1),0))</f>
        <v/>
      </c>
      <c r="L7" s="258"/>
      <c r="M7" s="259"/>
      <c r="N7" s="260"/>
      <c r="O7" s="261">
        <f t="shared" ref="O7:O47" si="3">IF(M7="",0,N7)</f>
        <v>0</v>
      </c>
      <c r="P7" s="262" t="str">
        <f t="shared" ref="P7:P47" si="4">IF(M7="","",IF(M7=L7,"○",IF(M7&gt;L7,"△","◎")))</f>
        <v/>
      </c>
      <c r="Q7" s="257" t="str">
        <f t="shared" ref="Q7:Q47" si="5">IF(L7="","",IF($B$2&gt;=L7,IF(M7="",1),0))</f>
        <v/>
      </c>
      <c r="R7" s="280"/>
      <c r="S7" s="281" t="str">
        <f>IF(R7="","",R7+#REF!*10%)</f>
        <v/>
      </c>
      <c r="T7" s="282"/>
      <c r="U7" s="283" t="str">
        <f>IF(T7="","",T7+#REF!*10%)</f>
        <v/>
      </c>
      <c r="V7" s="284"/>
      <c r="W7" s="186"/>
    </row>
    <row r="8" s="3" customFormat="1" spans="1:23">
      <c r="A8" s="236">
        <v>2</v>
      </c>
      <c r="B8" s="237"/>
      <c r="C8" s="238"/>
      <c r="D8" s="192"/>
      <c r="E8" s="239"/>
      <c r="F8" s="240" t="str">
        <f t="shared" si="0"/>
        <v/>
      </c>
      <c r="G8" s="234" t="e">
        <f>IF(单体测试!#REF!="","",O8+#REF!+詳細設計書レビュー!M9+詳細設計書レビュー!Q9+詳細設計書レビュー!#REF!+詳細設計書レビュー!#REF!+单体测试!#REF!+单体测试!#REF!)</f>
        <v>#REF!</v>
      </c>
      <c r="H8" s="235"/>
      <c r="I8" s="263"/>
      <c r="J8" s="264" t="str">
        <f t="shared" si="1"/>
        <v/>
      </c>
      <c r="K8" s="265" t="str">
        <f t="shared" si="2"/>
        <v/>
      </c>
      <c r="L8" s="258"/>
      <c r="M8" s="263"/>
      <c r="N8" s="260"/>
      <c r="O8" s="261">
        <f t="shared" si="3"/>
        <v>0</v>
      </c>
      <c r="P8" s="266" t="str">
        <f t="shared" si="4"/>
        <v/>
      </c>
      <c r="Q8" s="265" t="str">
        <f t="shared" si="5"/>
        <v/>
      </c>
      <c r="R8" s="285"/>
      <c r="S8" s="286" t="str">
        <f>IF(R8="","",R8+#REF!*10%)</f>
        <v/>
      </c>
      <c r="T8" s="287"/>
      <c r="U8" s="288" t="str">
        <f>IF(T8="","",T8+#REF!*10%)</f>
        <v/>
      </c>
      <c r="V8" s="289"/>
      <c r="W8" s="186"/>
    </row>
    <row r="9" s="3" customFormat="1" spans="1:23">
      <c r="A9" s="236">
        <v>3</v>
      </c>
      <c r="B9" s="237"/>
      <c r="C9" s="238"/>
      <c r="D9" s="192"/>
      <c r="E9" s="239"/>
      <c r="F9" s="240" t="str">
        <f t="shared" si="0"/>
        <v/>
      </c>
      <c r="G9" s="234" t="e">
        <f>IF(单体测试!#REF!="","",O9+#REF!+詳細設計書レビュー!M10+詳細設計書レビュー!Q10+詳細設計書レビュー!#REF!+詳細設計書レビュー!#REF!+单体测试!#REF!+单体测试!#REF!)</f>
        <v>#REF!</v>
      </c>
      <c r="H9" s="235"/>
      <c r="I9" s="263"/>
      <c r="J9" s="264" t="str">
        <f t="shared" si="1"/>
        <v/>
      </c>
      <c r="K9" s="265" t="str">
        <f t="shared" si="2"/>
        <v/>
      </c>
      <c r="L9" s="258"/>
      <c r="M9" s="263"/>
      <c r="N9" s="260"/>
      <c r="O9" s="261">
        <f t="shared" si="3"/>
        <v>0</v>
      </c>
      <c r="P9" s="266" t="str">
        <f t="shared" si="4"/>
        <v/>
      </c>
      <c r="Q9" s="265" t="str">
        <f t="shared" si="5"/>
        <v/>
      </c>
      <c r="R9" s="285"/>
      <c r="S9" s="286" t="str">
        <f>IF(R9="","",R9+#REF!*10%)</f>
        <v/>
      </c>
      <c r="T9" s="287"/>
      <c r="U9" s="288" t="str">
        <f>IF(T9="","",T9+#REF!*10%)</f>
        <v/>
      </c>
      <c r="V9" s="289"/>
      <c r="W9" s="186"/>
    </row>
    <row r="10" s="3" customFormat="1" spans="1:23">
      <c r="A10" s="236">
        <v>4</v>
      </c>
      <c r="B10" s="237"/>
      <c r="C10" s="238"/>
      <c r="D10" s="192"/>
      <c r="E10" s="239"/>
      <c r="F10" s="240" t="str">
        <f t="shared" si="0"/>
        <v/>
      </c>
      <c r="G10" s="234" t="e">
        <f>IF(单体测试!#REF!="","",O10+#REF!+詳細設計書レビュー!M12+詳細設計書レビュー!Q12+詳細設計書レビュー!#REF!+詳細設計書レビュー!#REF!+单体测试!#REF!+单体测试!#REF!)</f>
        <v>#REF!</v>
      </c>
      <c r="H10" s="235"/>
      <c r="I10" s="263"/>
      <c r="J10" s="264" t="str">
        <f t="shared" si="1"/>
        <v/>
      </c>
      <c r="K10" s="265" t="str">
        <f t="shared" si="2"/>
        <v/>
      </c>
      <c r="L10" s="258"/>
      <c r="M10" s="263"/>
      <c r="N10" s="260"/>
      <c r="O10" s="261">
        <f t="shared" si="3"/>
        <v>0</v>
      </c>
      <c r="P10" s="266" t="str">
        <f t="shared" si="4"/>
        <v/>
      </c>
      <c r="Q10" s="265" t="str">
        <f t="shared" si="5"/>
        <v/>
      </c>
      <c r="R10" s="285"/>
      <c r="S10" s="286" t="str">
        <f>IF(R10="","",R10+#REF!*10%)</f>
        <v/>
      </c>
      <c r="T10" s="287"/>
      <c r="U10" s="288" t="str">
        <f>IF(T10="","",T10+#REF!*10%)</f>
        <v/>
      </c>
      <c r="V10" s="289"/>
      <c r="W10" s="186"/>
    </row>
    <row r="11" s="3" customFormat="1" spans="1:23">
      <c r="A11" s="236">
        <v>5</v>
      </c>
      <c r="B11" s="237"/>
      <c r="C11" s="238"/>
      <c r="D11" s="192"/>
      <c r="E11" s="239"/>
      <c r="F11" s="240" t="str">
        <f t="shared" si="0"/>
        <v/>
      </c>
      <c r="G11" s="234" t="e">
        <f>IF(单体测试!#REF!="","",O11+#REF!+詳細設計書レビュー!M13+詳細設計書レビュー!Q13+詳細設計書レビュー!#REF!+詳細設計書レビュー!#REF!+单体测试!#REF!+单体测试!#REF!)</f>
        <v>#REF!</v>
      </c>
      <c r="H11" s="235"/>
      <c r="I11" s="263"/>
      <c r="J11" s="264" t="str">
        <f t="shared" si="1"/>
        <v/>
      </c>
      <c r="K11" s="265" t="str">
        <f t="shared" si="2"/>
        <v/>
      </c>
      <c r="L11" s="258"/>
      <c r="M11" s="258"/>
      <c r="N11" s="260"/>
      <c r="O11" s="261">
        <f t="shared" si="3"/>
        <v>0</v>
      </c>
      <c r="P11" s="266" t="str">
        <f t="shared" si="4"/>
        <v/>
      </c>
      <c r="Q11" s="265" t="str">
        <f t="shared" si="5"/>
        <v/>
      </c>
      <c r="R11" s="285"/>
      <c r="S11" s="286" t="str">
        <f>IF(R11="","",R11+#REF!*10%)</f>
        <v/>
      </c>
      <c r="T11" s="287"/>
      <c r="U11" s="288" t="str">
        <f>IF(T11="","",T11+#REF!*10%)</f>
        <v/>
      </c>
      <c r="V11" s="289"/>
      <c r="W11" s="186"/>
    </row>
    <row r="12" s="3" customFormat="1" spans="1:23">
      <c r="A12" s="236">
        <v>6</v>
      </c>
      <c r="B12" s="237"/>
      <c r="C12" s="238"/>
      <c r="D12" s="192"/>
      <c r="E12" s="239"/>
      <c r="F12" s="240" t="str">
        <f t="shared" si="0"/>
        <v/>
      </c>
      <c r="G12" s="234" t="e">
        <f>IF(单体测试!#REF!="","",O12+#REF!+詳細設計書レビュー!M14+詳細設計書レビュー!Q14+詳細設計書レビュー!#REF!+詳細設計書レビュー!#REF!+单体测试!#REF!+单体测试!#REF!)</f>
        <v>#REF!</v>
      </c>
      <c r="H12" s="235"/>
      <c r="I12" s="263"/>
      <c r="J12" s="264" t="str">
        <f t="shared" si="1"/>
        <v/>
      </c>
      <c r="K12" s="265" t="str">
        <f t="shared" si="2"/>
        <v/>
      </c>
      <c r="L12" s="258"/>
      <c r="M12" s="263"/>
      <c r="N12" s="260"/>
      <c r="O12" s="261">
        <f t="shared" si="3"/>
        <v>0</v>
      </c>
      <c r="P12" s="266" t="str">
        <f t="shared" si="4"/>
        <v/>
      </c>
      <c r="Q12" s="265" t="str">
        <f t="shared" si="5"/>
        <v/>
      </c>
      <c r="R12" s="285"/>
      <c r="S12" s="286" t="str">
        <f>IF(R12="","",R12+#REF!*10%)</f>
        <v/>
      </c>
      <c r="T12" s="287"/>
      <c r="U12" s="288" t="str">
        <f>IF(T12="","",T12+#REF!*10%)</f>
        <v/>
      </c>
      <c r="V12" s="289"/>
      <c r="W12" s="186"/>
    </row>
    <row r="13" s="3" customFormat="1" spans="1:23">
      <c r="A13" s="236">
        <v>7</v>
      </c>
      <c r="B13" s="237"/>
      <c r="C13" s="238"/>
      <c r="D13" s="192"/>
      <c r="E13" s="239"/>
      <c r="F13" s="240" t="str">
        <f t="shared" si="0"/>
        <v/>
      </c>
      <c r="G13" s="234" t="e">
        <f>IF(单体测试!#REF!="","",O13+#REF!+詳細設計書レビュー!M15+詳細設計書レビュー!Q15+詳細設計書レビュー!#REF!+詳細設計書レビュー!#REF!+单体测试!#REF!+单体测试!#REF!)</f>
        <v>#REF!</v>
      </c>
      <c r="H13" s="235"/>
      <c r="I13" s="263"/>
      <c r="J13" s="264" t="str">
        <f t="shared" si="1"/>
        <v/>
      </c>
      <c r="K13" s="265" t="str">
        <f t="shared" si="2"/>
        <v/>
      </c>
      <c r="L13" s="258"/>
      <c r="M13" s="258"/>
      <c r="N13" s="260"/>
      <c r="O13" s="261">
        <f t="shared" si="3"/>
        <v>0</v>
      </c>
      <c r="P13" s="266" t="str">
        <f t="shared" si="4"/>
        <v/>
      </c>
      <c r="Q13" s="265" t="str">
        <f t="shared" si="5"/>
        <v/>
      </c>
      <c r="R13" s="285"/>
      <c r="S13" s="286" t="str">
        <f>IF(R13="","",R13+#REF!*10%)</f>
        <v/>
      </c>
      <c r="T13" s="287"/>
      <c r="U13" s="288" t="str">
        <f>IF(T13="","",T13+#REF!*10%)</f>
        <v/>
      </c>
      <c r="V13" s="289"/>
      <c r="W13" s="186"/>
    </row>
    <row r="14" s="3" customFormat="1" spans="1:23">
      <c r="A14" s="236">
        <v>8</v>
      </c>
      <c r="B14" s="237"/>
      <c r="C14" s="238"/>
      <c r="D14" s="192"/>
      <c r="E14" s="239"/>
      <c r="F14" s="240" t="str">
        <f t="shared" si="0"/>
        <v/>
      </c>
      <c r="G14" s="234" t="e">
        <f>IF(单体测试!#REF!="","",O14+#REF!+詳細設計書レビュー!M16+詳細設計書レビュー!Q16+詳細設計書レビュー!#REF!+詳細設計書レビュー!#REF!+单体测试!#REF!+单体测试!#REF!)</f>
        <v>#REF!</v>
      </c>
      <c r="H14" s="235"/>
      <c r="I14" s="263"/>
      <c r="J14" s="264" t="str">
        <f t="shared" si="1"/>
        <v/>
      </c>
      <c r="K14" s="265" t="str">
        <f t="shared" si="2"/>
        <v/>
      </c>
      <c r="L14" s="258"/>
      <c r="M14" s="263"/>
      <c r="N14" s="260"/>
      <c r="O14" s="261">
        <f t="shared" si="3"/>
        <v>0</v>
      </c>
      <c r="P14" s="266" t="str">
        <f t="shared" si="4"/>
        <v/>
      </c>
      <c r="Q14" s="265" t="str">
        <f t="shared" si="5"/>
        <v/>
      </c>
      <c r="R14" s="285"/>
      <c r="S14" s="286" t="str">
        <f>IF(R14="","",R14+#REF!*10%)</f>
        <v/>
      </c>
      <c r="T14" s="287"/>
      <c r="U14" s="288" t="str">
        <f>IF(T14="","",T14+#REF!*10%)</f>
        <v/>
      </c>
      <c r="V14" s="289"/>
      <c r="W14" s="186"/>
    </row>
    <row r="15" s="3" customFormat="1" spans="1:23">
      <c r="A15" s="236">
        <v>9</v>
      </c>
      <c r="B15" s="237"/>
      <c r="C15" s="238"/>
      <c r="D15" s="192"/>
      <c r="E15" s="239"/>
      <c r="F15" s="240" t="str">
        <f t="shared" si="0"/>
        <v/>
      </c>
      <c r="G15" s="234" t="e">
        <f>IF(单体测试!#REF!="","",O15+#REF!+詳細設計書レビュー!M17+詳細設計書レビュー!Q17+詳細設計書レビュー!#REF!+詳細設計書レビュー!#REF!+单体测试!#REF!+单体测试!#REF!)</f>
        <v>#REF!</v>
      </c>
      <c r="H15" s="235"/>
      <c r="I15" s="263"/>
      <c r="J15" s="264" t="str">
        <f t="shared" si="1"/>
        <v/>
      </c>
      <c r="K15" s="265" t="str">
        <f t="shared" si="2"/>
        <v/>
      </c>
      <c r="L15" s="258"/>
      <c r="M15" s="258"/>
      <c r="N15" s="267"/>
      <c r="O15" s="261">
        <f t="shared" si="3"/>
        <v>0</v>
      </c>
      <c r="P15" s="266" t="str">
        <f t="shared" si="4"/>
        <v/>
      </c>
      <c r="Q15" s="265" t="str">
        <f t="shared" si="5"/>
        <v/>
      </c>
      <c r="R15" s="285"/>
      <c r="S15" s="286" t="str">
        <f>IF(R15="","",R15+#REF!*10%)</f>
        <v/>
      </c>
      <c r="T15" s="287"/>
      <c r="U15" s="288" t="str">
        <f>IF(T15="","",T15+#REF!*10%)</f>
        <v/>
      </c>
      <c r="V15" s="289"/>
      <c r="W15" s="186"/>
    </row>
    <row r="16" s="3" customFormat="1" spans="1:23">
      <c r="A16" s="236">
        <v>10</v>
      </c>
      <c r="B16" s="237"/>
      <c r="C16" s="238"/>
      <c r="D16" s="192"/>
      <c r="E16" s="239"/>
      <c r="F16" s="240" t="str">
        <f t="shared" si="0"/>
        <v/>
      </c>
      <c r="G16" s="234" t="e">
        <f>IF(单体测试!#REF!="","",O16+#REF!+詳細設計書レビュー!M18+詳細設計書レビュー!Q18+詳細設計書レビュー!#REF!+詳細設計書レビュー!#REF!+单体测试!#REF!+单体测试!#REF!)</f>
        <v>#REF!</v>
      </c>
      <c r="H16" s="235"/>
      <c r="I16" s="263"/>
      <c r="J16" s="264" t="str">
        <f t="shared" si="1"/>
        <v/>
      </c>
      <c r="K16" s="265" t="str">
        <f t="shared" si="2"/>
        <v/>
      </c>
      <c r="L16" s="258"/>
      <c r="M16" s="258"/>
      <c r="N16" s="267"/>
      <c r="O16" s="261">
        <f t="shared" si="3"/>
        <v>0</v>
      </c>
      <c r="P16" s="266" t="str">
        <f t="shared" si="4"/>
        <v/>
      </c>
      <c r="Q16" s="265" t="str">
        <f t="shared" si="5"/>
        <v/>
      </c>
      <c r="R16" s="285"/>
      <c r="S16" s="286" t="str">
        <f>IF(R16="","",R16+#REF!*10%)</f>
        <v/>
      </c>
      <c r="T16" s="287"/>
      <c r="U16" s="288" t="str">
        <f>IF(T16="","",T16+#REF!*10%)</f>
        <v/>
      </c>
      <c r="V16" s="289"/>
      <c r="W16" s="186"/>
    </row>
    <row r="17" s="3" customFormat="1" spans="1:23">
      <c r="A17" s="236">
        <v>11</v>
      </c>
      <c r="B17" s="237"/>
      <c r="C17" s="238"/>
      <c r="D17" s="192"/>
      <c r="E17" s="239"/>
      <c r="F17" s="240" t="str">
        <f t="shared" si="0"/>
        <v/>
      </c>
      <c r="G17" s="234" t="e">
        <f>IF(单体测试!#REF!="","",O17+#REF!+詳細設計書レビュー!M19+詳細設計書レビュー!Q19+詳細設計書レビュー!#REF!+詳細設計書レビュー!#REF!+单体测试!#REF!+单体测试!#REF!)</f>
        <v>#REF!</v>
      </c>
      <c r="H17" s="235"/>
      <c r="I17" s="263"/>
      <c r="J17" s="264" t="str">
        <f t="shared" si="1"/>
        <v/>
      </c>
      <c r="K17" s="265" t="str">
        <f t="shared" si="2"/>
        <v/>
      </c>
      <c r="L17" s="258"/>
      <c r="M17" s="258"/>
      <c r="N17" s="267"/>
      <c r="O17" s="261">
        <f t="shared" si="3"/>
        <v>0</v>
      </c>
      <c r="P17" s="266" t="str">
        <f t="shared" si="4"/>
        <v/>
      </c>
      <c r="Q17" s="265" t="str">
        <f t="shared" si="5"/>
        <v/>
      </c>
      <c r="R17" s="285"/>
      <c r="S17" s="286" t="str">
        <f>IF(R17="","",R17+#REF!*10%)</f>
        <v/>
      </c>
      <c r="T17" s="287"/>
      <c r="U17" s="288" t="str">
        <f>IF(T17="","",T17+#REF!*10%)</f>
        <v/>
      </c>
      <c r="V17" s="289"/>
      <c r="W17" s="186"/>
    </row>
    <row r="18" s="3" customFormat="1" ht="12.75" customHeight="1" spans="1:23">
      <c r="A18" s="236">
        <v>12</v>
      </c>
      <c r="B18" s="237"/>
      <c r="C18" s="238"/>
      <c r="D18" s="192"/>
      <c r="E18" s="239"/>
      <c r="F18" s="240" t="str">
        <f t="shared" si="0"/>
        <v/>
      </c>
      <c r="G18" s="234" t="e">
        <f>IF(单体测试!#REF!="","",O18+#REF!+詳細設計書レビュー!M20+詳細設計書レビュー!Q20+詳細設計書レビュー!#REF!+詳細設計書レビュー!#REF!+单体测试!#REF!+单体测试!#REF!)</f>
        <v>#REF!</v>
      </c>
      <c r="H18" s="235"/>
      <c r="I18" s="263"/>
      <c r="J18" s="264" t="str">
        <f t="shared" si="1"/>
        <v/>
      </c>
      <c r="K18" s="265" t="str">
        <f t="shared" si="2"/>
        <v/>
      </c>
      <c r="L18" s="258"/>
      <c r="M18" s="258"/>
      <c r="N18" s="267"/>
      <c r="O18" s="261">
        <f t="shared" si="3"/>
        <v>0</v>
      </c>
      <c r="P18" s="266" t="str">
        <f t="shared" si="4"/>
        <v/>
      </c>
      <c r="Q18" s="265" t="str">
        <f t="shared" si="5"/>
        <v/>
      </c>
      <c r="R18" s="285"/>
      <c r="S18" s="286" t="str">
        <f>IF(R18="","",R18+#REF!*10%)</f>
        <v/>
      </c>
      <c r="T18" s="287"/>
      <c r="U18" s="288" t="str">
        <f>IF(T18="","",T18+#REF!*10%)</f>
        <v/>
      </c>
      <c r="V18" s="289"/>
      <c r="W18" s="186"/>
    </row>
    <row r="19" s="3" customFormat="1" ht="12.75" customHeight="1" spans="1:23">
      <c r="A19" s="236">
        <v>13</v>
      </c>
      <c r="B19" s="237"/>
      <c r="C19" s="238"/>
      <c r="D19" s="192"/>
      <c r="E19" s="239"/>
      <c r="F19" s="240" t="str">
        <f t="shared" si="0"/>
        <v/>
      </c>
      <c r="G19" s="234" t="e">
        <f>IF(单体测试!#REF!="","",O19+#REF!+詳細設計書レビュー!M21+詳細設計書レビュー!Q21+詳細設計書レビュー!#REF!+詳細設計書レビュー!#REF!+单体测试!#REF!+单体测试!#REF!)</f>
        <v>#REF!</v>
      </c>
      <c r="H19" s="235"/>
      <c r="I19" s="263"/>
      <c r="J19" s="264" t="str">
        <f t="shared" si="1"/>
        <v/>
      </c>
      <c r="K19" s="265" t="str">
        <f t="shared" si="2"/>
        <v/>
      </c>
      <c r="L19" s="258"/>
      <c r="M19" s="258"/>
      <c r="N19" s="267"/>
      <c r="O19" s="261">
        <f t="shared" si="3"/>
        <v>0</v>
      </c>
      <c r="P19" s="266" t="str">
        <f t="shared" si="4"/>
        <v/>
      </c>
      <c r="Q19" s="265" t="str">
        <f t="shared" si="5"/>
        <v/>
      </c>
      <c r="R19" s="285"/>
      <c r="S19" s="286" t="str">
        <f>IF(R19="","",R19+#REF!*10%)</f>
        <v/>
      </c>
      <c r="T19" s="287"/>
      <c r="U19" s="288" t="str">
        <f>IF(T19="","",T19+#REF!*10%)</f>
        <v/>
      </c>
      <c r="V19" s="289"/>
      <c r="W19" s="186"/>
    </row>
    <row r="20" s="3" customFormat="1" ht="12" customHeight="1" spans="1:23">
      <c r="A20" s="236">
        <v>14</v>
      </c>
      <c r="B20" s="237"/>
      <c r="C20" s="238"/>
      <c r="D20" s="192"/>
      <c r="E20" s="239"/>
      <c r="F20" s="240" t="str">
        <f t="shared" si="0"/>
        <v/>
      </c>
      <c r="G20" s="234" t="e">
        <f>IF(单体测试!#REF!="","",O20+#REF!+詳細設計書レビュー!M22+詳細設計書レビュー!Q22+詳細設計書レビュー!#REF!+詳細設計書レビュー!#REF!+单体测试!#REF!+单体测试!#REF!)</f>
        <v>#REF!</v>
      </c>
      <c r="H20" s="235"/>
      <c r="I20" s="263"/>
      <c r="J20" s="264" t="str">
        <f t="shared" si="1"/>
        <v/>
      </c>
      <c r="K20" s="265" t="str">
        <f t="shared" si="2"/>
        <v/>
      </c>
      <c r="L20" s="258"/>
      <c r="M20" s="258"/>
      <c r="N20" s="267"/>
      <c r="O20" s="261">
        <f t="shared" si="3"/>
        <v>0</v>
      </c>
      <c r="P20" s="266" t="str">
        <f t="shared" si="4"/>
        <v/>
      </c>
      <c r="Q20" s="265" t="str">
        <f t="shared" si="5"/>
        <v/>
      </c>
      <c r="R20" s="285"/>
      <c r="S20" s="286" t="str">
        <f>IF(R20="","",R20+#REF!*10%)</f>
        <v/>
      </c>
      <c r="T20" s="285"/>
      <c r="U20" s="288" t="str">
        <f>IF(T20="","",T20+#REF!*10%)</f>
        <v/>
      </c>
      <c r="V20" s="289"/>
      <c r="W20" s="186"/>
    </row>
    <row r="21" s="3" customFormat="1" spans="1:23">
      <c r="A21" s="236">
        <v>15</v>
      </c>
      <c r="B21" s="237"/>
      <c r="C21" s="238"/>
      <c r="D21" s="192"/>
      <c r="E21" s="239"/>
      <c r="F21" s="240" t="str">
        <f t="shared" si="0"/>
        <v/>
      </c>
      <c r="G21" s="234" t="e">
        <f>IF(单体测试!#REF!="","",O21+#REF!+詳細設計書レビュー!M23+詳細設計書レビュー!Q23+詳細設計書レビュー!#REF!+詳細設計書レビュー!#REF!+单体测试!#REF!+单体测试!#REF!)</f>
        <v>#REF!</v>
      </c>
      <c r="H21" s="235"/>
      <c r="I21" s="263"/>
      <c r="J21" s="264" t="str">
        <f t="shared" si="1"/>
        <v/>
      </c>
      <c r="K21" s="265" t="str">
        <f t="shared" si="2"/>
        <v/>
      </c>
      <c r="L21" s="258"/>
      <c r="M21" s="258"/>
      <c r="N21" s="267"/>
      <c r="O21" s="261">
        <f t="shared" si="3"/>
        <v>0</v>
      </c>
      <c r="P21" s="266" t="str">
        <f t="shared" si="4"/>
        <v/>
      </c>
      <c r="Q21" s="265" t="str">
        <f t="shared" si="5"/>
        <v/>
      </c>
      <c r="R21" s="285"/>
      <c r="S21" s="286" t="str">
        <f>IF(R21="","",R21+#REF!*10%)</f>
        <v/>
      </c>
      <c r="T21" s="287"/>
      <c r="U21" s="288" t="str">
        <f>IF(T21="","",T21+#REF!*10%)</f>
        <v/>
      </c>
      <c r="V21" s="289"/>
      <c r="W21" s="186"/>
    </row>
    <row r="22" s="3" customFormat="1" ht="12" customHeight="1" spans="1:23">
      <c r="A22" s="236">
        <v>16</v>
      </c>
      <c r="B22" s="237"/>
      <c r="C22" s="238"/>
      <c r="D22" s="192"/>
      <c r="E22" s="239"/>
      <c r="F22" s="240" t="str">
        <f t="shared" si="0"/>
        <v/>
      </c>
      <c r="G22" s="234" t="e">
        <f>IF(单体测试!#REF!="","",O22+#REF!+詳細設計書レビュー!M24+詳細設計書レビュー!Q24+詳細設計書レビュー!#REF!+詳細設計書レビュー!#REF!+单体测试!#REF!+单体测试!#REF!)</f>
        <v>#REF!</v>
      </c>
      <c r="H22" s="235"/>
      <c r="I22" s="263"/>
      <c r="J22" s="264" t="str">
        <f t="shared" si="1"/>
        <v/>
      </c>
      <c r="K22" s="265" t="str">
        <f t="shared" si="2"/>
        <v/>
      </c>
      <c r="L22" s="258"/>
      <c r="M22" s="258"/>
      <c r="N22" s="267"/>
      <c r="O22" s="261">
        <f t="shared" si="3"/>
        <v>0</v>
      </c>
      <c r="P22" s="266" t="str">
        <f t="shared" si="4"/>
        <v/>
      </c>
      <c r="Q22" s="265" t="str">
        <f t="shared" si="5"/>
        <v/>
      </c>
      <c r="R22" s="285"/>
      <c r="S22" s="286" t="str">
        <f>IF(R22="","",R22+#REF!*10%)</f>
        <v/>
      </c>
      <c r="T22" s="287"/>
      <c r="U22" s="288" t="str">
        <f>IF(T22="","",T22+#REF!*10%)</f>
        <v/>
      </c>
      <c r="V22" s="289"/>
      <c r="W22" s="186"/>
    </row>
    <row r="23" s="3" customFormat="1" spans="1:23">
      <c r="A23" s="236">
        <v>17</v>
      </c>
      <c r="B23" s="237"/>
      <c r="C23" s="238"/>
      <c r="D23" s="192"/>
      <c r="E23" s="239"/>
      <c r="F23" s="240" t="str">
        <f t="shared" si="0"/>
        <v/>
      </c>
      <c r="G23" s="234" t="e">
        <f>IF(单体测试!#REF!="","",O23+#REF!+詳細設計書レビュー!M25+詳細設計書レビュー!Q25+詳細設計書レビュー!#REF!+詳細設計書レビュー!#REF!+单体测试!#REF!+单体测试!#REF!)</f>
        <v>#REF!</v>
      </c>
      <c r="H23" s="235"/>
      <c r="I23" s="263"/>
      <c r="J23" s="264" t="str">
        <f t="shared" si="1"/>
        <v/>
      </c>
      <c r="K23" s="265" t="str">
        <f t="shared" si="2"/>
        <v/>
      </c>
      <c r="L23" s="258"/>
      <c r="M23" s="258"/>
      <c r="N23" s="267"/>
      <c r="O23" s="261">
        <f t="shared" si="3"/>
        <v>0</v>
      </c>
      <c r="P23" s="266" t="str">
        <f t="shared" si="4"/>
        <v/>
      </c>
      <c r="Q23" s="265" t="str">
        <f t="shared" si="5"/>
        <v/>
      </c>
      <c r="R23" s="285"/>
      <c r="S23" s="286" t="str">
        <f>IF(R23="","",R23+#REF!*10%)</f>
        <v/>
      </c>
      <c r="T23" s="287"/>
      <c r="U23" s="288" t="str">
        <f>IF(T23="","",T23+#REF!*10%)</f>
        <v/>
      </c>
      <c r="V23" s="289"/>
      <c r="W23" s="186"/>
    </row>
    <row r="24" s="3" customFormat="1" spans="1:23">
      <c r="A24" s="236">
        <v>18</v>
      </c>
      <c r="B24" s="237"/>
      <c r="C24" s="238"/>
      <c r="D24" s="192"/>
      <c r="E24" s="239"/>
      <c r="F24" s="240" t="str">
        <f t="shared" si="0"/>
        <v/>
      </c>
      <c r="G24" s="234" t="e">
        <f>IF(单体测试!#REF!="","",O24+#REF!+詳細設計書レビュー!M26+詳細設計書レビュー!Q26+詳細設計書レビュー!#REF!+詳細設計書レビュー!#REF!+单体测试!#REF!+单体测试!#REF!)</f>
        <v>#REF!</v>
      </c>
      <c r="H24" s="235"/>
      <c r="I24" s="263"/>
      <c r="J24" s="264" t="str">
        <f t="shared" si="1"/>
        <v/>
      </c>
      <c r="K24" s="265" t="str">
        <f t="shared" si="2"/>
        <v/>
      </c>
      <c r="L24" s="258"/>
      <c r="M24" s="258"/>
      <c r="N24" s="267"/>
      <c r="O24" s="261">
        <f t="shared" si="3"/>
        <v>0</v>
      </c>
      <c r="P24" s="266" t="str">
        <f t="shared" si="4"/>
        <v/>
      </c>
      <c r="Q24" s="265" t="str">
        <f t="shared" si="5"/>
        <v/>
      </c>
      <c r="R24" s="285"/>
      <c r="S24" s="286" t="str">
        <f>IF(R24="","",R24+#REF!*10%)</f>
        <v/>
      </c>
      <c r="T24" s="287"/>
      <c r="U24" s="288" t="str">
        <f>IF(T24="","",T24+#REF!*10%)</f>
        <v/>
      </c>
      <c r="V24" s="289"/>
      <c r="W24" s="186"/>
    </row>
    <row r="25" s="3" customFormat="1" spans="1:23">
      <c r="A25" s="236">
        <v>19</v>
      </c>
      <c r="B25" s="237"/>
      <c r="C25" s="238"/>
      <c r="D25" s="192"/>
      <c r="E25" s="239"/>
      <c r="F25" s="240" t="str">
        <f t="shared" si="0"/>
        <v/>
      </c>
      <c r="G25" s="234" t="e">
        <f>IF(单体测试!#REF!="","",O25+#REF!+詳細設計書レビュー!M27+詳細設計書レビュー!Q27+詳細設計書レビュー!#REF!+詳細設計書レビュー!#REF!+单体测试!#REF!+单体测试!#REF!)</f>
        <v>#REF!</v>
      </c>
      <c r="H25" s="235"/>
      <c r="I25" s="263"/>
      <c r="J25" s="264" t="str">
        <f t="shared" si="1"/>
        <v/>
      </c>
      <c r="K25" s="265" t="str">
        <f t="shared" si="2"/>
        <v/>
      </c>
      <c r="L25" s="258"/>
      <c r="M25" s="258"/>
      <c r="N25" s="267"/>
      <c r="O25" s="261">
        <f t="shared" si="3"/>
        <v>0</v>
      </c>
      <c r="P25" s="266" t="str">
        <f t="shared" si="4"/>
        <v/>
      </c>
      <c r="Q25" s="265" t="str">
        <f t="shared" si="5"/>
        <v/>
      </c>
      <c r="R25" s="285"/>
      <c r="S25" s="286" t="str">
        <f>IF(R25="","",R25+#REF!*10%)</f>
        <v/>
      </c>
      <c r="T25" s="287"/>
      <c r="U25" s="288" t="str">
        <f>IF(T25="","",T25+#REF!*10%)</f>
        <v/>
      </c>
      <c r="V25" s="289"/>
      <c r="W25" s="186"/>
    </row>
    <row r="26" s="3" customFormat="1" spans="1:23">
      <c r="A26" s="236">
        <v>20</v>
      </c>
      <c r="B26" s="237"/>
      <c r="C26" s="238"/>
      <c r="D26" s="192"/>
      <c r="E26" s="239"/>
      <c r="F26" s="240" t="str">
        <f t="shared" si="0"/>
        <v/>
      </c>
      <c r="G26" s="234" t="e">
        <f>IF(单体测试!#REF!="","",O26+#REF!+詳細設計書レビュー!M28+詳細設計書レビュー!Q28+詳細設計書レビュー!#REF!+詳細設計書レビュー!#REF!+单体测试!#REF!+单体测试!#REF!)</f>
        <v>#REF!</v>
      </c>
      <c r="H26" s="235"/>
      <c r="I26" s="263"/>
      <c r="J26" s="264" t="str">
        <f t="shared" si="1"/>
        <v/>
      </c>
      <c r="K26" s="265" t="str">
        <f t="shared" si="2"/>
        <v/>
      </c>
      <c r="L26" s="258"/>
      <c r="M26" s="258"/>
      <c r="N26" s="267"/>
      <c r="O26" s="261">
        <f t="shared" si="3"/>
        <v>0</v>
      </c>
      <c r="P26" s="266" t="str">
        <f t="shared" si="4"/>
        <v/>
      </c>
      <c r="Q26" s="265" t="str">
        <f t="shared" si="5"/>
        <v/>
      </c>
      <c r="R26" s="285"/>
      <c r="S26" s="286" t="str">
        <f>IF(R26="","",R26+#REF!*10%)</f>
        <v/>
      </c>
      <c r="T26" s="287"/>
      <c r="U26" s="288" t="str">
        <f>IF(T26="","",T26+#REF!*10%)</f>
        <v/>
      </c>
      <c r="V26" s="289"/>
      <c r="W26" s="186"/>
    </row>
    <row r="27" s="3" customFormat="1" spans="1:23">
      <c r="A27" s="236">
        <v>21</v>
      </c>
      <c r="B27" s="237"/>
      <c r="C27" s="238"/>
      <c r="D27" s="192"/>
      <c r="E27" s="239"/>
      <c r="F27" s="240" t="str">
        <f t="shared" si="0"/>
        <v/>
      </c>
      <c r="G27" s="234" t="e">
        <f>IF(单体测试!#REF!="","",O27+#REF!+詳細設計書レビュー!M29+詳細設計書レビュー!Q29+詳細設計書レビュー!#REF!+詳細設計書レビュー!#REF!+单体测试!#REF!+单体测试!#REF!)</f>
        <v>#REF!</v>
      </c>
      <c r="H27" s="235"/>
      <c r="I27" s="263"/>
      <c r="J27" s="264" t="str">
        <f t="shared" si="1"/>
        <v/>
      </c>
      <c r="K27" s="265" t="str">
        <f t="shared" si="2"/>
        <v/>
      </c>
      <c r="L27" s="258"/>
      <c r="M27" s="258"/>
      <c r="N27" s="267"/>
      <c r="O27" s="261">
        <f t="shared" si="3"/>
        <v>0</v>
      </c>
      <c r="P27" s="266" t="str">
        <f t="shared" si="4"/>
        <v/>
      </c>
      <c r="Q27" s="265" t="str">
        <f t="shared" si="5"/>
        <v/>
      </c>
      <c r="R27" s="285"/>
      <c r="S27" s="286"/>
      <c r="T27" s="287"/>
      <c r="U27" s="288" t="str">
        <f>IF(T27="","",T27+#REF!*10%)</f>
        <v/>
      </c>
      <c r="V27" s="289"/>
      <c r="W27" s="186"/>
    </row>
    <row r="28" s="3" customFormat="1" spans="1:23">
      <c r="A28" s="236">
        <v>22</v>
      </c>
      <c r="B28" s="237"/>
      <c r="C28" s="238"/>
      <c r="D28" s="192"/>
      <c r="E28" s="239"/>
      <c r="F28" s="240" t="str">
        <f t="shared" si="0"/>
        <v/>
      </c>
      <c r="G28" s="234" t="e">
        <f>IF(单体测试!#REF!="","",O28+#REF!+詳細設計書レビュー!M30+詳細設計書レビュー!Q30+詳細設計書レビュー!#REF!+詳細設計書レビュー!#REF!+单体测试!#REF!+单体测试!#REF!)</f>
        <v>#REF!</v>
      </c>
      <c r="H28" s="235"/>
      <c r="I28" s="263"/>
      <c r="J28" s="264" t="str">
        <f t="shared" si="1"/>
        <v/>
      </c>
      <c r="K28" s="265"/>
      <c r="L28" s="258"/>
      <c r="M28" s="258"/>
      <c r="N28" s="267"/>
      <c r="O28" s="261">
        <f t="shared" si="3"/>
        <v>0</v>
      </c>
      <c r="P28" s="266" t="str">
        <f t="shared" si="4"/>
        <v/>
      </c>
      <c r="Q28" s="265" t="str">
        <f t="shared" si="5"/>
        <v/>
      </c>
      <c r="R28" s="285"/>
      <c r="S28" s="286" t="str">
        <f>IF(R28="","",R28+#REF!*10%)</f>
        <v/>
      </c>
      <c r="T28" s="285"/>
      <c r="U28" s="288" t="str">
        <f>IF(T28="","",T28+#REF!*10%)</f>
        <v/>
      </c>
      <c r="V28" s="289"/>
      <c r="W28" s="186"/>
    </row>
    <row r="29" s="3" customFormat="1" spans="1:23">
      <c r="A29" s="236">
        <v>23</v>
      </c>
      <c r="B29" s="237"/>
      <c r="C29" s="238"/>
      <c r="D29" s="192"/>
      <c r="E29" s="239"/>
      <c r="F29" s="240" t="str">
        <f t="shared" si="0"/>
        <v/>
      </c>
      <c r="G29" s="234" t="e">
        <f>IF(单体测试!#REF!="","",O29+#REF!+詳細設計書レビュー!M31+詳細設計書レビュー!Q31+詳細設計書レビュー!#REF!+詳細設計書レビュー!#REF!+单体测试!#REF!+单体测试!#REF!)</f>
        <v>#REF!</v>
      </c>
      <c r="H29" s="235"/>
      <c r="I29" s="258"/>
      <c r="J29" s="264" t="str">
        <f t="shared" si="1"/>
        <v/>
      </c>
      <c r="K29" s="265"/>
      <c r="L29" s="258"/>
      <c r="M29" s="258"/>
      <c r="N29" s="267"/>
      <c r="O29" s="261">
        <f t="shared" si="3"/>
        <v>0</v>
      </c>
      <c r="P29" s="266" t="str">
        <f t="shared" si="4"/>
        <v/>
      </c>
      <c r="Q29" s="265" t="str">
        <f t="shared" si="5"/>
        <v/>
      </c>
      <c r="R29" s="285"/>
      <c r="S29" s="286" t="str">
        <f>IF(R29="","",R29+#REF!*10%)</f>
        <v/>
      </c>
      <c r="T29" s="287"/>
      <c r="U29" s="288" t="str">
        <f>IF(T29="","",T29+#REF!*10%)</f>
        <v/>
      </c>
      <c r="V29" s="289"/>
      <c r="W29" s="186"/>
    </row>
    <row r="30" s="3" customFormat="1" spans="1:23">
      <c r="A30" s="236">
        <v>24</v>
      </c>
      <c r="B30" s="237"/>
      <c r="C30" s="238"/>
      <c r="D30" s="192"/>
      <c r="E30" s="239"/>
      <c r="F30" s="240" t="str">
        <f t="shared" si="0"/>
        <v/>
      </c>
      <c r="G30" s="234" t="e">
        <f>IF(单体测试!#REF!="","",O30+#REF!+詳細設計書レビュー!M32+詳細設計書レビュー!Q32+詳細設計書レビュー!#REF!+詳細設計書レビュー!#REF!+单体测试!#REF!+单体测试!#REF!)</f>
        <v>#REF!</v>
      </c>
      <c r="H30" s="235"/>
      <c r="I30" s="263"/>
      <c r="J30" s="264" t="str">
        <f t="shared" si="1"/>
        <v/>
      </c>
      <c r="K30" s="265"/>
      <c r="L30" s="258"/>
      <c r="M30" s="258"/>
      <c r="N30" s="267"/>
      <c r="O30" s="261">
        <f t="shared" si="3"/>
        <v>0</v>
      </c>
      <c r="P30" s="266" t="str">
        <f t="shared" si="4"/>
        <v/>
      </c>
      <c r="Q30" s="265" t="str">
        <f t="shared" si="5"/>
        <v/>
      </c>
      <c r="R30" s="285"/>
      <c r="S30" s="286"/>
      <c r="T30" s="287"/>
      <c r="U30" s="288" t="str">
        <f>IF(T30="","",T30+#REF!*10%)</f>
        <v/>
      </c>
      <c r="V30" s="289"/>
      <c r="W30" s="186"/>
    </row>
    <row r="31" s="3" customFormat="1" spans="1:23">
      <c r="A31" s="236">
        <v>25</v>
      </c>
      <c r="B31" s="237"/>
      <c r="C31" s="238"/>
      <c r="D31" s="192"/>
      <c r="E31" s="239"/>
      <c r="F31" s="240" t="str">
        <f t="shared" si="0"/>
        <v/>
      </c>
      <c r="G31" s="234" t="e">
        <f>IF(单体测试!#REF!="","",O31+#REF!+詳細設計書レビュー!M33+詳細設計書レビュー!Q33+詳細設計書レビュー!#REF!+詳細設計書レビュー!#REF!+单体测试!#REF!+单体测试!#REF!)</f>
        <v>#REF!</v>
      </c>
      <c r="H31" s="235"/>
      <c r="I31" s="263"/>
      <c r="J31" s="264" t="str">
        <f t="shared" si="1"/>
        <v/>
      </c>
      <c r="K31" s="265"/>
      <c r="L31" s="258"/>
      <c r="M31" s="258"/>
      <c r="N31" s="267"/>
      <c r="O31" s="261">
        <f t="shared" si="3"/>
        <v>0</v>
      </c>
      <c r="P31" s="266" t="str">
        <f t="shared" si="4"/>
        <v/>
      </c>
      <c r="Q31" s="265" t="str">
        <f t="shared" si="5"/>
        <v/>
      </c>
      <c r="R31" s="285"/>
      <c r="S31" s="286" t="str">
        <f>IF(R31="","",R31+#REF!*10%)</f>
        <v/>
      </c>
      <c r="T31" s="287"/>
      <c r="U31" s="288" t="str">
        <f>IF(T31="","",T31+#REF!*10%)</f>
        <v/>
      </c>
      <c r="V31" s="289"/>
      <c r="W31" s="186"/>
    </row>
    <row r="32" s="3" customFormat="1" spans="1:23">
      <c r="A32" s="236">
        <v>26</v>
      </c>
      <c r="B32" s="237"/>
      <c r="C32" s="238"/>
      <c r="D32" s="192"/>
      <c r="E32" s="239"/>
      <c r="F32" s="240" t="str">
        <f t="shared" si="0"/>
        <v/>
      </c>
      <c r="G32" s="234" t="e">
        <f>IF(单体测试!#REF!="","",O32+#REF!+詳細設計書レビュー!M34+詳細設計書レビュー!Q34+詳細設計書レビュー!#REF!+詳細設計書レビュー!#REF!+单体测试!#REF!+单体测试!#REF!)</f>
        <v>#REF!</v>
      </c>
      <c r="H32" s="235"/>
      <c r="I32" s="263"/>
      <c r="J32" s="264" t="str">
        <f t="shared" si="1"/>
        <v/>
      </c>
      <c r="K32" s="265"/>
      <c r="L32" s="258"/>
      <c r="M32" s="258"/>
      <c r="N32" s="267"/>
      <c r="O32" s="261">
        <f t="shared" si="3"/>
        <v>0</v>
      </c>
      <c r="P32" s="266" t="str">
        <f t="shared" si="4"/>
        <v/>
      </c>
      <c r="Q32" s="265" t="str">
        <f t="shared" si="5"/>
        <v/>
      </c>
      <c r="R32" s="285"/>
      <c r="S32" s="286" t="str">
        <f>IF(R32="","",R32+#REF!*10%)</f>
        <v/>
      </c>
      <c r="T32" s="287"/>
      <c r="U32" s="288" t="str">
        <f>IF(T32="","",T32+#REF!*10%)</f>
        <v/>
      </c>
      <c r="V32" s="289"/>
      <c r="W32" s="186"/>
    </row>
    <row r="33" s="3" customFormat="1" spans="1:23">
      <c r="A33" s="236">
        <v>27</v>
      </c>
      <c r="B33" s="237"/>
      <c r="C33" s="238"/>
      <c r="D33" s="192"/>
      <c r="E33" s="239"/>
      <c r="F33" s="240" t="str">
        <f t="shared" si="0"/>
        <v/>
      </c>
      <c r="G33" s="234" t="e">
        <f>IF(单体测试!#REF!="","",O33+#REF!+詳細設計書レビュー!M35+詳細設計書レビュー!Q35+詳細設計書レビュー!#REF!+詳細設計書レビュー!#REF!+单体测试!#REF!+单体测试!#REF!)</f>
        <v>#REF!</v>
      </c>
      <c r="H33" s="235"/>
      <c r="I33" s="263"/>
      <c r="J33" s="264" t="str">
        <f t="shared" si="1"/>
        <v/>
      </c>
      <c r="K33" s="265"/>
      <c r="L33" s="258"/>
      <c r="M33" s="258"/>
      <c r="N33" s="267"/>
      <c r="O33" s="261">
        <f t="shared" si="3"/>
        <v>0</v>
      </c>
      <c r="P33" s="266" t="str">
        <f t="shared" si="4"/>
        <v/>
      </c>
      <c r="Q33" s="265" t="str">
        <f t="shared" si="5"/>
        <v/>
      </c>
      <c r="R33" s="285"/>
      <c r="S33" s="286" t="str">
        <f>IF(R33="","",R33+#REF!*10%)</f>
        <v/>
      </c>
      <c r="T33" s="285"/>
      <c r="U33" s="288" t="str">
        <f>IF(T33="","",T33+#REF!*10%)</f>
        <v/>
      </c>
      <c r="V33" s="289"/>
      <c r="W33" s="186"/>
    </row>
    <row r="34" s="3" customFormat="1" spans="1:23">
      <c r="A34" s="236">
        <v>28</v>
      </c>
      <c r="B34" s="237"/>
      <c r="C34" s="238"/>
      <c r="D34" s="192"/>
      <c r="E34" s="239"/>
      <c r="F34" s="240" t="str">
        <f t="shared" si="0"/>
        <v/>
      </c>
      <c r="G34" s="234" t="e">
        <f>IF(单体测试!#REF!="","",O34+#REF!+詳細設計書レビュー!M36+詳細設計書レビュー!Q36+詳細設計書レビュー!#REF!+詳細設計書レビュー!#REF!+单体测试!#REF!+单体测试!#REF!)</f>
        <v>#REF!</v>
      </c>
      <c r="H34" s="235"/>
      <c r="I34" s="263"/>
      <c r="J34" s="264" t="str">
        <f t="shared" si="1"/>
        <v/>
      </c>
      <c r="K34" s="265"/>
      <c r="L34" s="258"/>
      <c r="M34" s="258"/>
      <c r="N34" s="267"/>
      <c r="O34" s="261">
        <f t="shared" si="3"/>
        <v>0</v>
      </c>
      <c r="P34" s="264" t="str">
        <f t="shared" si="4"/>
        <v/>
      </c>
      <c r="Q34" s="265" t="str">
        <f t="shared" si="5"/>
        <v/>
      </c>
      <c r="R34" s="285"/>
      <c r="S34" s="286" t="str">
        <f>IF(R34="","",R34+#REF!*10%)</f>
        <v/>
      </c>
      <c r="T34" s="287"/>
      <c r="U34" s="288" t="str">
        <f>IF(T34="","",T34+#REF!*10%)</f>
        <v/>
      </c>
      <c r="V34" s="289"/>
      <c r="W34" s="186"/>
    </row>
    <row r="35" s="3" customFormat="1" spans="1:23">
      <c r="A35" s="236">
        <v>29</v>
      </c>
      <c r="B35" s="237"/>
      <c r="C35" s="238"/>
      <c r="D35" s="192"/>
      <c r="E35" s="239"/>
      <c r="F35" s="240" t="str">
        <f t="shared" si="0"/>
        <v/>
      </c>
      <c r="G35" s="234" t="e">
        <f>IF(单体测试!#REF!="","",O35+#REF!+詳細設計書レビュー!M37+詳細設計書レビュー!Q37+詳細設計書レビュー!#REF!+詳細設計書レビュー!#REF!+单体测试!#REF!+单体测试!#REF!)</f>
        <v>#REF!</v>
      </c>
      <c r="H35" s="235"/>
      <c r="I35" s="263"/>
      <c r="J35" s="264" t="str">
        <f t="shared" si="1"/>
        <v/>
      </c>
      <c r="K35" s="265"/>
      <c r="L35" s="258"/>
      <c r="M35" s="258"/>
      <c r="N35" s="267"/>
      <c r="O35" s="261">
        <f t="shared" si="3"/>
        <v>0</v>
      </c>
      <c r="P35" s="264" t="str">
        <f t="shared" si="4"/>
        <v/>
      </c>
      <c r="Q35" s="265" t="str">
        <f t="shared" si="5"/>
        <v/>
      </c>
      <c r="R35" s="290"/>
      <c r="S35" s="240" t="str">
        <f>IF(R35="","",R35+#REF!*10%)</f>
        <v/>
      </c>
      <c r="T35" s="291"/>
      <c r="U35" s="292" t="str">
        <f>IF(T35="","",T35+#REF!*10%)</f>
        <v/>
      </c>
      <c r="V35" s="289"/>
      <c r="W35" s="186"/>
    </row>
    <row r="36" s="3" customFormat="1" spans="1:23">
      <c r="A36" s="236">
        <v>30</v>
      </c>
      <c r="B36" s="237"/>
      <c r="C36" s="238"/>
      <c r="D36" s="192"/>
      <c r="E36" s="239"/>
      <c r="F36" s="240" t="str">
        <f t="shared" si="0"/>
        <v/>
      </c>
      <c r="G36" s="234" t="e">
        <f>IF(单体测试!#REF!="","",O36+#REF!+詳細設計書レビュー!M38+詳細設計書レビュー!Q38+詳細設計書レビュー!#REF!+詳細設計書レビュー!#REF!+单体测试!#REF!+单体测试!#REF!)</f>
        <v>#REF!</v>
      </c>
      <c r="H36" s="235"/>
      <c r="I36" s="263"/>
      <c r="J36" s="264" t="str">
        <f t="shared" si="1"/>
        <v/>
      </c>
      <c r="K36" s="265"/>
      <c r="L36" s="258"/>
      <c r="M36" s="258"/>
      <c r="N36" s="267"/>
      <c r="O36" s="261">
        <f t="shared" si="3"/>
        <v>0</v>
      </c>
      <c r="P36" s="264" t="str">
        <f t="shared" si="4"/>
        <v/>
      </c>
      <c r="Q36" s="265" t="str">
        <f t="shared" si="5"/>
        <v/>
      </c>
      <c r="R36" s="290"/>
      <c r="S36" s="240" t="str">
        <f>IF(R36="","",R36+#REF!*10%)</f>
        <v/>
      </c>
      <c r="T36" s="291"/>
      <c r="U36" s="292" t="str">
        <f>IF(T36="","",T36+#REF!*10%)</f>
        <v/>
      </c>
      <c r="V36" s="289"/>
      <c r="W36" s="186"/>
    </row>
    <row r="37" s="3" customFormat="1" spans="1:23">
      <c r="A37" s="236">
        <v>31</v>
      </c>
      <c r="B37" s="237"/>
      <c r="C37" s="238"/>
      <c r="D37" s="192"/>
      <c r="E37" s="239"/>
      <c r="F37" s="240" t="str">
        <f t="shared" si="0"/>
        <v/>
      </c>
      <c r="G37" s="234" t="e">
        <f>IF(单体测试!#REF!="","",O37+#REF!+詳細設計書レビュー!M39+詳細設計書レビュー!Q39+詳細設計書レビュー!#REF!+詳細設計書レビュー!#REF!+单体测试!#REF!+单体测试!#REF!)</f>
        <v>#REF!</v>
      </c>
      <c r="H37" s="235"/>
      <c r="I37" s="263"/>
      <c r="J37" s="264" t="str">
        <f t="shared" si="1"/>
        <v/>
      </c>
      <c r="K37" s="265"/>
      <c r="L37" s="258"/>
      <c r="M37" s="258"/>
      <c r="N37" s="267"/>
      <c r="O37" s="261">
        <f t="shared" si="3"/>
        <v>0</v>
      </c>
      <c r="P37" s="264" t="str">
        <f t="shared" si="4"/>
        <v/>
      </c>
      <c r="Q37" s="265" t="str">
        <f t="shared" si="5"/>
        <v/>
      </c>
      <c r="R37" s="290"/>
      <c r="S37" s="240" t="str">
        <f>IF(R37="","",R37+#REF!*10%)</f>
        <v/>
      </c>
      <c r="T37" s="291"/>
      <c r="U37" s="292" t="str">
        <f>IF(T37="","",T37+#REF!*10%)</f>
        <v/>
      </c>
      <c r="V37" s="289"/>
      <c r="W37" s="186"/>
    </row>
    <row r="38" s="3" customFormat="1" spans="1:23">
      <c r="A38" s="236">
        <v>32</v>
      </c>
      <c r="B38" s="237"/>
      <c r="C38" s="238"/>
      <c r="D38" s="192"/>
      <c r="E38" s="239"/>
      <c r="F38" s="240" t="str">
        <f t="shared" si="0"/>
        <v/>
      </c>
      <c r="G38" s="234" t="e">
        <f>IF(单体测试!#REF!="","",O38+#REF!+詳細設計書レビュー!M40+詳細設計書レビュー!Q40+詳細設計書レビュー!#REF!+詳細設計書レビュー!#REF!+单体测试!#REF!+单体测试!#REF!)</f>
        <v>#REF!</v>
      </c>
      <c r="H38" s="235"/>
      <c r="I38" s="263"/>
      <c r="J38" s="264" t="str">
        <f t="shared" si="1"/>
        <v/>
      </c>
      <c r="K38" s="265"/>
      <c r="L38" s="258"/>
      <c r="M38" s="258"/>
      <c r="N38" s="267"/>
      <c r="O38" s="261">
        <f t="shared" si="3"/>
        <v>0</v>
      </c>
      <c r="P38" s="264" t="str">
        <f t="shared" si="4"/>
        <v/>
      </c>
      <c r="Q38" s="265" t="str">
        <f t="shared" si="5"/>
        <v/>
      </c>
      <c r="R38" s="290"/>
      <c r="S38" s="240" t="str">
        <f>IF(R38="","",R38+#REF!*10%)</f>
        <v/>
      </c>
      <c r="T38" s="291"/>
      <c r="U38" s="292" t="str">
        <f>IF(T38="","",T38+#REF!*10%)</f>
        <v/>
      </c>
      <c r="V38" s="289"/>
      <c r="W38" s="186"/>
    </row>
    <row r="39" s="3" customFormat="1" spans="1:23">
      <c r="A39" s="236">
        <v>33</v>
      </c>
      <c r="B39" s="237"/>
      <c r="C39" s="238"/>
      <c r="D39" s="192"/>
      <c r="E39" s="239"/>
      <c r="F39" s="240" t="str">
        <f t="shared" si="0"/>
        <v/>
      </c>
      <c r="G39" s="234" t="e">
        <f>IF(单体测试!#REF!="","",O39+#REF!+詳細設計書レビュー!M41+詳細設計書レビュー!Q41+詳細設計書レビュー!#REF!+詳細設計書レビュー!#REF!+单体测试!#REF!+单体测试!#REF!)</f>
        <v>#REF!</v>
      </c>
      <c r="H39" s="235"/>
      <c r="I39" s="263"/>
      <c r="J39" s="264" t="str">
        <f t="shared" si="1"/>
        <v/>
      </c>
      <c r="K39" s="265"/>
      <c r="L39" s="258"/>
      <c r="M39" s="258"/>
      <c r="N39" s="267"/>
      <c r="O39" s="261">
        <f t="shared" si="3"/>
        <v>0</v>
      </c>
      <c r="P39" s="264" t="str">
        <f t="shared" si="4"/>
        <v/>
      </c>
      <c r="Q39" s="265" t="str">
        <f t="shared" si="5"/>
        <v/>
      </c>
      <c r="R39" s="290"/>
      <c r="S39" s="240" t="str">
        <f>IF(R39="","",R39+#REF!*10%)</f>
        <v/>
      </c>
      <c r="T39" s="291"/>
      <c r="U39" s="292" t="str">
        <f>IF(T39="","",T39+#REF!*10%)</f>
        <v/>
      </c>
      <c r="V39" s="289"/>
      <c r="W39" s="186"/>
    </row>
    <row r="40" s="3" customFormat="1" spans="1:23">
      <c r="A40" s="236">
        <v>34</v>
      </c>
      <c r="B40" s="237"/>
      <c r="C40" s="238"/>
      <c r="D40" s="192"/>
      <c r="E40" s="239"/>
      <c r="F40" s="240" t="str">
        <f t="shared" si="0"/>
        <v/>
      </c>
      <c r="G40" s="234" t="e">
        <f>IF(单体测试!#REF!="","",O40+#REF!+詳細設計書レビュー!M42+詳細設計書レビュー!Q42+詳細設計書レビュー!#REF!+詳細設計書レビュー!#REF!+单体测试!#REF!+单体测试!#REF!)</f>
        <v>#REF!</v>
      </c>
      <c r="H40" s="235"/>
      <c r="I40" s="263"/>
      <c r="J40" s="264" t="str">
        <f t="shared" si="1"/>
        <v/>
      </c>
      <c r="K40" s="265"/>
      <c r="L40" s="258"/>
      <c r="M40" s="258"/>
      <c r="N40" s="267"/>
      <c r="O40" s="261">
        <f t="shared" si="3"/>
        <v>0</v>
      </c>
      <c r="P40" s="264" t="str">
        <f t="shared" si="4"/>
        <v/>
      </c>
      <c r="Q40" s="265" t="str">
        <f t="shared" si="5"/>
        <v/>
      </c>
      <c r="R40" s="290"/>
      <c r="S40" s="240" t="str">
        <f>IF(R40="","",R40+#REF!*10%)</f>
        <v/>
      </c>
      <c r="T40" s="291"/>
      <c r="U40" s="292" t="str">
        <f>IF(T40="","",T40+#REF!*10%)</f>
        <v/>
      </c>
      <c r="V40" s="289"/>
      <c r="W40" s="186"/>
    </row>
    <row r="41" s="3" customFormat="1" spans="1:23">
      <c r="A41" s="236">
        <v>35</v>
      </c>
      <c r="B41" s="237"/>
      <c r="C41" s="238"/>
      <c r="D41" s="192"/>
      <c r="E41" s="239"/>
      <c r="F41" s="240" t="str">
        <f t="shared" si="0"/>
        <v/>
      </c>
      <c r="G41" s="234" t="e">
        <f>IF(单体测试!#REF!="","",O41+#REF!+詳細設計書レビュー!M43+詳細設計書レビュー!Q43+詳細設計書レビュー!#REF!+詳細設計書レビュー!#REF!+单体测试!#REF!+单体测试!#REF!)</f>
        <v>#REF!</v>
      </c>
      <c r="H41" s="235"/>
      <c r="I41" s="263"/>
      <c r="J41" s="264" t="str">
        <f t="shared" si="1"/>
        <v/>
      </c>
      <c r="K41" s="265" t="str">
        <f>IF(H41="","",IF(H41&lt;=$B$2,IF(I41="",1),0))</f>
        <v/>
      </c>
      <c r="L41" s="258"/>
      <c r="M41" s="258"/>
      <c r="N41" s="267"/>
      <c r="O41" s="261">
        <f t="shared" si="3"/>
        <v>0</v>
      </c>
      <c r="P41" s="264" t="str">
        <f t="shared" si="4"/>
        <v/>
      </c>
      <c r="Q41" s="265" t="str">
        <f t="shared" si="5"/>
        <v/>
      </c>
      <c r="R41" s="290"/>
      <c r="S41" s="240" t="str">
        <f>IF(R41="","",R41+#REF!*10%)</f>
        <v/>
      </c>
      <c r="T41" s="291"/>
      <c r="U41" s="292" t="str">
        <f>IF(T41="","",T41+#REF!*10%)</f>
        <v/>
      </c>
      <c r="V41" s="289"/>
      <c r="W41" s="186"/>
    </row>
    <row r="42" s="3" customFormat="1" spans="1:23">
      <c r="A42" s="236">
        <v>36</v>
      </c>
      <c r="B42" s="237"/>
      <c r="C42" s="238"/>
      <c r="D42" s="192"/>
      <c r="E42" s="239"/>
      <c r="F42" s="240" t="str">
        <f t="shared" si="0"/>
        <v/>
      </c>
      <c r="G42" s="234" t="e">
        <f>IF(单体测试!#REF!="","",O42+#REF!+詳細設計書レビュー!M44+詳細設計書レビュー!Q44+詳細設計書レビュー!#REF!+詳細設計書レビュー!#REF!+单体测试!#REF!+单体测试!#REF!)</f>
        <v>#REF!</v>
      </c>
      <c r="H42" s="235"/>
      <c r="I42" s="263"/>
      <c r="J42" s="264" t="str">
        <f t="shared" si="1"/>
        <v/>
      </c>
      <c r="K42" s="265" t="str">
        <f>IF(H42="","",IF(H42&lt;=$B$2,IF(I42="",1),0))</f>
        <v/>
      </c>
      <c r="L42" s="258"/>
      <c r="M42" s="258"/>
      <c r="N42" s="267"/>
      <c r="O42" s="261">
        <f t="shared" si="3"/>
        <v>0</v>
      </c>
      <c r="P42" s="264" t="str">
        <f t="shared" si="4"/>
        <v/>
      </c>
      <c r="Q42" s="265" t="str">
        <f t="shared" si="5"/>
        <v/>
      </c>
      <c r="R42" s="290"/>
      <c r="S42" s="240"/>
      <c r="T42" s="291"/>
      <c r="U42" s="292" t="str">
        <f>IF(T42="","",T42+#REF!*10%)</f>
        <v/>
      </c>
      <c r="V42" s="289"/>
      <c r="W42" s="186"/>
    </row>
    <row r="43" s="3" customFormat="1" spans="1:23">
      <c r="A43" s="236">
        <v>37</v>
      </c>
      <c r="B43" s="237"/>
      <c r="C43" s="238"/>
      <c r="D43" s="192"/>
      <c r="E43" s="239"/>
      <c r="F43" s="240" t="str">
        <f t="shared" si="0"/>
        <v/>
      </c>
      <c r="G43" s="234" t="e">
        <f>IF(单体测试!#REF!="","",O43+#REF!+詳細設計書レビュー!M45+詳細設計書レビュー!Q45+詳細設計書レビュー!#REF!+詳細設計書レビュー!#REF!+单体测试!#REF!+单体测试!#REF!)</f>
        <v>#REF!</v>
      </c>
      <c r="H43" s="235"/>
      <c r="I43" s="263"/>
      <c r="J43" s="264" t="str">
        <f t="shared" si="1"/>
        <v/>
      </c>
      <c r="K43" s="265"/>
      <c r="L43" s="258"/>
      <c r="M43" s="258"/>
      <c r="N43" s="267"/>
      <c r="O43" s="261">
        <f t="shared" si="3"/>
        <v>0</v>
      </c>
      <c r="P43" s="264" t="str">
        <f t="shared" si="4"/>
        <v/>
      </c>
      <c r="Q43" s="265" t="str">
        <f t="shared" si="5"/>
        <v/>
      </c>
      <c r="R43" s="290"/>
      <c r="S43" s="240" t="str">
        <f>IF(R43="","",R43+#REF!*10%)</f>
        <v/>
      </c>
      <c r="T43" s="291"/>
      <c r="U43" s="292" t="str">
        <f>IF(T43="","",T43+#REF!*10%)</f>
        <v/>
      </c>
      <c r="V43" s="289"/>
      <c r="W43" s="186"/>
    </row>
    <row r="44" s="3" customFormat="1" spans="1:23">
      <c r="A44" s="236">
        <v>38</v>
      </c>
      <c r="B44" s="237"/>
      <c r="C44" s="238"/>
      <c r="D44" s="192"/>
      <c r="E44" s="239"/>
      <c r="F44" s="240" t="str">
        <f t="shared" si="0"/>
        <v/>
      </c>
      <c r="G44" s="234" t="e">
        <f>IF(单体测试!#REF!="","",O44+#REF!+詳細設計書レビュー!M46+詳細設計書レビュー!Q46+詳細設計書レビュー!#REF!+詳細設計書レビュー!#REF!+单体测试!#REF!+单体测试!#REF!)</f>
        <v>#REF!</v>
      </c>
      <c r="H44" s="235"/>
      <c r="I44" s="263"/>
      <c r="J44" s="264" t="str">
        <f t="shared" si="1"/>
        <v/>
      </c>
      <c r="K44" s="265"/>
      <c r="L44" s="258"/>
      <c r="M44" s="258"/>
      <c r="N44" s="267"/>
      <c r="O44" s="261">
        <f t="shared" si="3"/>
        <v>0</v>
      </c>
      <c r="P44" s="264" t="str">
        <f t="shared" si="4"/>
        <v/>
      </c>
      <c r="Q44" s="265" t="str">
        <f t="shared" si="5"/>
        <v/>
      </c>
      <c r="R44" s="290"/>
      <c r="S44" s="240" t="str">
        <f>IF(R44="","",R44+#REF!*10%)</f>
        <v/>
      </c>
      <c r="T44" s="291"/>
      <c r="U44" s="292" t="str">
        <f>IF(T44="","",T44+#REF!*10%)</f>
        <v/>
      </c>
      <c r="V44" s="289"/>
      <c r="W44" s="186"/>
    </row>
    <row r="45" s="3" customFormat="1" spans="1:23">
      <c r="A45" s="236">
        <v>39</v>
      </c>
      <c r="B45" s="237"/>
      <c r="C45" s="238"/>
      <c r="D45" s="192"/>
      <c r="E45" s="239"/>
      <c r="F45" s="240" t="str">
        <f t="shared" si="0"/>
        <v/>
      </c>
      <c r="G45" s="234" t="e">
        <f>IF(单体测试!#REF!="","",O45+#REF!+詳細設計書レビュー!#REF!+詳細設計書レビュー!#REF!+詳細設計書レビュー!#REF!+詳細設計書レビュー!#REF!+单体测试!#REF!+单体测试!#REF!)</f>
        <v>#REF!</v>
      </c>
      <c r="H45" s="235"/>
      <c r="I45" s="263"/>
      <c r="J45" s="264" t="str">
        <f t="shared" si="1"/>
        <v/>
      </c>
      <c r="K45" s="265" t="str">
        <f>IF(H45="","",IF(H45&lt;=$B$2,IF(I45="",1),0))</f>
        <v/>
      </c>
      <c r="L45" s="258"/>
      <c r="M45" s="258"/>
      <c r="N45" s="267"/>
      <c r="O45" s="261">
        <f t="shared" si="3"/>
        <v>0</v>
      </c>
      <c r="P45" s="264" t="str">
        <f t="shared" si="4"/>
        <v/>
      </c>
      <c r="Q45" s="265" t="str">
        <f t="shared" si="5"/>
        <v/>
      </c>
      <c r="R45" s="290"/>
      <c r="S45" s="240" t="str">
        <f>IF(R45="","",R45+#REF!*10%)</f>
        <v/>
      </c>
      <c r="T45" s="291"/>
      <c r="U45" s="292" t="str">
        <f>IF(T45="","",T45+#REF!*10%)</f>
        <v/>
      </c>
      <c r="V45" s="289"/>
      <c r="W45" s="186"/>
    </row>
    <row r="46" s="3" customFormat="1" spans="1:23">
      <c r="A46" s="236">
        <v>40</v>
      </c>
      <c r="B46" s="237"/>
      <c r="C46" s="238"/>
      <c r="D46" s="192"/>
      <c r="E46" s="239"/>
      <c r="F46" s="240" t="str">
        <f t="shared" si="0"/>
        <v/>
      </c>
      <c r="G46" s="234" t="e">
        <f>IF(单体测试!#REF!="","",O46+#REF!+詳細設計書レビュー!#REF!+詳細設計書レビュー!#REF!+詳細設計書レビュー!#REF!+詳細設計書レビュー!#REF!+单体测试!#REF!+单体测试!#REF!)</f>
        <v>#REF!</v>
      </c>
      <c r="H46" s="235"/>
      <c r="I46" s="263"/>
      <c r="J46" s="264" t="str">
        <f t="shared" si="1"/>
        <v/>
      </c>
      <c r="K46" s="265" t="str">
        <f>IF(H46="","",IF(H46&lt;=$B$2,IF(I46="",1),0))</f>
        <v/>
      </c>
      <c r="L46" s="258"/>
      <c r="M46" s="258"/>
      <c r="N46" s="267"/>
      <c r="O46" s="261">
        <f t="shared" si="3"/>
        <v>0</v>
      </c>
      <c r="P46" s="264" t="str">
        <f t="shared" si="4"/>
        <v/>
      </c>
      <c r="Q46" s="265" t="str">
        <f t="shared" si="5"/>
        <v/>
      </c>
      <c r="R46" s="290"/>
      <c r="S46" s="240" t="str">
        <f>IF(R46="","",R46+#REF!*10%)</f>
        <v/>
      </c>
      <c r="T46" s="291"/>
      <c r="U46" s="292" t="str">
        <f>IF(T46="","",T46+#REF!*10%)</f>
        <v/>
      </c>
      <c r="V46" s="289"/>
      <c r="W46" s="186"/>
    </row>
    <row r="47" s="3" customFormat="1" spans="1:23">
      <c r="A47" s="236">
        <v>41</v>
      </c>
      <c r="B47" s="237"/>
      <c r="C47" s="238"/>
      <c r="D47" s="192"/>
      <c r="E47" s="239"/>
      <c r="F47" s="240" t="str">
        <f t="shared" si="0"/>
        <v/>
      </c>
      <c r="G47" s="234" t="e">
        <f>IF(单体测试!#REF!="","",O47+#REF!+詳細設計書レビュー!#REF!+詳細設計書レビュー!#REF!+詳細設計書レビュー!#REF!+詳細設計書レビュー!#REF!+单体测试!#REF!+单体测试!#REF!)</f>
        <v>#REF!</v>
      </c>
      <c r="H47" s="235"/>
      <c r="I47" s="263"/>
      <c r="J47" s="264" t="str">
        <f t="shared" si="1"/>
        <v/>
      </c>
      <c r="K47" s="265" t="str">
        <f>IF(H47="","",IF(H47&lt;=$B$2,IF(I47="",1),0))</f>
        <v/>
      </c>
      <c r="L47" s="258"/>
      <c r="M47" s="258"/>
      <c r="N47" s="267"/>
      <c r="O47" s="261">
        <f t="shared" si="3"/>
        <v>0</v>
      </c>
      <c r="P47" s="264" t="str">
        <f t="shared" si="4"/>
        <v/>
      </c>
      <c r="Q47" s="265" t="str">
        <f t="shared" si="5"/>
        <v/>
      </c>
      <c r="R47" s="290"/>
      <c r="S47" s="240" t="str">
        <f>IF(R47="","",R47+#REF!*10%)</f>
        <v/>
      </c>
      <c r="T47" s="291"/>
      <c r="U47" s="292" t="str">
        <f>IF(T47="","",T47+#REF!*10%)</f>
        <v/>
      </c>
      <c r="V47" s="289"/>
      <c r="W47" s="186"/>
    </row>
    <row r="48" s="3" customFormat="1" ht="11.25" spans="1:23">
      <c r="A48" s="241"/>
      <c r="B48" s="242" t="s">
        <v>18</v>
      </c>
      <c r="C48" s="159"/>
      <c r="D48" s="108"/>
      <c r="E48" s="145">
        <f>SUM(E7:E47)</f>
        <v>0</v>
      </c>
      <c r="F48" s="243"/>
      <c r="G48" s="244" t="e">
        <f>SUM(G7:G47)</f>
        <v>#REF!</v>
      </c>
      <c r="H48" s="245"/>
      <c r="I48" s="268"/>
      <c r="J48" s="269" t="str">
        <f t="shared" si="1"/>
        <v/>
      </c>
      <c r="K48" s="270"/>
      <c r="L48" s="271"/>
      <c r="M48" s="271"/>
      <c r="N48" s="272">
        <f>SUM(N7:N47)</f>
        <v>0</v>
      </c>
      <c r="O48" s="273">
        <f>SUM(O7:O47)</f>
        <v>0</v>
      </c>
      <c r="P48" s="269"/>
      <c r="Q48" s="293"/>
      <c r="R48" s="294"/>
      <c r="S48" s="295">
        <f>SUM(S7:S47)</f>
        <v>0</v>
      </c>
      <c r="T48" s="296"/>
      <c r="U48" s="297">
        <f>SUM(U7:U47)</f>
        <v>0</v>
      </c>
      <c r="V48" s="298"/>
      <c r="W48" s="186"/>
    </row>
    <row r="49" spans="5:5">
      <c r="E49" s="164"/>
    </row>
    <row r="50" ht="11.25" spans="5:5">
      <c r="E50" s="164"/>
    </row>
    <row r="51" ht="18" customHeight="1" spans="1:5">
      <c r="A51" s="150" t="s">
        <v>19</v>
      </c>
      <c r="B51" s="112" t="s">
        <v>131</v>
      </c>
      <c r="C51" s="113" t="s">
        <v>21</v>
      </c>
      <c r="D51" s="114">
        <f>1-COUNTIF(J7:J47,"")/A47</f>
        <v>0</v>
      </c>
      <c r="E51" s="164"/>
    </row>
    <row r="52" ht="18" customHeight="1" spans="1:5">
      <c r="A52" s="151"/>
      <c r="B52" s="166" t="s">
        <v>22</v>
      </c>
      <c r="C52" s="116" t="s">
        <v>23</v>
      </c>
      <c r="D52" s="117">
        <f>COUNTIF($J$7:$J$47,"◎")</f>
        <v>0</v>
      </c>
      <c r="E52" s="164"/>
    </row>
    <row r="53" ht="18" customHeight="1" spans="1:5">
      <c r="A53" s="151"/>
      <c r="B53" s="194" t="str">
        <f>IF(O48=0,"",S48*160/((N48+詳細設計書レビュー!L47+詳細設計書レビュー!Q47)*1.1))</f>
        <v/>
      </c>
      <c r="C53" s="116" t="s">
        <v>24</v>
      </c>
      <c r="D53" s="117">
        <f>COUNTIF($J$7:$J$47,"○")</f>
        <v>0</v>
      </c>
      <c r="E53" s="164"/>
    </row>
    <row r="54" ht="18" customHeight="1" spans="1:5">
      <c r="A54" s="151"/>
      <c r="B54" s="195"/>
      <c r="C54" s="116" t="s">
        <v>25</v>
      </c>
      <c r="D54" s="117">
        <f>COUNTIF(K7:K47,1)</f>
        <v>0</v>
      </c>
      <c r="E54" s="164"/>
    </row>
    <row r="55" ht="18" customHeight="1" spans="1:5">
      <c r="A55" s="151"/>
      <c r="B55" s="195"/>
      <c r="C55" s="116" t="s">
        <v>26</v>
      </c>
      <c r="D55" s="117">
        <f>COUNTIF($J$7:$J$47,"△")</f>
        <v>0</v>
      </c>
      <c r="E55" s="164"/>
    </row>
    <row r="56" ht="18" customHeight="1" spans="1:5">
      <c r="A56" s="151"/>
      <c r="B56" s="195"/>
      <c r="C56" s="118" t="s">
        <v>27</v>
      </c>
      <c r="D56" s="169">
        <f>1-COUNTIF(P7:P47,"")/A47</f>
        <v>0</v>
      </c>
      <c r="E56" s="164"/>
    </row>
    <row r="57" ht="18" customHeight="1" spans="1:5">
      <c r="A57" s="151"/>
      <c r="B57" s="115"/>
      <c r="C57" s="116" t="s">
        <v>28</v>
      </c>
      <c r="D57" s="117">
        <f>COUNTIF($P$7:$P$48,"◎")</f>
        <v>0</v>
      </c>
      <c r="E57" s="164"/>
    </row>
    <row r="58" ht="18" customHeight="1" spans="1:5">
      <c r="A58" s="151"/>
      <c r="B58" s="115"/>
      <c r="C58" s="116" t="s">
        <v>29</v>
      </c>
      <c r="D58" s="117">
        <f>COUNTIF($P$7:$P$48,"○")</f>
        <v>0</v>
      </c>
      <c r="E58" s="164"/>
    </row>
    <row r="59" ht="18" customHeight="1" spans="1:5">
      <c r="A59" s="151"/>
      <c r="B59" s="168"/>
      <c r="C59" s="116" t="s">
        <v>30</v>
      </c>
      <c r="D59" s="117">
        <f>COUNTIF(Q7:Q47,1)</f>
        <v>0</v>
      </c>
      <c r="E59" s="164"/>
    </row>
    <row r="60" ht="18" customHeight="1" spans="1:5">
      <c r="A60" s="151"/>
      <c r="B60" s="168"/>
      <c r="C60" s="116" t="s">
        <v>31</v>
      </c>
      <c r="D60" s="117">
        <f>COUNTIF($P$7:$P$48,"△")</f>
        <v>0</v>
      </c>
      <c r="E60" s="164"/>
    </row>
    <row r="61" ht="18" customHeight="1" spans="1:5">
      <c r="A61" s="152"/>
      <c r="B61" s="171"/>
      <c r="C61" s="172" t="s">
        <v>32</v>
      </c>
      <c r="D61" s="207">
        <f>N48</f>
        <v>0</v>
      </c>
      <c r="E61" s="164"/>
    </row>
  </sheetData>
  <mergeCells count="22">
    <mergeCell ref="H4:U4"/>
    <mergeCell ref="R5:S5"/>
    <mergeCell ref="T5:U5"/>
    <mergeCell ref="A4:A6"/>
    <mergeCell ref="A51:A61"/>
    <mergeCell ref="B4:B6"/>
    <mergeCell ref="C4:C6"/>
    <mergeCell ref="D4:D6"/>
    <mergeCell ref="E4:E6"/>
    <mergeCell ref="F4:F6"/>
    <mergeCell ref="G4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V4:V6"/>
  </mergeCells>
  <conditionalFormatting sqref="C48">
    <cfRule type="expression" dxfId="0" priority="1" stopIfTrue="1">
      <formula>IF(#REF!="△",1,IF(#REF!=1,1,IF(#REF!="△",1,IF(#REF!=1,1,0))))</formula>
    </cfRule>
    <cfRule type="expression" dxfId="1" priority="2" stopIfTrue="1">
      <formula>IF(#REF!="△",1,IF(#REF!=1,1,IF(#REF!="△",1,IF(#REF!=1,1,0))))</formula>
    </cfRule>
    <cfRule type="expression" dxfId="2" priority="3" stopIfTrue="1">
      <formula>IF(J48="△",1,IF(#REF!=1,1,IF(P48="△",1,IF(#REF!=1,1,0))))</formula>
    </cfRule>
  </conditionalFormatting>
  <conditionalFormatting sqref="C7:C47">
    <cfRule type="expression" dxfId="1" priority="4" stopIfTrue="1">
      <formula>IF(#REF!="△",1,IF(#REF!=1,1,IF(#REF!="△",1,IF(#REF!=1,1,0))))</formula>
    </cfRule>
    <cfRule type="expression" dxfId="2" priority="5" stopIfTrue="1">
      <formula>IF(J7="△",1,IF(K7=1,1,IF(P7="△",1,IF(Q7=1,1,0))))</formula>
    </cfRule>
  </conditionalFormatting>
  <pageMargins left="0.209027777777778" right="0.235416666666667" top="0.747916666666667" bottom="0.196527777777778" header="0.313888888888889" footer="0.313888888888889"/>
  <pageSetup paperSize="9" scale="90" orientation="landscape"/>
  <headerFooter alignWithMargins="0">
    <oddHeader>&amp;L&amp;"-,加粗"&amp;9青岛萨纳斯科技有限公司&amp;C&amp;G&amp;R&amp;"-,加粗"&amp;9进度跟踪票</oddHeader>
  </headerFooter>
  <rowBreaks count="1" manualBreakCount="1">
    <brk id="48" max="16383" man="1"/>
  </rowBreaks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4"/>
  <sheetViews>
    <sheetView showGridLines="0" view="pageBreakPreview" zoomScale="120" zoomScaleNormal="100" workbookViewId="0">
      <pane xSplit="4" ySplit="7" topLeftCell="E8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10.5"/>
  <cols>
    <col min="1" max="1" width="3.88333333333333" style="2" customWidth="1"/>
    <col min="2" max="2" width="11.3333333333333" style="2" customWidth="1"/>
    <col min="3" max="3" width="26.4416666666667" style="2" customWidth="1"/>
    <col min="4" max="4" width="4.44166666666667" style="2" customWidth="1"/>
    <col min="5" max="5" width="8" style="3" customWidth="1"/>
    <col min="6" max="7" width="8.10833333333333" style="2" customWidth="1"/>
    <col min="8" max="8" width="5" style="2" customWidth="1"/>
    <col min="9" max="9" width="4.21666666666667" style="2" hidden="1" customWidth="1"/>
    <col min="10" max="11" width="8.10833333333333" style="2" customWidth="1"/>
    <col min="12" max="12" width="5.33333333333333" style="2" customWidth="1"/>
    <col min="13" max="13" width="5.44166666666667" style="2" hidden="1" customWidth="1"/>
    <col min="14" max="14" width="4.10833333333333" style="2" customWidth="1"/>
    <col min="15" max="15" width="4.21666666666667" style="2" customWidth="1"/>
    <col min="16" max="16" width="8.21666666666667" style="2" customWidth="1"/>
    <col min="17" max="17" width="7.10833333333333" style="2" customWidth="1"/>
    <col min="18" max="18" width="4.66666666666667" style="2" customWidth="1"/>
    <col min="19" max="19" width="5.33333333333333" style="2" hidden="1" customWidth="1"/>
    <col min="20" max="20" width="4.21666666666667" style="2" hidden="1" customWidth="1"/>
    <col min="21" max="21" width="18.4416666666667" style="2" customWidth="1"/>
    <col min="22" max="16384" width="9" style="2"/>
  </cols>
  <sheetData>
    <row r="1" ht="1.5" customHeight="1"/>
    <row r="2" ht="24.75" customHeight="1" spans="1:5">
      <c r="A2" s="77" t="s">
        <v>0</v>
      </c>
      <c r="B2" s="78"/>
      <c r="E2" s="79"/>
    </row>
    <row r="3" ht="12.75" customHeight="1" spans="1:5">
      <c r="A3" s="80"/>
      <c r="B3" s="81"/>
      <c r="E3" s="79"/>
    </row>
    <row r="4" s="1" customFormat="1" ht="12" customHeight="1" spans="1:21">
      <c r="A4" s="82" t="s">
        <v>1</v>
      </c>
      <c r="B4" s="83" t="s">
        <v>123</v>
      </c>
      <c r="C4" s="83" t="s">
        <v>3</v>
      </c>
      <c r="D4" s="84" t="s">
        <v>113</v>
      </c>
      <c r="E4" s="85" t="s">
        <v>114</v>
      </c>
      <c r="F4" s="85" t="s">
        <v>132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138" t="s">
        <v>7</v>
      </c>
    </row>
    <row r="5" s="1" customFormat="1" ht="12" customHeight="1" spans="1:21">
      <c r="A5" s="82"/>
      <c r="B5" s="83"/>
      <c r="C5" s="83"/>
      <c r="D5" s="84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138"/>
    </row>
    <row r="6" s="1" customFormat="1" ht="17.25" customHeight="1" spans="1:21">
      <c r="A6" s="82"/>
      <c r="B6" s="83"/>
      <c r="C6" s="83"/>
      <c r="D6" s="84"/>
      <c r="E6" s="85" t="s">
        <v>132</v>
      </c>
      <c r="F6" s="86" t="s">
        <v>8</v>
      </c>
      <c r="G6" s="86" t="s">
        <v>9</v>
      </c>
      <c r="H6" s="87" t="s">
        <v>10</v>
      </c>
      <c r="I6" s="87" t="s">
        <v>11</v>
      </c>
      <c r="J6" s="86" t="s">
        <v>12</v>
      </c>
      <c r="K6" s="86" t="s">
        <v>13</v>
      </c>
      <c r="L6" s="126" t="s">
        <v>14</v>
      </c>
      <c r="M6" s="127" t="s">
        <v>15</v>
      </c>
      <c r="N6" s="85" t="s">
        <v>116</v>
      </c>
      <c r="O6" s="85"/>
      <c r="P6" s="86" t="s">
        <v>117</v>
      </c>
      <c r="Q6" s="85" t="s">
        <v>118</v>
      </c>
      <c r="R6" s="87" t="s">
        <v>16</v>
      </c>
      <c r="S6" s="127" t="s">
        <v>119</v>
      </c>
      <c r="T6" s="127" t="s">
        <v>119</v>
      </c>
      <c r="U6" s="138"/>
    </row>
    <row r="7" s="1" customFormat="1" ht="18.75" customHeight="1" spans="1:21">
      <c r="A7" s="82"/>
      <c r="B7" s="82"/>
      <c r="C7" s="82"/>
      <c r="D7" s="84"/>
      <c r="E7" s="85"/>
      <c r="F7" s="86"/>
      <c r="G7" s="86"/>
      <c r="H7" s="87"/>
      <c r="I7" s="87"/>
      <c r="J7" s="86"/>
      <c r="K7" s="86"/>
      <c r="L7" s="126"/>
      <c r="M7" s="127"/>
      <c r="N7" s="127" t="s">
        <v>120</v>
      </c>
      <c r="O7" s="85" t="s">
        <v>121</v>
      </c>
      <c r="P7" s="86"/>
      <c r="Q7" s="85"/>
      <c r="R7" s="87"/>
      <c r="S7" s="127"/>
      <c r="T7" s="127"/>
      <c r="U7" s="138"/>
    </row>
    <row r="8" spans="1:21">
      <c r="A8" s="88">
        <v>1</v>
      </c>
      <c r="B8" s="161"/>
      <c r="C8" s="161"/>
      <c r="D8" s="90">
        <f>代码管理!H10</f>
        <v>2.1</v>
      </c>
      <c r="E8" s="91"/>
      <c r="F8" s="92"/>
      <c r="G8" s="92"/>
      <c r="H8" s="93" t="str">
        <f>IF(G8="","",IF(G8=F8,"○",IF(G8&gt;F8,"△","◎")))</f>
        <v/>
      </c>
      <c r="I8" s="128" t="str">
        <f>IF(F8="","",IF(F8&lt;=$B$2,IF(G8="",1),0))</f>
        <v/>
      </c>
      <c r="J8" s="92"/>
      <c r="K8" s="94"/>
      <c r="L8" s="129"/>
      <c r="M8" s="130">
        <f>IF(K8="",0,L8)</f>
        <v>0</v>
      </c>
      <c r="N8" s="131">
        <f t="shared" ref="N8:N27" si="0">IF(D8="","",D8*15)</f>
        <v>31.5</v>
      </c>
      <c r="O8" s="109"/>
      <c r="P8" s="137"/>
      <c r="Q8" s="137"/>
      <c r="R8" s="95" t="str">
        <f t="shared" ref="R8:R46" si="1">IF(P8="","",IF(P8=J8,"○",IF(P8&gt;J8,"△","◎")))</f>
        <v/>
      </c>
      <c r="S8" s="131" t="str">
        <f>IF(J8="","",IF($B$2&gt;=J8,IF(P8="",1,0),0))</f>
        <v/>
      </c>
      <c r="T8" s="131" t="e">
        <f>IF(#REF!="","",IF($B$2&gt;=#REF!,IF(#REF!="",1,0),0))</f>
        <v>#REF!</v>
      </c>
      <c r="U8" s="137"/>
    </row>
    <row r="9" ht="11.25" spans="1:21">
      <c r="A9" s="88">
        <v>2</v>
      </c>
      <c r="B9" s="161"/>
      <c r="C9" s="162"/>
      <c r="D9" s="90">
        <f>代码管理!H11</f>
        <v>12.6</v>
      </c>
      <c r="E9" s="91"/>
      <c r="F9" s="94"/>
      <c r="G9" s="94"/>
      <c r="H9" s="95" t="str">
        <f t="shared" ref="H9:H46" si="2">IF(G9="","",IF(G9=F9,"○",IF(G9&gt;F9,"△","◎")))</f>
        <v/>
      </c>
      <c r="I9" s="133" t="str">
        <f t="shared" ref="I9:I46" si="3">IF(F9="","",IF(F9&lt;=$B$2,IF(G9="",1),0))</f>
        <v/>
      </c>
      <c r="J9" s="94"/>
      <c r="K9" s="94"/>
      <c r="L9" s="129"/>
      <c r="M9" s="130">
        <f t="shared" ref="M9:M46" si="4">IF(K9="",0,L9)</f>
        <v>0</v>
      </c>
      <c r="N9" s="131">
        <f t="shared" si="0"/>
        <v>189</v>
      </c>
      <c r="O9" s="109"/>
      <c r="P9" s="137"/>
      <c r="Q9" s="137"/>
      <c r="R9" s="95" t="str">
        <f t="shared" si="1"/>
        <v/>
      </c>
      <c r="S9" s="131" t="str">
        <f t="shared" ref="S9:S46" si="5">IF(J9="","",IF($B$2&gt;=J9,IF(P9="",1,0),0))</f>
        <v/>
      </c>
      <c r="T9" s="131" t="e">
        <f>IF(#REF!="","",IF($B$2&gt;=#REF!,IF(#REF!="",1,0),0))</f>
        <v>#REF!</v>
      </c>
      <c r="U9" s="137"/>
    </row>
    <row r="10" ht="11.25" spans="1:21">
      <c r="A10" s="88">
        <v>3</v>
      </c>
      <c r="B10" s="161"/>
      <c r="C10" s="162"/>
      <c r="D10" s="90" t="e">
        <f>代码管理!#REF!</f>
        <v>#REF!</v>
      </c>
      <c r="E10" s="91"/>
      <c r="F10" s="94"/>
      <c r="G10" s="94"/>
      <c r="H10" s="95" t="str">
        <f t="shared" si="2"/>
        <v/>
      </c>
      <c r="I10" s="133" t="str">
        <f t="shared" si="3"/>
        <v/>
      </c>
      <c r="J10" s="94"/>
      <c r="K10" s="94"/>
      <c r="L10" s="129"/>
      <c r="M10" s="130">
        <f t="shared" si="4"/>
        <v>0</v>
      </c>
      <c r="N10" s="131" t="e">
        <f t="shared" si="0"/>
        <v>#REF!</v>
      </c>
      <c r="O10" s="109"/>
      <c r="P10" s="137"/>
      <c r="Q10" s="137"/>
      <c r="R10" s="95" t="str">
        <f t="shared" si="1"/>
        <v/>
      </c>
      <c r="S10" s="131" t="str">
        <f t="shared" si="5"/>
        <v/>
      </c>
      <c r="T10" s="131" t="e">
        <f>IF(#REF!="","",IF($B$2&gt;=#REF!,IF(#REF!="",1,0),0))</f>
        <v>#REF!</v>
      </c>
      <c r="U10" s="137"/>
    </row>
    <row r="11" ht="11.25" spans="1:21">
      <c r="A11" s="88">
        <v>4</v>
      </c>
      <c r="B11" s="161"/>
      <c r="C11" s="162"/>
      <c r="D11" s="90" t="e">
        <f>代码管理!#REF!</f>
        <v>#REF!</v>
      </c>
      <c r="E11" s="91"/>
      <c r="F11" s="94"/>
      <c r="G11" s="94"/>
      <c r="H11" s="95" t="str">
        <f t="shared" si="2"/>
        <v/>
      </c>
      <c r="I11" s="133" t="str">
        <f t="shared" si="3"/>
        <v/>
      </c>
      <c r="J11" s="94"/>
      <c r="K11" s="94"/>
      <c r="L11" s="129"/>
      <c r="M11" s="130">
        <f t="shared" si="4"/>
        <v>0</v>
      </c>
      <c r="N11" s="131" t="e">
        <f t="shared" si="0"/>
        <v>#REF!</v>
      </c>
      <c r="O11" s="109"/>
      <c r="P11" s="94"/>
      <c r="Q11" s="137"/>
      <c r="R11" s="95" t="str">
        <f t="shared" si="1"/>
        <v/>
      </c>
      <c r="S11" s="131" t="str">
        <f t="shared" si="5"/>
        <v/>
      </c>
      <c r="T11" s="131" t="e">
        <f>IF(#REF!="","",IF($B$2&gt;=#REF!,IF(#REF!="",1,0),0))</f>
        <v>#REF!</v>
      </c>
      <c r="U11" s="137"/>
    </row>
    <row r="12" ht="11.25" spans="1:21">
      <c r="A12" s="88">
        <v>5</v>
      </c>
      <c r="B12" s="161"/>
      <c r="C12" s="162"/>
      <c r="D12" s="90" t="e">
        <f>代码管理!#REF!</f>
        <v>#REF!</v>
      </c>
      <c r="E12" s="91"/>
      <c r="F12" s="94"/>
      <c r="G12" s="94"/>
      <c r="H12" s="95" t="str">
        <f t="shared" si="2"/>
        <v/>
      </c>
      <c r="I12" s="133" t="str">
        <f t="shared" si="3"/>
        <v/>
      </c>
      <c r="J12" s="94"/>
      <c r="K12" s="94"/>
      <c r="L12" s="129"/>
      <c r="M12" s="130">
        <f t="shared" si="4"/>
        <v>0</v>
      </c>
      <c r="N12" s="131" t="e">
        <f t="shared" si="0"/>
        <v>#REF!</v>
      </c>
      <c r="O12" s="109"/>
      <c r="P12" s="94"/>
      <c r="Q12" s="137"/>
      <c r="R12" s="95" t="str">
        <f t="shared" si="1"/>
        <v/>
      </c>
      <c r="S12" s="131" t="str">
        <f t="shared" si="5"/>
        <v/>
      </c>
      <c r="T12" s="131" t="e">
        <f>IF(#REF!="","",IF($B$2&gt;=#REF!,IF(#REF!="",1,0),0))</f>
        <v>#REF!</v>
      </c>
      <c r="U12" s="137"/>
    </row>
    <row r="13" ht="11.25" spans="1:21">
      <c r="A13" s="88">
        <v>6</v>
      </c>
      <c r="B13" s="161"/>
      <c r="C13" s="162"/>
      <c r="D13" s="90">
        <f>代码管理!H13</f>
        <v>2.1</v>
      </c>
      <c r="E13" s="91"/>
      <c r="F13" s="94"/>
      <c r="G13" s="94"/>
      <c r="H13" s="95" t="str">
        <f t="shared" si="2"/>
        <v/>
      </c>
      <c r="I13" s="133" t="str">
        <f t="shared" si="3"/>
        <v/>
      </c>
      <c r="J13" s="94"/>
      <c r="K13" s="94"/>
      <c r="L13" s="129"/>
      <c r="M13" s="130">
        <f t="shared" si="4"/>
        <v>0</v>
      </c>
      <c r="N13" s="131">
        <f t="shared" si="0"/>
        <v>31.5</v>
      </c>
      <c r="O13" s="109"/>
      <c r="P13" s="94"/>
      <c r="Q13" s="137"/>
      <c r="R13" s="95" t="str">
        <f t="shared" si="1"/>
        <v/>
      </c>
      <c r="S13" s="131" t="str">
        <f t="shared" si="5"/>
        <v/>
      </c>
      <c r="T13" s="131" t="e">
        <f>IF(#REF!="","",IF($B$2&gt;=#REF!,IF(#REF!="",1,0),0))</f>
        <v>#REF!</v>
      </c>
      <c r="U13" s="137"/>
    </row>
    <row r="14" ht="11.25" spans="1:21">
      <c r="A14" s="88">
        <v>7</v>
      </c>
      <c r="B14" s="161"/>
      <c r="C14" s="162"/>
      <c r="D14" s="90">
        <f>代码管理!H14</f>
        <v>2.1</v>
      </c>
      <c r="E14" s="91"/>
      <c r="F14" s="94"/>
      <c r="G14" s="94"/>
      <c r="H14" s="95" t="str">
        <f t="shared" si="2"/>
        <v/>
      </c>
      <c r="I14" s="133" t="str">
        <f t="shared" si="3"/>
        <v/>
      </c>
      <c r="J14" s="94"/>
      <c r="K14" s="94"/>
      <c r="L14" s="129"/>
      <c r="M14" s="130">
        <f t="shared" si="4"/>
        <v>0</v>
      </c>
      <c r="N14" s="131">
        <f t="shared" si="0"/>
        <v>31.5</v>
      </c>
      <c r="O14" s="109"/>
      <c r="P14" s="94"/>
      <c r="Q14" s="137"/>
      <c r="R14" s="95" t="str">
        <f t="shared" si="1"/>
        <v/>
      </c>
      <c r="S14" s="131" t="str">
        <f t="shared" si="5"/>
        <v/>
      </c>
      <c r="T14" s="131" t="e">
        <f>IF(#REF!="","",IF($B$2&gt;=#REF!,IF(#REF!="",1,0),0))</f>
        <v>#REF!</v>
      </c>
      <c r="U14" s="137"/>
    </row>
    <row r="15" ht="11.25" spans="1:21">
      <c r="A15" s="88">
        <v>8</v>
      </c>
      <c r="B15" s="161"/>
      <c r="C15" s="162"/>
      <c r="D15" s="90">
        <f>代码管理!H16</f>
        <v>4.2</v>
      </c>
      <c r="E15" s="91"/>
      <c r="F15" s="94"/>
      <c r="G15" s="94"/>
      <c r="H15" s="95" t="str">
        <f t="shared" si="2"/>
        <v/>
      </c>
      <c r="I15" s="133" t="str">
        <f t="shared" si="3"/>
        <v/>
      </c>
      <c r="J15" s="94"/>
      <c r="K15" s="94"/>
      <c r="L15" s="129"/>
      <c r="M15" s="130">
        <f t="shared" si="4"/>
        <v>0</v>
      </c>
      <c r="N15" s="131">
        <f t="shared" si="0"/>
        <v>63</v>
      </c>
      <c r="O15" s="109"/>
      <c r="P15" s="94"/>
      <c r="Q15" s="137"/>
      <c r="R15" s="95" t="str">
        <f t="shared" si="1"/>
        <v/>
      </c>
      <c r="S15" s="131" t="str">
        <f t="shared" si="5"/>
        <v/>
      </c>
      <c r="T15" s="131" t="e">
        <f>IF(#REF!="","",IF($B$2&gt;=#REF!,IF(#REF!="",1,0),0))</f>
        <v>#REF!</v>
      </c>
      <c r="U15" s="156"/>
    </row>
    <row r="16" ht="11.25" spans="1:21">
      <c r="A16" s="88">
        <v>9</v>
      </c>
      <c r="B16" s="161"/>
      <c r="C16" s="162"/>
      <c r="D16" s="90">
        <f>代码管理!H17</f>
        <v>4.2</v>
      </c>
      <c r="E16" s="91"/>
      <c r="F16" s="94"/>
      <c r="G16" s="94"/>
      <c r="H16" s="95" t="str">
        <f t="shared" si="2"/>
        <v/>
      </c>
      <c r="I16" s="133" t="str">
        <f t="shared" si="3"/>
        <v/>
      </c>
      <c r="J16" s="94"/>
      <c r="K16" s="94"/>
      <c r="L16" s="129"/>
      <c r="M16" s="130">
        <f t="shared" si="4"/>
        <v>0</v>
      </c>
      <c r="N16" s="131">
        <f t="shared" si="0"/>
        <v>63</v>
      </c>
      <c r="O16" s="109"/>
      <c r="P16" s="94"/>
      <c r="Q16" s="137"/>
      <c r="R16" s="95" t="str">
        <f t="shared" si="1"/>
        <v/>
      </c>
      <c r="S16" s="131" t="str">
        <f t="shared" si="5"/>
        <v/>
      </c>
      <c r="T16" s="131" t="e">
        <f>IF(#REF!="","",IF($B$2&gt;=#REF!,IF(#REF!="",1,0),0))</f>
        <v>#REF!</v>
      </c>
      <c r="U16" s="137"/>
    </row>
    <row r="17" ht="11.25" spans="1:21">
      <c r="A17" s="88">
        <v>10</v>
      </c>
      <c r="B17" s="161"/>
      <c r="C17" s="162"/>
      <c r="D17" s="90">
        <f>代码管理!H18</f>
        <v>4.2</v>
      </c>
      <c r="E17" s="91"/>
      <c r="F17" s="94"/>
      <c r="G17" s="94"/>
      <c r="H17" s="95" t="str">
        <f t="shared" si="2"/>
        <v/>
      </c>
      <c r="I17" s="133" t="str">
        <f t="shared" si="3"/>
        <v/>
      </c>
      <c r="J17" s="94"/>
      <c r="K17" s="94"/>
      <c r="L17" s="129"/>
      <c r="M17" s="130">
        <f t="shared" si="4"/>
        <v>0</v>
      </c>
      <c r="N17" s="131">
        <f t="shared" si="0"/>
        <v>63</v>
      </c>
      <c r="O17" s="109"/>
      <c r="P17" s="94"/>
      <c r="Q17" s="137"/>
      <c r="R17" s="95" t="str">
        <f t="shared" si="1"/>
        <v/>
      </c>
      <c r="S17" s="131" t="str">
        <f t="shared" si="5"/>
        <v/>
      </c>
      <c r="T17" s="131" t="e">
        <f>IF(#REF!="","",IF($B$2&gt;=#REF!,IF(#REF!="",1,0),0))</f>
        <v>#REF!</v>
      </c>
      <c r="U17" s="137"/>
    </row>
    <row r="18" ht="11.25" spans="1:21">
      <c r="A18" s="88">
        <v>11</v>
      </c>
      <c r="B18" s="161"/>
      <c r="C18" s="162"/>
      <c r="D18" s="90">
        <f>代码管理!H19</f>
        <v>4.2</v>
      </c>
      <c r="E18" s="91"/>
      <c r="F18" s="94"/>
      <c r="G18" s="94"/>
      <c r="H18" s="95" t="str">
        <f t="shared" si="2"/>
        <v/>
      </c>
      <c r="I18" s="133" t="str">
        <f t="shared" si="3"/>
        <v/>
      </c>
      <c r="J18" s="94"/>
      <c r="K18" s="94"/>
      <c r="L18" s="129"/>
      <c r="M18" s="130">
        <f t="shared" si="4"/>
        <v>0</v>
      </c>
      <c r="N18" s="131">
        <f t="shared" si="0"/>
        <v>63</v>
      </c>
      <c r="O18" s="109"/>
      <c r="P18" s="94"/>
      <c r="Q18" s="137"/>
      <c r="R18" s="95" t="str">
        <f t="shared" si="1"/>
        <v/>
      </c>
      <c r="S18" s="131" t="str">
        <f t="shared" si="5"/>
        <v/>
      </c>
      <c r="T18" s="131" t="e">
        <f>IF(#REF!="","",IF($B$2&gt;=#REF!,IF(#REF!="",1,0),0))</f>
        <v>#REF!</v>
      </c>
      <c r="U18" s="137"/>
    </row>
    <row r="19" ht="11.25" spans="1:21">
      <c r="A19" s="99">
        <v>12</v>
      </c>
      <c r="B19" s="161"/>
      <c r="C19" s="162"/>
      <c r="D19" s="106">
        <f>代码管理!H20</f>
        <v>4.2</v>
      </c>
      <c r="E19" s="91"/>
      <c r="F19" s="94"/>
      <c r="G19" s="94"/>
      <c r="H19" s="95" t="str">
        <f t="shared" si="2"/>
        <v/>
      </c>
      <c r="I19" s="134" t="str">
        <f t="shared" si="3"/>
        <v/>
      </c>
      <c r="J19" s="94"/>
      <c r="K19" s="94"/>
      <c r="L19" s="129"/>
      <c r="M19" s="130">
        <f t="shared" si="4"/>
        <v>0</v>
      </c>
      <c r="N19" s="131">
        <f t="shared" si="0"/>
        <v>63</v>
      </c>
      <c r="O19" s="109"/>
      <c r="P19" s="94"/>
      <c r="Q19" s="137"/>
      <c r="R19" s="95" t="str">
        <f t="shared" si="1"/>
        <v/>
      </c>
      <c r="S19" s="131" t="str">
        <f t="shared" si="5"/>
        <v/>
      </c>
      <c r="T19" s="131" t="e">
        <f>IF(#REF!="","",IF($B$2&gt;=#REF!,IF(#REF!="",1,0),0))</f>
        <v>#REF!</v>
      </c>
      <c r="U19" s="137"/>
    </row>
    <row r="20" ht="11.25" spans="1:21">
      <c r="A20" s="99">
        <v>13</v>
      </c>
      <c r="B20" s="161"/>
      <c r="C20" s="162"/>
      <c r="D20" s="106">
        <f>代码管理!H29</f>
        <v>2.1</v>
      </c>
      <c r="E20" s="91"/>
      <c r="F20" s="94"/>
      <c r="G20" s="94"/>
      <c r="H20" s="95" t="str">
        <f t="shared" si="2"/>
        <v/>
      </c>
      <c r="I20" s="134" t="str">
        <f t="shared" si="3"/>
        <v/>
      </c>
      <c r="J20" s="94"/>
      <c r="K20" s="94"/>
      <c r="L20" s="129"/>
      <c r="M20" s="130">
        <f t="shared" si="4"/>
        <v>0</v>
      </c>
      <c r="N20" s="131">
        <f t="shared" si="0"/>
        <v>31.5</v>
      </c>
      <c r="O20" s="109"/>
      <c r="P20" s="94"/>
      <c r="Q20" s="137"/>
      <c r="R20" s="95" t="str">
        <f t="shared" si="1"/>
        <v/>
      </c>
      <c r="S20" s="131" t="str">
        <f t="shared" si="5"/>
        <v/>
      </c>
      <c r="T20" s="131" t="e">
        <f>IF(#REF!="","",IF($B$2&gt;=#REF!,IF(#REF!="",1,0),0))</f>
        <v>#REF!</v>
      </c>
      <c r="U20" s="137"/>
    </row>
    <row r="21" ht="11.25" spans="1:21">
      <c r="A21" s="99">
        <v>14</v>
      </c>
      <c r="B21" s="161"/>
      <c r="C21" s="162"/>
      <c r="D21" s="106" t="e">
        <f>代码管理!#REF!</f>
        <v>#REF!</v>
      </c>
      <c r="E21" s="91"/>
      <c r="F21" s="94"/>
      <c r="G21" s="94"/>
      <c r="H21" s="95" t="str">
        <f t="shared" si="2"/>
        <v/>
      </c>
      <c r="I21" s="134" t="str">
        <f t="shared" si="3"/>
        <v/>
      </c>
      <c r="J21" s="94"/>
      <c r="K21" s="94"/>
      <c r="L21" s="129"/>
      <c r="M21" s="130">
        <f t="shared" si="4"/>
        <v>0</v>
      </c>
      <c r="N21" s="131" t="e">
        <f t="shared" si="0"/>
        <v>#REF!</v>
      </c>
      <c r="O21" s="109"/>
      <c r="P21" s="94"/>
      <c r="Q21" s="137"/>
      <c r="R21" s="95" t="str">
        <f t="shared" si="1"/>
        <v/>
      </c>
      <c r="S21" s="131" t="str">
        <f t="shared" si="5"/>
        <v/>
      </c>
      <c r="T21" s="131" t="e">
        <f>IF(#REF!="","",IF($B$2&gt;=#REF!,IF(#REF!="",1,0),0))</f>
        <v>#REF!</v>
      </c>
      <c r="U21" s="137"/>
    </row>
    <row r="22" ht="11.25" spans="1:21">
      <c r="A22" s="99">
        <v>15</v>
      </c>
      <c r="B22" s="161"/>
      <c r="C22" s="162"/>
      <c r="D22" s="106" t="e">
        <f>代码管理!#REF!</f>
        <v>#REF!</v>
      </c>
      <c r="E22" s="91"/>
      <c r="F22" s="94"/>
      <c r="G22" s="94"/>
      <c r="H22" s="95" t="str">
        <f t="shared" si="2"/>
        <v/>
      </c>
      <c r="I22" s="134" t="str">
        <f t="shared" si="3"/>
        <v/>
      </c>
      <c r="J22" s="94"/>
      <c r="K22" s="94"/>
      <c r="L22" s="129"/>
      <c r="M22" s="130">
        <f t="shared" si="4"/>
        <v>0</v>
      </c>
      <c r="N22" s="131" t="e">
        <f t="shared" si="0"/>
        <v>#REF!</v>
      </c>
      <c r="O22" s="109"/>
      <c r="P22" s="94"/>
      <c r="Q22" s="137"/>
      <c r="R22" s="95" t="str">
        <f t="shared" si="1"/>
        <v/>
      </c>
      <c r="S22" s="131" t="str">
        <f t="shared" si="5"/>
        <v/>
      </c>
      <c r="T22" s="131" t="e">
        <f>IF(#REF!="","",IF($B$2&gt;=#REF!,IF(#REF!="",1,0),0))</f>
        <v>#REF!</v>
      </c>
      <c r="U22" s="137"/>
    </row>
    <row r="23" ht="11.25" spans="1:21">
      <c r="A23" s="99">
        <v>16</v>
      </c>
      <c r="B23" s="161"/>
      <c r="C23" s="162"/>
      <c r="D23" s="106" t="e">
        <f>代码管理!#REF!</f>
        <v>#REF!</v>
      </c>
      <c r="E23" s="91"/>
      <c r="F23" s="94"/>
      <c r="G23" s="94"/>
      <c r="H23" s="95" t="str">
        <f t="shared" si="2"/>
        <v/>
      </c>
      <c r="I23" s="134" t="str">
        <f t="shared" si="3"/>
        <v/>
      </c>
      <c r="J23" s="94"/>
      <c r="K23" s="94"/>
      <c r="L23" s="129"/>
      <c r="M23" s="130">
        <f t="shared" si="4"/>
        <v>0</v>
      </c>
      <c r="N23" s="131" t="e">
        <f t="shared" si="0"/>
        <v>#REF!</v>
      </c>
      <c r="O23" s="109"/>
      <c r="P23" s="94"/>
      <c r="Q23" s="137"/>
      <c r="R23" s="95" t="str">
        <f t="shared" si="1"/>
        <v/>
      </c>
      <c r="S23" s="131" t="str">
        <f t="shared" si="5"/>
        <v/>
      </c>
      <c r="T23" s="131" t="e">
        <f>IF(#REF!="","",IF($B$2&gt;=#REF!,IF(#REF!="",1,0),0))</f>
        <v>#REF!</v>
      </c>
      <c r="U23" s="137"/>
    </row>
    <row r="24" ht="11.25" spans="1:21">
      <c r="A24" s="99">
        <v>17</v>
      </c>
      <c r="B24" s="161"/>
      <c r="C24" s="162"/>
      <c r="D24" s="106" t="e">
        <f>代码管理!#REF!</f>
        <v>#REF!</v>
      </c>
      <c r="E24" s="91"/>
      <c r="F24" s="94"/>
      <c r="G24" s="94"/>
      <c r="H24" s="95" t="str">
        <f t="shared" si="2"/>
        <v/>
      </c>
      <c r="I24" s="134" t="str">
        <f t="shared" si="3"/>
        <v/>
      </c>
      <c r="J24" s="94"/>
      <c r="K24" s="94"/>
      <c r="L24" s="129"/>
      <c r="M24" s="130">
        <f t="shared" si="4"/>
        <v>0</v>
      </c>
      <c r="N24" s="131" t="e">
        <f t="shared" si="0"/>
        <v>#REF!</v>
      </c>
      <c r="O24" s="109"/>
      <c r="P24" s="94"/>
      <c r="Q24" s="137"/>
      <c r="R24" s="95" t="str">
        <f t="shared" si="1"/>
        <v/>
      </c>
      <c r="S24" s="131" t="str">
        <f t="shared" si="5"/>
        <v/>
      </c>
      <c r="T24" s="131" t="e">
        <f>IF(#REF!="","",IF($B$2&gt;=#REF!,IF(#REF!="",1,0),0))</f>
        <v>#REF!</v>
      </c>
      <c r="U24" s="137"/>
    </row>
    <row r="25" ht="11.25" spans="1:21">
      <c r="A25" s="99">
        <v>18</v>
      </c>
      <c r="B25" s="161"/>
      <c r="C25" s="162"/>
      <c r="D25" s="106" t="e">
        <f>代码管理!#REF!</f>
        <v>#REF!</v>
      </c>
      <c r="E25" s="91"/>
      <c r="F25" s="94"/>
      <c r="G25" s="94"/>
      <c r="H25" s="95" t="str">
        <f t="shared" si="2"/>
        <v/>
      </c>
      <c r="I25" s="134" t="str">
        <f t="shared" si="3"/>
        <v/>
      </c>
      <c r="J25" s="94"/>
      <c r="K25" s="94"/>
      <c r="L25" s="129"/>
      <c r="M25" s="130">
        <f t="shared" si="4"/>
        <v>0</v>
      </c>
      <c r="N25" s="131" t="e">
        <f t="shared" si="0"/>
        <v>#REF!</v>
      </c>
      <c r="O25" s="109"/>
      <c r="P25" s="94"/>
      <c r="Q25" s="137"/>
      <c r="R25" s="95" t="str">
        <f t="shared" si="1"/>
        <v/>
      </c>
      <c r="S25" s="131" t="str">
        <f t="shared" si="5"/>
        <v/>
      </c>
      <c r="T25" s="131" t="e">
        <f>IF(#REF!="","",IF($B$2&gt;=#REF!,IF(#REF!="",1,0),0))</f>
        <v>#REF!</v>
      </c>
      <c r="U25" s="137"/>
    </row>
    <row r="26" ht="11.25" spans="1:21">
      <c r="A26" s="99">
        <v>19</v>
      </c>
      <c r="B26" s="161"/>
      <c r="C26" s="162"/>
      <c r="D26" s="106" t="e">
        <f>代码管理!#REF!</f>
        <v>#REF!</v>
      </c>
      <c r="E26" s="91"/>
      <c r="F26" s="94"/>
      <c r="G26" s="94"/>
      <c r="H26" s="95" t="str">
        <f t="shared" si="2"/>
        <v/>
      </c>
      <c r="I26" s="134" t="str">
        <f t="shared" si="3"/>
        <v/>
      </c>
      <c r="J26" s="94"/>
      <c r="K26" s="94"/>
      <c r="L26" s="129"/>
      <c r="M26" s="130">
        <f t="shared" si="4"/>
        <v>0</v>
      </c>
      <c r="N26" s="131" t="e">
        <f t="shared" si="0"/>
        <v>#REF!</v>
      </c>
      <c r="O26" s="109"/>
      <c r="P26" s="94"/>
      <c r="Q26" s="137"/>
      <c r="R26" s="95" t="str">
        <f t="shared" si="1"/>
        <v/>
      </c>
      <c r="S26" s="131" t="str">
        <f t="shared" si="5"/>
        <v/>
      </c>
      <c r="T26" s="131" t="e">
        <f>IF(#REF!="","",IF($B$2&gt;=#REF!,IF(#REF!="",1,0),0))</f>
        <v>#REF!</v>
      </c>
      <c r="U26" s="137"/>
    </row>
    <row r="27" ht="11.25" spans="1:21">
      <c r="A27" s="88">
        <v>20</v>
      </c>
      <c r="B27" s="105"/>
      <c r="C27" s="106"/>
      <c r="D27" s="90" t="e">
        <f>代码管理!#REF!</f>
        <v>#REF!</v>
      </c>
      <c r="E27" s="91"/>
      <c r="F27" s="94"/>
      <c r="G27" s="94"/>
      <c r="H27" s="95" t="str">
        <f t="shared" si="2"/>
        <v/>
      </c>
      <c r="I27" s="133" t="str">
        <f t="shared" si="3"/>
        <v/>
      </c>
      <c r="J27" s="94"/>
      <c r="K27" s="94"/>
      <c r="L27" s="129"/>
      <c r="M27" s="130">
        <f t="shared" si="4"/>
        <v>0</v>
      </c>
      <c r="N27" s="131" t="e">
        <f t="shared" si="0"/>
        <v>#REF!</v>
      </c>
      <c r="O27" s="109"/>
      <c r="P27" s="94"/>
      <c r="Q27" s="137"/>
      <c r="R27" s="95" t="str">
        <f t="shared" si="1"/>
        <v/>
      </c>
      <c r="S27" s="131" t="str">
        <f t="shared" si="5"/>
        <v/>
      </c>
      <c r="T27" s="131" t="e">
        <f>IF(#REF!="","",IF($B$2&gt;=#REF!,IF(#REF!="",1,0),0))</f>
        <v>#REF!</v>
      </c>
      <c r="U27" s="137"/>
    </row>
    <row r="28" ht="11.25" spans="1:21">
      <c r="A28" s="88">
        <v>21</v>
      </c>
      <c r="B28" s="161"/>
      <c r="C28" s="106"/>
      <c r="D28" s="90" t="e">
        <f>代码管理!#REF!</f>
        <v>#REF!</v>
      </c>
      <c r="E28" s="91"/>
      <c r="F28" s="94"/>
      <c r="G28" s="94"/>
      <c r="H28" s="95" t="str">
        <f t="shared" si="2"/>
        <v/>
      </c>
      <c r="I28" s="133" t="str">
        <f t="shared" si="3"/>
        <v/>
      </c>
      <c r="J28" s="94"/>
      <c r="K28" s="94"/>
      <c r="L28" s="129"/>
      <c r="M28" s="130">
        <f t="shared" si="4"/>
        <v>0</v>
      </c>
      <c r="N28" s="131" t="e">
        <f t="shared" ref="N28:N46" si="6">IF(D28="","",D28*15)</f>
        <v>#REF!</v>
      </c>
      <c r="O28" s="109"/>
      <c r="P28" s="94"/>
      <c r="Q28" s="137"/>
      <c r="R28" s="95" t="str">
        <f t="shared" si="1"/>
        <v/>
      </c>
      <c r="S28" s="131" t="str">
        <f t="shared" si="5"/>
        <v/>
      </c>
      <c r="T28" s="131" t="e">
        <f>IF(#REF!="","",IF($B$2&gt;=#REF!,IF(#REF!="",1,0),0))</f>
        <v>#REF!</v>
      </c>
      <c r="U28" s="137"/>
    </row>
    <row r="29" ht="11.25" spans="1:21">
      <c r="A29" s="88">
        <v>22</v>
      </c>
      <c r="B29" s="161"/>
      <c r="C29" s="106"/>
      <c r="D29" s="90" t="e">
        <f>代码管理!#REF!</f>
        <v>#REF!</v>
      </c>
      <c r="E29" s="91"/>
      <c r="F29" s="94"/>
      <c r="G29" s="94"/>
      <c r="H29" s="95" t="str">
        <f t="shared" si="2"/>
        <v/>
      </c>
      <c r="I29" s="133" t="str">
        <f t="shared" si="3"/>
        <v/>
      </c>
      <c r="J29" s="94"/>
      <c r="K29" s="94"/>
      <c r="L29" s="129"/>
      <c r="M29" s="130">
        <f t="shared" si="4"/>
        <v>0</v>
      </c>
      <c r="N29" s="131" t="e">
        <f t="shared" si="6"/>
        <v>#REF!</v>
      </c>
      <c r="O29" s="109"/>
      <c r="P29" s="94"/>
      <c r="Q29" s="137"/>
      <c r="R29" s="95" t="str">
        <f t="shared" si="1"/>
        <v/>
      </c>
      <c r="S29" s="131" t="str">
        <f t="shared" si="5"/>
        <v/>
      </c>
      <c r="T29" s="131" t="e">
        <f>IF(#REF!="","",IF($B$2&gt;=#REF!,IF(#REF!="",1,0),0))</f>
        <v>#REF!</v>
      </c>
      <c r="U29" s="137"/>
    </row>
    <row r="30" ht="11.25" spans="1:21">
      <c r="A30" s="88">
        <v>23</v>
      </c>
      <c r="B30" s="105"/>
      <c r="C30" s="106"/>
      <c r="D30" s="90" t="e">
        <f>代码管理!#REF!</f>
        <v>#REF!</v>
      </c>
      <c r="E30" s="91"/>
      <c r="F30" s="94"/>
      <c r="G30" s="94"/>
      <c r="H30" s="95" t="str">
        <f t="shared" si="2"/>
        <v/>
      </c>
      <c r="I30" s="133" t="str">
        <f t="shared" si="3"/>
        <v/>
      </c>
      <c r="J30" s="94"/>
      <c r="K30" s="94"/>
      <c r="L30" s="129"/>
      <c r="M30" s="130">
        <f t="shared" si="4"/>
        <v>0</v>
      </c>
      <c r="N30" s="131" t="e">
        <f t="shared" si="6"/>
        <v>#REF!</v>
      </c>
      <c r="O30" s="109"/>
      <c r="P30" s="94"/>
      <c r="Q30" s="137"/>
      <c r="R30" s="95" t="str">
        <f t="shared" si="1"/>
        <v/>
      </c>
      <c r="S30" s="131" t="str">
        <f t="shared" si="5"/>
        <v/>
      </c>
      <c r="T30" s="131" t="e">
        <f>IF(#REF!="","",IF($B$2&gt;=#REF!,IF(#REF!="",1,0),0))</f>
        <v>#REF!</v>
      </c>
      <c r="U30" s="137"/>
    </row>
    <row r="31" ht="11.25" spans="1:21">
      <c r="A31" s="88">
        <v>24</v>
      </c>
      <c r="B31" s="105"/>
      <c r="C31" s="106"/>
      <c r="D31" s="90" t="e">
        <f>代码管理!#REF!</f>
        <v>#REF!</v>
      </c>
      <c r="E31" s="91"/>
      <c r="F31" s="94"/>
      <c r="G31" s="94"/>
      <c r="H31" s="95" t="str">
        <f t="shared" si="2"/>
        <v/>
      </c>
      <c r="I31" s="133" t="str">
        <f t="shared" si="3"/>
        <v/>
      </c>
      <c r="J31" s="94"/>
      <c r="K31" s="94"/>
      <c r="L31" s="129"/>
      <c r="M31" s="130">
        <f t="shared" si="4"/>
        <v>0</v>
      </c>
      <c r="N31" s="131" t="e">
        <f t="shared" si="6"/>
        <v>#REF!</v>
      </c>
      <c r="O31" s="109"/>
      <c r="P31" s="94"/>
      <c r="Q31" s="137"/>
      <c r="R31" s="95" t="str">
        <f t="shared" si="1"/>
        <v/>
      </c>
      <c r="S31" s="131" t="str">
        <f t="shared" si="5"/>
        <v/>
      </c>
      <c r="T31" s="131" t="e">
        <f>IF(#REF!="","",IF($B$2&gt;=#REF!,IF(#REF!="",1,0),0))</f>
        <v>#REF!</v>
      </c>
      <c r="U31" s="137"/>
    </row>
    <row r="32" ht="11.25" spans="1:21">
      <c r="A32" s="88">
        <v>25</v>
      </c>
      <c r="B32" s="105"/>
      <c r="C32" s="106"/>
      <c r="D32" s="90">
        <f>代码管理!H30</f>
        <v>3.1</v>
      </c>
      <c r="E32" s="91"/>
      <c r="F32" s="94"/>
      <c r="G32" s="94"/>
      <c r="H32" s="95" t="str">
        <f t="shared" si="2"/>
        <v/>
      </c>
      <c r="I32" s="133" t="str">
        <f t="shared" si="3"/>
        <v/>
      </c>
      <c r="J32" s="94"/>
      <c r="K32" s="94"/>
      <c r="L32" s="129"/>
      <c r="M32" s="130">
        <f t="shared" si="4"/>
        <v>0</v>
      </c>
      <c r="N32" s="131">
        <f t="shared" si="6"/>
        <v>46.5</v>
      </c>
      <c r="O32" s="109"/>
      <c r="P32" s="94"/>
      <c r="Q32" s="137"/>
      <c r="R32" s="95" t="str">
        <f t="shared" si="1"/>
        <v/>
      </c>
      <c r="S32" s="131" t="str">
        <f t="shared" si="5"/>
        <v/>
      </c>
      <c r="T32" s="131" t="e">
        <f>IF(#REF!="","",IF($B$2&gt;=#REF!,IF(#REF!="",1,0),0))</f>
        <v>#REF!</v>
      </c>
      <c r="U32" s="137"/>
    </row>
    <row r="33" ht="11.25" spans="1:21">
      <c r="A33" s="88">
        <v>26</v>
      </c>
      <c r="B33" s="90"/>
      <c r="C33" s="106"/>
      <c r="D33" s="90">
        <f>代码管理!H31</f>
        <v>3.2</v>
      </c>
      <c r="E33" s="91"/>
      <c r="F33" s="94"/>
      <c r="G33" s="94"/>
      <c r="H33" s="95" t="str">
        <f t="shared" si="2"/>
        <v/>
      </c>
      <c r="I33" s="133" t="str">
        <f t="shared" si="3"/>
        <v/>
      </c>
      <c r="J33" s="94"/>
      <c r="K33" s="94"/>
      <c r="L33" s="129"/>
      <c r="M33" s="130">
        <f t="shared" si="4"/>
        <v>0</v>
      </c>
      <c r="N33" s="131">
        <f t="shared" si="6"/>
        <v>48</v>
      </c>
      <c r="O33" s="109"/>
      <c r="P33" s="94"/>
      <c r="Q33" s="137"/>
      <c r="R33" s="95" t="str">
        <f t="shared" si="1"/>
        <v/>
      </c>
      <c r="S33" s="131" t="str">
        <f t="shared" si="5"/>
        <v/>
      </c>
      <c r="T33" s="131" t="e">
        <f>IF(#REF!="","",IF($B$2&gt;=#REF!,IF(#REF!="",1,0),0))</f>
        <v>#REF!</v>
      </c>
      <c r="U33" s="137"/>
    </row>
    <row r="34" ht="11.25" spans="1:21">
      <c r="A34" s="88">
        <v>27</v>
      </c>
      <c r="B34" s="90"/>
      <c r="C34" s="106"/>
      <c r="D34" s="90">
        <f>代码管理!H32</f>
        <v>4.2</v>
      </c>
      <c r="E34" s="91"/>
      <c r="F34" s="94"/>
      <c r="G34" s="94"/>
      <c r="H34" s="95" t="str">
        <f t="shared" si="2"/>
        <v/>
      </c>
      <c r="I34" s="133" t="str">
        <f t="shared" si="3"/>
        <v/>
      </c>
      <c r="J34" s="94"/>
      <c r="K34" s="94"/>
      <c r="L34" s="129"/>
      <c r="M34" s="130">
        <f t="shared" si="4"/>
        <v>0</v>
      </c>
      <c r="N34" s="131">
        <f t="shared" si="6"/>
        <v>63</v>
      </c>
      <c r="O34" s="109"/>
      <c r="P34" s="94"/>
      <c r="Q34" s="137"/>
      <c r="R34" s="95" t="str">
        <f t="shared" si="1"/>
        <v/>
      </c>
      <c r="S34" s="131" t="str">
        <f t="shared" si="5"/>
        <v/>
      </c>
      <c r="T34" s="131" t="e">
        <f>IF(#REF!="","",IF($B$2&gt;=#REF!,IF(#REF!="",1,0),0))</f>
        <v>#REF!</v>
      </c>
      <c r="U34" s="137"/>
    </row>
    <row r="35" ht="11.25" spans="1:21">
      <c r="A35" s="88">
        <v>28</v>
      </c>
      <c r="B35" s="90"/>
      <c r="C35" s="106"/>
      <c r="D35" s="90">
        <f>代码管理!H33</f>
        <v>4.2</v>
      </c>
      <c r="E35" s="91"/>
      <c r="F35" s="94"/>
      <c r="G35" s="94"/>
      <c r="H35" s="95" t="str">
        <f t="shared" si="2"/>
        <v/>
      </c>
      <c r="I35" s="133" t="str">
        <f t="shared" si="3"/>
        <v/>
      </c>
      <c r="J35" s="94"/>
      <c r="K35" s="94"/>
      <c r="L35" s="129"/>
      <c r="M35" s="130">
        <f t="shared" si="4"/>
        <v>0</v>
      </c>
      <c r="N35" s="131">
        <f t="shared" si="6"/>
        <v>63</v>
      </c>
      <c r="O35" s="109"/>
      <c r="P35" s="94"/>
      <c r="Q35" s="137"/>
      <c r="R35" s="95" t="str">
        <f t="shared" si="1"/>
        <v/>
      </c>
      <c r="S35" s="131" t="str">
        <f t="shared" si="5"/>
        <v/>
      </c>
      <c r="T35" s="131" t="e">
        <f>IF(#REF!="","",IF($B$2&gt;=#REF!,IF(#REF!="",1,0),0))</f>
        <v>#REF!</v>
      </c>
      <c r="U35" s="137"/>
    </row>
    <row r="36" ht="11.25" spans="1:21">
      <c r="A36" s="88">
        <v>29</v>
      </c>
      <c r="B36" s="90"/>
      <c r="C36" s="106"/>
      <c r="D36" s="90">
        <f>代码管理!H34</f>
        <v>4.2</v>
      </c>
      <c r="E36" s="91"/>
      <c r="F36" s="94"/>
      <c r="G36" s="94"/>
      <c r="H36" s="95" t="str">
        <f t="shared" si="2"/>
        <v/>
      </c>
      <c r="I36" s="133" t="str">
        <f t="shared" si="3"/>
        <v/>
      </c>
      <c r="J36" s="94"/>
      <c r="K36" s="94"/>
      <c r="L36" s="129"/>
      <c r="M36" s="130">
        <f t="shared" si="4"/>
        <v>0</v>
      </c>
      <c r="N36" s="131">
        <f t="shared" si="6"/>
        <v>63</v>
      </c>
      <c r="O36" s="109"/>
      <c r="P36" s="94"/>
      <c r="Q36" s="137"/>
      <c r="R36" s="95" t="str">
        <f t="shared" si="1"/>
        <v/>
      </c>
      <c r="S36" s="131" t="str">
        <f t="shared" si="5"/>
        <v/>
      </c>
      <c r="T36" s="131" t="e">
        <f>IF(#REF!="","",IF($B$2&gt;=#REF!,IF(#REF!="",1,0),0))</f>
        <v>#REF!</v>
      </c>
      <c r="U36" s="137"/>
    </row>
    <row r="37" ht="11.25" spans="1:21">
      <c r="A37" s="88">
        <v>30</v>
      </c>
      <c r="B37" s="90"/>
      <c r="C37" s="106"/>
      <c r="D37" s="90">
        <f>代码管理!H35</f>
        <v>4.2</v>
      </c>
      <c r="E37" s="91"/>
      <c r="F37" s="94"/>
      <c r="G37" s="94"/>
      <c r="H37" s="95" t="str">
        <f t="shared" si="2"/>
        <v/>
      </c>
      <c r="I37" s="133" t="str">
        <f t="shared" si="3"/>
        <v/>
      </c>
      <c r="J37" s="94"/>
      <c r="K37" s="94"/>
      <c r="L37" s="129"/>
      <c r="M37" s="130">
        <f t="shared" si="4"/>
        <v>0</v>
      </c>
      <c r="N37" s="131">
        <f t="shared" si="6"/>
        <v>63</v>
      </c>
      <c r="O37" s="109"/>
      <c r="P37" s="94"/>
      <c r="Q37" s="137"/>
      <c r="R37" s="95" t="str">
        <f t="shared" si="1"/>
        <v/>
      </c>
      <c r="S37" s="131" t="str">
        <f t="shared" si="5"/>
        <v/>
      </c>
      <c r="T37" s="131" t="e">
        <f>IF(#REF!="","",IF($B$2&gt;=#REF!,IF(#REF!="",1,0),0))</f>
        <v>#REF!</v>
      </c>
      <c r="U37" s="137"/>
    </row>
    <row r="38" ht="11.25" spans="1:21">
      <c r="A38" s="88">
        <v>31</v>
      </c>
      <c r="B38" s="90"/>
      <c r="C38" s="106"/>
      <c r="D38" s="90">
        <f>代码管理!H36</f>
        <v>6.2</v>
      </c>
      <c r="E38" s="91"/>
      <c r="F38" s="94"/>
      <c r="G38" s="94"/>
      <c r="H38" s="95" t="str">
        <f t="shared" si="2"/>
        <v/>
      </c>
      <c r="I38" s="133" t="str">
        <f t="shared" si="3"/>
        <v/>
      </c>
      <c r="J38" s="94"/>
      <c r="K38" s="94"/>
      <c r="L38" s="129"/>
      <c r="M38" s="130">
        <f t="shared" si="4"/>
        <v>0</v>
      </c>
      <c r="N38" s="131">
        <f t="shared" si="6"/>
        <v>93</v>
      </c>
      <c r="O38" s="109"/>
      <c r="P38" s="94"/>
      <c r="Q38" s="137"/>
      <c r="R38" s="95" t="str">
        <f t="shared" si="1"/>
        <v/>
      </c>
      <c r="S38" s="131" t="str">
        <f t="shared" si="5"/>
        <v/>
      </c>
      <c r="T38" s="131" t="e">
        <f>IF(#REF!="","",IF($B$2&gt;=#REF!,IF(#REF!="",1,0),0))</f>
        <v>#REF!</v>
      </c>
      <c r="U38" s="137"/>
    </row>
    <row r="39" spans="1:21">
      <c r="A39" s="88">
        <v>32</v>
      </c>
      <c r="B39" s="90"/>
      <c r="C39" s="106"/>
      <c r="D39" s="90">
        <f>代码管理!H37</f>
        <v>6.2</v>
      </c>
      <c r="E39" s="91"/>
      <c r="F39" s="94"/>
      <c r="G39" s="94"/>
      <c r="H39" s="95" t="str">
        <f t="shared" si="2"/>
        <v/>
      </c>
      <c r="I39" s="94" t="str">
        <f t="shared" si="3"/>
        <v/>
      </c>
      <c r="J39" s="94"/>
      <c r="K39" s="94"/>
      <c r="L39" s="129"/>
      <c r="M39" s="130">
        <f t="shared" si="4"/>
        <v>0</v>
      </c>
      <c r="N39" s="131">
        <f t="shared" si="6"/>
        <v>93</v>
      </c>
      <c r="O39" s="109"/>
      <c r="P39" s="94"/>
      <c r="Q39" s="137"/>
      <c r="R39" s="95" t="str">
        <f t="shared" si="1"/>
        <v/>
      </c>
      <c r="S39" s="131" t="str">
        <f t="shared" si="5"/>
        <v/>
      </c>
      <c r="T39" s="131" t="e">
        <f>IF(#REF!="","",IF($B$2&gt;=#REF!,IF(#REF!="",1,0),0))</f>
        <v>#REF!</v>
      </c>
      <c r="U39" s="137"/>
    </row>
    <row r="40" spans="1:21">
      <c r="A40" s="88">
        <v>33</v>
      </c>
      <c r="B40" s="90"/>
      <c r="C40" s="106"/>
      <c r="D40" s="90">
        <f>代码管理!H38</f>
        <v>6.3</v>
      </c>
      <c r="E40" s="91"/>
      <c r="F40" s="94"/>
      <c r="G40" s="94"/>
      <c r="H40" s="95" t="str">
        <f t="shared" si="2"/>
        <v/>
      </c>
      <c r="I40" s="94" t="str">
        <f t="shared" si="3"/>
        <v/>
      </c>
      <c r="J40" s="94"/>
      <c r="K40" s="94"/>
      <c r="L40" s="129"/>
      <c r="M40" s="130">
        <f t="shared" si="4"/>
        <v>0</v>
      </c>
      <c r="N40" s="131">
        <f t="shared" si="6"/>
        <v>94.5</v>
      </c>
      <c r="O40" s="109"/>
      <c r="P40" s="94"/>
      <c r="Q40" s="137"/>
      <c r="R40" s="95" t="str">
        <f t="shared" si="1"/>
        <v/>
      </c>
      <c r="S40" s="131" t="str">
        <f t="shared" si="5"/>
        <v/>
      </c>
      <c r="T40" s="131" t="e">
        <f>IF(#REF!="","",IF($B$2&gt;=#REF!,IF(#REF!="",1,0),0))</f>
        <v>#REF!</v>
      </c>
      <c r="U40" s="137"/>
    </row>
    <row r="41" spans="1:21">
      <c r="A41" s="88">
        <v>34</v>
      </c>
      <c r="B41" s="90"/>
      <c r="C41" s="106"/>
      <c r="D41" s="90">
        <f>代码管理!H39</f>
        <v>6.3</v>
      </c>
      <c r="E41" s="91"/>
      <c r="F41" s="94"/>
      <c r="G41" s="94"/>
      <c r="H41" s="95" t="str">
        <f t="shared" si="2"/>
        <v/>
      </c>
      <c r="I41" s="94" t="str">
        <f t="shared" si="3"/>
        <v/>
      </c>
      <c r="J41" s="94"/>
      <c r="K41" s="94"/>
      <c r="L41" s="129"/>
      <c r="M41" s="130">
        <f t="shared" si="4"/>
        <v>0</v>
      </c>
      <c r="N41" s="131">
        <f t="shared" si="6"/>
        <v>94.5</v>
      </c>
      <c r="O41" s="109"/>
      <c r="P41" s="94"/>
      <c r="Q41" s="137"/>
      <c r="R41" s="95" t="str">
        <f t="shared" si="1"/>
        <v/>
      </c>
      <c r="S41" s="131" t="str">
        <f t="shared" si="5"/>
        <v/>
      </c>
      <c r="T41" s="131" t="e">
        <f>IF(#REF!="","",IF($B$2&gt;=#REF!,IF(#REF!="",1,0),0))</f>
        <v>#REF!</v>
      </c>
      <c r="U41" s="137"/>
    </row>
    <row r="42" spans="1:21">
      <c r="A42" s="88">
        <v>35</v>
      </c>
      <c r="B42" s="90"/>
      <c r="C42" s="106"/>
      <c r="D42" s="90">
        <f>代码管理!H40</f>
        <v>4.2</v>
      </c>
      <c r="E42" s="91"/>
      <c r="F42" s="94"/>
      <c r="G42" s="94"/>
      <c r="H42" s="95" t="str">
        <f t="shared" si="2"/>
        <v/>
      </c>
      <c r="I42" s="94" t="str">
        <f t="shared" si="3"/>
        <v/>
      </c>
      <c r="J42" s="94"/>
      <c r="K42" s="94"/>
      <c r="L42" s="129"/>
      <c r="M42" s="130">
        <f t="shared" si="4"/>
        <v>0</v>
      </c>
      <c r="N42" s="131">
        <f t="shared" si="6"/>
        <v>63</v>
      </c>
      <c r="O42" s="109"/>
      <c r="P42" s="94"/>
      <c r="Q42" s="137"/>
      <c r="R42" s="95" t="str">
        <f t="shared" si="1"/>
        <v/>
      </c>
      <c r="S42" s="131" t="str">
        <f t="shared" si="5"/>
        <v/>
      </c>
      <c r="T42" s="131" t="e">
        <f>IF(#REF!="","",IF($B$2&gt;=#REF!,IF(#REF!="",1,0),0))</f>
        <v>#REF!</v>
      </c>
      <c r="U42" s="137"/>
    </row>
    <row r="43" ht="11.25" spans="1:21">
      <c r="A43" s="88">
        <v>36</v>
      </c>
      <c r="B43" s="90"/>
      <c r="C43" s="106"/>
      <c r="D43" s="90">
        <f>代码管理!H41</f>
        <v>6.2</v>
      </c>
      <c r="E43" s="91"/>
      <c r="F43" s="94"/>
      <c r="G43" s="94"/>
      <c r="H43" s="95" t="str">
        <f t="shared" si="2"/>
        <v/>
      </c>
      <c r="I43" s="133" t="str">
        <f t="shared" si="3"/>
        <v/>
      </c>
      <c r="J43" s="94"/>
      <c r="K43" s="94"/>
      <c r="L43" s="129"/>
      <c r="M43" s="130">
        <f t="shared" si="4"/>
        <v>0</v>
      </c>
      <c r="N43" s="131">
        <f t="shared" si="6"/>
        <v>93</v>
      </c>
      <c r="O43" s="109"/>
      <c r="P43" s="94"/>
      <c r="Q43" s="137"/>
      <c r="R43" s="95" t="str">
        <f t="shared" si="1"/>
        <v/>
      </c>
      <c r="S43" s="131" t="str">
        <f t="shared" si="5"/>
        <v/>
      </c>
      <c r="T43" s="131" t="e">
        <f>IF(#REF!="","",IF($B$2&gt;=#REF!,IF(#REF!="",1,0),0))</f>
        <v>#REF!</v>
      </c>
      <c r="U43" s="137"/>
    </row>
    <row r="44" ht="11.25" spans="1:21">
      <c r="A44" s="88">
        <v>37</v>
      </c>
      <c r="B44" s="90"/>
      <c r="C44" s="106"/>
      <c r="D44" s="90">
        <f>代码管理!H42</f>
        <v>6.3</v>
      </c>
      <c r="E44" s="91"/>
      <c r="F44" s="94"/>
      <c r="G44" s="94"/>
      <c r="H44" s="95" t="str">
        <f t="shared" si="2"/>
        <v/>
      </c>
      <c r="I44" s="133" t="str">
        <f t="shared" si="3"/>
        <v/>
      </c>
      <c r="J44" s="94"/>
      <c r="K44" s="94"/>
      <c r="L44" s="129"/>
      <c r="M44" s="130">
        <f t="shared" si="4"/>
        <v>0</v>
      </c>
      <c r="N44" s="131">
        <f t="shared" si="6"/>
        <v>94.5</v>
      </c>
      <c r="O44" s="109"/>
      <c r="P44" s="94"/>
      <c r="Q44" s="137"/>
      <c r="R44" s="95" t="str">
        <f t="shared" si="1"/>
        <v/>
      </c>
      <c r="S44" s="131" t="str">
        <f t="shared" si="5"/>
        <v/>
      </c>
      <c r="T44" s="131" t="e">
        <f>IF(#REF!="","",IF($B$2&gt;=#REF!,IF(#REF!="",1,0),0))</f>
        <v>#REF!</v>
      </c>
      <c r="U44" s="137"/>
    </row>
    <row r="45" ht="11.25" spans="1:21">
      <c r="A45" s="88">
        <v>38</v>
      </c>
      <c r="B45" s="90"/>
      <c r="C45" s="106"/>
      <c r="D45" s="90">
        <f>代码管理!H43</f>
        <v>6.3</v>
      </c>
      <c r="E45" s="91"/>
      <c r="F45" s="94"/>
      <c r="G45" s="94"/>
      <c r="H45" s="95" t="str">
        <f t="shared" si="2"/>
        <v/>
      </c>
      <c r="I45" s="133" t="str">
        <f t="shared" si="3"/>
        <v/>
      </c>
      <c r="J45" s="94"/>
      <c r="K45" s="94"/>
      <c r="L45" s="129"/>
      <c r="M45" s="130">
        <f t="shared" si="4"/>
        <v>0</v>
      </c>
      <c r="N45" s="131">
        <f t="shared" si="6"/>
        <v>94.5</v>
      </c>
      <c r="O45" s="109"/>
      <c r="P45" s="94"/>
      <c r="Q45" s="137"/>
      <c r="R45" s="95" t="str">
        <f t="shared" si="1"/>
        <v/>
      </c>
      <c r="S45" s="131" t="str">
        <f t="shared" si="5"/>
        <v/>
      </c>
      <c r="T45" s="131" t="e">
        <f>IF(#REF!="","",IF($B$2&gt;=#REF!,IF(#REF!="",1,0),0))</f>
        <v>#REF!</v>
      </c>
      <c r="U45" s="137"/>
    </row>
    <row r="46" spans="1:21">
      <c r="A46" s="88">
        <v>39</v>
      </c>
      <c r="B46" s="90"/>
      <c r="C46" s="106"/>
      <c r="D46" s="90">
        <f>代码管理!H44</f>
        <v>4.2</v>
      </c>
      <c r="E46" s="91"/>
      <c r="F46" s="94"/>
      <c r="G46" s="94"/>
      <c r="H46" s="95" t="str">
        <f t="shared" si="2"/>
        <v/>
      </c>
      <c r="I46" s="94" t="str">
        <f t="shared" si="3"/>
        <v/>
      </c>
      <c r="J46" s="94"/>
      <c r="K46" s="94"/>
      <c r="L46" s="94"/>
      <c r="M46" s="130">
        <f t="shared" si="4"/>
        <v>0</v>
      </c>
      <c r="N46" s="131">
        <f t="shared" si="6"/>
        <v>63</v>
      </c>
      <c r="O46" s="109"/>
      <c r="P46" s="94"/>
      <c r="Q46" s="137"/>
      <c r="R46" s="95" t="str">
        <f t="shared" si="1"/>
        <v/>
      </c>
      <c r="S46" s="131" t="str">
        <f t="shared" si="5"/>
        <v/>
      </c>
      <c r="T46" s="131" t="e">
        <f>IF(#REF!="","",IF($B$2&gt;=#REF!,IF(#REF!="",1,0),0))</f>
        <v>#REF!</v>
      </c>
      <c r="U46" s="137"/>
    </row>
    <row r="47" spans="1:21">
      <c r="A47" s="88"/>
      <c r="B47" s="107" t="s">
        <v>18</v>
      </c>
      <c r="C47" s="88"/>
      <c r="D47" s="88"/>
      <c r="E47" s="108"/>
      <c r="F47" s="109"/>
      <c r="G47" s="109"/>
      <c r="H47" s="110"/>
      <c r="I47" s="135"/>
      <c r="J47" s="109"/>
      <c r="K47" s="109"/>
      <c r="L47" s="130">
        <f>SUM(L8:L46)</f>
        <v>0</v>
      </c>
      <c r="M47" s="130">
        <f>SUM(M8:M46)</f>
        <v>0</v>
      </c>
      <c r="N47" s="131" t="e">
        <f>SUM(N8:N46)</f>
        <v>#REF!</v>
      </c>
      <c r="O47" s="136">
        <f>SUM(O8:O46)</f>
        <v>0</v>
      </c>
      <c r="P47" s="137"/>
      <c r="Q47" s="142">
        <f>SUM(Q8:Q46)</f>
        <v>0</v>
      </c>
      <c r="R47" s="95"/>
      <c r="S47" s="95"/>
      <c r="T47" s="143"/>
      <c r="U47" s="137"/>
    </row>
    <row r="49" ht="11.25"/>
    <row r="50" ht="18" customHeight="1" spans="1:4">
      <c r="A50" s="150" t="s">
        <v>19</v>
      </c>
      <c r="B50" s="112" t="s">
        <v>133</v>
      </c>
      <c r="C50" s="113" t="s">
        <v>21</v>
      </c>
      <c r="D50" s="114">
        <f>1-COUNTIF(H8:H46,"")/A46</f>
        <v>0</v>
      </c>
    </row>
    <row r="51" ht="18" customHeight="1" spans="1:4">
      <c r="A51" s="151"/>
      <c r="B51" s="115"/>
      <c r="C51" s="116" t="s">
        <v>25</v>
      </c>
      <c r="D51" s="117">
        <f>COUNTIF(I8:I46,1)</f>
        <v>0</v>
      </c>
    </row>
    <row r="52" ht="18" customHeight="1" spans="1:4">
      <c r="A52" s="151"/>
      <c r="B52" s="115"/>
      <c r="C52" s="118" t="s">
        <v>27</v>
      </c>
      <c r="D52" s="119">
        <f>1-COUNTIF(R8:R46,"")/A46</f>
        <v>0</v>
      </c>
    </row>
    <row r="53" ht="18" customHeight="1" spans="1:4">
      <c r="A53" s="151"/>
      <c r="B53" s="115"/>
      <c r="C53" s="116" t="s">
        <v>28</v>
      </c>
      <c r="D53" s="117">
        <f>COUNTIF($R$8:$R$47,"◎")</f>
        <v>0</v>
      </c>
    </row>
    <row r="54" ht="18" customHeight="1" spans="1:4">
      <c r="A54" s="151"/>
      <c r="B54" s="115"/>
      <c r="C54" s="116" t="s">
        <v>29</v>
      </c>
      <c r="D54" s="117">
        <f>COUNTIF($R$8:$R$47,"○")</f>
        <v>0</v>
      </c>
    </row>
    <row r="55" ht="18" customHeight="1" spans="1:4">
      <c r="A55" s="151"/>
      <c r="B55" s="115"/>
      <c r="C55" s="116" t="s">
        <v>30</v>
      </c>
      <c r="D55" s="117">
        <f>COUNTIF(S8:S46,1)</f>
        <v>0</v>
      </c>
    </row>
    <row r="56" ht="18" customHeight="1" spans="1:4">
      <c r="A56" s="151"/>
      <c r="B56" s="115"/>
      <c r="C56" s="116" t="s">
        <v>31</v>
      </c>
      <c r="D56" s="117">
        <f>COUNTIF($R$8:$R$47,"△")</f>
        <v>0</v>
      </c>
    </row>
    <row r="57" ht="18" customHeight="1" spans="1:4">
      <c r="A57" s="152"/>
      <c r="B57" s="153"/>
      <c r="C57" s="154" t="s">
        <v>32</v>
      </c>
      <c r="D57" s="155">
        <f>L47</f>
        <v>0</v>
      </c>
    </row>
    <row r="58" ht="18" customHeight="1" spans="2:2">
      <c r="B58" s="123"/>
    </row>
    <row r="59" ht="18" customHeight="1" spans="2:2">
      <c r="B59" s="123"/>
    </row>
    <row r="60" ht="18" customHeight="1" spans="2:2">
      <c r="B60" s="123"/>
    </row>
    <row r="61" ht="18" customHeight="1" spans="2:2">
      <c r="B61" s="123"/>
    </row>
    <row r="62" ht="18" customHeight="1"/>
    <row r="63" ht="18" customHeight="1" spans="1:4">
      <c r="A63" s="124"/>
      <c r="B63" s="123"/>
      <c r="C63" s="125"/>
      <c r="D63" s="125"/>
    </row>
    <row r="64" ht="18" customHeight="1" spans="2:2">
      <c r="B64" s="123"/>
    </row>
    <row r="65" ht="18" customHeight="1" spans="2:2">
      <c r="B65" s="123"/>
    </row>
    <row r="66" ht="18" customHeight="1" spans="2:2">
      <c r="B66" s="123"/>
    </row>
    <row r="67" ht="18" customHeight="1" spans="2:2">
      <c r="B67" s="123"/>
    </row>
    <row r="68" ht="18" customHeight="1" spans="2:4">
      <c r="B68" s="123"/>
      <c r="C68" s="125"/>
      <c r="D68" s="125"/>
    </row>
    <row r="69" ht="18" customHeight="1" spans="2:2">
      <c r="B69" s="123"/>
    </row>
    <row r="70" ht="18" customHeight="1" spans="2:2">
      <c r="B70" s="123"/>
    </row>
    <row r="71" ht="18" customHeight="1" spans="2:2">
      <c r="B71" s="123"/>
    </row>
    <row r="72" ht="18" customHeight="1" spans="2:2">
      <c r="B72" s="123"/>
    </row>
    <row r="73" spans="1:4">
      <c r="A73" s="144"/>
      <c r="B73" s="123"/>
      <c r="C73" s="125"/>
      <c r="D73" s="125"/>
    </row>
    <row r="74" spans="2:4">
      <c r="B74" s="123"/>
      <c r="C74" s="125"/>
      <c r="D74" s="125"/>
    </row>
  </sheetData>
  <mergeCells count="24">
    <mergeCell ref="N6:O6"/>
    <mergeCell ref="A4:A7"/>
    <mergeCell ref="A50:A57"/>
    <mergeCell ref="B4:B7"/>
    <mergeCell ref="C4:C7"/>
    <mergeCell ref="D4:D7"/>
    <mergeCell ref="E4:E5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P6:P7"/>
    <mergeCell ref="Q6:Q7"/>
    <mergeCell ref="R6:R7"/>
    <mergeCell ref="S6:S7"/>
    <mergeCell ref="T4:T5"/>
    <mergeCell ref="T6:T7"/>
    <mergeCell ref="U4:U7"/>
    <mergeCell ref="F4:S5"/>
  </mergeCells>
  <conditionalFormatting sqref="C47:D47">
    <cfRule type="expression" dxfId="0" priority="9" stopIfTrue="1">
      <formula>IF(#REF!="△",1,IF(#REF!=1,1,IF(#REF!="△",1,IF(#REF!=1,1,0))))</formula>
    </cfRule>
    <cfRule type="expression" dxfId="1" priority="10" stopIfTrue="1">
      <formula>IF(#REF!="△",1,IF(#REF!=1,1,IF(#REF!="△",1,IF(#REF!=1,1,0))))</formula>
    </cfRule>
    <cfRule type="expression" dxfId="2" priority="11" stopIfTrue="1">
      <formula>IF(#REF!="△",1,IF(#REF!=1,1,IF(#REF!="△",1,IF(#REF!=1,1,0))))</formula>
    </cfRule>
  </conditionalFormatting>
  <conditionalFormatting sqref="A19:A26">
    <cfRule type="expression" dxfId="1" priority="5" stopIfTrue="1">
      <formula>IF(#REF!="△",1,IF(#REF!=1,1,IF(#REF!="△",1,IF(#REF!=1,1,0))))</formula>
    </cfRule>
    <cfRule type="expression" dxfId="2" priority="6" stopIfTrue="1">
      <formula>IF(F19="△",1,IF(G19=1,1,IF(K19="△",1,IF(L19=1,1,0))))</formula>
    </cfRule>
  </conditionalFormatting>
  <conditionalFormatting sqref="C8:C26">
    <cfRule type="expression" dxfId="1" priority="1" stopIfTrue="1">
      <formula>IF(#REF!="△",1,IF(#REF!=1,1,IF(#REF!="△",1,IF(#REF!=1,1,0))))</formula>
    </cfRule>
    <cfRule type="expression" dxfId="2" priority="2" stopIfTrue="1">
      <formula>IF(G8="△",1,IF(H8=1,1,IF(M8="△",1,IF(N8=1,1,0))))</formula>
    </cfRule>
  </conditionalFormatting>
  <conditionalFormatting sqref="C27:C46">
    <cfRule type="expression" dxfId="1" priority="3" stopIfTrue="1">
      <formula>IF(#REF!="△",1,IF(#REF!=1,1,IF(#REF!="△",1,IF(T27=1,1,0))))</formula>
    </cfRule>
    <cfRule type="expression" dxfId="2" priority="4" stopIfTrue="1">
      <formula>IF(H27="△",1,IF(I27=1,1,IF(R27="△",1,IF(S27=1,1,0))))</formula>
    </cfRule>
  </conditionalFormatting>
  <conditionalFormatting sqref="D19:D26">
    <cfRule type="expression" dxfId="1" priority="7" stopIfTrue="1">
      <formula>IF(#REF!="△",1,IF(#REF!=1,1,IF(T19="△",1,IF(#REF!=1,1,0))))</formula>
    </cfRule>
    <cfRule type="expression" dxfId="2" priority="8" stopIfTrue="1">
      <formula>IF(I19="△",1,IF(J19=1,1,IF(S19="△",1,IF(#REF!=1,1,0))))</formula>
    </cfRule>
  </conditionalFormatting>
  <conditionalFormatting sqref="D8:D18 D27:D46">
    <cfRule type="expression" dxfId="1" priority="12" stopIfTrue="1">
      <formula>IF(#REF!="△",1,IF(#REF!=1,1,IF(#REF!="△",1,IF(#REF!=1,1,0))))</formula>
    </cfRule>
    <cfRule type="expression" dxfId="2" priority="13" stopIfTrue="1">
      <formula>IF(#REF!="△",1,IF(#REF!=1,1,IF(#REF!="△",1,IF(#REF!=1,1,0))))</formula>
    </cfRule>
    <cfRule type="expression" dxfId="0" priority="14" stopIfTrue="1">
      <formula>IF(#REF!="△",1,IF(#REF!=1,1,IF(#REF!="△",1,IF(#REF!=1,1,0))))</formula>
    </cfRule>
  </conditionalFormatting>
  <pageMargins left="0.529166666666667" right="0.235416666666667" top="0.747916666666667" bottom="0.196527777777778" header="0.313888888888889" footer="0.313888888888889"/>
  <pageSetup paperSize="9" scale="95" orientation="landscape"/>
  <headerFooter alignWithMargins="0">
    <oddHeader>&amp;L&amp;"-,加粗"&amp;9青岛萨纳斯科技有限公司&amp;C&amp;G&amp;R&amp;"-,加粗"&amp;9进度跟踪票</oddHeader>
  </headerFooter>
  <rowBreaks count="1" manualBreakCount="1">
    <brk id="47" max="20" man="1"/>
  </rowBreaks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1"/>
  <sheetViews>
    <sheetView showGridLines="0" view="pageBreakPreview" zoomScale="120" zoomScaleNormal="100" workbookViewId="0">
      <pane xSplit="7" ySplit="6" topLeftCell="H7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0.5"/>
  <cols>
    <col min="1" max="1" width="3.88333333333333" style="2" customWidth="1"/>
    <col min="2" max="2" width="11.3333333333333" style="2" customWidth="1"/>
    <col min="3" max="3" width="26.8833333333333" style="2" customWidth="1"/>
    <col min="4" max="4" width="5.10833333333333" style="3" customWidth="1"/>
    <col min="5" max="5" width="8.33333333333333" style="2" customWidth="1"/>
    <col min="6" max="6" width="11.3333333333333" style="2" customWidth="1"/>
    <col min="7" max="7" width="3.775" style="2" hidden="1" customWidth="1"/>
    <col min="8" max="9" width="9" style="2"/>
    <col min="10" max="10" width="4" style="2" customWidth="1"/>
    <col min="11" max="11" width="5" style="2" hidden="1" customWidth="1"/>
    <col min="12" max="13" width="9" style="2"/>
    <col min="14" max="14" width="5.33333333333333" style="2" customWidth="1"/>
    <col min="15" max="15" width="3.44166666666667" style="2" hidden="1" customWidth="1"/>
    <col min="16" max="16" width="3.775" style="2" customWidth="1"/>
    <col min="17" max="17" width="3.775" style="2" hidden="1" customWidth="1"/>
    <col min="18" max="18" width="6.775" style="2" customWidth="1"/>
    <col min="19" max="19" width="5.88333333333333" style="2" customWidth="1"/>
    <col min="20" max="20" width="7.44166666666667" style="2" customWidth="1"/>
    <col min="21" max="21" width="5.88333333333333" style="2" customWidth="1"/>
    <col min="22" max="22" width="21.1083333333333" style="2" customWidth="1"/>
    <col min="23" max="23" width="14.2166666666667" style="2" customWidth="1"/>
    <col min="24" max="24" width="7" style="2" customWidth="1"/>
    <col min="25" max="16384" width="9" style="2"/>
  </cols>
  <sheetData>
    <row r="1" ht="1.5" customHeight="1"/>
    <row r="2" ht="24.75" customHeight="1" spans="1:4">
      <c r="A2" s="77" t="s">
        <v>0</v>
      </c>
      <c r="B2" s="78"/>
      <c r="D2" s="79"/>
    </row>
    <row r="3" ht="12.75" customHeight="1" spans="1:4">
      <c r="A3" s="80"/>
      <c r="B3" s="81"/>
      <c r="D3" s="79"/>
    </row>
    <row r="4" s="1" customFormat="1" ht="12" customHeight="1" spans="1:23">
      <c r="A4" s="208" t="s">
        <v>1</v>
      </c>
      <c r="B4" s="209" t="s">
        <v>123</v>
      </c>
      <c r="C4" s="210" t="s">
        <v>3</v>
      </c>
      <c r="D4" s="211" t="s">
        <v>4</v>
      </c>
      <c r="E4" s="212" t="s">
        <v>124</v>
      </c>
      <c r="F4" s="213" t="s">
        <v>125</v>
      </c>
      <c r="G4" s="214" t="s">
        <v>5</v>
      </c>
      <c r="H4" s="215" t="s">
        <v>134</v>
      </c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74" t="s">
        <v>7</v>
      </c>
      <c r="W4" s="185"/>
    </row>
    <row r="5" s="1" customFormat="1" ht="12" customHeight="1" spans="1:23">
      <c r="A5" s="216"/>
      <c r="B5" s="217"/>
      <c r="C5" s="218"/>
      <c r="D5" s="219"/>
      <c r="E5" s="220"/>
      <c r="F5" s="221"/>
      <c r="G5" s="222"/>
      <c r="H5" s="223" t="s">
        <v>8</v>
      </c>
      <c r="I5" s="126" t="s">
        <v>9</v>
      </c>
      <c r="J5" s="247" t="s">
        <v>10</v>
      </c>
      <c r="K5" s="248" t="s">
        <v>11</v>
      </c>
      <c r="L5" s="249" t="s">
        <v>12</v>
      </c>
      <c r="M5" s="126" t="s">
        <v>13</v>
      </c>
      <c r="N5" s="250" t="s">
        <v>14</v>
      </c>
      <c r="O5" s="251" t="s">
        <v>15</v>
      </c>
      <c r="P5" s="87" t="s">
        <v>16</v>
      </c>
      <c r="Q5" s="248" t="s">
        <v>17</v>
      </c>
      <c r="R5" s="200" t="s">
        <v>127</v>
      </c>
      <c r="S5" s="200"/>
      <c r="T5" s="275" t="s">
        <v>128</v>
      </c>
      <c r="U5" s="276"/>
      <c r="V5" s="277"/>
      <c r="W5" s="185"/>
    </row>
    <row r="6" s="1" customFormat="1" ht="30" customHeight="1" spans="1:23">
      <c r="A6" s="224"/>
      <c r="B6" s="218"/>
      <c r="C6" s="83"/>
      <c r="D6" s="225"/>
      <c r="E6" s="226"/>
      <c r="F6" s="227"/>
      <c r="G6" s="228"/>
      <c r="H6" s="223"/>
      <c r="I6" s="126"/>
      <c r="J6" s="252"/>
      <c r="K6" s="253"/>
      <c r="L6" s="249"/>
      <c r="M6" s="126"/>
      <c r="N6" s="225"/>
      <c r="O6" s="254"/>
      <c r="P6" s="127"/>
      <c r="Q6" s="253"/>
      <c r="R6" s="126" t="s">
        <v>129</v>
      </c>
      <c r="S6" s="87" t="s">
        <v>49</v>
      </c>
      <c r="T6" s="249" t="s">
        <v>130</v>
      </c>
      <c r="U6" s="278" t="s">
        <v>49</v>
      </c>
      <c r="V6" s="279"/>
      <c r="W6" s="185"/>
    </row>
    <row r="7" s="3" customFormat="1" spans="1:23">
      <c r="A7" s="229">
        <v>1</v>
      </c>
      <c r="B7" s="230"/>
      <c r="C7" s="231"/>
      <c r="D7" s="192"/>
      <c r="E7" s="232"/>
      <c r="F7" s="233" t="str">
        <f t="shared" ref="F7:F47" si="0">IF($P7&lt;&gt;"",R7,"")</f>
        <v/>
      </c>
      <c r="G7" s="234" t="e">
        <f>IF(单体测试!AB7="","",O7+#REF!+プログラム設計書レビュー!M8+プログラム設計書レビュー!Q8+プログラム設計書レビュー!#REF!+プログラム設計書レビュー!#REF!+单体测试!AD7+单体测试!O7)</f>
        <v>#REF!</v>
      </c>
      <c r="H7" s="235"/>
      <c r="I7" s="255"/>
      <c r="J7" s="256" t="str">
        <f t="shared" ref="J7:J48" si="1">IF(I7="","",IF(I7=H7,"○",IF(I7&gt;H7,"△","◎")))</f>
        <v/>
      </c>
      <c r="K7" s="257" t="str">
        <f t="shared" ref="K7:K27" si="2">IF(H7="","",IF(H7&lt;=$B$2,IF(I7="",1),0))</f>
        <v/>
      </c>
      <c r="L7" s="258"/>
      <c r="M7" s="259"/>
      <c r="N7" s="260"/>
      <c r="O7" s="261">
        <f t="shared" ref="O7:O47" si="3">IF(M7="",0,N7)</f>
        <v>0</v>
      </c>
      <c r="P7" s="262" t="str">
        <f t="shared" ref="P7:P47" si="4">IF(M7="","",IF(M7=L7,"○",IF(M7&gt;L7,"△","◎")))</f>
        <v/>
      </c>
      <c r="Q7" s="257" t="str">
        <f t="shared" ref="Q7:Q47" si="5">IF(L7="","",IF($B$2&gt;=L7,IF(M7="",1),0))</f>
        <v/>
      </c>
      <c r="R7" s="280"/>
      <c r="S7" s="281" t="str">
        <f>IF(R7="","",R7+#REF!*10%)</f>
        <v/>
      </c>
      <c r="T7" s="282"/>
      <c r="U7" s="283" t="str">
        <f>IF(T7="","",T7+#REF!*10%)</f>
        <v/>
      </c>
      <c r="V7" s="284"/>
      <c r="W7" s="186"/>
    </row>
    <row r="8" s="3" customFormat="1" spans="1:23">
      <c r="A8" s="236">
        <v>2</v>
      </c>
      <c r="B8" s="237"/>
      <c r="C8" s="238"/>
      <c r="D8" s="192"/>
      <c r="E8" s="239"/>
      <c r="F8" s="240" t="str">
        <f t="shared" si="0"/>
        <v/>
      </c>
      <c r="G8" s="234" t="e">
        <f>IF(单体测试!#REF!="","",O8+#REF!+プログラム設計書レビュー!M9+プログラム設計書レビュー!Q9+プログラム設計書レビュー!#REF!+プログラム設計書レビュー!#REF!+单体测试!#REF!+单体测试!#REF!)</f>
        <v>#REF!</v>
      </c>
      <c r="H8" s="235"/>
      <c r="I8" s="263"/>
      <c r="J8" s="264" t="str">
        <f t="shared" si="1"/>
        <v/>
      </c>
      <c r="K8" s="265" t="str">
        <f t="shared" si="2"/>
        <v/>
      </c>
      <c r="L8" s="258"/>
      <c r="M8" s="263"/>
      <c r="N8" s="260"/>
      <c r="O8" s="261">
        <f t="shared" si="3"/>
        <v>0</v>
      </c>
      <c r="P8" s="266" t="str">
        <f t="shared" si="4"/>
        <v/>
      </c>
      <c r="Q8" s="265" t="str">
        <f t="shared" si="5"/>
        <v/>
      </c>
      <c r="R8" s="285"/>
      <c r="S8" s="286" t="str">
        <f>IF(R8="","",R8+#REF!*10%)</f>
        <v/>
      </c>
      <c r="T8" s="287"/>
      <c r="U8" s="288" t="str">
        <f>IF(T8="","",T8+#REF!*10%)</f>
        <v/>
      </c>
      <c r="V8" s="289"/>
      <c r="W8" s="186"/>
    </row>
    <row r="9" s="3" customFormat="1" spans="1:23">
      <c r="A9" s="236">
        <v>3</v>
      </c>
      <c r="B9" s="237"/>
      <c r="C9" s="238"/>
      <c r="D9" s="192"/>
      <c r="E9" s="239"/>
      <c r="F9" s="240" t="str">
        <f t="shared" si="0"/>
        <v/>
      </c>
      <c r="G9" s="234" t="e">
        <f>IF(单体测试!#REF!="","",O9+#REF!+プログラム設計書レビュー!M10+プログラム設計書レビュー!Q10+プログラム設計書レビュー!#REF!+プログラム設計書レビュー!#REF!+单体测试!#REF!+单体测试!#REF!)</f>
        <v>#REF!</v>
      </c>
      <c r="H9" s="235"/>
      <c r="I9" s="263"/>
      <c r="J9" s="264" t="str">
        <f t="shared" si="1"/>
        <v/>
      </c>
      <c r="K9" s="265" t="str">
        <f t="shared" si="2"/>
        <v/>
      </c>
      <c r="L9" s="258"/>
      <c r="M9" s="263"/>
      <c r="N9" s="260"/>
      <c r="O9" s="261">
        <f t="shared" si="3"/>
        <v>0</v>
      </c>
      <c r="P9" s="266" t="str">
        <f t="shared" si="4"/>
        <v/>
      </c>
      <c r="Q9" s="265" t="str">
        <f t="shared" si="5"/>
        <v/>
      </c>
      <c r="R9" s="285"/>
      <c r="S9" s="286" t="str">
        <f>IF(R9="","",R9+#REF!*10%)</f>
        <v/>
      </c>
      <c r="T9" s="287"/>
      <c r="U9" s="288" t="str">
        <f>IF(T9="","",T9+#REF!*10%)</f>
        <v/>
      </c>
      <c r="V9" s="289"/>
      <c r="W9" s="186"/>
    </row>
    <row r="10" s="3" customFormat="1" spans="1:23">
      <c r="A10" s="236">
        <v>4</v>
      </c>
      <c r="B10" s="237"/>
      <c r="C10" s="238"/>
      <c r="D10" s="192"/>
      <c r="E10" s="239"/>
      <c r="F10" s="240" t="str">
        <f t="shared" si="0"/>
        <v/>
      </c>
      <c r="G10" s="234" t="e">
        <f>IF(单体测试!#REF!="","",O10+#REF!+プログラム設計書レビュー!M12+プログラム設計書レビュー!Q12+プログラム設計書レビュー!#REF!+プログラム設計書レビュー!#REF!+单体测试!#REF!+单体测试!#REF!)</f>
        <v>#REF!</v>
      </c>
      <c r="H10" s="235"/>
      <c r="I10" s="263"/>
      <c r="J10" s="264" t="str">
        <f t="shared" si="1"/>
        <v/>
      </c>
      <c r="K10" s="265" t="str">
        <f t="shared" si="2"/>
        <v/>
      </c>
      <c r="L10" s="258"/>
      <c r="M10" s="263"/>
      <c r="N10" s="260"/>
      <c r="O10" s="261">
        <f t="shared" si="3"/>
        <v>0</v>
      </c>
      <c r="P10" s="266" t="str">
        <f t="shared" si="4"/>
        <v/>
      </c>
      <c r="Q10" s="265" t="str">
        <f t="shared" si="5"/>
        <v/>
      </c>
      <c r="R10" s="285"/>
      <c r="S10" s="286" t="str">
        <f>IF(R10="","",R10+#REF!*10%)</f>
        <v/>
      </c>
      <c r="T10" s="287"/>
      <c r="U10" s="288" t="str">
        <f>IF(T10="","",T10+#REF!*10%)</f>
        <v/>
      </c>
      <c r="V10" s="289"/>
      <c r="W10" s="186"/>
    </row>
    <row r="11" s="3" customFormat="1" spans="1:23">
      <c r="A11" s="236">
        <v>5</v>
      </c>
      <c r="B11" s="237"/>
      <c r="C11" s="238"/>
      <c r="D11" s="192"/>
      <c r="E11" s="239"/>
      <c r="F11" s="240" t="str">
        <f t="shared" si="0"/>
        <v/>
      </c>
      <c r="G11" s="234" t="e">
        <f>IF(单体测试!#REF!="","",O11+#REF!+プログラム設計書レビュー!M13+プログラム設計書レビュー!Q13+プログラム設計書レビュー!#REF!+プログラム設計書レビュー!#REF!+单体测试!#REF!+单体测试!#REF!)</f>
        <v>#REF!</v>
      </c>
      <c r="H11" s="235"/>
      <c r="I11" s="263"/>
      <c r="J11" s="264" t="str">
        <f t="shared" si="1"/>
        <v/>
      </c>
      <c r="K11" s="265" t="str">
        <f t="shared" si="2"/>
        <v/>
      </c>
      <c r="L11" s="258"/>
      <c r="M11" s="258"/>
      <c r="N11" s="260"/>
      <c r="O11" s="261">
        <f t="shared" si="3"/>
        <v>0</v>
      </c>
      <c r="P11" s="266" t="str">
        <f t="shared" si="4"/>
        <v/>
      </c>
      <c r="Q11" s="265" t="str">
        <f t="shared" si="5"/>
        <v/>
      </c>
      <c r="R11" s="285"/>
      <c r="S11" s="286" t="str">
        <f>IF(R11="","",R11+#REF!*10%)</f>
        <v/>
      </c>
      <c r="T11" s="287"/>
      <c r="U11" s="288" t="str">
        <f>IF(T11="","",T11+#REF!*10%)</f>
        <v/>
      </c>
      <c r="V11" s="289"/>
      <c r="W11" s="186"/>
    </row>
    <row r="12" s="3" customFormat="1" spans="1:23">
      <c r="A12" s="236">
        <v>6</v>
      </c>
      <c r="B12" s="237"/>
      <c r="C12" s="238"/>
      <c r="D12" s="192"/>
      <c r="E12" s="239"/>
      <c r="F12" s="240" t="str">
        <f t="shared" si="0"/>
        <v/>
      </c>
      <c r="G12" s="234" t="e">
        <f>IF(单体测试!#REF!="","",O12+#REF!+プログラム設計書レビュー!M14+プログラム設計書レビュー!Q14+プログラム設計書レビュー!#REF!+プログラム設計書レビュー!#REF!+单体测试!#REF!+单体测试!#REF!)</f>
        <v>#REF!</v>
      </c>
      <c r="H12" s="235"/>
      <c r="I12" s="263"/>
      <c r="J12" s="264" t="str">
        <f t="shared" si="1"/>
        <v/>
      </c>
      <c r="K12" s="265" t="str">
        <f t="shared" si="2"/>
        <v/>
      </c>
      <c r="L12" s="258"/>
      <c r="M12" s="263"/>
      <c r="N12" s="260"/>
      <c r="O12" s="261">
        <f t="shared" si="3"/>
        <v>0</v>
      </c>
      <c r="P12" s="266" t="str">
        <f t="shared" si="4"/>
        <v/>
      </c>
      <c r="Q12" s="265" t="str">
        <f t="shared" si="5"/>
        <v/>
      </c>
      <c r="R12" s="285"/>
      <c r="S12" s="286" t="str">
        <f>IF(R12="","",R12+#REF!*10%)</f>
        <v/>
      </c>
      <c r="T12" s="287"/>
      <c r="U12" s="288" t="str">
        <f>IF(T12="","",T12+#REF!*10%)</f>
        <v/>
      </c>
      <c r="V12" s="289"/>
      <c r="W12" s="186"/>
    </row>
    <row r="13" s="3" customFormat="1" spans="1:23">
      <c r="A13" s="236">
        <v>7</v>
      </c>
      <c r="B13" s="237"/>
      <c r="C13" s="238"/>
      <c r="D13" s="192"/>
      <c r="E13" s="239"/>
      <c r="F13" s="240" t="str">
        <f t="shared" si="0"/>
        <v/>
      </c>
      <c r="G13" s="234" t="e">
        <f>IF(单体测试!#REF!="","",O13+#REF!+プログラム設計書レビュー!M15+プログラム設計書レビュー!Q15+プログラム設計書レビュー!#REF!+プログラム設計書レビュー!#REF!+单体测试!#REF!+单体测试!#REF!)</f>
        <v>#REF!</v>
      </c>
      <c r="H13" s="235"/>
      <c r="I13" s="263"/>
      <c r="J13" s="264" t="str">
        <f t="shared" si="1"/>
        <v/>
      </c>
      <c r="K13" s="265" t="str">
        <f t="shared" si="2"/>
        <v/>
      </c>
      <c r="L13" s="258"/>
      <c r="M13" s="258"/>
      <c r="N13" s="260"/>
      <c r="O13" s="261">
        <f t="shared" si="3"/>
        <v>0</v>
      </c>
      <c r="P13" s="266" t="str">
        <f t="shared" si="4"/>
        <v/>
      </c>
      <c r="Q13" s="265" t="str">
        <f t="shared" si="5"/>
        <v/>
      </c>
      <c r="R13" s="285"/>
      <c r="S13" s="286" t="str">
        <f>IF(R13="","",R13+#REF!*10%)</f>
        <v/>
      </c>
      <c r="T13" s="287"/>
      <c r="U13" s="288" t="str">
        <f>IF(T13="","",T13+#REF!*10%)</f>
        <v/>
      </c>
      <c r="V13" s="289"/>
      <c r="W13" s="186"/>
    </row>
    <row r="14" s="3" customFormat="1" spans="1:23">
      <c r="A14" s="236">
        <v>8</v>
      </c>
      <c r="B14" s="237"/>
      <c r="C14" s="238"/>
      <c r="D14" s="192"/>
      <c r="E14" s="239"/>
      <c r="F14" s="240" t="str">
        <f t="shared" si="0"/>
        <v/>
      </c>
      <c r="G14" s="234" t="e">
        <f>IF(单体测试!#REF!="","",O14+#REF!+プログラム設計書レビュー!M16+プログラム設計書レビュー!Q16+プログラム設計書レビュー!#REF!+プログラム設計書レビュー!#REF!+单体测试!#REF!+单体测试!#REF!)</f>
        <v>#REF!</v>
      </c>
      <c r="H14" s="235"/>
      <c r="I14" s="263"/>
      <c r="J14" s="264" t="str">
        <f t="shared" si="1"/>
        <v/>
      </c>
      <c r="K14" s="265" t="str">
        <f t="shared" si="2"/>
        <v/>
      </c>
      <c r="L14" s="258"/>
      <c r="M14" s="263"/>
      <c r="N14" s="260"/>
      <c r="O14" s="261">
        <f t="shared" si="3"/>
        <v>0</v>
      </c>
      <c r="P14" s="266" t="str">
        <f t="shared" si="4"/>
        <v/>
      </c>
      <c r="Q14" s="265" t="str">
        <f t="shared" si="5"/>
        <v/>
      </c>
      <c r="R14" s="285"/>
      <c r="S14" s="286" t="str">
        <f>IF(R14="","",R14+#REF!*10%)</f>
        <v/>
      </c>
      <c r="T14" s="287"/>
      <c r="U14" s="288" t="str">
        <f>IF(T14="","",T14+#REF!*10%)</f>
        <v/>
      </c>
      <c r="V14" s="289"/>
      <c r="W14" s="186"/>
    </row>
    <row r="15" s="3" customFormat="1" spans="1:23">
      <c r="A15" s="236">
        <v>9</v>
      </c>
      <c r="B15" s="237"/>
      <c r="C15" s="238"/>
      <c r="D15" s="192"/>
      <c r="E15" s="239"/>
      <c r="F15" s="240" t="str">
        <f t="shared" si="0"/>
        <v/>
      </c>
      <c r="G15" s="234" t="e">
        <f>IF(单体测试!#REF!="","",O15+#REF!+プログラム設計書レビュー!M17+プログラム設計書レビュー!Q17+プログラム設計書レビュー!#REF!+プログラム設計書レビュー!#REF!+单体测试!#REF!+单体测试!#REF!)</f>
        <v>#REF!</v>
      </c>
      <c r="H15" s="235"/>
      <c r="I15" s="263"/>
      <c r="J15" s="264" t="str">
        <f t="shared" si="1"/>
        <v/>
      </c>
      <c r="K15" s="265" t="str">
        <f t="shared" si="2"/>
        <v/>
      </c>
      <c r="L15" s="258"/>
      <c r="M15" s="258"/>
      <c r="N15" s="267"/>
      <c r="O15" s="261">
        <f t="shared" si="3"/>
        <v>0</v>
      </c>
      <c r="P15" s="266" t="str">
        <f t="shared" si="4"/>
        <v/>
      </c>
      <c r="Q15" s="265" t="str">
        <f t="shared" si="5"/>
        <v/>
      </c>
      <c r="R15" s="285"/>
      <c r="S15" s="286" t="str">
        <f>IF(R15="","",R15+#REF!*10%)</f>
        <v/>
      </c>
      <c r="T15" s="287"/>
      <c r="U15" s="288" t="str">
        <f>IF(T15="","",T15+#REF!*10%)</f>
        <v/>
      </c>
      <c r="V15" s="289"/>
      <c r="W15" s="186"/>
    </row>
    <row r="16" s="3" customFormat="1" spans="1:23">
      <c r="A16" s="236">
        <v>10</v>
      </c>
      <c r="B16" s="237"/>
      <c r="C16" s="238"/>
      <c r="D16" s="192"/>
      <c r="E16" s="239"/>
      <c r="F16" s="240" t="str">
        <f t="shared" si="0"/>
        <v/>
      </c>
      <c r="G16" s="234" t="e">
        <f>IF(单体测试!#REF!="","",O16+#REF!+プログラム設計書レビュー!M18+プログラム設計書レビュー!Q18+プログラム設計書レビュー!#REF!+プログラム設計書レビュー!#REF!+单体测试!#REF!+单体测试!#REF!)</f>
        <v>#REF!</v>
      </c>
      <c r="H16" s="235"/>
      <c r="I16" s="263"/>
      <c r="J16" s="264" t="str">
        <f t="shared" si="1"/>
        <v/>
      </c>
      <c r="K16" s="265" t="str">
        <f t="shared" si="2"/>
        <v/>
      </c>
      <c r="L16" s="258"/>
      <c r="M16" s="258"/>
      <c r="N16" s="267"/>
      <c r="O16" s="261">
        <f t="shared" si="3"/>
        <v>0</v>
      </c>
      <c r="P16" s="266" t="str">
        <f t="shared" si="4"/>
        <v/>
      </c>
      <c r="Q16" s="265" t="str">
        <f t="shared" si="5"/>
        <v/>
      </c>
      <c r="R16" s="285"/>
      <c r="S16" s="286" t="str">
        <f>IF(R16="","",R16+#REF!*10%)</f>
        <v/>
      </c>
      <c r="T16" s="287"/>
      <c r="U16" s="288" t="str">
        <f>IF(T16="","",T16+#REF!*10%)</f>
        <v/>
      </c>
      <c r="V16" s="289"/>
      <c r="W16" s="186"/>
    </row>
    <row r="17" s="3" customFormat="1" spans="1:23">
      <c r="A17" s="236">
        <v>11</v>
      </c>
      <c r="B17" s="237"/>
      <c r="C17" s="238"/>
      <c r="D17" s="192"/>
      <c r="E17" s="239"/>
      <c r="F17" s="240" t="str">
        <f t="shared" si="0"/>
        <v/>
      </c>
      <c r="G17" s="234" t="e">
        <f>IF(单体测试!#REF!="","",O17+#REF!+プログラム設計書レビュー!M19+プログラム設計書レビュー!Q19+プログラム設計書レビュー!#REF!+プログラム設計書レビュー!#REF!+单体测试!#REF!+单体测试!#REF!)</f>
        <v>#REF!</v>
      </c>
      <c r="H17" s="235"/>
      <c r="I17" s="263"/>
      <c r="J17" s="264" t="str">
        <f t="shared" si="1"/>
        <v/>
      </c>
      <c r="K17" s="265" t="str">
        <f t="shared" si="2"/>
        <v/>
      </c>
      <c r="L17" s="258"/>
      <c r="M17" s="258"/>
      <c r="N17" s="267"/>
      <c r="O17" s="261">
        <f t="shared" si="3"/>
        <v>0</v>
      </c>
      <c r="P17" s="266" t="str">
        <f t="shared" si="4"/>
        <v/>
      </c>
      <c r="Q17" s="265" t="str">
        <f t="shared" si="5"/>
        <v/>
      </c>
      <c r="R17" s="285"/>
      <c r="S17" s="286" t="str">
        <f>IF(R17="","",R17+#REF!*10%)</f>
        <v/>
      </c>
      <c r="T17" s="287"/>
      <c r="U17" s="288" t="str">
        <f>IF(T17="","",T17+#REF!*10%)</f>
        <v/>
      </c>
      <c r="V17" s="289"/>
      <c r="W17" s="186"/>
    </row>
    <row r="18" s="3" customFormat="1" ht="12.75" customHeight="1" spans="1:23">
      <c r="A18" s="236">
        <v>12</v>
      </c>
      <c r="B18" s="237"/>
      <c r="C18" s="238"/>
      <c r="D18" s="192"/>
      <c r="E18" s="239"/>
      <c r="F18" s="240" t="str">
        <f t="shared" si="0"/>
        <v/>
      </c>
      <c r="G18" s="234" t="e">
        <f>IF(单体测试!#REF!="","",O18+#REF!+プログラム設計書レビュー!M20+プログラム設計書レビュー!Q20+プログラム設計書レビュー!#REF!+プログラム設計書レビュー!#REF!+单体测试!#REF!+单体测试!#REF!)</f>
        <v>#REF!</v>
      </c>
      <c r="H18" s="235"/>
      <c r="I18" s="263"/>
      <c r="J18" s="264" t="str">
        <f t="shared" si="1"/>
        <v/>
      </c>
      <c r="K18" s="265" t="str">
        <f t="shared" si="2"/>
        <v/>
      </c>
      <c r="L18" s="258"/>
      <c r="M18" s="258"/>
      <c r="N18" s="267"/>
      <c r="O18" s="261">
        <f t="shared" si="3"/>
        <v>0</v>
      </c>
      <c r="P18" s="266" t="str">
        <f t="shared" si="4"/>
        <v/>
      </c>
      <c r="Q18" s="265" t="str">
        <f t="shared" si="5"/>
        <v/>
      </c>
      <c r="R18" s="285"/>
      <c r="S18" s="286" t="str">
        <f>IF(R18="","",R18+#REF!*10%)</f>
        <v/>
      </c>
      <c r="T18" s="287"/>
      <c r="U18" s="288" t="str">
        <f>IF(T18="","",T18+#REF!*10%)</f>
        <v/>
      </c>
      <c r="V18" s="289"/>
      <c r="W18" s="186"/>
    </row>
    <row r="19" s="3" customFormat="1" ht="12.75" customHeight="1" spans="1:23">
      <c r="A19" s="236">
        <v>13</v>
      </c>
      <c r="B19" s="237"/>
      <c r="C19" s="238"/>
      <c r="D19" s="192"/>
      <c r="E19" s="239"/>
      <c r="F19" s="240" t="str">
        <f t="shared" si="0"/>
        <v/>
      </c>
      <c r="G19" s="234" t="e">
        <f>IF(单体测试!#REF!="","",O19+#REF!+プログラム設計書レビュー!M21+プログラム設計書レビュー!Q21+プログラム設計書レビュー!#REF!+プログラム設計書レビュー!#REF!+单体测试!#REF!+单体测试!#REF!)</f>
        <v>#REF!</v>
      </c>
      <c r="H19" s="235"/>
      <c r="I19" s="263"/>
      <c r="J19" s="264" t="str">
        <f t="shared" si="1"/>
        <v/>
      </c>
      <c r="K19" s="265" t="str">
        <f t="shared" si="2"/>
        <v/>
      </c>
      <c r="L19" s="258"/>
      <c r="M19" s="258"/>
      <c r="N19" s="267"/>
      <c r="O19" s="261">
        <f t="shared" si="3"/>
        <v>0</v>
      </c>
      <c r="P19" s="266" t="str">
        <f t="shared" si="4"/>
        <v/>
      </c>
      <c r="Q19" s="265" t="str">
        <f t="shared" si="5"/>
        <v/>
      </c>
      <c r="R19" s="285"/>
      <c r="S19" s="286" t="str">
        <f>IF(R19="","",R19+#REF!*10%)</f>
        <v/>
      </c>
      <c r="T19" s="287"/>
      <c r="U19" s="288" t="str">
        <f>IF(T19="","",T19+#REF!*10%)</f>
        <v/>
      </c>
      <c r="V19" s="289"/>
      <c r="W19" s="186"/>
    </row>
    <row r="20" s="3" customFormat="1" ht="12" customHeight="1" spans="1:23">
      <c r="A20" s="236">
        <v>14</v>
      </c>
      <c r="B20" s="237"/>
      <c r="C20" s="238"/>
      <c r="D20" s="192"/>
      <c r="E20" s="239"/>
      <c r="F20" s="240" t="str">
        <f t="shared" si="0"/>
        <v/>
      </c>
      <c r="G20" s="234" t="e">
        <f>IF(单体测试!#REF!="","",O20+#REF!+プログラム設計書レビュー!M22+プログラム設計書レビュー!Q22+プログラム設計書レビュー!#REF!+プログラム設計書レビュー!#REF!+单体测试!#REF!+单体测试!#REF!)</f>
        <v>#REF!</v>
      </c>
      <c r="H20" s="235"/>
      <c r="I20" s="263"/>
      <c r="J20" s="264" t="str">
        <f t="shared" si="1"/>
        <v/>
      </c>
      <c r="K20" s="265" t="str">
        <f t="shared" si="2"/>
        <v/>
      </c>
      <c r="L20" s="258"/>
      <c r="M20" s="258"/>
      <c r="N20" s="267"/>
      <c r="O20" s="261">
        <f t="shared" si="3"/>
        <v>0</v>
      </c>
      <c r="P20" s="266" t="str">
        <f t="shared" si="4"/>
        <v/>
      </c>
      <c r="Q20" s="265" t="str">
        <f t="shared" si="5"/>
        <v/>
      </c>
      <c r="R20" s="285"/>
      <c r="S20" s="286" t="str">
        <f>IF(R20="","",R20+#REF!*10%)</f>
        <v/>
      </c>
      <c r="T20" s="285"/>
      <c r="U20" s="288" t="str">
        <f>IF(T20="","",T20+#REF!*10%)</f>
        <v/>
      </c>
      <c r="V20" s="289"/>
      <c r="W20" s="186"/>
    </row>
    <row r="21" s="3" customFormat="1" spans="1:23">
      <c r="A21" s="236">
        <v>15</v>
      </c>
      <c r="B21" s="237"/>
      <c r="C21" s="238"/>
      <c r="D21" s="192"/>
      <c r="E21" s="239"/>
      <c r="F21" s="240" t="str">
        <f t="shared" si="0"/>
        <v/>
      </c>
      <c r="G21" s="234" t="e">
        <f>IF(单体测试!#REF!="","",O21+#REF!+プログラム設計書レビュー!M23+プログラム設計書レビュー!Q23+プログラム設計書レビュー!#REF!+プログラム設計書レビュー!#REF!+单体测试!#REF!+单体测试!#REF!)</f>
        <v>#REF!</v>
      </c>
      <c r="H21" s="235"/>
      <c r="I21" s="263"/>
      <c r="J21" s="264" t="str">
        <f t="shared" si="1"/>
        <v/>
      </c>
      <c r="K21" s="265" t="str">
        <f t="shared" si="2"/>
        <v/>
      </c>
      <c r="L21" s="258"/>
      <c r="M21" s="258"/>
      <c r="N21" s="267"/>
      <c r="O21" s="261">
        <f t="shared" si="3"/>
        <v>0</v>
      </c>
      <c r="P21" s="266" t="str">
        <f t="shared" si="4"/>
        <v/>
      </c>
      <c r="Q21" s="265" t="str">
        <f t="shared" si="5"/>
        <v/>
      </c>
      <c r="R21" s="285"/>
      <c r="S21" s="286" t="str">
        <f>IF(R21="","",R21+#REF!*10%)</f>
        <v/>
      </c>
      <c r="T21" s="287"/>
      <c r="U21" s="288" t="str">
        <f>IF(T21="","",T21+#REF!*10%)</f>
        <v/>
      </c>
      <c r="V21" s="289"/>
      <c r="W21" s="186"/>
    </row>
    <row r="22" s="3" customFormat="1" ht="12" customHeight="1" spans="1:23">
      <c r="A22" s="236">
        <v>16</v>
      </c>
      <c r="B22" s="237"/>
      <c r="C22" s="238"/>
      <c r="D22" s="192"/>
      <c r="E22" s="239"/>
      <c r="F22" s="240" t="str">
        <f t="shared" si="0"/>
        <v/>
      </c>
      <c r="G22" s="234" t="e">
        <f>IF(单体测试!#REF!="","",O22+#REF!+プログラム設計書レビュー!M24+プログラム設計書レビュー!Q24+プログラム設計書レビュー!#REF!+プログラム設計書レビュー!#REF!+单体测试!#REF!+单体测试!#REF!)</f>
        <v>#REF!</v>
      </c>
      <c r="H22" s="235"/>
      <c r="I22" s="263"/>
      <c r="J22" s="264" t="str">
        <f t="shared" si="1"/>
        <v/>
      </c>
      <c r="K22" s="265" t="str">
        <f t="shared" si="2"/>
        <v/>
      </c>
      <c r="L22" s="258"/>
      <c r="M22" s="258"/>
      <c r="N22" s="267"/>
      <c r="O22" s="261">
        <f t="shared" si="3"/>
        <v>0</v>
      </c>
      <c r="P22" s="266" t="str">
        <f t="shared" si="4"/>
        <v/>
      </c>
      <c r="Q22" s="265" t="str">
        <f t="shared" si="5"/>
        <v/>
      </c>
      <c r="R22" s="285"/>
      <c r="S22" s="286" t="str">
        <f>IF(R22="","",R22+#REF!*10%)</f>
        <v/>
      </c>
      <c r="T22" s="287"/>
      <c r="U22" s="288" t="str">
        <f>IF(T22="","",T22+#REF!*10%)</f>
        <v/>
      </c>
      <c r="V22" s="289"/>
      <c r="W22" s="186"/>
    </row>
    <row r="23" s="3" customFormat="1" spans="1:23">
      <c r="A23" s="236">
        <v>17</v>
      </c>
      <c r="B23" s="237"/>
      <c r="C23" s="238"/>
      <c r="D23" s="192"/>
      <c r="E23" s="239"/>
      <c r="F23" s="240" t="str">
        <f t="shared" si="0"/>
        <v/>
      </c>
      <c r="G23" s="234" t="e">
        <f>IF(单体测试!#REF!="","",O23+#REF!+プログラム設計書レビュー!M25+プログラム設計書レビュー!Q25+プログラム設計書レビュー!#REF!+プログラム設計書レビュー!#REF!+单体测试!#REF!+单体测试!#REF!)</f>
        <v>#REF!</v>
      </c>
      <c r="H23" s="235"/>
      <c r="I23" s="263"/>
      <c r="J23" s="264" t="str">
        <f t="shared" si="1"/>
        <v/>
      </c>
      <c r="K23" s="265" t="str">
        <f t="shared" si="2"/>
        <v/>
      </c>
      <c r="L23" s="258"/>
      <c r="M23" s="258"/>
      <c r="N23" s="267"/>
      <c r="O23" s="261">
        <f t="shared" si="3"/>
        <v>0</v>
      </c>
      <c r="P23" s="266" t="str">
        <f t="shared" si="4"/>
        <v/>
      </c>
      <c r="Q23" s="265" t="str">
        <f t="shared" si="5"/>
        <v/>
      </c>
      <c r="R23" s="285"/>
      <c r="S23" s="286" t="str">
        <f>IF(R23="","",R23+#REF!*10%)</f>
        <v/>
      </c>
      <c r="T23" s="287"/>
      <c r="U23" s="288" t="str">
        <f>IF(T23="","",T23+#REF!*10%)</f>
        <v/>
      </c>
      <c r="V23" s="289"/>
      <c r="W23" s="186"/>
    </row>
    <row r="24" s="3" customFormat="1" spans="1:23">
      <c r="A24" s="236">
        <v>18</v>
      </c>
      <c r="B24" s="237"/>
      <c r="C24" s="238"/>
      <c r="D24" s="192"/>
      <c r="E24" s="239"/>
      <c r="F24" s="240" t="str">
        <f t="shared" si="0"/>
        <v/>
      </c>
      <c r="G24" s="234" t="e">
        <f>IF(单体测试!#REF!="","",O24+#REF!+プログラム設計書レビュー!M26+プログラム設計書レビュー!Q26+プログラム設計書レビュー!#REF!+プログラム設計書レビュー!#REF!+单体测试!#REF!+单体测试!#REF!)</f>
        <v>#REF!</v>
      </c>
      <c r="H24" s="235"/>
      <c r="I24" s="263"/>
      <c r="J24" s="264" t="str">
        <f t="shared" si="1"/>
        <v/>
      </c>
      <c r="K24" s="265" t="str">
        <f t="shared" si="2"/>
        <v/>
      </c>
      <c r="L24" s="258"/>
      <c r="M24" s="258"/>
      <c r="N24" s="267"/>
      <c r="O24" s="261">
        <f t="shared" si="3"/>
        <v>0</v>
      </c>
      <c r="P24" s="266" t="str">
        <f t="shared" si="4"/>
        <v/>
      </c>
      <c r="Q24" s="265" t="str">
        <f t="shared" si="5"/>
        <v/>
      </c>
      <c r="R24" s="285"/>
      <c r="S24" s="286" t="str">
        <f>IF(R24="","",R24+#REF!*10%)</f>
        <v/>
      </c>
      <c r="T24" s="287"/>
      <c r="U24" s="288" t="str">
        <f>IF(T24="","",T24+#REF!*10%)</f>
        <v/>
      </c>
      <c r="V24" s="289"/>
      <c r="W24" s="186"/>
    </row>
    <row r="25" s="3" customFormat="1" spans="1:23">
      <c r="A25" s="236">
        <v>19</v>
      </c>
      <c r="B25" s="237"/>
      <c r="C25" s="238"/>
      <c r="D25" s="192"/>
      <c r="E25" s="239"/>
      <c r="F25" s="240" t="str">
        <f t="shared" si="0"/>
        <v/>
      </c>
      <c r="G25" s="234" t="e">
        <f>IF(单体测试!#REF!="","",O25+#REF!+プログラム設計書レビュー!M27+プログラム設計書レビュー!Q27+プログラム設計書レビュー!#REF!+プログラム設計書レビュー!#REF!+单体测试!#REF!+单体测试!#REF!)</f>
        <v>#REF!</v>
      </c>
      <c r="H25" s="235"/>
      <c r="I25" s="263"/>
      <c r="J25" s="264" t="str">
        <f t="shared" si="1"/>
        <v/>
      </c>
      <c r="K25" s="265" t="str">
        <f t="shared" si="2"/>
        <v/>
      </c>
      <c r="L25" s="258"/>
      <c r="M25" s="258"/>
      <c r="N25" s="267"/>
      <c r="O25" s="261">
        <f t="shared" si="3"/>
        <v>0</v>
      </c>
      <c r="P25" s="266" t="str">
        <f t="shared" si="4"/>
        <v/>
      </c>
      <c r="Q25" s="265" t="str">
        <f t="shared" si="5"/>
        <v/>
      </c>
      <c r="R25" s="285"/>
      <c r="S25" s="286" t="str">
        <f>IF(R25="","",R25+#REF!*10%)</f>
        <v/>
      </c>
      <c r="T25" s="287"/>
      <c r="U25" s="288" t="str">
        <f>IF(T25="","",T25+#REF!*10%)</f>
        <v/>
      </c>
      <c r="V25" s="289"/>
      <c r="W25" s="186"/>
    </row>
    <row r="26" s="3" customFormat="1" spans="1:23">
      <c r="A26" s="236">
        <v>20</v>
      </c>
      <c r="B26" s="237"/>
      <c r="C26" s="238"/>
      <c r="D26" s="192"/>
      <c r="E26" s="239"/>
      <c r="F26" s="240" t="str">
        <f t="shared" si="0"/>
        <v/>
      </c>
      <c r="G26" s="234" t="e">
        <f>IF(单体测试!#REF!="","",O26+#REF!+プログラム設計書レビュー!M28+プログラム設計書レビュー!Q28+プログラム設計書レビュー!#REF!+プログラム設計書レビュー!#REF!+单体测试!#REF!+单体测试!#REF!)</f>
        <v>#REF!</v>
      </c>
      <c r="H26" s="235"/>
      <c r="I26" s="263"/>
      <c r="J26" s="264" t="str">
        <f t="shared" si="1"/>
        <v/>
      </c>
      <c r="K26" s="265" t="str">
        <f t="shared" si="2"/>
        <v/>
      </c>
      <c r="L26" s="258"/>
      <c r="M26" s="258"/>
      <c r="N26" s="267"/>
      <c r="O26" s="261">
        <f t="shared" si="3"/>
        <v>0</v>
      </c>
      <c r="P26" s="266" t="str">
        <f t="shared" si="4"/>
        <v/>
      </c>
      <c r="Q26" s="265" t="str">
        <f t="shared" si="5"/>
        <v/>
      </c>
      <c r="R26" s="285"/>
      <c r="S26" s="286" t="str">
        <f>IF(R26="","",R26+#REF!*10%)</f>
        <v/>
      </c>
      <c r="T26" s="287"/>
      <c r="U26" s="288" t="str">
        <f>IF(T26="","",T26+#REF!*10%)</f>
        <v/>
      </c>
      <c r="V26" s="289"/>
      <c r="W26" s="186"/>
    </row>
    <row r="27" s="3" customFormat="1" spans="1:23">
      <c r="A27" s="236">
        <v>21</v>
      </c>
      <c r="B27" s="237"/>
      <c r="C27" s="238"/>
      <c r="D27" s="192"/>
      <c r="E27" s="239"/>
      <c r="F27" s="240" t="str">
        <f t="shared" si="0"/>
        <v/>
      </c>
      <c r="G27" s="234" t="e">
        <f>IF(单体测试!#REF!="","",O27+#REF!+プログラム設計書レビュー!M29+プログラム設計書レビュー!Q29+プログラム設計書レビュー!#REF!+プログラム設計書レビュー!#REF!+单体测试!#REF!+单体测试!#REF!)</f>
        <v>#REF!</v>
      </c>
      <c r="H27" s="235"/>
      <c r="I27" s="263"/>
      <c r="J27" s="264" t="str">
        <f t="shared" si="1"/>
        <v/>
      </c>
      <c r="K27" s="265" t="str">
        <f t="shared" si="2"/>
        <v/>
      </c>
      <c r="L27" s="258"/>
      <c r="M27" s="258"/>
      <c r="N27" s="267"/>
      <c r="O27" s="261">
        <f t="shared" si="3"/>
        <v>0</v>
      </c>
      <c r="P27" s="266" t="str">
        <f t="shared" si="4"/>
        <v/>
      </c>
      <c r="Q27" s="265" t="str">
        <f t="shared" si="5"/>
        <v/>
      </c>
      <c r="R27" s="285"/>
      <c r="S27" s="286"/>
      <c r="T27" s="287"/>
      <c r="U27" s="288" t="str">
        <f>IF(T27="","",T27+#REF!*10%)</f>
        <v/>
      </c>
      <c r="V27" s="289"/>
      <c r="W27" s="186"/>
    </row>
    <row r="28" s="3" customFormat="1" spans="1:23">
      <c r="A28" s="236">
        <v>22</v>
      </c>
      <c r="B28" s="237"/>
      <c r="C28" s="238"/>
      <c r="D28" s="192"/>
      <c r="E28" s="239"/>
      <c r="F28" s="240" t="str">
        <f t="shared" si="0"/>
        <v/>
      </c>
      <c r="G28" s="234" t="e">
        <f>IF(单体测试!#REF!="","",O28+#REF!+プログラム設計書レビュー!M30+プログラム設計書レビュー!Q30+プログラム設計書レビュー!#REF!+プログラム設計書レビュー!#REF!+单体测试!#REF!+单体测试!#REF!)</f>
        <v>#REF!</v>
      </c>
      <c r="H28" s="235"/>
      <c r="I28" s="263"/>
      <c r="J28" s="264" t="str">
        <f t="shared" si="1"/>
        <v/>
      </c>
      <c r="K28" s="265"/>
      <c r="L28" s="258"/>
      <c r="M28" s="258"/>
      <c r="N28" s="267"/>
      <c r="O28" s="261">
        <f t="shared" si="3"/>
        <v>0</v>
      </c>
      <c r="P28" s="266" t="str">
        <f t="shared" si="4"/>
        <v/>
      </c>
      <c r="Q28" s="265" t="str">
        <f t="shared" si="5"/>
        <v/>
      </c>
      <c r="R28" s="285"/>
      <c r="S28" s="286" t="str">
        <f>IF(R28="","",R28+#REF!*10%)</f>
        <v/>
      </c>
      <c r="T28" s="285"/>
      <c r="U28" s="288" t="str">
        <f>IF(T28="","",T28+#REF!*10%)</f>
        <v/>
      </c>
      <c r="V28" s="289"/>
      <c r="W28" s="186"/>
    </row>
    <row r="29" s="3" customFormat="1" spans="1:23">
      <c r="A29" s="236">
        <v>23</v>
      </c>
      <c r="B29" s="237"/>
      <c r="C29" s="238"/>
      <c r="D29" s="192"/>
      <c r="E29" s="239"/>
      <c r="F29" s="240" t="str">
        <f t="shared" si="0"/>
        <v/>
      </c>
      <c r="G29" s="234" t="e">
        <f>IF(单体测试!#REF!="","",O29+#REF!+プログラム設計書レビュー!M31+プログラム設計書レビュー!Q31+プログラム設計書レビュー!#REF!+プログラム設計書レビュー!#REF!+单体测试!#REF!+单体测试!#REF!)</f>
        <v>#REF!</v>
      </c>
      <c r="H29" s="235"/>
      <c r="I29" s="258"/>
      <c r="J29" s="264" t="str">
        <f t="shared" si="1"/>
        <v/>
      </c>
      <c r="K29" s="265"/>
      <c r="L29" s="258"/>
      <c r="M29" s="258"/>
      <c r="N29" s="267"/>
      <c r="O29" s="261">
        <f t="shared" si="3"/>
        <v>0</v>
      </c>
      <c r="P29" s="266" t="str">
        <f t="shared" si="4"/>
        <v/>
      </c>
      <c r="Q29" s="265" t="str">
        <f t="shared" si="5"/>
        <v/>
      </c>
      <c r="R29" s="285"/>
      <c r="S29" s="286" t="str">
        <f>IF(R29="","",R29+#REF!*10%)</f>
        <v/>
      </c>
      <c r="T29" s="287"/>
      <c r="U29" s="288" t="str">
        <f>IF(T29="","",T29+#REF!*10%)</f>
        <v/>
      </c>
      <c r="V29" s="289"/>
      <c r="W29" s="186"/>
    </row>
    <row r="30" s="3" customFormat="1" spans="1:23">
      <c r="A30" s="236">
        <v>24</v>
      </c>
      <c r="B30" s="237"/>
      <c r="C30" s="238"/>
      <c r="D30" s="192"/>
      <c r="E30" s="239"/>
      <c r="F30" s="240" t="str">
        <f t="shared" si="0"/>
        <v/>
      </c>
      <c r="G30" s="234" t="e">
        <f>IF(单体测试!#REF!="","",O30+#REF!+プログラム設計書レビュー!M32+プログラム設計書レビュー!Q32+プログラム設計書レビュー!#REF!+プログラム設計書レビュー!#REF!+单体测试!#REF!+单体测试!#REF!)</f>
        <v>#REF!</v>
      </c>
      <c r="H30" s="235"/>
      <c r="I30" s="263"/>
      <c r="J30" s="264" t="str">
        <f t="shared" si="1"/>
        <v/>
      </c>
      <c r="K30" s="265"/>
      <c r="L30" s="258"/>
      <c r="M30" s="258"/>
      <c r="N30" s="267"/>
      <c r="O30" s="261">
        <f t="shared" si="3"/>
        <v>0</v>
      </c>
      <c r="P30" s="266" t="str">
        <f t="shared" si="4"/>
        <v/>
      </c>
      <c r="Q30" s="265" t="str">
        <f t="shared" si="5"/>
        <v/>
      </c>
      <c r="R30" s="285"/>
      <c r="S30" s="286"/>
      <c r="T30" s="287"/>
      <c r="U30" s="288" t="str">
        <f>IF(T30="","",T30+#REF!*10%)</f>
        <v/>
      </c>
      <c r="V30" s="289"/>
      <c r="W30" s="186"/>
    </row>
    <row r="31" s="3" customFormat="1" spans="1:23">
      <c r="A31" s="236">
        <v>25</v>
      </c>
      <c r="B31" s="237"/>
      <c r="C31" s="238"/>
      <c r="D31" s="192"/>
      <c r="E31" s="239"/>
      <c r="F31" s="240" t="str">
        <f t="shared" si="0"/>
        <v/>
      </c>
      <c r="G31" s="234" t="e">
        <f>IF(单体测试!#REF!="","",O31+#REF!+プログラム設計書レビュー!M33+プログラム設計書レビュー!Q33+プログラム設計書レビュー!#REF!+プログラム設計書レビュー!#REF!+单体测试!#REF!+单体测试!#REF!)</f>
        <v>#REF!</v>
      </c>
      <c r="H31" s="235"/>
      <c r="I31" s="263"/>
      <c r="J31" s="264" t="str">
        <f t="shared" si="1"/>
        <v/>
      </c>
      <c r="K31" s="265"/>
      <c r="L31" s="258"/>
      <c r="M31" s="258"/>
      <c r="N31" s="267"/>
      <c r="O31" s="261">
        <f t="shared" si="3"/>
        <v>0</v>
      </c>
      <c r="P31" s="266" t="str">
        <f t="shared" si="4"/>
        <v/>
      </c>
      <c r="Q31" s="265" t="str">
        <f t="shared" si="5"/>
        <v/>
      </c>
      <c r="R31" s="285"/>
      <c r="S31" s="286" t="str">
        <f>IF(R31="","",R31+#REF!*10%)</f>
        <v/>
      </c>
      <c r="T31" s="287"/>
      <c r="U31" s="288" t="str">
        <f>IF(T31="","",T31+#REF!*10%)</f>
        <v/>
      </c>
      <c r="V31" s="289"/>
      <c r="W31" s="186"/>
    </row>
    <row r="32" s="3" customFormat="1" spans="1:23">
      <c r="A32" s="236">
        <v>26</v>
      </c>
      <c r="B32" s="237"/>
      <c r="C32" s="238"/>
      <c r="D32" s="192"/>
      <c r="E32" s="239"/>
      <c r="F32" s="240" t="str">
        <f t="shared" si="0"/>
        <v/>
      </c>
      <c r="G32" s="234" t="e">
        <f>IF(单体测试!#REF!="","",O32+#REF!+プログラム設計書レビュー!M34+プログラム設計書レビュー!Q34+プログラム設計書レビュー!#REF!+プログラム設計書レビュー!#REF!+单体测试!#REF!+单体测试!#REF!)</f>
        <v>#REF!</v>
      </c>
      <c r="H32" s="235"/>
      <c r="I32" s="263"/>
      <c r="J32" s="264" t="str">
        <f t="shared" si="1"/>
        <v/>
      </c>
      <c r="K32" s="265"/>
      <c r="L32" s="258"/>
      <c r="M32" s="258"/>
      <c r="N32" s="267"/>
      <c r="O32" s="261">
        <f t="shared" si="3"/>
        <v>0</v>
      </c>
      <c r="P32" s="266" t="str">
        <f t="shared" si="4"/>
        <v/>
      </c>
      <c r="Q32" s="265" t="str">
        <f t="shared" si="5"/>
        <v/>
      </c>
      <c r="R32" s="285"/>
      <c r="S32" s="286" t="str">
        <f>IF(R32="","",R32+#REF!*10%)</f>
        <v/>
      </c>
      <c r="T32" s="287"/>
      <c r="U32" s="288" t="str">
        <f>IF(T32="","",T32+#REF!*10%)</f>
        <v/>
      </c>
      <c r="V32" s="289"/>
      <c r="W32" s="186"/>
    </row>
    <row r="33" s="3" customFormat="1" spans="1:23">
      <c r="A33" s="236">
        <v>27</v>
      </c>
      <c r="B33" s="237"/>
      <c r="C33" s="238"/>
      <c r="D33" s="192"/>
      <c r="E33" s="239"/>
      <c r="F33" s="240" t="str">
        <f t="shared" si="0"/>
        <v/>
      </c>
      <c r="G33" s="234" t="e">
        <f>IF(单体测试!#REF!="","",O33+#REF!+プログラム設計書レビュー!M35+プログラム設計書レビュー!Q35+プログラム設計書レビュー!#REF!+プログラム設計書レビュー!#REF!+单体测试!#REF!+单体测试!#REF!)</f>
        <v>#REF!</v>
      </c>
      <c r="H33" s="235"/>
      <c r="I33" s="263"/>
      <c r="J33" s="264" t="str">
        <f t="shared" si="1"/>
        <v/>
      </c>
      <c r="K33" s="265"/>
      <c r="L33" s="258"/>
      <c r="M33" s="258"/>
      <c r="N33" s="267"/>
      <c r="O33" s="261">
        <f t="shared" si="3"/>
        <v>0</v>
      </c>
      <c r="P33" s="266" t="str">
        <f t="shared" si="4"/>
        <v/>
      </c>
      <c r="Q33" s="265" t="str">
        <f t="shared" si="5"/>
        <v/>
      </c>
      <c r="R33" s="285"/>
      <c r="S33" s="286" t="str">
        <f>IF(R33="","",R33+#REF!*10%)</f>
        <v/>
      </c>
      <c r="T33" s="285"/>
      <c r="U33" s="288" t="str">
        <f>IF(T33="","",T33+#REF!*10%)</f>
        <v/>
      </c>
      <c r="V33" s="289"/>
      <c r="W33" s="186"/>
    </row>
    <row r="34" s="3" customFormat="1" spans="1:23">
      <c r="A34" s="236">
        <v>28</v>
      </c>
      <c r="B34" s="237"/>
      <c r="C34" s="238"/>
      <c r="D34" s="192"/>
      <c r="E34" s="239"/>
      <c r="F34" s="240" t="str">
        <f t="shared" si="0"/>
        <v/>
      </c>
      <c r="G34" s="234" t="e">
        <f>IF(单体测试!#REF!="","",O34+#REF!+プログラム設計書レビュー!M36+プログラム設計書レビュー!Q36+プログラム設計書レビュー!#REF!+プログラム設計書レビュー!#REF!+单体测试!#REF!+单体测试!#REF!)</f>
        <v>#REF!</v>
      </c>
      <c r="H34" s="235"/>
      <c r="I34" s="263"/>
      <c r="J34" s="264" t="str">
        <f t="shared" si="1"/>
        <v/>
      </c>
      <c r="K34" s="265"/>
      <c r="L34" s="258"/>
      <c r="M34" s="258"/>
      <c r="N34" s="267"/>
      <c r="O34" s="261">
        <f t="shared" si="3"/>
        <v>0</v>
      </c>
      <c r="P34" s="264" t="str">
        <f t="shared" si="4"/>
        <v/>
      </c>
      <c r="Q34" s="265" t="str">
        <f t="shared" si="5"/>
        <v/>
      </c>
      <c r="R34" s="285"/>
      <c r="S34" s="286" t="str">
        <f>IF(R34="","",R34+#REF!*10%)</f>
        <v/>
      </c>
      <c r="T34" s="287"/>
      <c r="U34" s="288" t="str">
        <f>IF(T34="","",T34+#REF!*10%)</f>
        <v/>
      </c>
      <c r="V34" s="289"/>
      <c r="W34" s="186"/>
    </row>
    <row r="35" s="3" customFormat="1" spans="1:23">
      <c r="A35" s="236">
        <v>29</v>
      </c>
      <c r="B35" s="237"/>
      <c r="C35" s="238"/>
      <c r="D35" s="192"/>
      <c r="E35" s="239"/>
      <c r="F35" s="240" t="str">
        <f t="shared" si="0"/>
        <v/>
      </c>
      <c r="G35" s="234" t="e">
        <f>IF(单体测试!#REF!="","",O35+#REF!+プログラム設計書レビュー!M37+プログラム設計書レビュー!Q37+プログラム設計書レビュー!#REF!+プログラム設計書レビュー!#REF!+单体测试!#REF!+单体测试!#REF!)</f>
        <v>#REF!</v>
      </c>
      <c r="H35" s="235"/>
      <c r="I35" s="263"/>
      <c r="J35" s="264" t="str">
        <f t="shared" si="1"/>
        <v/>
      </c>
      <c r="K35" s="265"/>
      <c r="L35" s="258"/>
      <c r="M35" s="258"/>
      <c r="N35" s="267"/>
      <c r="O35" s="261">
        <f t="shared" si="3"/>
        <v>0</v>
      </c>
      <c r="P35" s="264" t="str">
        <f t="shared" si="4"/>
        <v/>
      </c>
      <c r="Q35" s="265" t="str">
        <f t="shared" si="5"/>
        <v/>
      </c>
      <c r="R35" s="290"/>
      <c r="S35" s="240" t="str">
        <f>IF(R35="","",R35+#REF!*10%)</f>
        <v/>
      </c>
      <c r="T35" s="291"/>
      <c r="U35" s="292" t="str">
        <f>IF(T35="","",T35+#REF!*10%)</f>
        <v/>
      </c>
      <c r="V35" s="289"/>
      <c r="W35" s="186"/>
    </row>
    <row r="36" s="3" customFormat="1" spans="1:23">
      <c r="A36" s="236">
        <v>30</v>
      </c>
      <c r="B36" s="237"/>
      <c r="C36" s="238"/>
      <c r="D36" s="192"/>
      <c r="E36" s="239"/>
      <c r="F36" s="240" t="str">
        <f t="shared" si="0"/>
        <v/>
      </c>
      <c r="G36" s="234" t="e">
        <f>IF(单体测试!#REF!="","",O36+#REF!+プログラム設計書レビュー!M38+プログラム設計書レビュー!Q38+プログラム設計書レビュー!#REF!+プログラム設計書レビュー!#REF!+单体测试!#REF!+单体测试!#REF!)</f>
        <v>#REF!</v>
      </c>
      <c r="H36" s="235"/>
      <c r="I36" s="263"/>
      <c r="J36" s="264" t="str">
        <f t="shared" si="1"/>
        <v/>
      </c>
      <c r="K36" s="265"/>
      <c r="L36" s="258"/>
      <c r="M36" s="258"/>
      <c r="N36" s="267"/>
      <c r="O36" s="261">
        <f t="shared" si="3"/>
        <v>0</v>
      </c>
      <c r="P36" s="264" t="str">
        <f t="shared" si="4"/>
        <v/>
      </c>
      <c r="Q36" s="265" t="str">
        <f t="shared" si="5"/>
        <v/>
      </c>
      <c r="R36" s="290"/>
      <c r="S36" s="240" t="str">
        <f>IF(R36="","",R36+#REF!*10%)</f>
        <v/>
      </c>
      <c r="T36" s="291"/>
      <c r="U36" s="292" t="str">
        <f>IF(T36="","",T36+#REF!*10%)</f>
        <v/>
      </c>
      <c r="V36" s="289"/>
      <c r="W36" s="186"/>
    </row>
    <row r="37" s="3" customFormat="1" spans="1:23">
      <c r="A37" s="236">
        <v>31</v>
      </c>
      <c r="B37" s="237"/>
      <c r="C37" s="238"/>
      <c r="D37" s="192"/>
      <c r="E37" s="239"/>
      <c r="F37" s="240" t="str">
        <f t="shared" si="0"/>
        <v/>
      </c>
      <c r="G37" s="234" t="e">
        <f>IF(单体测试!#REF!="","",O37+#REF!+プログラム設計書レビュー!M39+プログラム設計書レビュー!Q39+プログラム設計書レビュー!#REF!+プログラム設計書レビュー!#REF!+单体测试!#REF!+单体测试!#REF!)</f>
        <v>#REF!</v>
      </c>
      <c r="H37" s="235"/>
      <c r="I37" s="263"/>
      <c r="J37" s="264" t="str">
        <f t="shared" si="1"/>
        <v/>
      </c>
      <c r="K37" s="265"/>
      <c r="L37" s="258"/>
      <c r="M37" s="258"/>
      <c r="N37" s="267"/>
      <c r="O37" s="261">
        <f t="shared" si="3"/>
        <v>0</v>
      </c>
      <c r="P37" s="264" t="str">
        <f t="shared" si="4"/>
        <v/>
      </c>
      <c r="Q37" s="265" t="str">
        <f t="shared" si="5"/>
        <v/>
      </c>
      <c r="R37" s="290"/>
      <c r="S37" s="240" t="str">
        <f>IF(R37="","",R37+#REF!*10%)</f>
        <v/>
      </c>
      <c r="T37" s="291"/>
      <c r="U37" s="292" t="str">
        <f>IF(T37="","",T37+#REF!*10%)</f>
        <v/>
      </c>
      <c r="V37" s="289"/>
      <c r="W37" s="186"/>
    </row>
    <row r="38" s="3" customFormat="1" spans="1:23">
      <c r="A38" s="236">
        <v>32</v>
      </c>
      <c r="B38" s="237"/>
      <c r="C38" s="238"/>
      <c r="D38" s="192"/>
      <c r="E38" s="239"/>
      <c r="F38" s="240" t="str">
        <f t="shared" si="0"/>
        <v/>
      </c>
      <c r="G38" s="234" t="e">
        <f>IF(单体测试!#REF!="","",O38+#REF!+プログラム設計書レビュー!M40+プログラム設計書レビュー!Q40+プログラム設計書レビュー!#REF!+プログラム設計書レビュー!#REF!+单体测试!#REF!+单体测试!#REF!)</f>
        <v>#REF!</v>
      </c>
      <c r="H38" s="235"/>
      <c r="I38" s="263"/>
      <c r="J38" s="264" t="str">
        <f t="shared" si="1"/>
        <v/>
      </c>
      <c r="K38" s="265"/>
      <c r="L38" s="258"/>
      <c r="M38" s="258"/>
      <c r="N38" s="267"/>
      <c r="O38" s="261">
        <f t="shared" si="3"/>
        <v>0</v>
      </c>
      <c r="P38" s="264" t="str">
        <f t="shared" si="4"/>
        <v/>
      </c>
      <c r="Q38" s="265" t="str">
        <f t="shared" si="5"/>
        <v/>
      </c>
      <c r="R38" s="290"/>
      <c r="S38" s="240" t="str">
        <f>IF(R38="","",R38+#REF!*10%)</f>
        <v/>
      </c>
      <c r="T38" s="291"/>
      <c r="U38" s="292" t="str">
        <f>IF(T38="","",T38+#REF!*10%)</f>
        <v/>
      </c>
      <c r="V38" s="289"/>
      <c r="W38" s="186"/>
    </row>
    <row r="39" s="3" customFormat="1" spans="1:23">
      <c r="A39" s="236">
        <v>33</v>
      </c>
      <c r="B39" s="237"/>
      <c r="C39" s="238"/>
      <c r="D39" s="192"/>
      <c r="E39" s="239"/>
      <c r="F39" s="240" t="str">
        <f t="shared" si="0"/>
        <v/>
      </c>
      <c r="G39" s="234" t="e">
        <f>IF(单体测试!#REF!="","",O39+#REF!+プログラム設計書レビュー!M41+プログラム設計書レビュー!Q41+プログラム設計書レビュー!#REF!+プログラム設計書レビュー!#REF!+单体测试!#REF!+单体测试!#REF!)</f>
        <v>#REF!</v>
      </c>
      <c r="H39" s="235"/>
      <c r="I39" s="263"/>
      <c r="J39" s="264" t="str">
        <f t="shared" si="1"/>
        <v/>
      </c>
      <c r="K39" s="265"/>
      <c r="L39" s="258"/>
      <c r="M39" s="258"/>
      <c r="N39" s="267"/>
      <c r="O39" s="261">
        <f t="shared" si="3"/>
        <v>0</v>
      </c>
      <c r="P39" s="264" t="str">
        <f t="shared" si="4"/>
        <v/>
      </c>
      <c r="Q39" s="265" t="str">
        <f t="shared" si="5"/>
        <v/>
      </c>
      <c r="R39" s="290"/>
      <c r="S39" s="240" t="str">
        <f>IF(R39="","",R39+#REF!*10%)</f>
        <v/>
      </c>
      <c r="T39" s="291"/>
      <c r="U39" s="292" t="str">
        <f>IF(T39="","",T39+#REF!*10%)</f>
        <v/>
      </c>
      <c r="V39" s="289"/>
      <c r="W39" s="186"/>
    </row>
    <row r="40" s="3" customFormat="1" spans="1:23">
      <c r="A40" s="236">
        <v>34</v>
      </c>
      <c r="B40" s="237"/>
      <c r="C40" s="238"/>
      <c r="D40" s="192"/>
      <c r="E40" s="239"/>
      <c r="F40" s="240" t="str">
        <f t="shared" si="0"/>
        <v/>
      </c>
      <c r="G40" s="234" t="e">
        <f>IF(单体测试!#REF!="","",O40+#REF!+プログラム設計書レビュー!M42+プログラム設計書レビュー!Q42+プログラム設計書レビュー!#REF!+プログラム設計書レビュー!#REF!+单体测试!#REF!+单体测试!#REF!)</f>
        <v>#REF!</v>
      </c>
      <c r="H40" s="235"/>
      <c r="I40" s="263"/>
      <c r="J40" s="264" t="str">
        <f t="shared" si="1"/>
        <v/>
      </c>
      <c r="K40" s="265"/>
      <c r="L40" s="258"/>
      <c r="M40" s="258"/>
      <c r="N40" s="267"/>
      <c r="O40" s="261">
        <f t="shared" si="3"/>
        <v>0</v>
      </c>
      <c r="P40" s="264" t="str">
        <f t="shared" si="4"/>
        <v/>
      </c>
      <c r="Q40" s="265" t="str">
        <f t="shared" si="5"/>
        <v/>
      </c>
      <c r="R40" s="290"/>
      <c r="S40" s="240" t="str">
        <f>IF(R40="","",R40+#REF!*10%)</f>
        <v/>
      </c>
      <c r="T40" s="291"/>
      <c r="U40" s="292" t="str">
        <f>IF(T40="","",T40+#REF!*10%)</f>
        <v/>
      </c>
      <c r="V40" s="289"/>
      <c r="W40" s="186"/>
    </row>
    <row r="41" s="3" customFormat="1" spans="1:23">
      <c r="A41" s="236">
        <v>35</v>
      </c>
      <c r="B41" s="237"/>
      <c r="C41" s="238"/>
      <c r="D41" s="192"/>
      <c r="E41" s="239"/>
      <c r="F41" s="240" t="str">
        <f t="shared" si="0"/>
        <v/>
      </c>
      <c r="G41" s="234" t="e">
        <f>IF(单体测试!#REF!="","",O41+#REF!+プログラム設計書レビュー!M43+プログラム設計書レビュー!Q43+プログラム設計書レビュー!#REF!+プログラム設計書レビュー!#REF!+单体测试!#REF!+单体测试!#REF!)</f>
        <v>#REF!</v>
      </c>
      <c r="H41" s="235"/>
      <c r="I41" s="263"/>
      <c r="J41" s="264" t="str">
        <f t="shared" si="1"/>
        <v/>
      </c>
      <c r="K41" s="265" t="str">
        <f>IF(H41="","",IF(H41&lt;=$B$2,IF(I41="",1),0))</f>
        <v/>
      </c>
      <c r="L41" s="258"/>
      <c r="M41" s="258"/>
      <c r="N41" s="267"/>
      <c r="O41" s="261">
        <f t="shared" si="3"/>
        <v>0</v>
      </c>
      <c r="P41" s="264" t="str">
        <f t="shared" si="4"/>
        <v/>
      </c>
      <c r="Q41" s="265" t="str">
        <f t="shared" si="5"/>
        <v/>
      </c>
      <c r="R41" s="290"/>
      <c r="S41" s="240" t="str">
        <f>IF(R41="","",R41+#REF!*10%)</f>
        <v/>
      </c>
      <c r="T41" s="291"/>
      <c r="U41" s="292" t="str">
        <f>IF(T41="","",T41+#REF!*10%)</f>
        <v/>
      </c>
      <c r="V41" s="289"/>
      <c r="W41" s="186"/>
    </row>
    <row r="42" s="3" customFormat="1" spans="1:23">
      <c r="A42" s="236">
        <v>36</v>
      </c>
      <c r="B42" s="237"/>
      <c r="C42" s="238"/>
      <c r="D42" s="192"/>
      <c r="E42" s="239"/>
      <c r="F42" s="240" t="str">
        <f t="shared" si="0"/>
        <v/>
      </c>
      <c r="G42" s="234" t="e">
        <f>IF(单体测试!#REF!="","",O42+#REF!+プログラム設計書レビュー!M44+プログラム設計書レビュー!Q44+プログラム設計書レビュー!#REF!+プログラム設計書レビュー!#REF!+单体测试!#REF!+单体测试!#REF!)</f>
        <v>#REF!</v>
      </c>
      <c r="H42" s="235"/>
      <c r="I42" s="263"/>
      <c r="J42" s="264" t="str">
        <f t="shared" si="1"/>
        <v/>
      </c>
      <c r="K42" s="265" t="str">
        <f>IF(H42="","",IF(H42&lt;=$B$2,IF(I42="",1),0))</f>
        <v/>
      </c>
      <c r="L42" s="258"/>
      <c r="M42" s="258"/>
      <c r="N42" s="267"/>
      <c r="O42" s="261">
        <f t="shared" si="3"/>
        <v>0</v>
      </c>
      <c r="P42" s="264" t="str">
        <f t="shared" si="4"/>
        <v/>
      </c>
      <c r="Q42" s="265" t="str">
        <f t="shared" si="5"/>
        <v/>
      </c>
      <c r="R42" s="290"/>
      <c r="S42" s="240"/>
      <c r="T42" s="291"/>
      <c r="U42" s="292" t="str">
        <f>IF(T42="","",T42+#REF!*10%)</f>
        <v/>
      </c>
      <c r="V42" s="289"/>
      <c r="W42" s="186"/>
    </row>
    <row r="43" s="3" customFormat="1" spans="1:23">
      <c r="A43" s="236">
        <v>37</v>
      </c>
      <c r="B43" s="237"/>
      <c r="C43" s="238"/>
      <c r="D43" s="192"/>
      <c r="E43" s="239"/>
      <c r="F43" s="240" t="str">
        <f t="shared" si="0"/>
        <v/>
      </c>
      <c r="G43" s="234" t="e">
        <f>IF(单体测试!#REF!="","",O43+#REF!+プログラム設計書レビュー!M45+プログラム設計書レビュー!Q45+プログラム設計書レビュー!#REF!+プログラム設計書レビュー!#REF!+单体测试!#REF!+单体测试!#REF!)</f>
        <v>#REF!</v>
      </c>
      <c r="H43" s="235"/>
      <c r="I43" s="263"/>
      <c r="J43" s="264" t="str">
        <f t="shared" si="1"/>
        <v/>
      </c>
      <c r="K43" s="265"/>
      <c r="L43" s="258"/>
      <c r="M43" s="258"/>
      <c r="N43" s="267"/>
      <c r="O43" s="261">
        <f t="shared" si="3"/>
        <v>0</v>
      </c>
      <c r="P43" s="264" t="str">
        <f t="shared" si="4"/>
        <v/>
      </c>
      <c r="Q43" s="265" t="str">
        <f t="shared" si="5"/>
        <v/>
      </c>
      <c r="R43" s="290"/>
      <c r="S43" s="240" t="str">
        <f>IF(R43="","",R43+#REF!*10%)</f>
        <v/>
      </c>
      <c r="T43" s="291"/>
      <c r="U43" s="292" t="str">
        <f>IF(T43="","",T43+#REF!*10%)</f>
        <v/>
      </c>
      <c r="V43" s="289"/>
      <c r="W43" s="186"/>
    </row>
    <row r="44" s="3" customFormat="1" spans="1:23">
      <c r="A44" s="236">
        <v>38</v>
      </c>
      <c r="B44" s="237"/>
      <c r="C44" s="238"/>
      <c r="D44" s="192"/>
      <c r="E44" s="239"/>
      <c r="F44" s="240" t="str">
        <f t="shared" si="0"/>
        <v/>
      </c>
      <c r="G44" s="234" t="e">
        <f>IF(单体测试!#REF!="","",O44+#REF!+プログラム設計書レビュー!M46+プログラム設計書レビュー!Q46+プログラム設計書レビュー!#REF!+プログラム設計書レビュー!#REF!+单体测试!#REF!+单体测试!#REF!)</f>
        <v>#REF!</v>
      </c>
      <c r="H44" s="235"/>
      <c r="I44" s="263"/>
      <c r="J44" s="264" t="str">
        <f t="shared" si="1"/>
        <v/>
      </c>
      <c r="K44" s="265"/>
      <c r="L44" s="258"/>
      <c r="M44" s="258"/>
      <c r="N44" s="267"/>
      <c r="O44" s="261">
        <f t="shared" si="3"/>
        <v>0</v>
      </c>
      <c r="P44" s="264" t="str">
        <f t="shared" si="4"/>
        <v/>
      </c>
      <c r="Q44" s="265" t="str">
        <f t="shared" si="5"/>
        <v/>
      </c>
      <c r="R44" s="290"/>
      <c r="S44" s="240" t="str">
        <f>IF(R44="","",R44+#REF!*10%)</f>
        <v/>
      </c>
      <c r="T44" s="291"/>
      <c r="U44" s="292" t="str">
        <f>IF(T44="","",T44+#REF!*10%)</f>
        <v/>
      </c>
      <c r="V44" s="289"/>
      <c r="W44" s="186"/>
    </row>
    <row r="45" s="3" customFormat="1" spans="1:23">
      <c r="A45" s="236">
        <v>39</v>
      </c>
      <c r="B45" s="237"/>
      <c r="C45" s="238"/>
      <c r="D45" s="192"/>
      <c r="E45" s="239"/>
      <c r="F45" s="240" t="str">
        <f t="shared" si="0"/>
        <v/>
      </c>
      <c r="G45" s="234" t="e">
        <f>IF(单体测试!#REF!="","",O45+#REF!+プログラム設計書レビュー!#REF!+プログラム設計書レビュー!#REF!+プログラム設計書レビュー!#REF!+プログラム設計書レビュー!#REF!+单体测试!#REF!+单体测试!#REF!)</f>
        <v>#REF!</v>
      </c>
      <c r="H45" s="235"/>
      <c r="I45" s="263"/>
      <c r="J45" s="264" t="str">
        <f t="shared" si="1"/>
        <v/>
      </c>
      <c r="K45" s="265" t="str">
        <f>IF(H45="","",IF(H45&lt;=$B$2,IF(I45="",1),0))</f>
        <v/>
      </c>
      <c r="L45" s="258"/>
      <c r="M45" s="258"/>
      <c r="N45" s="267"/>
      <c r="O45" s="261">
        <f t="shared" si="3"/>
        <v>0</v>
      </c>
      <c r="P45" s="264" t="str">
        <f t="shared" si="4"/>
        <v/>
      </c>
      <c r="Q45" s="265" t="str">
        <f t="shared" si="5"/>
        <v/>
      </c>
      <c r="R45" s="290"/>
      <c r="S45" s="240" t="str">
        <f>IF(R45="","",R45+#REF!*10%)</f>
        <v/>
      </c>
      <c r="T45" s="291"/>
      <c r="U45" s="292" t="str">
        <f>IF(T45="","",T45+#REF!*10%)</f>
        <v/>
      </c>
      <c r="V45" s="289"/>
      <c r="W45" s="186"/>
    </row>
    <row r="46" s="3" customFormat="1" spans="1:23">
      <c r="A46" s="236">
        <v>40</v>
      </c>
      <c r="B46" s="237"/>
      <c r="C46" s="238"/>
      <c r="D46" s="192"/>
      <c r="E46" s="239"/>
      <c r="F46" s="240" t="str">
        <f t="shared" si="0"/>
        <v/>
      </c>
      <c r="G46" s="234" t="e">
        <f>IF(单体测试!#REF!="","",O46+#REF!+プログラム設計書レビュー!#REF!+プログラム設計書レビュー!#REF!+プログラム設計書レビュー!#REF!+プログラム設計書レビュー!#REF!+单体测试!#REF!+单体测试!#REF!)</f>
        <v>#REF!</v>
      </c>
      <c r="H46" s="235"/>
      <c r="I46" s="263"/>
      <c r="J46" s="264" t="str">
        <f t="shared" si="1"/>
        <v/>
      </c>
      <c r="K46" s="265" t="str">
        <f>IF(H46="","",IF(H46&lt;=$B$2,IF(I46="",1),0))</f>
        <v/>
      </c>
      <c r="L46" s="258"/>
      <c r="M46" s="258"/>
      <c r="N46" s="267"/>
      <c r="O46" s="261">
        <f t="shared" si="3"/>
        <v>0</v>
      </c>
      <c r="P46" s="264" t="str">
        <f t="shared" si="4"/>
        <v/>
      </c>
      <c r="Q46" s="265" t="str">
        <f t="shared" si="5"/>
        <v/>
      </c>
      <c r="R46" s="290"/>
      <c r="S46" s="240" t="str">
        <f>IF(R46="","",R46+#REF!*10%)</f>
        <v/>
      </c>
      <c r="T46" s="291"/>
      <c r="U46" s="292" t="str">
        <f>IF(T46="","",T46+#REF!*10%)</f>
        <v/>
      </c>
      <c r="V46" s="289"/>
      <c r="W46" s="186"/>
    </row>
    <row r="47" s="3" customFormat="1" spans="1:23">
      <c r="A47" s="236">
        <v>41</v>
      </c>
      <c r="B47" s="237"/>
      <c r="C47" s="238"/>
      <c r="D47" s="192"/>
      <c r="E47" s="239"/>
      <c r="F47" s="240" t="str">
        <f t="shared" si="0"/>
        <v/>
      </c>
      <c r="G47" s="234" t="e">
        <f>IF(单体测试!#REF!="","",O47+#REF!+プログラム設計書レビュー!#REF!+プログラム設計書レビュー!#REF!+プログラム設計書レビュー!#REF!+プログラム設計書レビュー!#REF!+单体测试!#REF!+单体测试!#REF!)</f>
        <v>#REF!</v>
      </c>
      <c r="H47" s="235"/>
      <c r="I47" s="263"/>
      <c r="J47" s="264" t="str">
        <f t="shared" si="1"/>
        <v/>
      </c>
      <c r="K47" s="265" t="str">
        <f>IF(H47="","",IF(H47&lt;=$B$2,IF(I47="",1),0))</f>
        <v/>
      </c>
      <c r="L47" s="258"/>
      <c r="M47" s="258"/>
      <c r="N47" s="267"/>
      <c r="O47" s="261">
        <f t="shared" si="3"/>
        <v>0</v>
      </c>
      <c r="P47" s="264" t="str">
        <f t="shared" si="4"/>
        <v/>
      </c>
      <c r="Q47" s="265" t="str">
        <f t="shared" si="5"/>
        <v/>
      </c>
      <c r="R47" s="290"/>
      <c r="S47" s="240" t="str">
        <f>IF(R47="","",R47+#REF!*10%)</f>
        <v/>
      </c>
      <c r="T47" s="291"/>
      <c r="U47" s="292" t="str">
        <f>IF(T47="","",T47+#REF!*10%)</f>
        <v/>
      </c>
      <c r="V47" s="289"/>
      <c r="W47" s="186"/>
    </row>
    <row r="48" s="3" customFormat="1" ht="11.25" spans="1:23">
      <c r="A48" s="241"/>
      <c r="B48" s="242" t="s">
        <v>18</v>
      </c>
      <c r="C48" s="159"/>
      <c r="D48" s="108"/>
      <c r="E48" s="145">
        <f>SUM(E7:E47)</f>
        <v>0</v>
      </c>
      <c r="F48" s="243"/>
      <c r="G48" s="244" t="e">
        <f>SUM(G7:G47)</f>
        <v>#REF!</v>
      </c>
      <c r="H48" s="245"/>
      <c r="I48" s="268"/>
      <c r="J48" s="269" t="str">
        <f t="shared" si="1"/>
        <v/>
      </c>
      <c r="K48" s="270"/>
      <c r="L48" s="271"/>
      <c r="M48" s="271"/>
      <c r="N48" s="272">
        <f>SUM(N7:N47)</f>
        <v>0</v>
      </c>
      <c r="O48" s="273">
        <f>SUM(O7:O47)</f>
        <v>0</v>
      </c>
      <c r="P48" s="269"/>
      <c r="Q48" s="293"/>
      <c r="R48" s="294"/>
      <c r="S48" s="295">
        <f>SUM(S7:S47)</f>
        <v>0</v>
      </c>
      <c r="T48" s="296"/>
      <c r="U48" s="297">
        <f>SUM(U7:U47)</f>
        <v>0</v>
      </c>
      <c r="V48" s="298"/>
      <c r="W48" s="186"/>
    </row>
    <row r="49" spans="5:5">
      <c r="E49" s="164"/>
    </row>
    <row r="50" ht="11.25" spans="5:5">
      <c r="E50" s="164"/>
    </row>
    <row r="51" ht="18" customHeight="1" spans="1:5">
      <c r="A51" s="150" t="s">
        <v>19</v>
      </c>
      <c r="B51" s="112" t="s">
        <v>135</v>
      </c>
      <c r="C51" s="113" t="s">
        <v>21</v>
      </c>
      <c r="D51" s="114">
        <f>1-COUNTIF(J7:J47,"")/A47</f>
        <v>0</v>
      </c>
      <c r="E51" s="164"/>
    </row>
    <row r="52" ht="18" customHeight="1" spans="1:5">
      <c r="A52" s="151"/>
      <c r="B52" s="166" t="s">
        <v>22</v>
      </c>
      <c r="C52" s="116" t="s">
        <v>23</v>
      </c>
      <c r="D52" s="117">
        <f>COUNTIF($J$7:$J$47,"◎")</f>
        <v>0</v>
      </c>
      <c r="E52" s="164"/>
    </row>
    <row r="53" ht="18" customHeight="1" spans="1:5">
      <c r="A53" s="151"/>
      <c r="B53" s="194" t="str">
        <f>IF(O48=0,"",S48*160/((N48+プログラム設計書レビュー!L47+プログラム設計書レビュー!Q47)*1.1))</f>
        <v/>
      </c>
      <c r="C53" s="116" t="s">
        <v>24</v>
      </c>
      <c r="D53" s="117">
        <f>COUNTIF($J$7:$J$47,"○")</f>
        <v>0</v>
      </c>
      <c r="E53" s="164"/>
    </row>
    <row r="54" ht="18" customHeight="1" spans="1:5">
      <c r="A54" s="151"/>
      <c r="B54" s="195"/>
      <c r="C54" s="116" t="s">
        <v>25</v>
      </c>
      <c r="D54" s="117">
        <f>COUNTIF(K7:K47,1)</f>
        <v>0</v>
      </c>
      <c r="E54" s="164"/>
    </row>
    <row r="55" ht="18" customHeight="1" spans="1:5">
      <c r="A55" s="151"/>
      <c r="B55" s="195"/>
      <c r="C55" s="116" t="s">
        <v>26</v>
      </c>
      <c r="D55" s="117">
        <f>COUNTIF($J$7:$J$47,"△")</f>
        <v>0</v>
      </c>
      <c r="E55" s="164"/>
    </row>
    <row r="56" ht="18" customHeight="1" spans="1:5">
      <c r="A56" s="151"/>
      <c r="B56" s="195"/>
      <c r="C56" s="118" t="s">
        <v>27</v>
      </c>
      <c r="D56" s="169">
        <f>1-COUNTIF(P7:P47,"")/A47</f>
        <v>0</v>
      </c>
      <c r="E56" s="164"/>
    </row>
    <row r="57" ht="18" customHeight="1" spans="1:5">
      <c r="A57" s="151"/>
      <c r="B57" s="115"/>
      <c r="C57" s="116" t="s">
        <v>28</v>
      </c>
      <c r="D57" s="117">
        <f>COUNTIF($P$7:$P$48,"◎")</f>
        <v>0</v>
      </c>
      <c r="E57" s="164"/>
    </row>
    <row r="58" ht="18" customHeight="1" spans="1:5">
      <c r="A58" s="151"/>
      <c r="B58" s="115"/>
      <c r="C58" s="116" t="s">
        <v>29</v>
      </c>
      <c r="D58" s="117">
        <f>COUNTIF($P$7:$P$48,"○")</f>
        <v>0</v>
      </c>
      <c r="E58" s="164"/>
    </row>
    <row r="59" ht="18" customHeight="1" spans="1:5">
      <c r="A59" s="151"/>
      <c r="B59" s="168"/>
      <c r="C59" s="116" t="s">
        <v>30</v>
      </c>
      <c r="D59" s="117">
        <f>COUNTIF(Q7:Q47,1)</f>
        <v>0</v>
      </c>
      <c r="E59" s="164"/>
    </row>
    <row r="60" ht="18" customHeight="1" spans="1:5">
      <c r="A60" s="151"/>
      <c r="B60" s="168"/>
      <c r="C60" s="116" t="s">
        <v>31</v>
      </c>
      <c r="D60" s="117">
        <f>COUNTIF($P$7:$P$48,"△")</f>
        <v>0</v>
      </c>
      <c r="E60" s="164"/>
    </row>
    <row r="61" ht="18" customHeight="1" spans="1:5">
      <c r="A61" s="152"/>
      <c r="B61" s="171"/>
      <c r="C61" s="172" t="s">
        <v>32</v>
      </c>
      <c r="D61" s="207">
        <f>N48</f>
        <v>0</v>
      </c>
      <c r="E61" s="164"/>
    </row>
  </sheetData>
  <mergeCells count="22">
    <mergeCell ref="H4:U4"/>
    <mergeCell ref="R5:S5"/>
    <mergeCell ref="T5:U5"/>
    <mergeCell ref="A4:A6"/>
    <mergeCell ref="A51:A61"/>
    <mergeCell ref="B4:B6"/>
    <mergeCell ref="C4:C6"/>
    <mergeCell ref="D4:D6"/>
    <mergeCell ref="E4:E6"/>
    <mergeCell ref="F4:F6"/>
    <mergeCell ref="G4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V4:V6"/>
  </mergeCells>
  <conditionalFormatting sqref="C48">
    <cfRule type="expression" dxfId="0" priority="1" stopIfTrue="1">
      <formula>IF(#REF!="△",1,IF(#REF!=1,1,IF(#REF!="△",1,IF(#REF!=1,1,0))))</formula>
    </cfRule>
    <cfRule type="expression" dxfId="1" priority="2" stopIfTrue="1">
      <formula>IF(#REF!="△",1,IF(#REF!=1,1,IF(#REF!="△",1,IF(#REF!=1,1,0))))</formula>
    </cfRule>
    <cfRule type="expression" dxfId="2" priority="3" stopIfTrue="1">
      <formula>IF(J48="△",1,IF(#REF!=1,1,IF(P48="△",1,IF(#REF!=1,1,0))))</formula>
    </cfRule>
  </conditionalFormatting>
  <conditionalFormatting sqref="C7:C47">
    <cfRule type="expression" dxfId="1" priority="4" stopIfTrue="1">
      <formula>IF(#REF!="△",1,IF(#REF!=1,1,IF(#REF!="△",1,IF(#REF!=1,1,0))))</formula>
    </cfRule>
    <cfRule type="expression" dxfId="2" priority="5" stopIfTrue="1">
      <formula>IF(J7="△",1,IF(K7=1,1,IF(P7="△",1,IF(Q7=1,1,0))))</formula>
    </cfRule>
  </conditionalFormatting>
  <pageMargins left="0.209027777777778" right="0.235416666666667" top="0.747916666666667" bottom="0.196527777777778" header="0.313888888888889" footer="0.313888888888889"/>
  <pageSetup paperSize="9" scale="90" orientation="landscape"/>
  <headerFooter alignWithMargins="0">
    <oddHeader>&amp;L&amp;"-,加粗"&amp;9青岛萨纳斯科技有限公司&amp;C&amp;G&amp;R&amp;"-,加粗"&amp;9进度跟踪票</oddHeader>
  </headerFooter>
  <rowBreaks count="1" manualBreakCount="1">
    <brk id="48" max="16383" man="1"/>
  </rowBreaks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4"/>
  <sheetViews>
    <sheetView showGridLines="0" view="pageBreakPreview" zoomScale="120" zoomScaleNormal="100" workbookViewId="0">
      <pane xSplit="4" ySplit="7" topLeftCell="E8" activePane="bottomRight" state="frozen"/>
      <selection/>
      <selection pane="topRight"/>
      <selection pane="bottomLeft"/>
      <selection pane="bottomRight" activeCell="J19" sqref="J19"/>
    </sheetView>
  </sheetViews>
  <sheetFormatPr defaultColWidth="9" defaultRowHeight="10.5"/>
  <cols>
    <col min="1" max="1" width="3.88333333333333" style="2" customWidth="1"/>
    <col min="2" max="2" width="11.3333333333333" style="2" customWidth="1"/>
    <col min="3" max="3" width="26.4416666666667" style="2" customWidth="1"/>
    <col min="4" max="4" width="4.44166666666667" style="2" customWidth="1"/>
    <col min="5" max="5" width="8" style="3" customWidth="1"/>
    <col min="6" max="7" width="8.10833333333333" style="2" customWidth="1"/>
    <col min="8" max="8" width="5" style="2" customWidth="1"/>
    <col min="9" max="9" width="4.21666666666667" style="2" hidden="1" customWidth="1"/>
    <col min="10" max="11" width="8.10833333333333" style="2" customWidth="1"/>
    <col min="12" max="12" width="5.33333333333333" style="2" customWidth="1"/>
    <col min="13" max="13" width="5.44166666666667" style="2" hidden="1" customWidth="1"/>
    <col min="14" max="14" width="4.10833333333333" style="2" customWidth="1"/>
    <col min="15" max="15" width="4.21666666666667" style="2" customWidth="1"/>
    <col min="16" max="16" width="8.21666666666667" style="2" customWidth="1"/>
    <col min="17" max="17" width="7.10833333333333" style="2" customWidth="1"/>
    <col min="18" max="18" width="4.66666666666667" style="2" customWidth="1"/>
    <col min="19" max="19" width="5.33333333333333" style="2" hidden="1" customWidth="1"/>
    <col min="20" max="20" width="4.21666666666667" style="2" hidden="1" customWidth="1"/>
    <col min="21" max="21" width="18.4416666666667" style="2" customWidth="1"/>
    <col min="22" max="16384" width="9" style="2"/>
  </cols>
  <sheetData>
    <row r="1" ht="1.5" customHeight="1"/>
    <row r="2" ht="24.75" customHeight="1" spans="1:5">
      <c r="A2" s="77" t="s">
        <v>0</v>
      </c>
      <c r="B2" s="78"/>
      <c r="E2" s="79"/>
    </row>
    <row r="3" ht="12.75" customHeight="1" spans="1:5">
      <c r="A3" s="80"/>
      <c r="B3" s="81"/>
      <c r="E3" s="79"/>
    </row>
    <row r="4" s="1" customFormat="1" ht="12" customHeight="1" spans="1:21">
      <c r="A4" s="82" t="s">
        <v>1</v>
      </c>
      <c r="B4" s="83" t="s">
        <v>123</v>
      </c>
      <c r="C4" s="83" t="s">
        <v>3</v>
      </c>
      <c r="D4" s="84" t="s">
        <v>113</v>
      </c>
      <c r="E4" s="85" t="s">
        <v>114</v>
      </c>
      <c r="F4" s="85" t="s">
        <v>136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138" t="s">
        <v>7</v>
      </c>
    </row>
    <row r="5" s="1" customFormat="1" ht="12" customHeight="1" spans="1:21">
      <c r="A5" s="82"/>
      <c r="B5" s="83"/>
      <c r="C5" s="83"/>
      <c r="D5" s="84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138"/>
    </row>
    <row r="6" s="1" customFormat="1" ht="17.25" customHeight="1" spans="1:21">
      <c r="A6" s="82"/>
      <c r="B6" s="83"/>
      <c r="C6" s="83"/>
      <c r="D6" s="84"/>
      <c r="E6" s="85" t="s">
        <v>136</v>
      </c>
      <c r="F6" s="86" t="s">
        <v>8</v>
      </c>
      <c r="G6" s="86" t="s">
        <v>9</v>
      </c>
      <c r="H6" s="87" t="s">
        <v>10</v>
      </c>
      <c r="I6" s="87" t="s">
        <v>11</v>
      </c>
      <c r="J6" s="86" t="s">
        <v>12</v>
      </c>
      <c r="K6" s="86" t="s">
        <v>13</v>
      </c>
      <c r="L6" s="126" t="s">
        <v>14</v>
      </c>
      <c r="M6" s="127" t="s">
        <v>15</v>
      </c>
      <c r="N6" s="85" t="s">
        <v>116</v>
      </c>
      <c r="O6" s="85"/>
      <c r="P6" s="86" t="s">
        <v>117</v>
      </c>
      <c r="Q6" s="85" t="s">
        <v>118</v>
      </c>
      <c r="R6" s="87" t="s">
        <v>16</v>
      </c>
      <c r="S6" s="127" t="s">
        <v>119</v>
      </c>
      <c r="T6" s="127" t="s">
        <v>119</v>
      </c>
      <c r="U6" s="138"/>
    </row>
    <row r="7" s="1" customFormat="1" ht="18.75" customHeight="1" spans="1:21">
      <c r="A7" s="82"/>
      <c r="B7" s="82"/>
      <c r="C7" s="82"/>
      <c r="D7" s="84"/>
      <c r="E7" s="85"/>
      <c r="F7" s="86"/>
      <c r="G7" s="86"/>
      <c r="H7" s="87"/>
      <c r="I7" s="87"/>
      <c r="J7" s="86"/>
      <c r="K7" s="86"/>
      <c r="L7" s="126"/>
      <c r="M7" s="127"/>
      <c r="N7" s="127" t="s">
        <v>120</v>
      </c>
      <c r="O7" s="85" t="s">
        <v>121</v>
      </c>
      <c r="P7" s="86"/>
      <c r="Q7" s="85"/>
      <c r="R7" s="87"/>
      <c r="S7" s="127"/>
      <c r="T7" s="127"/>
      <c r="U7" s="138"/>
    </row>
    <row r="8" spans="1:21">
      <c r="A8" s="88">
        <v>1</v>
      </c>
      <c r="B8" s="161"/>
      <c r="C8" s="161"/>
      <c r="D8" s="90">
        <f>代码管理!H10</f>
        <v>2.1</v>
      </c>
      <c r="E8" s="91"/>
      <c r="F8" s="92"/>
      <c r="G8" s="92"/>
      <c r="H8" s="93" t="str">
        <f t="shared" ref="H8:H46" si="0">IF(G8="","",IF(G8=F8,"○",IF(G8&gt;F8,"△","◎")))</f>
        <v/>
      </c>
      <c r="I8" s="128" t="str">
        <f t="shared" ref="I8:I46" si="1">IF(F8="","",IF(F8&lt;=$B$2,IF(G8="",1),0))</f>
        <v/>
      </c>
      <c r="J8" s="92"/>
      <c r="K8" s="94"/>
      <c r="L8" s="129"/>
      <c r="M8" s="130">
        <f t="shared" ref="M8:M46" si="2">IF(K8="",0,L8)</f>
        <v>0</v>
      </c>
      <c r="N8" s="131">
        <f t="shared" ref="N8:N46" si="3">IF(D8="","",D8*15)</f>
        <v>31.5</v>
      </c>
      <c r="O8" s="109"/>
      <c r="P8" s="137"/>
      <c r="Q8" s="137"/>
      <c r="R8" s="95" t="str">
        <f t="shared" ref="R8:R46" si="4">IF(P8="","",IF(P8=J8,"○",IF(P8&gt;J8,"△","◎")))</f>
        <v/>
      </c>
      <c r="S8" s="131" t="str">
        <f t="shared" ref="S8:S46" si="5">IF(J8="","",IF($B$2&gt;=J8,IF(P8="",1,0),0))</f>
        <v/>
      </c>
      <c r="T8" s="131" t="e">
        <f>IF(#REF!="","",IF($B$2&gt;=#REF!,IF(#REF!="",1,0),0))</f>
        <v>#REF!</v>
      </c>
      <c r="U8" s="137"/>
    </row>
    <row r="9" ht="11.25" spans="1:21">
      <c r="A9" s="88">
        <v>2</v>
      </c>
      <c r="B9" s="161"/>
      <c r="C9" s="162"/>
      <c r="D9" s="90">
        <f>代码管理!H11</f>
        <v>12.6</v>
      </c>
      <c r="E9" s="91"/>
      <c r="F9" s="94"/>
      <c r="G9" s="94"/>
      <c r="H9" s="95" t="str">
        <f t="shared" si="0"/>
        <v/>
      </c>
      <c r="I9" s="133" t="str">
        <f t="shared" si="1"/>
        <v/>
      </c>
      <c r="J9" s="94"/>
      <c r="K9" s="94"/>
      <c r="L9" s="129"/>
      <c r="M9" s="130">
        <f t="shared" si="2"/>
        <v>0</v>
      </c>
      <c r="N9" s="131">
        <f t="shared" si="3"/>
        <v>189</v>
      </c>
      <c r="O9" s="109"/>
      <c r="P9" s="137"/>
      <c r="Q9" s="137"/>
      <c r="R9" s="95" t="str">
        <f t="shared" si="4"/>
        <v/>
      </c>
      <c r="S9" s="131" t="str">
        <f t="shared" si="5"/>
        <v/>
      </c>
      <c r="T9" s="131" t="e">
        <f>IF(#REF!="","",IF($B$2&gt;=#REF!,IF(#REF!="",1,0),0))</f>
        <v>#REF!</v>
      </c>
      <c r="U9" s="137"/>
    </row>
    <row r="10" ht="11.25" spans="1:21">
      <c r="A10" s="88">
        <v>3</v>
      </c>
      <c r="B10" s="161"/>
      <c r="C10" s="162"/>
      <c r="D10" s="90" t="e">
        <f>代码管理!#REF!</f>
        <v>#REF!</v>
      </c>
      <c r="E10" s="91"/>
      <c r="F10" s="94"/>
      <c r="G10" s="94"/>
      <c r="H10" s="95" t="str">
        <f t="shared" si="0"/>
        <v/>
      </c>
      <c r="I10" s="133" t="str">
        <f t="shared" si="1"/>
        <v/>
      </c>
      <c r="J10" s="94"/>
      <c r="K10" s="94"/>
      <c r="L10" s="129"/>
      <c r="M10" s="130">
        <f t="shared" si="2"/>
        <v>0</v>
      </c>
      <c r="N10" s="131" t="e">
        <f t="shared" si="3"/>
        <v>#REF!</v>
      </c>
      <c r="O10" s="109"/>
      <c r="P10" s="137"/>
      <c r="Q10" s="137"/>
      <c r="R10" s="95" t="str">
        <f t="shared" si="4"/>
        <v/>
      </c>
      <c r="S10" s="131" t="str">
        <f t="shared" si="5"/>
        <v/>
      </c>
      <c r="T10" s="131" t="e">
        <f>IF(#REF!="","",IF($B$2&gt;=#REF!,IF(#REF!="",1,0),0))</f>
        <v>#REF!</v>
      </c>
      <c r="U10" s="137"/>
    </row>
    <row r="11" ht="11.25" spans="1:21">
      <c r="A11" s="88">
        <v>4</v>
      </c>
      <c r="B11" s="161"/>
      <c r="C11" s="162"/>
      <c r="D11" s="90" t="e">
        <f>代码管理!#REF!</f>
        <v>#REF!</v>
      </c>
      <c r="E11" s="91"/>
      <c r="F11" s="94"/>
      <c r="G11" s="94"/>
      <c r="H11" s="95" t="str">
        <f t="shared" si="0"/>
        <v/>
      </c>
      <c r="I11" s="133" t="str">
        <f t="shared" si="1"/>
        <v/>
      </c>
      <c r="J11" s="94"/>
      <c r="K11" s="94"/>
      <c r="L11" s="129"/>
      <c r="M11" s="130">
        <f t="shared" si="2"/>
        <v>0</v>
      </c>
      <c r="N11" s="131" t="e">
        <f t="shared" si="3"/>
        <v>#REF!</v>
      </c>
      <c r="O11" s="109"/>
      <c r="P11" s="94"/>
      <c r="Q11" s="137"/>
      <c r="R11" s="95" t="str">
        <f t="shared" si="4"/>
        <v/>
      </c>
      <c r="S11" s="131" t="str">
        <f t="shared" si="5"/>
        <v/>
      </c>
      <c r="T11" s="131" t="e">
        <f>IF(#REF!="","",IF($B$2&gt;=#REF!,IF(#REF!="",1,0),0))</f>
        <v>#REF!</v>
      </c>
      <c r="U11" s="137"/>
    </row>
    <row r="12" ht="11.25" spans="1:21">
      <c r="A12" s="88">
        <v>5</v>
      </c>
      <c r="B12" s="161"/>
      <c r="C12" s="162"/>
      <c r="D12" s="90" t="e">
        <f>代码管理!#REF!</f>
        <v>#REF!</v>
      </c>
      <c r="E12" s="91"/>
      <c r="F12" s="94"/>
      <c r="G12" s="94"/>
      <c r="H12" s="95" t="str">
        <f t="shared" si="0"/>
        <v/>
      </c>
      <c r="I12" s="133" t="str">
        <f t="shared" si="1"/>
        <v/>
      </c>
      <c r="J12" s="94"/>
      <c r="K12" s="94"/>
      <c r="L12" s="129"/>
      <c r="M12" s="130">
        <f t="shared" si="2"/>
        <v>0</v>
      </c>
      <c r="N12" s="131" t="e">
        <f t="shared" si="3"/>
        <v>#REF!</v>
      </c>
      <c r="O12" s="109"/>
      <c r="P12" s="94"/>
      <c r="Q12" s="137"/>
      <c r="R12" s="95" t="str">
        <f t="shared" si="4"/>
        <v/>
      </c>
      <c r="S12" s="131" t="str">
        <f t="shared" si="5"/>
        <v/>
      </c>
      <c r="T12" s="131" t="e">
        <f>IF(#REF!="","",IF($B$2&gt;=#REF!,IF(#REF!="",1,0),0))</f>
        <v>#REF!</v>
      </c>
      <c r="U12" s="137"/>
    </row>
    <row r="13" ht="11.25" spans="1:21">
      <c r="A13" s="88">
        <v>6</v>
      </c>
      <c r="B13" s="161"/>
      <c r="C13" s="162"/>
      <c r="D13" s="90">
        <f>代码管理!H13</f>
        <v>2.1</v>
      </c>
      <c r="E13" s="91"/>
      <c r="F13" s="94"/>
      <c r="G13" s="94"/>
      <c r="H13" s="95" t="str">
        <f t="shared" si="0"/>
        <v/>
      </c>
      <c r="I13" s="133" t="str">
        <f t="shared" si="1"/>
        <v/>
      </c>
      <c r="J13" s="94"/>
      <c r="K13" s="94"/>
      <c r="L13" s="129"/>
      <c r="M13" s="130">
        <f t="shared" si="2"/>
        <v>0</v>
      </c>
      <c r="N13" s="131">
        <f t="shared" si="3"/>
        <v>31.5</v>
      </c>
      <c r="O13" s="109"/>
      <c r="P13" s="94"/>
      <c r="Q13" s="137"/>
      <c r="R13" s="95" t="str">
        <f t="shared" si="4"/>
        <v/>
      </c>
      <c r="S13" s="131" t="str">
        <f t="shared" si="5"/>
        <v/>
      </c>
      <c r="T13" s="131" t="e">
        <f>IF(#REF!="","",IF($B$2&gt;=#REF!,IF(#REF!="",1,0),0))</f>
        <v>#REF!</v>
      </c>
      <c r="U13" s="137"/>
    </row>
    <row r="14" ht="11.25" spans="1:21">
      <c r="A14" s="88">
        <v>7</v>
      </c>
      <c r="B14" s="161"/>
      <c r="C14" s="162"/>
      <c r="D14" s="90">
        <f>代码管理!H14</f>
        <v>2.1</v>
      </c>
      <c r="E14" s="91"/>
      <c r="F14" s="94"/>
      <c r="G14" s="94"/>
      <c r="H14" s="95" t="str">
        <f t="shared" si="0"/>
        <v/>
      </c>
      <c r="I14" s="133" t="str">
        <f t="shared" si="1"/>
        <v/>
      </c>
      <c r="J14" s="94"/>
      <c r="K14" s="94"/>
      <c r="L14" s="129"/>
      <c r="M14" s="130">
        <f t="shared" si="2"/>
        <v>0</v>
      </c>
      <c r="N14" s="131">
        <f t="shared" si="3"/>
        <v>31.5</v>
      </c>
      <c r="O14" s="109"/>
      <c r="P14" s="94"/>
      <c r="Q14" s="137"/>
      <c r="R14" s="95" t="str">
        <f t="shared" si="4"/>
        <v/>
      </c>
      <c r="S14" s="131" t="str">
        <f t="shared" si="5"/>
        <v/>
      </c>
      <c r="T14" s="131" t="e">
        <f>IF(#REF!="","",IF($B$2&gt;=#REF!,IF(#REF!="",1,0),0))</f>
        <v>#REF!</v>
      </c>
      <c r="U14" s="137"/>
    </row>
    <row r="15" ht="11.25" spans="1:21">
      <c r="A15" s="88">
        <v>8</v>
      </c>
      <c r="B15" s="161"/>
      <c r="C15" s="162"/>
      <c r="D15" s="90">
        <f>代码管理!H16</f>
        <v>4.2</v>
      </c>
      <c r="E15" s="91"/>
      <c r="F15" s="94"/>
      <c r="G15" s="94"/>
      <c r="H15" s="95" t="str">
        <f t="shared" si="0"/>
        <v/>
      </c>
      <c r="I15" s="133" t="str">
        <f t="shared" si="1"/>
        <v/>
      </c>
      <c r="J15" s="94"/>
      <c r="K15" s="94"/>
      <c r="L15" s="129"/>
      <c r="M15" s="130">
        <f t="shared" si="2"/>
        <v>0</v>
      </c>
      <c r="N15" s="131">
        <f t="shared" si="3"/>
        <v>63</v>
      </c>
      <c r="O15" s="109"/>
      <c r="P15" s="94"/>
      <c r="Q15" s="137"/>
      <c r="R15" s="95" t="str">
        <f t="shared" si="4"/>
        <v/>
      </c>
      <c r="S15" s="131" t="str">
        <f t="shared" si="5"/>
        <v/>
      </c>
      <c r="T15" s="131" t="e">
        <f>IF(#REF!="","",IF($B$2&gt;=#REF!,IF(#REF!="",1,0),0))</f>
        <v>#REF!</v>
      </c>
      <c r="U15" s="156"/>
    </row>
    <row r="16" ht="11.25" spans="1:21">
      <c r="A16" s="88">
        <v>9</v>
      </c>
      <c r="B16" s="161"/>
      <c r="C16" s="162"/>
      <c r="D16" s="90">
        <f>代码管理!H17</f>
        <v>4.2</v>
      </c>
      <c r="E16" s="91"/>
      <c r="F16" s="94"/>
      <c r="G16" s="94"/>
      <c r="H16" s="95" t="str">
        <f t="shared" si="0"/>
        <v/>
      </c>
      <c r="I16" s="133" t="str">
        <f t="shared" si="1"/>
        <v/>
      </c>
      <c r="J16" s="94"/>
      <c r="K16" s="94"/>
      <c r="L16" s="129"/>
      <c r="M16" s="130">
        <f t="shared" si="2"/>
        <v>0</v>
      </c>
      <c r="N16" s="131">
        <f t="shared" si="3"/>
        <v>63</v>
      </c>
      <c r="O16" s="109"/>
      <c r="P16" s="94"/>
      <c r="Q16" s="137"/>
      <c r="R16" s="95" t="str">
        <f t="shared" si="4"/>
        <v/>
      </c>
      <c r="S16" s="131" t="str">
        <f t="shared" si="5"/>
        <v/>
      </c>
      <c r="T16" s="131" t="e">
        <f>IF(#REF!="","",IF($B$2&gt;=#REF!,IF(#REF!="",1,0),0))</f>
        <v>#REF!</v>
      </c>
      <c r="U16" s="137"/>
    </row>
    <row r="17" ht="11.25" spans="1:21">
      <c r="A17" s="88">
        <v>10</v>
      </c>
      <c r="B17" s="161"/>
      <c r="C17" s="162"/>
      <c r="D17" s="90">
        <f>代码管理!H18</f>
        <v>4.2</v>
      </c>
      <c r="E17" s="91"/>
      <c r="F17" s="94"/>
      <c r="G17" s="94"/>
      <c r="H17" s="95" t="str">
        <f t="shared" si="0"/>
        <v/>
      </c>
      <c r="I17" s="133" t="str">
        <f t="shared" si="1"/>
        <v/>
      </c>
      <c r="J17" s="94"/>
      <c r="K17" s="94"/>
      <c r="L17" s="129"/>
      <c r="M17" s="130">
        <f t="shared" si="2"/>
        <v>0</v>
      </c>
      <c r="N17" s="131">
        <f t="shared" si="3"/>
        <v>63</v>
      </c>
      <c r="O17" s="109"/>
      <c r="P17" s="94"/>
      <c r="Q17" s="137"/>
      <c r="R17" s="95" t="str">
        <f t="shared" si="4"/>
        <v/>
      </c>
      <c r="S17" s="131" t="str">
        <f t="shared" si="5"/>
        <v/>
      </c>
      <c r="T17" s="131" t="e">
        <f>IF(#REF!="","",IF($B$2&gt;=#REF!,IF(#REF!="",1,0),0))</f>
        <v>#REF!</v>
      </c>
      <c r="U17" s="137"/>
    </row>
    <row r="18" ht="11.25" spans="1:21">
      <c r="A18" s="88">
        <v>11</v>
      </c>
      <c r="B18" s="161"/>
      <c r="C18" s="162"/>
      <c r="D18" s="90">
        <f>代码管理!H19</f>
        <v>4.2</v>
      </c>
      <c r="E18" s="91"/>
      <c r="F18" s="94"/>
      <c r="G18" s="94"/>
      <c r="H18" s="95" t="str">
        <f t="shared" si="0"/>
        <v/>
      </c>
      <c r="I18" s="133" t="str">
        <f t="shared" si="1"/>
        <v/>
      </c>
      <c r="J18" s="94"/>
      <c r="K18" s="94"/>
      <c r="L18" s="129"/>
      <c r="M18" s="130">
        <f t="shared" si="2"/>
        <v>0</v>
      </c>
      <c r="N18" s="131">
        <f t="shared" si="3"/>
        <v>63</v>
      </c>
      <c r="O18" s="109"/>
      <c r="P18" s="94"/>
      <c r="Q18" s="137"/>
      <c r="R18" s="95" t="str">
        <f t="shared" si="4"/>
        <v/>
      </c>
      <c r="S18" s="131" t="str">
        <f t="shared" si="5"/>
        <v/>
      </c>
      <c r="T18" s="131" t="e">
        <f>IF(#REF!="","",IF($B$2&gt;=#REF!,IF(#REF!="",1,0),0))</f>
        <v>#REF!</v>
      </c>
      <c r="U18" s="137"/>
    </row>
    <row r="19" ht="11.25" spans="1:21">
      <c r="A19" s="99">
        <v>12</v>
      </c>
      <c r="B19" s="161"/>
      <c r="C19" s="162"/>
      <c r="D19" s="106">
        <f>代码管理!H20</f>
        <v>4.2</v>
      </c>
      <c r="E19" s="91"/>
      <c r="F19" s="94"/>
      <c r="G19" s="94"/>
      <c r="H19" s="95" t="str">
        <f t="shared" si="0"/>
        <v/>
      </c>
      <c r="I19" s="134" t="str">
        <f t="shared" si="1"/>
        <v/>
      </c>
      <c r="J19" s="94"/>
      <c r="K19" s="94"/>
      <c r="L19" s="129"/>
      <c r="M19" s="130">
        <f t="shared" si="2"/>
        <v>0</v>
      </c>
      <c r="N19" s="131">
        <f t="shared" si="3"/>
        <v>63</v>
      </c>
      <c r="O19" s="109"/>
      <c r="P19" s="94"/>
      <c r="Q19" s="137"/>
      <c r="R19" s="95" t="str">
        <f t="shared" si="4"/>
        <v/>
      </c>
      <c r="S19" s="131" t="str">
        <f t="shared" si="5"/>
        <v/>
      </c>
      <c r="T19" s="131" t="e">
        <f>IF(#REF!="","",IF($B$2&gt;=#REF!,IF(#REF!="",1,0),0))</f>
        <v>#REF!</v>
      </c>
      <c r="U19" s="137"/>
    </row>
    <row r="20" ht="11.25" spans="1:21">
      <c r="A20" s="99">
        <v>13</v>
      </c>
      <c r="B20" s="161"/>
      <c r="C20" s="162"/>
      <c r="D20" s="106">
        <f>代码管理!H29</f>
        <v>2.1</v>
      </c>
      <c r="E20" s="91"/>
      <c r="F20" s="94"/>
      <c r="G20" s="94"/>
      <c r="H20" s="95" t="str">
        <f t="shared" si="0"/>
        <v/>
      </c>
      <c r="I20" s="134" t="str">
        <f t="shared" si="1"/>
        <v/>
      </c>
      <c r="J20" s="94"/>
      <c r="K20" s="94"/>
      <c r="L20" s="129"/>
      <c r="M20" s="130">
        <f t="shared" si="2"/>
        <v>0</v>
      </c>
      <c r="N20" s="131">
        <f t="shared" si="3"/>
        <v>31.5</v>
      </c>
      <c r="O20" s="109"/>
      <c r="P20" s="94"/>
      <c r="Q20" s="137"/>
      <c r="R20" s="95" t="str">
        <f t="shared" si="4"/>
        <v/>
      </c>
      <c r="S20" s="131" t="str">
        <f t="shared" si="5"/>
        <v/>
      </c>
      <c r="T20" s="131" t="e">
        <f>IF(#REF!="","",IF($B$2&gt;=#REF!,IF(#REF!="",1,0),0))</f>
        <v>#REF!</v>
      </c>
      <c r="U20" s="137"/>
    </row>
    <row r="21" ht="11.25" spans="1:21">
      <c r="A21" s="99">
        <v>14</v>
      </c>
      <c r="B21" s="161"/>
      <c r="C21" s="162"/>
      <c r="D21" s="106" t="e">
        <f>代码管理!#REF!</f>
        <v>#REF!</v>
      </c>
      <c r="E21" s="91"/>
      <c r="F21" s="94"/>
      <c r="G21" s="94"/>
      <c r="H21" s="95" t="str">
        <f t="shared" si="0"/>
        <v/>
      </c>
      <c r="I21" s="134" t="str">
        <f t="shared" si="1"/>
        <v/>
      </c>
      <c r="J21" s="94"/>
      <c r="K21" s="94"/>
      <c r="L21" s="129"/>
      <c r="M21" s="130">
        <f t="shared" si="2"/>
        <v>0</v>
      </c>
      <c r="N21" s="131" t="e">
        <f t="shared" si="3"/>
        <v>#REF!</v>
      </c>
      <c r="O21" s="109"/>
      <c r="P21" s="94"/>
      <c r="Q21" s="137"/>
      <c r="R21" s="95" t="str">
        <f t="shared" si="4"/>
        <v/>
      </c>
      <c r="S21" s="131" t="str">
        <f t="shared" si="5"/>
        <v/>
      </c>
      <c r="T21" s="131" t="e">
        <f>IF(#REF!="","",IF($B$2&gt;=#REF!,IF(#REF!="",1,0),0))</f>
        <v>#REF!</v>
      </c>
      <c r="U21" s="137"/>
    </row>
    <row r="22" ht="11.25" spans="1:21">
      <c r="A22" s="99">
        <v>15</v>
      </c>
      <c r="B22" s="161"/>
      <c r="C22" s="162"/>
      <c r="D22" s="106" t="e">
        <f>代码管理!#REF!</f>
        <v>#REF!</v>
      </c>
      <c r="E22" s="91"/>
      <c r="F22" s="94"/>
      <c r="G22" s="94"/>
      <c r="H22" s="95" t="str">
        <f t="shared" si="0"/>
        <v/>
      </c>
      <c r="I22" s="134" t="str">
        <f t="shared" si="1"/>
        <v/>
      </c>
      <c r="J22" s="94"/>
      <c r="K22" s="94"/>
      <c r="L22" s="129"/>
      <c r="M22" s="130">
        <f t="shared" si="2"/>
        <v>0</v>
      </c>
      <c r="N22" s="131" t="e">
        <f t="shared" si="3"/>
        <v>#REF!</v>
      </c>
      <c r="O22" s="109"/>
      <c r="P22" s="94"/>
      <c r="Q22" s="137"/>
      <c r="R22" s="95" t="str">
        <f t="shared" si="4"/>
        <v/>
      </c>
      <c r="S22" s="131" t="str">
        <f t="shared" si="5"/>
        <v/>
      </c>
      <c r="T22" s="131" t="e">
        <f>IF(#REF!="","",IF($B$2&gt;=#REF!,IF(#REF!="",1,0),0))</f>
        <v>#REF!</v>
      </c>
      <c r="U22" s="137"/>
    </row>
    <row r="23" ht="11.25" spans="1:21">
      <c r="A23" s="99">
        <v>16</v>
      </c>
      <c r="B23" s="161"/>
      <c r="C23" s="162"/>
      <c r="D23" s="106" t="e">
        <f>代码管理!#REF!</f>
        <v>#REF!</v>
      </c>
      <c r="E23" s="91"/>
      <c r="F23" s="94"/>
      <c r="G23" s="94"/>
      <c r="H23" s="95" t="str">
        <f t="shared" si="0"/>
        <v/>
      </c>
      <c r="I23" s="134" t="str">
        <f t="shared" si="1"/>
        <v/>
      </c>
      <c r="J23" s="94"/>
      <c r="K23" s="94"/>
      <c r="L23" s="129"/>
      <c r="M23" s="130">
        <f t="shared" si="2"/>
        <v>0</v>
      </c>
      <c r="N23" s="131" t="e">
        <f t="shared" si="3"/>
        <v>#REF!</v>
      </c>
      <c r="O23" s="109"/>
      <c r="P23" s="94"/>
      <c r="Q23" s="137"/>
      <c r="R23" s="95" t="str">
        <f t="shared" si="4"/>
        <v/>
      </c>
      <c r="S23" s="131" t="str">
        <f t="shared" si="5"/>
        <v/>
      </c>
      <c r="T23" s="131" t="e">
        <f>IF(#REF!="","",IF($B$2&gt;=#REF!,IF(#REF!="",1,0),0))</f>
        <v>#REF!</v>
      </c>
      <c r="U23" s="137"/>
    </row>
    <row r="24" ht="11.25" spans="1:21">
      <c r="A24" s="99">
        <v>17</v>
      </c>
      <c r="B24" s="161"/>
      <c r="C24" s="162"/>
      <c r="D24" s="106" t="e">
        <f>代码管理!#REF!</f>
        <v>#REF!</v>
      </c>
      <c r="E24" s="91"/>
      <c r="F24" s="94"/>
      <c r="G24" s="94"/>
      <c r="H24" s="95" t="str">
        <f t="shared" si="0"/>
        <v/>
      </c>
      <c r="I24" s="134" t="str">
        <f t="shared" si="1"/>
        <v/>
      </c>
      <c r="J24" s="94"/>
      <c r="K24" s="94"/>
      <c r="L24" s="129"/>
      <c r="M24" s="130">
        <f t="shared" si="2"/>
        <v>0</v>
      </c>
      <c r="N24" s="131" t="e">
        <f t="shared" si="3"/>
        <v>#REF!</v>
      </c>
      <c r="O24" s="109"/>
      <c r="P24" s="94"/>
      <c r="Q24" s="137"/>
      <c r="R24" s="95" t="str">
        <f t="shared" si="4"/>
        <v/>
      </c>
      <c r="S24" s="131" t="str">
        <f t="shared" si="5"/>
        <v/>
      </c>
      <c r="T24" s="131" t="e">
        <f>IF(#REF!="","",IF($B$2&gt;=#REF!,IF(#REF!="",1,0),0))</f>
        <v>#REF!</v>
      </c>
      <c r="U24" s="137"/>
    </row>
    <row r="25" ht="11.25" spans="1:21">
      <c r="A25" s="99">
        <v>18</v>
      </c>
      <c r="B25" s="161"/>
      <c r="C25" s="162"/>
      <c r="D25" s="106" t="e">
        <f>代码管理!#REF!</f>
        <v>#REF!</v>
      </c>
      <c r="E25" s="91"/>
      <c r="F25" s="94"/>
      <c r="G25" s="94"/>
      <c r="H25" s="95" t="str">
        <f t="shared" si="0"/>
        <v/>
      </c>
      <c r="I25" s="134" t="str">
        <f t="shared" si="1"/>
        <v/>
      </c>
      <c r="J25" s="94"/>
      <c r="K25" s="94"/>
      <c r="L25" s="129"/>
      <c r="M25" s="130">
        <f t="shared" si="2"/>
        <v>0</v>
      </c>
      <c r="N25" s="131" t="e">
        <f t="shared" si="3"/>
        <v>#REF!</v>
      </c>
      <c r="O25" s="109"/>
      <c r="P25" s="94"/>
      <c r="Q25" s="137"/>
      <c r="R25" s="95" t="str">
        <f t="shared" si="4"/>
        <v/>
      </c>
      <c r="S25" s="131" t="str">
        <f t="shared" si="5"/>
        <v/>
      </c>
      <c r="T25" s="131" t="e">
        <f>IF(#REF!="","",IF($B$2&gt;=#REF!,IF(#REF!="",1,0),0))</f>
        <v>#REF!</v>
      </c>
      <c r="U25" s="137"/>
    </row>
    <row r="26" ht="11.25" spans="1:21">
      <c r="A26" s="99">
        <v>19</v>
      </c>
      <c r="B26" s="161"/>
      <c r="C26" s="162"/>
      <c r="D26" s="106" t="e">
        <f>代码管理!#REF!</f>
        <v>#REF!</v>
      </c>
      <c r="E26" s="91"/>
      <c r="F26" s="94"/>
      <c r="G26" s="94"/>
      <c r="H26" s="95" t="str">
        <f t="shared" si="0"/>
        <v/>
      </c>
      <c r="I26" s="134" t="str">
        <f t="shared" si="1"/>
        <v/>
      </c>
      <c r="J26" s="94"/>
      <c r="K26" s="94"/>
      <c r="L26" s="129"/>
      <c r="M26" s="130">
        <f t="shared" si="2"/>
        <v>0</v>
      </c>
      <c r="N26" s="131" t="e">
        <f t="shared" si="3"/>
        <v>#REF!</v>
      </c>
      <c r="O26" s="109"/>
      <c r="P26" s="94"/>
      <c r="Q26" s="137"/>
      <c r="R26" s="95" t="str">
        <f t="shared" si="4"/>
        <v/>
      </c>
      <c r="S26" s="131" t="str">
        <f t="shared" si="5"/>
        <v/>
      </c>
      <c r="T26" s="131" t="e">
        <f>IF(#REF!="","",IF($B$2&gt;=#REF!,IF(#REF!="",1,0),0))</f>
        <v>#REF!</v>
      </c>
      <c r="U26" s="137"/>
    </row>
    <row r="27" ht="11.25" spans="1:21">
      <c r="A27" s="88">
        <v>20</v>
      </c>
      <c r="B27" s="105"/>
      <c r="C27" s="106"/>
      <c r="D27" s="90" t="e">
        <f>代码管理!#REF!</f>
        <v>#REF!</v>
      </c>
      <c r="E27" s="91"/>
      <c r="F27" s="94"/>
      <c r="G27" s="94"/>
      <c r="H27" s="95" t="str">
        <f t="shared" si="0"/>
        <v/>
      </c>
      <c r="I27" s="133" t="str">
        <f t="shared" si="1"/>
        <v/>
      </c>
      <c r="J27" s="94"/>
      <c r="K27" s="94"/>
      <c r="L27" s="129"/>
      <c r="M27" s="130">
        <f t="shared" si="2"/>
        <v>0</v>
      </c>
      <c r="N27" s="131" t="e">
        <f t="shared" si="3"/>
        <v>#REF!</v>
      </c>
      <c r="O27" s="109"/>
      <c r="P27" s="94"/>
      <c r="Q27" s="137"/>
      <c r="R27" s="95" t="str">
        <f t="shared" si="4"/>
        <v/>
      </c>
      <c r="S27" s="131" t="str">
        <f t="shared" si="5"/>
        <v/>
      </c>
      <c r="T27" s="131" t="e">
        <f>IF(#REF!="","",IF($B$2&gt;=#REF!,IF(#REF!="",1,0),0))</f>
        <v>#REF!</v>
      </c>
      <c r="U27" s="137"/>
    </row>
    <row r="28" ht="11.25" spans="1:21">
      <c r="A28" s="88">
        <v>21</v>
      </c>
      <c r="B28" s="161"/>
      <c r="C28" s="106"/>
      <c r="D28" s="90" t="e">
        <f>代码管理!#REF!</f>
        <v>#REF!</v>
      </c>
      <c r="E28" s="91"/>
      <c r="F28" s="94"/>
      <c r="G28" s="94"/>
      <c r="H28" s="95" t="str">
        <f t="shared" si="0"/>
        <v/>
      </c>
      <c r="I28" s="133" t="str">
        <f t="shared" si="1"/>
        <v/>
      </c>
      <c r="J28" s="94"/>
      <c r="K28" s="94"/>
      <c r="L28" s="129"/>
      <c r="M28" s="130">
        <f t="shared" si="2"/>
        <v>0</v>
      </c>
      <c r="N28" s="131" t="e">
        <f t="shared" si="3"/>
        <v>#REF!</v>
      </c>
      <c r="O28" s="109"/>
      <c r="P28" s="94"/>
      <c r="Q28" s="137"/>
      <c r="R28" s="95" t="str">
        <f t="shared" si="4"/>
        <v/>
      </c>
      <c r="S28" s="131" t="str">
        <f t="shared" si="5"/>
        <v/>
      </c>
      <c r="T28" s="131" t="e">
        <f>IF(#REF!="","",IF($B$2&gt;=#REF!,IF(#REF!="",1,0),0))</f>
        <v>#REF!</v>
      </c>
      <c r="U28" s="137"/>
    </row>
    <row r="29" ht="11.25" spans="1:21">
      <c r="A29" s="88">
        <v>22</v>
      </c>
      <c r="B29" s="161"/>
      <c r="C29" s="106"/>
      <c r="D29" s="90" t="e">
        <f>代码管理!#REF!</f>
        <v>#REF!</v>
      </c>
      <c r="E29" s="91"/>
      <c r="F29" s="94"/>
      <c r="G29" s="94"/>
      <c r="H29" s="95" t="str">
        <f t="shared" si="0"/>
        <v/>
      </c>
      <c r="I29" s="133" t="str">
        <f t="shared" si="1"/>
        <v/>
      </c>
      <c r="J29" s="94"/>
      <c r="K29" s="94"/>
      <c r="L29" s="129"/>
      <c r="M29" s="130">
        <f t="shared" si="2"/>
        <v>0</v>
      </c>
      <c r="N29" s="131" t="e">
        <f t="shared" si="3"/>
        <v>#REF!</v>
      </c>
      <c r="O29" s="109"/>
      <c r="P29" s="94"/>
      <c r="Q29" s="137"/>
      <c r="R29" s="95" t="str">
        <f t="shared" si="4"/>
        <v/>
      </c>
      <c r="S29" s="131" t="str">
        <f t="shared" si="5"/>
        <v/>
      </c>
      <c r="T29" s="131" t="e">
        <f>IF(#REF!="","",IF($B$2&gt;=#REF!,IF(#REF!="",1,0),0))</f>
        <v>#REF!</v>
      </c>
      <c r="U29" s="137"/>
    </row>
    <row r="30" ht="11.25" spans="1:21">
      <c r="A30" s="88">
        <v>23</v>
      </c>
      <c r="B30" s="105"/>
      <c r="C30" s="106"/>
      <c r="D30" s="90" t="e">
        <f>代码管理!#REF!</f>
        <v>#REF!</v>
      </c>
      <c r="E30" s="91"/>
      <c r="F30" s="94"/>
      <c r="G30" s="94"/>
      <c r="H30" s="95" t="str">
        <f t="shared" si="0"/>
        <v/>
      </c>
      <c r="I30" s="133" t="str">
        <f t="shared" si="1"/>
        <v/>
      </c>
      <c r="J30" s="94"/>
      <c r="K30" s="94"/>
      <c r="L30" s="129"/>
      <c r="M30" s="130">
        <f t="shared" si="2"/>
        <v>0</v>
      </c>
      <c r="N30" s="131" t="e">
        <f t="shared" si="3"/>
        <v>#REF!</v>
      </c>
      <c r="O30" s="109"/>
      <c r="P30" s="94"/>
      <c r="Q30" s="137"/>
      <c r="R30" s="95" t="str">
        <f t="shared" si="4"/>
        <v/>
      </c>
      <c r="S30" s="131" t="str">
        <f t="shared" si="5"/>
        <v/>
      </c>
      <c r="T30" s="131" t="e">
        <f>IF(#REF!="","",IF($B$2&gt;=#REF!,IF(#REF!="",1,0),0))</f>
        <v>#REF!</v>
      </c>
      <c r="U30" s="137"/>
    </row>
    <row r="31" ht="11.25" spans="1:21">
      <c r="A31" s="88">
        <v>24</v>
      </c>
      <c r="B31" s="105"/>
      <c r="C31" s="106"/>
      <c r="D31" s="90" t="e">
        <f>代码管理!#REF!</f>
        <v>#REF!</v>
      </c>
      <c r="E31" s="91"/>
      <c r="F31" s="94"/>
      <c r="G31" s="94"/>
      <c r="H31" s="95" t="str">
        <f t="shared" si="0"/>
        <v/>
      </c>
      <c r="I31" s="133" t="str">
        <f t="shared" si="1"/>
        <v/>
      </c>
      <c r="J31" s="94"/>
      <c r="K31" s="94"/>
      <c r="L31" s="129"/>
      <c r="M31" s="130">
        <f t="shared" si="2"/>
        <v>0</v>
      </c>
      <c r="N31" s="131" t="e">
        <f t="shared" si="3"/>
        <v>#REF!</v>
      </c>
      <c r="O31" s="109"/>
      <c r="P31" s="94"/>
      <c r="Q31" s="137"/>
      <c r="R31" s="95" t="str">
        <f t="shared" si="4"/>
        <v/>
      </c>
      <c r="S31" s="131" t="str">
        <f t="shared" si="5"/>
        <v/>
      </c>
      <c r="T31" s="131" t="e">
        <f>IF(#REF!="","",IF($B$2&gt;=#REF!,IF(#REF!="",1,0),0))</f>
        <v>#REF!</v>
      </c>
      <c r="U31" s="137"/>
    </row>
    <row r="32" ht="11.25" spans="1:21">
      <c r="A32" s="88">
        <v>25</v>
      </c>
      <c r="B32" s="105"/>
      <c r="C32" s="106"/>
      <c r="D32" s="90">
        <f>代码管理!H30</f>
        <v>3.1</v>
      </c>
      <c r="E32" s="91"/>
      <c r="F32" s="94"/>
      <c r="G32" s="94"/>
      <c r="H32" s="95" t="str">
        <f t="shared" si="0"/>
        <v/>
      </c>
      <c r="I32" s="133" t="str">
        <f t="shared" si="1"/>
        <v/>
      </c>
      <c r="J32" s="94"/>
      <c r="K32" s="94"/>
      <c r="L32" s="129"/>
      <c r="M32" s="130">
        <f t="shared" si="2"/>
        <v>0</v>
      </c>
      <c r="N32" s="131">
        <f t="shared" si="3"/>
        <v>46.5</v>
      </c>
      <c r="O32" s="109"/>
      <c r="P32" s="94"/>
      <c r="Q32" s="137"/>
      <c r="R32" s="95" t="str">
        <f t="shared" si="4"/>
        <v/>
      </c>
      <c r="S32" s="131" t="str">
        <f t="shared" si="5"/>
        <v/>
      </c>
      <c r="T32" s="131" t="e">
        <f>IF(#REF!="","",IF($B$2&gt;=#REF!,IF(#REF!="",1,0),0))</f>
        <v>#REF!</v>
      </c>
      <c r="U32" s="137"/>
    </row>
    <row r="33" ht="11.25" spans="1:21">
      <c r="A33" s="88">
        <v>26</v>
      </c>
      <c r="B33" s="90"/>
      <c r="C33" s="106"/>
      <c r="D33" s="90">
        <f>代码管理!H31</f>
        <v>3.2</v>
      </c>
      <c r="E33" s="91"/>
      <c r="F33" s="94"/>
      <c r="G33" s="94"/>
      <c r="H33" s="95" t="str">
        <f t="shared" si="0"/>
        <v/>
      </c>
      <c r="I33" s="133" t="str">
        <f t="shared" si="1"/>
        <v/>
      </c>
      <c r="J33" s="94"/>
      <c r="K33" s="94"/>
      <c r="L33" s="129"/>
      <c r="M33" s="130">
        <f t="shared" si="2"/>
        <v>0</v>
      </c>
      <c r="N33" s="131">
        <f t="shared" si="3"/>
        <v>48</v>
      </c>
      <c r="O33" s="109"/>
      <c r="P33" s="94"/>
      <c r="Q33" s="137"/>
      <c r="R33" s="95" t="str">
        <f t="shared" si="4"/>
        <v/>
      </c>
      <c r="S33" s="131" t="str">
        <f t="shared" si="5"/>
        <v/>
      </c>
      <c r="T33" s="131" t="e">
        <f>IF(#REF!="","",IF($B$2&gt;=#REF!,IF(#REF!="",1,0),0))</f>
        <v>#REF!</v>
      </c>
      <c r="U33" s="137"/>
    </row>
    <row r="34" ht="11.25" spans="1:21">
      <c r="A34" s="88">
        <v>27</v>
      </c>
      <c r="B34" s="90"/>
      <c r="C34" s="106"/>
      <c r="D34" s="90">
        <f>代码管理!H32</f>
        <v>4.2</v>
      </c>
      <c r="E34" s="91"/>
      <c r="F34" s="94"/>
      <c r="G34" s="94"/>
      <c r="H34" s="95" t="str">
        <f t="shared" si="0"/>
        <v/>
      </c>
      <c r="I34" s="133" t="str">
        <f t="shared" si="1"/>
        <v/>
      </c>
      <c r="J34" s="94"/>
      <c r="K34" s="94"/>
      <c r="L34" s="129"/>
      <c r="M34" s="130">
        <f t="shared" si="2"/>
        <v>0</v>
      </c>
      <c r="N34" s="131">
        <f t="shared" si="3"/>
        <v>63</v>
      </c>
      <c r="O34" s="109"/>
      <c r="P34" s="94"/>
      <c r="Q34" s="137"/>
      <c r="R34" s="95" t="str">
        <f t="shared" si="4"/>
        <v/>
      </c>
      <c r="S34" s="131" t="str">
        <f t="shared" si="5"/>
        <v/>
      </c>
      <c r="T34" s="131" t="e">
        <f>IF(#REF!="","",IF($B$2&gt;=#REF!,IF(#REF!="",1,0),0))</f>
        <v>#REF!</v>
      </c>
      <c r="U34" s="137"/>
    </row>
    <row r="35" ht="11.25" spans="1:21">
      <c r="A35" s="88">
        <v>28</v>
      </c>
      <c r="B35" s="90"/>
      <c r="C35" s="106"/>
      <c r="D35" s="90">
        <f>代码管理!H33</f>
        <v>4.2</v>
      </c>
      <c r="E35" s="91"/>
      <c r="F35" s="94"/>
      <c r="G35" s="94"/>
      <c r="H35" s="95" t="str">
        <f t="shared" si="0"/>
        <v/>
      </c>
      <c r="I35" s="133" t="str">
        <f t="shared" si="1"/>
        <v/>
      </c>
      <c r="J35" s="94"/>
      <c r="K35" s="94"/>
      <c r="L35" s="129"/>
      <c r="M35" s="130">
        <f t="shared" si="2"/>
        <v>0</v>
      </c>
      <c r="N35" s="131">
        <f t="shared" si="3"/>
        <v>63</v>
      </c>
      <c r="O35" s="109"/>
      <c r="P35" s="94"/>
      <c r="Q35" s="137"/>
      <c r="R35" s="95" t="str">
        <f t="shared" si="4"/>
        <v/>
      </c>
      <c r="S35" s="131" t="str">
        <f t="shared" si="5"/>
        <v/>
      </c>
      <c r="T35" s="131" t="e">
        <f>IF(#REF!="","",IF($B$2&gt;=#REF!,IF(#REF!="",1,0),0))</f>
        <v>#REF!</v>
      </c>
      <c r="U35" s="137"/>
    </row>
    <row r="36" ht="11.25" spans="1:21">
      <c r="A36" s="88">
        <v>29</v>
      </c>
      <c r="B36" s="90"/>
      <c r="C36" s="106"/>
      <c r="D36" s="90">
        <f>代码管理!H34</f>
        <v>4.2</v>
      </c>
      <c r="E36" s="91"/>
      <c r="F36" s="94"/>
      <c r="G36" s="94"/>
      <c r="H36" s="95" t="str">
        <f t="shared" si="0"/>
        <v/>
      </c>
      <c r="I36" s="133" t="str">
        <f t="shared" si="1"/>
        <v/>
      </c>
      <c r="J36" s="94"/>
      <c r="K36" s="94"/>
      <c r="L36" s="129"/>
      <c r="M36" s="130">
        <f t="shared" si="2"/>
        <v>0</v>
      </c>
      <c r="N36" s="131">
        <f t="shared" si="3"/>
        <v>63</v>
      </c>
      <c r="O36" s="109"/>
      <c r="P36" s="94"/>
      <c r="Q36" s="137"/>
      <c r="R36" s="95" t="str">
        <f t="shared" si="4"/>
        <v/>
      </c>
      <c r="S36" s="131" t="str">
        <f t="shared" si="5"/>
        <v/>
      </c>
      <c r="T36" s="131" t="e">
        <f>IF(#REF!="","",IF($B$2&gt;=#REF!,IF(#REF!="",1,0),0))</f>
        <v>#REF!</v>
      </c>
      <c r="U36" s="137"/>
    </row>
    <row r="37" ht="11.25" spans="1:21">
      <c r="A37" s="88">
        <v>30</v>
      </c>
      <c r="B37" s="90"/>
      <c r="C37" s="106"/>
      <c r="D37" s="90">
        <f>代码管理!H35</f>
        <v>4.2</v>
      </c>
      <c r="E37" s="91"/>
      <c r="F37" s="94"/>
      <c r="G37" s="94"/>
      <c r="H37" s="95" t="str">
        <f t="shared" si="0"/>
        <v/>
      </c>
      <c r="I37" s="133" t="str">
        <f t="shared" si="1"/>
        <v/>
      </c>
      <c r="J37" s="94"/>
      <c r="K37" s="94"/>
      <c r="L37" s="129"/>
      <c r="M37" s="130">
        <f t="shared" si="2"/>
        <v>0</v>
      </c>
      <c r="N37" s="131">
        <f t="shared" si="3"/>
        <v>63</v>
      </c>
      <c r="O37" s="109"/>
      <c r="P37" s="94"/>
      <c r="Q37" s="137"/>
      <c r="R37" s="95" t="str">
        <f t="shared" si="4"/>
        <v/>
      </c>
      <c r="S37" s="131" t="str">
        <f t="shared" si="5"/>
        <v/>
      </c>
      <c r="T37" s="131" t="e">
        <f>IF(#REF!="","",IF($B$2&gt;=#REF!,IF(#REF!="",1,0),0))</f>
        <v>#REF!</v>
      </c>
      <c r="U37" s="137"/>
    </row>
    <row r="38" ht="11.25" spans="1:21">
      <c r="A38" s="88">
        <v>31</v>
      </c>
      <c r="B38" s="90"/>
      <c r="C38" s="106"/>
      <c r="D38" s="90">
        <f>代码管理!H36</f>
        <v>6.2</v>
      </c>
      <c r="E38" s="91"/>
      <c r="F38" s="94"/>
      <c r="G38" s="94"/>
      <c r="H38" s="95" t="str">
        <f t="shared" si="0"/>
        <v/>
      </c>
      <c r="I38" s="133" t="str">
        <f t="shared" si="1"/>
        <v/>
      </c>
      <c r="J38" s="94"/>
      <c r="K38" s="94"/>
      <c r="L38" s="129"/>
      <c r="M38" s="130">
        <f t="shared" si="2"/>
        <v>0</v>
      </c>
      <c r="N38" s="131">
        <f t="shared" si="3"/>
        <v>93</v>
      </c>
      <c r="O38" s="109"/>
      <c r="P38" s="94"/>
      <c r="Q38" s="137"/>
      <c r="R38" s="95" t="str">
        <f t="shared" si="4"/>
        <v/>
      </c>
      <c r="S38" s="131" t="str">
        <f t="shared" si="5"/>
        <v/>
      </c>
      <c r="T38" s="131" t="e">
        <f>IF(#REF!="","",IF($B$2&gt;=#REF!,IF(#REF!="",1,0),0))</f>
        <v>#REF!</v>
      </c>
      <c r="U38" s="137"/>
    </row>
    <row r="39" spans="1:21">
      <c r="A39" s="88">
        <v>32</v>
      </c>
      <c r="B39" s="90"/>
      <c r="C39" s="106"/>
      <c r="D39" s="90">
        <f>代码管理!H37</f>
        <v>6.2</v>
      </c>
      <c r="E39" s="91"/>
      <c r="F39" s="94"/>
      <c r="G39" s="94"/>
      <c r="H39" s="95" t="str">
        <f t="shared" si="0"/>
        <v/>
      </c>
      <c r="I39" s="94" t="str">
        <f t="shared" si="1"/>
        <v/>
      </c>
      <c r="J39" s="94"/>
      <c r="K39" s="94"/>
      <c r="L39" s="129"/>
      <c r="M39" s="130">
        <f t="shared" si="2"/>
        <v>0</v>
      </c>
      <c r="N39" s="131">
        <f t="shared" si="3"/>
        <v>93</v>
      </c>
      <c r="O39" s="109"/>
      <c r="P39" s="94"/>
      <c r="Q39" s="137"/>
      <c r="R39" s="95" t="str">
        <f t="shared" si="4"/>
        <v/>
      </c>
      <c r="S39" s="131" t="str">
        <f t="shared" si="5"/>
        <v/>
      </c>
      <c r="T39" s="131" t="e">
        <f>IF(#REF!="","",IF($B$2&gt;=#REF!,IF(#REF!="",1,0),0))</f>
        <v>#REF!</v>
      </c>
      <c r="U39" s="137"/>
    </row>
    <row r="40" spans="1:21">
      <c r="A40" s="88">
        <v>33</v>
      </c>
      <c r="B40" s="90"/>
      <c r="C40" s="106"/>
      <c r="D40" s="90">
        <f>代码管理!H38</f>
        <v>6.3</v>
      </c>
      <c r="E40" s="91"/>
      <c r="F40" s="94"/>
      <c r="G40" s="94"/>
      <c r="H40" s="95" t="str">
        <f t="shared" si="0"/>
        <v/>
      </c>
      <c r="I40" s="94" t="str">
        <f t="shared" si="1"/>
        <v/>
      </c>
      <c r="J40" s="94"/>
      <c r="K40" s="94"/>
      <c r="L40" s="129"/>
      <c r="M40" s="130">
        <f t="shared" si="2"/>
        <v>0</v>
      </c>
      <c r="N40" s="131">
        <f t="shared" si="3"/>
        <v>94.5</v>
      </c>
      <c r="O40" s="109"/>
      <c r="P40" s="94"/>
      <c r="Q40" s="137"/>
      <c r="R40" s="95" t="str">
        <f t="shared" si="4"/>
        <v/>
      </c>
      <c r="S40" s="131" t="str">
        <f t="shared" si="5"/>
        <v/>
      </c>
      <c r="T40" s="131" t="e">
        <f>IF(#REF!="","",IF($B$2&gt;=#REF!,IF(#REF!="",1,0),0))</f>
        <v>#REF!</v>
      </c>
      <c r="U40" s="137"/>
    </row>
    <row r="41" spans="1:21">
      <c r="A41" s="88">
        <v>34</v>
      </c>
      <c r="B41" s="90"/>
      <c r="C41" s="106"/>
      <c r="D41" s="90">
        <f>代码管理!H39</f>
        <v>6.3</v>
      </c>
      <c r="E41" s="91"/>
      <c r="F41" s="94"/>
      <c r="G41" s="94"/>
      <c r="H41" s="95" t="str">
        <f t="shared" si="0"/>
        <v/>
      </c>
      <c r="I41" s="94" t="str">
        <f t="shared" si="1"/>
        <v/>
      </c>
      <c r="J41" s="94"/>
      <c r="K41" s="94"/>
      <c r="L41" s="129"/>
      <c r="M41" s="130">
        <f t="shared" si="2"/>
        <v>0</v>
      </c>
      <c r="N41" s="131">
        <f t="shared" si="3"/>
        <v>94.5</v>
      </c>
      <c r="O41" s="109"/>
      <c r="P41" s="94"/>
      <c r="Q41" s="137"/>
      <c r="R41" s="95" t="str">
        <f t="shared" si="4"/>
        <v/>
      </c>
      <c r="S41" s="131" t="str">
        <f t="shared" si="5"/>
        <v/>
      </c>
      <c r="T41" s="131" t="e">
        <f>IF(#REF!="","",IF($B$2&gt;=#REF!,IF(#REF!="",1,0),0))</f>
        <v>#REF!</v>
      </c>
      <c r="U41" s="137"/>
    </row>
    <row r="42" spans="1:21">
      <c r="A42" s="88">
        <v>35</v>
      </c>
      <c r="B42" s="90"/>
      <c r="C42" s="106"/>
      <c r="D42" s="90">
        <f>代码管理!H40</f>
        <v>4.2</v>
      </c>
      <c r="E42" s="91"/>
      <c r="F42" s="94"/>
      <c r="G42" s="94"/>
      <c r="H42" s="95" t="str">
        <f t="shared" si="0"/>
        <v/>
      </c>
      <c r="I42" s="94" t="str">
        <f t="shared" si="1"/>
        <v/>
      </c>
      <c r="J42" s="94"/>
      <c r="K42" s="94"/>
      <c r="L42" s="129"/>
      <c r="M42" s="130">
        <f t="shared" si="2"/>
        <v>0</v>
      </c>
      <c r="N42" s="131">
        <f t="shared" si="3"/>
        <v>63</v>
      </c>
      <c r="O42" s="109"/>
      <c r="P42" s="94"/>
      <c r="Q42" s="137"/>
      <c r="R42" s="95" t="str">
        <f t="shared" si="4"/>
        <v/>
      </c>
      <c r="S42" s="131" t="str">
        <f t="shared" si="5"/>
        <v/>
      </c>
      <c r="T42" s="131" t="e">
        <f>IF(#REF!="","",IF($B$2&gt;=#REF!,IF(#REF!="",1,0),0))</f>
        <v>#REF!</v>
      </c>
      <c r="U42" s="137"/>
    </row>
    <row r="43" ht="11.25" spans="1:21">
      <c r="A43" s="88">
        <v>36</v>
      </c>
      <c r="B43" s="90"/>
      <c r="C43" s="106"/>
      <c r="D43" s="90">
        <f>代码管理!H41</f>
        <v>6.2</v>
      </c>
      <c r="E43" s="91"/>
      <c r="F43" s="94"/>
      <c r="G43" s="94"/>
      <c r="H43" s="95" t="str">
        <f t="shared" si="0"/>
        <v/>
      </c>
      <c r="I43" s="133" t="str">
        <f t="shared" si="1"/>
        <v/>
      </c>
      <c r="J43" s="94"/>
      <c r="K43" s="94"/>
      <c r="L43" s="129"/>
      <c r="M43" s="130">
        <f t="shared" si="2"/>
        <v>0</v>
      </c>
      <c r="N43" s="131">
        <f t="shared" si="3"/>
        <v>93</v>
      </c>
      <c r="O43" s="109"/>
      <c r="P43" s="94"/>
      <c r="Q43" s="137"/>
      <c r="R43" s="95" t="str">
        <f t="shared" si="4"/>
        <v/>
      </c>
      <c r="S43" s="131" t="str">
        <f t="shared" si="5"/>
        <v/>
      </c>
      <c r="T43" s="131" t="e">
        <f>IF(#REF!="","",IF($B$2&gt;=#REF!,IF(#REF!="",1,0),0))</f>
        <v>#REF!</v>
      </c>
      <c r="U43" s="137"/>
    </row>
    <row r="44" ht="11.25" spans="1:21">
      <c r="A44" s="88">
        <v>37</v>
      </c>
      <c r="B44" s="90"/>
      <c r="C44" s="106"/>
      <c r="D44" s="90">
        <f>代码管理!H42</f>
        <v>6.3</v>
      </c>
      <c r="E44" s="91"/>
      <c r="F44" s="94"/>
      <c r="G44" s="94"/>
      <c r="H44" s="95" t="str">
        <f t="shared" si="0"/>
        <v/>
      </c>
      <c r="I44" s="133" t="str">
        <f t="shared" si="1"/>
        <v/>
      </c>
      <c r="J44" s="94"/>
      <c r="K44" s="94"/>
      <c r="L44" s="129"/>
      <c r="M44" s="130">
        <f t="shared" si="2"/>
        <v>0</v>
      </c>
      <c r="N44" s="131">
        <f t="shared" si="3"/>
        <v>94.5</v>
      </c>
      <c r="O44" s="109"/>
      <c r="P44" s="94"/>
      <c r="Q44" s="137"/>
      <c r="R44" s="95" t="str">
        <f t="shared" si="4"/>
        <v/>
      </c>
      <c r="S44" s="131" t="str">
        <f t="shared" si="5"/>
        <v/>
      </c>
      <c r="T44" s="131" t="e">
        <f>IF(#REF!="","",IF($B$2&gt;=#REF!,IF(#REF!="",1,0),0))</f>
        <v>#REF!</v>
      </c>
      <c r="U44" s="137"/>
    </row>
    <row r="45" ht="11.25" spans="1:21">
      <c r="A45" s="88">
        <v>38</v>
      </c>
      <c r="B45" s="90"/>
      <c r="C45" s="106"/>
      <c r="D45" s="90">
        <f>代码管理!H43</f>
        <v>6.3</v>
      </c>
      <c r="E45" s="91"/>
      <c r="F45" s="94"/>
      <c r="G45" s="94"/>
      <c r="H45" s="95" t="str">
        <f t="shared" si="0"/>
        <v/>
      </c>
      <c r="I45" s="133" t="str">
        <f t="shared" si="1"/>
        <v/>
      </c>
      <c r="J45" s="94"/>
      <c r="K45" s="94"/>
      <c r="L45" s="129"/>
      <c r="M45" s="130">
        <f t="shared" si="2"/>
        <v>0</v>
      </c>
      <c r="N45" s="131">
        <f t="shared" si="3"/>
        <v>94.5</v>
      </c>
      <c r="O45" s="109"/>
      <c r="P45" s="94"/>
      <c r="Q45" s="137"/>
      <c r="R45" s="95" t="str">
        <f t="shared" si="4"/>
        <v/>
      </c>
      <c r="S45" s="131" t="str">
        <f t="shared" si="5"/>
        <v/>
      </c>
      <c r="T45" s="131" t="e">
        <f>IF(#REF!="","",IF($B$2&gt;=#REF!,IF(#REF!="",1,0),0))</f>
        <v>#REF!</v>
      </c>
      <c r="U45" s="137"/>
    </row>
    <row r="46" spans="1:21">
      <c r="A46" s="88">
        <v>39</v>
      </c>
      <c r="B46" s="90"/>
      <c r="C46" s="106"/>
      <c r="D46" s="90">
        <f>代码管理!H44</f>
        <v>4.2</v>
      </c>
      <c r="E46" s="91"/>
      <c r="F46" s="94"/>
      <c r="G46" s="94"/>
      <c r="H46" s="95" t="str">
        <f t="shared" si="0"/>
        <v/>
      </c>
      <c r="I46" s="94" t="str">
        <f t="shared" si="1"/>
        <v/>
      </c>
      <c r="J46" s="94"/>
      <c r="K46" s="94"/>
      <c r="L46" s="94"/>
      <c r="M46" s="130">
        <f t="shared" si="2"/>
        <v>0</v>
      </c>
      <c r="N46" s="131">
        <f t="shared" si="3"/>
        <v>63</v>
      </c>
      <c r="O46" s="109"/>
      <c r="P46" s="94"/>
      <c r="Q46" s="137"/>
      <c r="R46" s="95" t="str">
        <f t="shared" si="4"/>
        <v/>
      </c>
      <c r="S46" s="131" t="str">
        <f t="shared" si="5"/>
        <v/>
      </c>
      <c r="T46" s="131" t="e">
        <f>IF(#REF!="","",IF($B$2&gt;=#REF!,IF(#REF!="",1,0),0))</f>
        <v>#REF!</v>
      </c>
      <c r="U46" s="137"/>
    </row>
    <row r="47" spans="1:21">
      <c r="A47" s="88"/>
      <c r="B47" s="107" t="s">
        <v>18</v>
      </c>
      <c r="C47" s="88"/>
      <c r="D47" s="88"/>
      <c r="E47" s="108"/>
      <c r="F47" s="109"/>
      <c r="G47" s="109"/>
      <c r="H47" s="110"/>
      <c r="I47" s="135"/>
      <c r="J47" s="109"/>
      <c r="K47" s="109"/>
      <c r="L47" s="130">
        <f>SUM(L8:L46)</f>
        <v>0</v>
      </c>
      <c r="M47" s="130">
        <f>SUM(M8:M46)</f>
        <v>0</v>
      </c>
      <c r="N47" s="131" t="e">
        <f>SUM(N8:N46)</f>
        <v>#REF!</v>
      </c>
      <c r="O47" s="136">
        <f>SUM(O8:O46)</f>
        <v>0</v>
      </c>
      <c r="P47" s="137"/>
      <c r="Q47" s="142">
        <f>SUM(Q8:Q46)</f>
        <v>0</v>
      </c>
      <c r="R47" s="95"/>
      <c r="S47" s="95"/>
      <c r="T47" s="143"/>
      <c r="U47" s="137"/>
    </row>
    <row r="49" ht="11.25"/>
    <row r="50" ht="18" customHeight="1" spans="1:4">
      <c r="A50" s="150" t="s">
        <v>19</v>
      </c>
      <c r="B50" s="112" t="s">
        <v>137</v>
      </c>
      <c r="C50" s="113" t="s">
        <v>21</v>
      </c>
      <c r="D50" s="114">
        <f>1-COUNTIF(H8:H46,"")/A46</f>
        <v>0</v>
      </c>
    </row>
    <row r="51" ht="18" customHeight="1" spans="1:4">
      <c r="A51" s="151"/>
      <c r="B51" s="115"/>
      <c r="C51" s="116" t="s">
        <v>25</v>
      </c>
      <c r="D51" s="117">
        <f>COUNTIF(I8:I46,1)</f>
        <v>0</v>
      </c>
    </row>
    <row r="52" ht="18" customHeight="1" spans="1:4">
      <c r="A52" s="151"/>
      <c r="B52" s="115"/>
      <c r="C52" s="118" t="s">
        <v>27</v>
      </c>
      <c r="D52" s="119">
        <f>1-COUNTIF(R8:R46,"")/A46</f>
        <v>0</v>
      </c>
    </row>
    <row r="53" ht="18" customHeight="1" spans="1:4">
      <c r="A53" s="151"/>
      <c r="B53" s="115"/>
      <c r="C53" s="116" t="s">
        <v>28</v>
      </c>
      <c r="D53" s="117">
        <f>COUNTIF($R$8:$R$47,"◎")</f>
        <v>0</v>
      </c>
    </row>
    <row r="54" ht="18" customHeight="1" spans="1:4">
      <c r="A54" s="151"/>
      <c r="B54" s="115"/>
      <c r="C54" s="116" t="s">
        <v>29</v>
      </c>
      <c r="D54" s="117">
        <f>COUNTIF($R$8:$R$47,"○")</f>
        <v>0</v>
      </c>
    </row>
    <row r="55" ht="18" customHeight="1" spans="1:4">
      <c r="A55" s="151"/>
      <c r="B55" s="115"/>
      <c r="C55" s="116" t="s">
        <v>30</v>
      </c>
      <c r="D55" s="117">
        <f>COUNTIF(S8:S46,1)</f>
        <v>0</v>
      </c>
    </row>
    <row r="56" ht="18" customHeight="1" spans="1:4">
      <c r="A56" s="151"/>
      <c r="B56" s="115"/>
      <c r="C56" s="116" t="s">
        <v>31</v>
      </c>
      <c r="D56" s="117">
        <f>COUNTIF($R$8:$R$47,"△")</f>
        <v>0</v>
      </c>
    </row>
    <row r="57" ht="18" customHeight="1" spans="1:4">
      <c r="A57" s="152"/>
      <c r="B57" s="153"/>
      <c r="C57" s="154" t="s">
        <v>32</v>
      </c>
      <c r="D57" s="155">
        <f>L47</f>
        <v>0</v>
      </c>
    </row>
    <row r="58" ht="18" customHeight="1" spans="2:2">
      <c r="B58" s="123"/>
    </row>
    <row r="59" ht="18" customHeight="1" spans="2:2">
      <c r="B59" s="123"/>
    </row>
    <row r="60" ht="18" customHeight="1" spans="2:2">
      <c r="B60" s="123"/>
    </row>
    <row r="61" ht="18" customHeight="1" spans="2:2">
      <c r="B61" s="123"/>
    </row>
    <row r="62" ht="18" customHeight="1"/>
    <row r="63" ht="18" customHeight="1" spans="1:4">
      <c r="A63" s="124"/>
      <c r="B63" s="123"/>
      <c r="C63" s="125"/>
      <c r="D63" s="125"/>
    </row>
    <row r="64" ht="18" customHeight="1" spans="2:2">
      <c r="B64" s="123"/>
    </row>
    <row r="65" ht="18" customHeight="1" spans="2:2">
      <c r="B65" s="123"/>
    </row>
    <row r="66" ht="18" customHeight="1" spans="2:2">
      <c r="B66" s="123"/>
    </row>
    <row r="67" ht="18" customHeight="1" spans="2:2">
      <c r="B67" s="123"/>
    </row>
    <row r="68" ht="18" customHeight="1" spans="2:4">
      <c r="B68" s="123"/>
      <c r="C68" s="125"/>
      <c r="D68" s="125"/>
    </row>
    <row r="69" ht="18" customHeight="1" spans="2:2">
      <c r="B69" s="123"/>
    </row>
    <row r="70" ht="18" customHeight="1" spans="2:2">
      <c r="B70" s="123"/>
    </row>
    <row r="71" ht="18" customHeight="1" spans="2:2">
      <c r="B71" s="123"/>
    </row>
    <row r="72" ht="18" customHeight="1" spans="2:2">
      <c r="B72" s="123"/>
    </row>
    <row r="73" spans="1:4">
      <c r="A73" s="144"/>
      <c r="B73" s="123"/>
      <c r="C73" s="125"/>
      <c r="D73" s="125"/>
    </row>
    <row r="74" spans="2:4">
      <c r="B74" s="123"/>
      <c r="C74" s="125"/>
      <c r="D74" s="125"/>
    </row>
  </sheetData>
  <mergeCells count="24">
    <mergeCell ref="N6:O6"/>
    <mergeCell ref="A4:A7"/>
    <mergeCell ref="A50:A57"/>
    <mergeCell ref="B4:B7"/>
    <mergeCell ref="C4:C7"/>
    <mergeCell ref="D4:D7"/>
    <mergeCell ref="E4:E5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P6:P7"/>
    <mergeCell ref="Q6:Q7"/>
    <mergeCell ref="R6:R7"/>
    <mergeCell ref="S6:S7"/>
    <mergeCell ref="T4:T5"/>
    <mergeCell ref="T6:T7"/>
    <mergeCell ref="U4:U7"/>
    <mergeCell ref="F4:S5"/>
  </mergeCells>
  <conditionalFormatting sqref="C47:D47">
    <cfRule type="expression" dxfId="0" priority="9" stopIfTrue="1">
      <formula>IF(#REF!="△",1,IF(#REF!=1,1,IF(#REF!="△",1,IF(#REF!=1,1,0))))</formula>
    </cfRule>
    <cfRule type="expression" dxfId="1" priority="10" stopIfTrue="1">
      <formula>IF(#REF!="△",1,IF(#REF!=1,1,IF(#REF!="△",1,IF(#REF!=1,1,0))))</formula>
    </cfRule>
    <cfRule type="expression" dxfId="2" priority="11" stopIfTrue="1">
      <formula>IF(#REF!="△",1,IF(#REF!=1,1,IF(#REF!="△",1,IF(#REF!=1,1,0))))</formula>
    </cfRule>
  </conditionalFormatting>
  <conditionalFormatting sqref="A19:A26">
    <cfRule type="expression" dxfId="1" priority="5" stopIfTrue="1">
      <formula>IF(#REF!="△",1,IF(#REF!=1,1,IF(#REF!="△",1,IF(#REF!=1,1,0))))</formula>
    </cfRule>
    <cfRule type="expression" dxfId="2" priority="6" stopIfTrue="1">
      <formula>IF(F19="△",1,IF(G19=1,1,IF(K19="△",1,IF(L19=1,1,0))))</formula>
    </cfRule>
  </conditionalFormatting>
  <conditionalFormatting sqref="C8:C26">
    <cfRule type="expression" dxfId="1" priority="1" stopIfTrue="1">
      <formula>IF(#REF!="△",1,IF(#REF!=1,1,IF(#REF!="△",1,IF(#REF!=1,1,0))))</formula>
    </cfRule>
    <cfRule type="expression" dxfId="2" priority="2" stopIfTrue="1">
      <formula>IF(G8="△",1,IF(H8=1,1,IF(M8="△",1,IF(N8=1,1,0))))</formula>
    </cfRule>
  </conditionalFormatting>
  <conditionalFormatting sqref="C27:C46">
    <cfRule type="expression" dxfId="1" priority="3" stopIfTrue="1">
      <formula>IF(#REF!="△",1,IF(#REF!=1,1,IF(#REF!="△",1,IF(T27=1,1,0))))</formula>
    </cfRule>
    <cfRule type="expression" dxfId="2" priority="4" stopIfTrue="1">
      <formula>IF(H27="△",1,IF(I27=1,1,IF(R27="△",1,IF(S27=1,1,0))))</formula>
    </cfRule>
  </conditionalFormatting>
  <conditionalFormatting sqref="D19:D26">
    <cfRule type="expression" dxfId="1" priority="7" stopIfTrue="1">
      <formula>IF(#REF!="△",1,IF(#REF!=1,1,IF(T19="△",1,IF(#REF!=1,1,0))))</formula>
    </cfRule>
    <cfRule type="expression" dxfId="2" priority="8" stopIfTrue="1">
      <formula>IF(I19="△",1,IF(J19=1,1,IF(S19="△",1,IF(#REF!=1,1,0))))</formula>
    </cfRule>
  </conditionalFormatting>
  <conditionalFormatting sqref="D8:D18 D27:D46">
    <cfRule type="expression" dxfId="1" priority="12" stopIfTrue="1">
      <formula>IF(#REF!="△",1,IF(#REF!=1,1,IF(#REF!="△",1,IF(#REF!=1,1,0))))</formula>
    </cfRule>
    <cfRule type="expression" dxfId="2" priority="13" stopIfTrue="1">
      <formula>IF(#REF!="△",1,IF(#REF!=1,1,IF(#REF!="△",1,IF(#REF!=1,1,0))))</formula>
    </cfRule>
    <cfRule type="expression" dxfId="0" priority="14" stopIfTrue="1">
      <formula>IF(#REF!="△",1,IF(#REF!=1,1,IF(#REF!="△",1,IF(#REF!=1,1,0))))</formula>
    </cfRule>
  </conditionalFormatting>
  <pageMargins left="0.529166666666667" right="0.235416666666667" top="0.747916666666667" bottom="0.196527777777778" header="0.313888888888889" footer="0.313888888888889"/>
  <pageSetup paperSize="9" scale="95" orientation="landscape"/>
  <headerFooter alignWithMargins="0">
    <oddHeader>&amp;L&amp;"-,加粗"&amp;9青岛萨纳斯科技有限公司&amp;C&amp;G&amp;R&amp;"-,加粗"&amp;9进度跟踪票</oddHeader>
  </headerFooter>
  <rowBreaks count="1" manualBreakCount="1">
    <brk id="47" max="20" man="1"/>
  </rowBreaks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2"/>
  </sheetPr>
  <dimension ref="A1:AA65"/>
  <sheetViews>
    <sheetView showGridLines="0" view="pageBreakPreview" zoomScale="160" zoomScaleNormal="100" topLeftCell="B8" workbookViewId="0">
      <selection activeCell="B56" sqref="B56:C60"/>
    </sheetView>
  </sheetViews>
  <sheetFormatPr defaultColWidth="9" defaultRowHeight="10.5"/>
  <cols>
    <col min="1" max="1" width="3.88333333333333" style="2" customWidth="1"/>
    <col min="2" max="2" width="13.6666666666667" style="2" customWidth="1"/>
    <col min="3" max="3" width="26.8833333333333" style="2" customWidth="1"/>
    <col min="4" max="4" width="11.775" style="3" customWidth="1"/>
    <col min="5" max="5" width="5.21666666666667" style="2" customWidth="1"/>
    <col min="6" max="7" width="5.33333333333333" style="2" customWidth="1"/>
    <col min="8" max="8" width="5.88333333333333" style="2" customWidth="1"/>
    <col min="9" max="9" width="3.775" style="2" hidden="1" customWidth="1"/>
    <col min="10" max="11" width="10.1083333333333" style="2"/>
    <col min="12" max="12" width="4" style="2" hidden="1" customWidth="1"/>
    <col min="13" max="13" width="5" style="2" hidden="1" customWidth="1"/>
    <col min="14" max="14" width="9" style="2" hidden="1" customWidth="1"/>
    <col min="15" max="15" width="10.1083333333333" style="2"/>
    <col min="16" max="16" width="5.33333333333333" style="2" customWidth="1"/>
    <col min="17" max="17" width="3.44166666666667" style="2" hidden="1" customWidth="1"/>
    <col min="18" max="18" width="3.775" style="2" customWidth="1"/>
    <col min="19" max="19" width="3.775" style="2" hidden="1" customWidth="1"/>
    <col min="20" max="20" width="6.775" style="2" customWidth="1"/>
    <col min="21" max="21" width="8.21666666666667" style="2" customWidth="1"/>
    <col min="22" max="22" width="5.88333333333333" style="2" customWidth="1"/>
    <col min="23" max="23" width="7.44166666666667" style="2" customWidth="1"/>
    <col min="24" max="24" width="8.21666666666667" style="2" customWidth="1"/>
    <col min="25" max="25" width="5.88333333333333" style="2" customWidth="1"/>
    <col min="26" max="26" width="21.1083333333333" style="2" customWidth="1"/>
    <col min="27" max="27" width="14.2166666666667" style="2" customWidth="1"/>
    <col min="28" max="28" width="7" style="2" customWidth="1"/>
    <col min="29" max="16384" width="9" style="2"/>
  </cols>
  <sheetData>
    <row r="1" ht="1.5" customHeight="1"/>
    <row r="2" ht="24.75" customHeight="1" spans="1:4">
      <c r="A2" s="77" t="s">
        <v>138</v>
      </c>
      <c r="B2" s="78">
        <v>45121</v>
      </c>
      <c r="D2" s="79"/>
    </row>
    <row r="3" ht="12.75" customHeight="1" spans="1:4">
      <c r="A3" s="80"/>
      <c r="B3" s="81"/>
      <c r="D3" s="79"/>
    </row>
    <row r="4" s="1" customFormat="1" ht="12" customHeight="1" spans="1:27">
      <c r="A4" s="82" t="s">
        <v>1</v>
      </c>
      <c r="B4" s="187" t="s">
        <v>139</v>
      </c>
      <c r="C4" s="187" t="s">
        <v>140</v>
      </c>
      <c r="D4" s="126" t="s">
        <v>141</v>
      </c>
      <c r="E4" s="84" t="s">
        <v>142</v>
      </c>
      <c r="F4" s="157" t="s">
        <v>143</v>
      </c>
      <c r="G4" s="188"/>
      <c r="H4" s="188"/>
      <c r="I4" s="127" t="s">
        <v>5</v>
      </c>
      <c r="J4" s="196" t="s">
        <v>144</v>
      </c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58" t="s">
        <v>7</v>
      </c>
      <c r="AA4" s="185"/>
    </row>
    <row r="5" s="1" customFormat="1" ht="12" customHeight="1" spans="1:27">
      <c r="A5" s="82"/>
      <c r="B5" s="83"/>
      <c r="C5" s="83"/>
      <c r="D5" s="189"/>
      <c r="E5" s="190"/>
      <c r="F5" s="188"/>
      <c r="G5" s="188"/>
      <c r="H5" s="188"/>
      <c r="I5" s="127"/>
      <c r="J5" s="126" t="s">
        <v>39</v>
      </c>
      <c r="K5" s="126" t="s">
        <v>40</v>
      </c>
      <c r="L5" s="87" t="s">
        <v>10</v>
      </c>
      <c r="M5" s="87" t="s">
        <v>11</v>
      </c>
      <c r="N5" s="126" t="s">
        <v>12</v>
      </c>
      <c r="O5" s="126" t="s">
        <v>43</v>
      </c>
      <c r="P5" s="126" t="s">
        <v>14</v>
      </c>
      <c r="Q5" s="127" t="s">
        <v>15</v>
      </c>
      <c r="R5" s="87" t="s">
        <v>16</v>
      </c>
      <c r="S5" s="87" t="s">
        <v>17</v>
      </c>
      <c r="T5" s="200" t="s">
        <v>127</v>
      </c>
      <c r="U5" s="200"/>
      <c r="V5" s="200"/>
      <c r="W5" s="200" t="s">
        <v>128</v>
      </c>
      <c r="X5" s="200"/>
      <c r="Y5" s="200"/>
      <c r="Z5" s="158"/>
      <c r="AA5" s="185"/>
    </row>
    <row r="6" s="1" customFormat="1" ht="30" customHeight="1" spans="1:27">
      <c r="A6" s="82"/>
      <c r="B6" s="83"/>
      <c r="C6" s="83"/>
      <c r="D6" s="85" t="s">
        <v>145</v>
      </c>
      <c r="E6" s="190"/>
      <c r="F6" s="87" t="s">
        <v>146</v>
      </c>
      <c r="G6" s="87" t="s">
        <v>147</v>
      </c>
      <c r="H6" s="87" t="s">
        <v>49</v>
      </c>
      <c r="I6" s="127"/>
      <c r="J6" s="126"/>
      <c r="K6" s="126"/>
      <c r="L6" s="87"/>
      <c r="M6" s="87"/>
      <c r="N6" s="126"/>
      <c r="O6" s="126"/>
      <c r="P6" s="126"/>
      <c r="Q6" s="127"/>
      <c r="R6" s="127"/>
      <c r="S6" s="87"/>
      <c r="T6" s="126" t="s">
        <v>129</v>
      </c>
      <c r="U6" s="126" t="s">
        <v>148</v>
      </c>
      <c r="V6" s="87" t="s">
        <v>49</v>
      </c>
      <c r="W6" s="126" t="s">
        <v>130</v>
      </c>
      <c r="X6" s="126" t="s">
        <v>149</v>
      </c>
      <c r="Y6" s="87" t="s">
        <v>49</v>
      </c>
      <c r="Z6" s="158"/>
      <c r="AA6" s="185"/>
    </row>
    <row r="7" s="3" customFormat="1" spans="1:27">
      <c r="A7" s="159">
        <v>1</v>
      </c>
      <c r="B7" s="89" t="s">
        <v>150</v>
      </c>
      <c r="C7" s="191" t="s">
        <v>151</v>
      </c>
      <c r="D7" s="192" t="s">
        <v>53</v>
      </c>
      <c r="E7" s="145">
        <v>16</v>
      </c>
      <c r="F7" s="160">
        <v>31.2</v>
      </c>
      <c r="G7" s="160">
        <v>8</v>
      </c>
      <c r="H7" s="160">
        <f t="shared" ref="H7:H20" si="0">SUM(F7,G7*0.1)</f>
        <v>32</v>
      </c>
      <c r="I7" s="131" t="e">
        <f>IF([1]单体测试!AB6="","",Q7+#REF!+[1]詳細設計書レビュー!M7+[1]詳細設計書レビュー!Q7+[1]詳細設計書レビュー!#REF!+[1]詳細設計書レビュー!#REF!+[1]单体测试!AD6+[1]单体测试!O6)</f>
        <v>#REF!</v>
      </c>
      <c r="J7" s="92">
        <v>45110</v>
      </c>
      <c r="K7" s="92">
        <v>45110</v>
      </c>
      <c r="L7" s="93" t="str">
        <f>IF(K7="","",IF(K7=J7,"○",IF(K7&gt;J7,"△","◎")))</f>
        <v>○</v>
      </c>
      <c r="M7" s="128" t="b">
        <f>IF(J7="","",IF(J7&lt;=$B$2,IF(K7="",1),0))</f>
        <v>0</v>
      </c>
      <c r="N7" s="92"/>
      <c r="O7" s="92">
        <v>45113</v>
      </c>
      <c r="P7" s="174">
        <v>32</v>
      </c>
      <c r="Q7" s="130">
        <f t="shared" ref="Q7:Q12" si="1">IF(O7="",0,P7)</f>
        <v>32</v>
      </c>
      <c r="R7" s="179" t="str">
        <f>IF(O7="","",IF(O7=N7,"○",IF(O7&gt;N7,"△","◎")))</f>
        <v>△</v>
      </c>
      <c r="S7" s="128" t="str">
        <f t="shared" ref="S7:S20" si="2">IF(N7="","",IF($B$2&gt;=N7,IF(O7="",1),0))</f>
        <v/>
      </c>
      <c r="T7" s="201">
        <v>31.2</v>
      </c>
      <c r="U7" s="201">
        <v>8</v>
      </c>
      <c r="V7" s="202">
        <f>IF(T7="","",T7+U7*10%)</f>
        <v>32</v>
      </c>
      <c r="W7" s="201"/>
      <c r="X7" s="201"/>
      <c r="Y7" s="202" t="str">
        <f>IF(W7="","",W7+X7*10%)</f>
        <v/>
      </c>
      <c r="Z7" s="156"/>
      <c r="AA7" s="186"/>
    </row>
    <row r="8" s="3" customFormat="1" ht="21" spans="1:27">
      <c r="A8" s="159">
        <v>2</v>
      </c>
      <c r="B8" s="89" t="s">
        <v>152</v>
      </c>
      <c r="C8" s="191" t="s">
        <v>153</v>
      </c>
      <c r="D8" s="192" t="s">
        <v>154</v>
      </c>
      <c r="E8" s="145">
        <v>12</v>
      </c>
      <c r="F8" s="160">
        <v>12</v>
      </c>
      <c r="G8" s="160">
        <v>0</v>
      </c>
      <c r="H8" s="160">
        <f t="shared" si="0"/>
        <v>12</v>
      </c>
      <c r="I8" s="131" t="e">
        <f>IF([1]单体测试!AB7="","",Q8+#REF!+[1]詳細設計書レビュー!M8+[1]詳細設計書レビュー!Q8+[1]詳細設計書レビュー!#REF!+[1]詳細設計書レビュー!#REF!+[1]单体测试!AD7+[1]单体测试!O7)</f>
        <v>#REF!</v>
      </c>
      <c r="J8" s="92">
        <v>45113</v>
      </c>
      <c r="K8" s="92">
        <v>45113</v>
      </c>
      <c r="L8" s="93" t="str">
        <f>IF(K8="","",IF(K8=J8,"○",IF(K8&gt;J8,"△","◎")))</f>
        <v>○</v>
      </c>
      <c r="M8" s="128" t="b">
        <f>IF(J8="","",IF(J8&lt;=$B$2,IF(K8="",1),0))</f>
        <v>0</v>
      </c>
      <c r="N8" s="92"/>
      <c r="O8" s="92">
        <v>45114</v>
      </c>
      <c r="P8" s="174">
        <v>12</v>
      </c>
      <c r="Q8" s="130">
        <f t="shared" si="1"/>
        <v>12</v>
      </c>
      <c r="R8" s="179" t="str">
        <f>IF(O8="","",IF(O8=N8,"○",IF(O8&gt;N8,"△","◎")))</f>
        <v>△</v>
      </c>
      <c r="S8" s="128" t="str">
        <f t="shared" si="2"/>
        <v/>
      </c>
      <c r="T8" s="201">
        <v>12</v>
      </c>
      <c r="U8" s="201">
        <v>0</v>
      </c>
      <c r="V8" s="202">
        <f>IF(T8="","",T8+U8*10%)</f>
        <v>12</v>
      </c>
      <c r="W8" s="201"/>
      <c r="X8" s="201"/>
      <c r="Y8" s="202"/>
      <c r="Z8" s="156"/>
      <c r="AA8" s="186"/>
    </row>
    <row r="9" s="3" customFormat="1" ht="21" spans="1:27">
      <c r="A9" s="159">
        <v>3</v>
      </c>
      <c r="B9" s="89" t="s">
        <v>155</v>
      </c>
      <c r="C9" s="191" t="s">
        <v>156</v>
      </c>
      <c r="D9" s="192" t="s">
        <v>157</v>
      </c>
      <c r="E9" s="145">
        <v>12</v>
      </c>
      <c r="F9" s="160">
        <v>12</v>
      </c>
      <c r="G9" s="160">
        <v>0</v>
      </c>
      <c r="H9" s="160">
        <f t="shared" si="0"/>
        <v>12</v>
      </c>
      <c r="I9" s="131" t="e">
        <f>IF([1]单体测试!AB8="","",Q9+#REF!+[1]詳細設計書レビュー!M9+[1]詳細設計書レビュー!Q9+[1]詳細設計書レビュー!#REF!+[1]詳細設計書レビュー!#REF!+[1]单体测试!AD8+[1]单体测试!O8)</f>
        <v>#REF!</v>
      </c>
      <c r="J9" s="92">
        <v>45113</v>
      </c>
      <c r="K9" s="92">
        <v>45113</v>
      </c>
      <c r="L9" s="93" t="str">
        <f>IF(K9="","",IF(K9=J9,"○",IF(K9&gt;J9,"△","◎")))</f>
        <v>○</v>
      </c>
      <c r="M9" s="128" t="b">
        <f>IF(J9="","",IF(J9&lt;=$B$2,IF(K9="",1),0))</f>
        <v>0</v>
      </c>
      <c r="N9" s="92"/>
      <c r="O9" s="92">
        <v>45114</v>
      </c>
      <c r="P9" s="174">
        <v>12</v>
      </c>
      <c r="Q9" s="130">
        <f t="shared" si="1"/>
        <v>12</v>
      </c>
      <c r="R9" s="179" t="str">
        <f t="shared" ref="R9:R52" si="3">IF(O9="","",IF(O9=N9,"○",IF(O9&gt;N9,"△","◎")))</f>
        <v>△</v>
      </c>
      <c r="S9" s="128" t="str">
        <f t="shared" si="2"/>
        <v/>
      </c>
      <c r="T9" s="201">
        <v>12</v>
      </c>
      <c r="U9" s="201">
        <v>0</v>
      </c>
      <c r="V9" s="202">
        <f>IF(T9="","",T9+U9*10%)</f>
        <v>12</v>
      </c>
      <c r="W9" s="201"/>
      <c r="X9" s="201"/>
      <c r="Y9" s="202"/>
      <c r="Z9" s="156"/>
      <c r="AA9" s="186"/>
    </row>
    <row r="10" s="3" customFormat="1" spans="1:27">
      <c r="A10" s="159">
        <v>4</v>
      </c>
      <c r="B10" s="89" t="s">
        <v>158</v>
      </c>
      <c r="C10" s="191" t="s">
        <v>159</v>
      </c>
      <c r="D10" s="192" t="s">
        <v>63</v>
      </c>
      <c r="E10" s="145">
        <v>2</v>
      </c>
      <c r="F10" s="160">
        <v>2</v>
      </c>
      <c r="G10" s="160">
        <v>1</v>
      </c>
      <c r="H10" s="160">
        <f t="shared" si="0"/>
        <v>2.1</v>
      </c>
      <c r="I10" s="131" t="e">
        <f>IF([1]单体测试!AB7="","",Q10+#REF!+[1]詳細設計書レビュー!M8+[1]詳細設計書レビュー!Q8+[1]詳細設計書レビュー!#REF!+[1]詳細設計書レビュー!#REF!+[1]单体测试!AD7+[1]单体测试!O7)</f>
        <v>#REF!</v>
      </c>
      <c r="J10" s="92">
        <v>45110</v>
      </c>
      <c r="K10" s="92">
        <v>45110</v>
      </c>
      <c r="L10" s="93" t="str">
        <f>IF(K10="","",IF(K10=J10,"○",IF(K10&gt;J10,"△","◎")))</f>
        <v>○</v>
      </c>
      <c r="M10" s="128" t="b">
        <f>IF(J10="","",IF(J10&lt;=$B$2,IF(K10="",1),0))</f>
        <v>0</v>
      </c>
      <c r="N10" s="92"/>
      <c r="O10" s="92">
        <v>45114</v>
      </c>
      <c r="P10" s="174">
        <v>2</v>
      </c>
      <c r="Q10" s="130">
        <f t="shared" si="1"/>
        <v>2</v>
      </c>
      <c r="R10" s="179" t="str">
        <f t="shared" si="3"/>
        <v>△</v>
      </c>
      <c r="S10" s="128" t="str">
        <f t="shared" si="2"/>
        <v/>
      </c>
      <c r="T10" s="201">
        <v>2</v>
      </c>
      <c r="U10" s="201">
        <v>1</v>
      </c>
      <c r="V10" s="202">
        <f t="shared" ref="V10:V20" si="4">IF(T10="","",T10+U10*10%)</f>
        <v>2.1</v>
      </c>
      <c r="W10" s="201"/>
      <c r="X10" s="201"/>
      <c r="Y10" s="202" t="str">
        <f t="shared" ref="Y10:Y20" si="5">IF(W10="","",W10+X10*10%)</f>
        <v/>
      </c>
      <c r="Z10" s="156"/>
      <c r="AA10" s="186"/>
    </row>
    <row r="11" s="3" customFormat="1" spans="1:27">
      <c r="A11" s="159">
        <v>5</v>
      </c>
      <c r="B11" s="89" t="s">
        <v>160</v>
      </c>
      <c r="C11" s="191" t="s">
        <v>161</v>
      </c>
      <c r="D11" s="192" t="s">
        <v>63</v>
      </c>
      <c r="E11" s="145">
        <v>12</v>
      </c>
      <c r="F11" s="160">
        <v>12</v>
      </c>
      <c r="G11" s="160">
        <v>6</v>
      </c>
      <c r="H11" s="160">
        <f t="shared" si="0"/>
        <v>12.6</v>
      </c>
      <c r="I11" s="131"/>
      <c r="J11" s="92">
        <v>45110</v>
      </c>
      <c r="K11" s="92">
        <v>45110</v>
      </c>
      <c r="L11" s="93"/>
      <c r="M11" s="128"/>
      <c r="N11" s="92"/>
      <c r="O11" s="92">
        <v>45121</v>
      </c>
      <c r="P11" s="174">
        <v>10</v>
      </c>
      <c r="Q11" s="130">
        <f t="shared" si="1"/>
        <v>10</v>
      </c>
      <c r="R11" s="179" t="str">
        <f t="shared" si="3"/>
        <v>△</v>
      </c>
      <c r="S11" s="128" t="str">
        <f t="shared" si="2"/>
        <v/>
      </c>
      <c r="T11" s="201">
        <v>12</v>
      </c>
      <c r="U11" s="201">
        <v>6</v>
      </c>
      <c r="V11" s="202">
        <f t="shared" si="4"/>
        <v>12.6</v>
      </c>
      <c r="W11" s="201">
        <v>2</v>
      </c>
      <c r="X11" s="201">
        <v>1</v>
      </c>
      <c r="Y11" s="202">
        <f>IF(W11="","",W11+X11*10%)</f>
        <v>2.1</v>
      </c>
      <c r="Z11" s="156"/>
      <c r="AA11" s="186"/>
    </row>
    <row r="12" s="3" customFormat="1" spans="1:27">
      <c r="A12" s="159">
        <v>6</v>
      </c>
      <c r="B12" s="89" t="s">
        <v>162</v>
      </c>
      <c r="C12" s="191" t="s">
        <v>163</v>
      </c>
      <c r="D12" s="192" t="s">
        <v>63</v>
      </c>
      <c r="E12" s="145">
        <v>10</v>
      </c>
      <c r="F12" s="160">
        <v>10</v>
      </c>
      <c r="G12" s="160">
        <v>5</v>
      </c>
      <c r="H12" s="160">
        <f t="shared" si="0"/>
        <v>10.5</v>
      </c>
      <c r="I12" s="131" t="e">
        <f>IF([1]单体测试!AB11="","",Q12+#REF!+[1]詳細設計書レビュー!M12+[1]詳細設計書レビュー!Q12+[1]詳細設計書レビュー!#REF!+[1]詳細設計書レビュー!#REF!+[1]单体测试!AD11+[1]单体测试!O11)</f>
        <v>#REF!</v>
      </c>
      <c r="J12" s="92">
        <v>45110</v>
      </c>
      <c r="K12" s="92">
        <v>45110</v>
      </c>
      <c r="L12" s="93" t="str">
        <f>IF(K12="","",IF(K12=J12,"○",IF(K12&gt;J12,"△","◎")))</f>
        <v>○</v>
      </c>
      <c r="M12" s="128" t="b">
        <f>IF(J12="","",IF(J12&lt;=$B$2,IF(K12="",1),0))</f>
        <v>0</v>
      </c>
      <c r="N12" s="92"/>
      <c r="O12" s="92">
        <v>45121</v>
      </c>
      <c r="P12" s="174">
        <v>8</v>
      </c>
      <c r="Q12" s="130">
        <f t="shared" si="1"/>
        <v>8</v>
      </c>
      <c r="R12" s="179" t="str">
        <f t="shared" si="3"/>
        <v>△</v>
      </c>
      <c r="S12" s="128" t="str">
        <f t="shared" si="2"/>
        <v/>
      </c>
      <c r="T12" s="201">
        <v>10</v>
      </c>
      <c r="U12" s="201">
        <v>5</v>
      </c>
      <c r="V12" s="202">
        <f t="shared" si="4"/>
        <v>10.5</v>
      </c>
      <c r="W12" s="201">
        <v>2</v>
      </c>
      <c r="X12" s="201">
        <v>1</v>
      </c>
      <c r="Y12" s="202">
        <f t="shared" si="5"/>
        <v>2.1</v>
      </c>
      <c r="Z12" s="156"/>
      <c r="AA12" s="186"/>
    </row>
    <row r="13" s="3" customFormat="1" spans="1:27">
      <c r="A13" s="159">
        <v>7</v>
      </c>
      <c r="B13" s="96" t="s">
        <v>164</v>
      </c>
      <c r="C13" s="191" t="s">
        <v>159</v>
      </c>
      <c r="D13" s="193" t="s">
        <v>165</v>
      </c>
      <c r="E13" s="145">
        <v>2</v>
      </c>
      <c r="F13" s="160">
        <v>2</v>
      </c>
      <c r="G13" s="160">
        <v>1</v>
      </c>
      <c r="H13" s="160">
        <f t="shared" si="0"/>
        <v>2.1</v>
      </c>
      <c r="I13" s="131" t="e">
        <f>IF([1]单体测试!AB15="","",Q13+#REF!+[1]詳細設計書レビュー!M16+[1]詳細設計書レビュー!Q16+[1]詳細設計書レビュー!#REF!+[1]詳細設計書レビュー!#REF!+[1]单体测试!AD15+[1]单体测试!O15)</f>
        <v>#REF!</v>
      </c>
      <c r="J13" s="92">
        <v>45110</v>
      </c>
      <c r="K13" s="92">
        <v>45110</v>
      </c>
      <c r="L13" s="93" t="str">
        <f t="shared" ref="L13:L15" si="6">IF(K13="","",IF(K13=J13,"○",IF(K13&gt;J13,"△","◎")))</f>
        <v>○</v>
      </c>
      <c r="M13" s="128" t="b">
        <f>IF(J13="","",IF(J13&lt;=$B$2,IF(K13="",1),0))</f>
        <v>0</v>
      </c>
      <c r="N13" s="92"/>
      <c r="O13" s="92">
        <v>45114</v>
      </c>
      <c r="P13" s="174">
        <v>2</v>
      </c>
      <c r="Q13" s="130">
        <f t="shared" ref="Q13:Q15" si="7">IF(O13="",0,P13)</f>
        <v>2</v>
      </c>
      <c r="R13" s="179" t="str">
        <f t="shared" si="3"/>
        <v>△</v>
      </c>
      <c r="S13" s="128" t="str">
        <f t="shared" si="2"/>
        <v/>
      </c>
      <c r="T13" s="201">
        <v>2</v>
      </c>
      <c r="U13" s="201">
        <v>1</v>
      </c>
      <c r="V13" s="202">
        <f t="shared" si="4"/>
        <v>2.1</v>
      </c>
      <c r="W13" s="201"/>
      <c r="X13" s="201"/>
      <c r="Y13" s="202" t="str">
        <f t="shared" si="5"/>
        <v/>
      </c>
      <c r="Z13" s="156"/>
      <c r="AA13" s="186"/>
    </row>
    <row r="14" s="3" customFormat="1" spans="1:27">
      <c r="A14" s="159">
        <v>8</v>
      </c>
      <c r="B14" s="96" t="s">
        <v>166</v>
      </c>
      <c r="C14" s="191" t="s">
        <v>167</v>
      </c>
      <c r="D14" s="193" t="s">
        <v>165</v>
      </c>
      <c r="E14" s="145">
        <v>2</v>
      </c>
      <c r="F14" s="160">
        <v>2</v>
      </c>
      <c r="G14" s="160">
        <v>1</v>
      </c>
      <c r="H14" s="160">
        <f t="shared" si="0"/>
        <v>2.1</v>
      </c>
      <c r="I14" s="131" t="e">
        <f>IF([1]单体测试!AB16="","",Q14+#REF!+[1]詳細設計書レビュー!M17+[1]詳細設計書レビュー!Q17+[1]詳細設計書レビュー!#REF!+[1]詳細設計書レビュー!#REF!+[1]单体测试!AD16+[1]单体测试!O16)</f>
        <v>#REF!</v>
      </c>
      <c r="J14" s="92">
        <v>45110</v>
      </c>
      <c r="K14" s="92">
        <v>45110</v>
      </c>
      <c r="L14" s="93" t="str">
        <f t="shared" si="6"/>
        <v>○</v>
      </c>
      <c r="M14" s="128" t="b">
        <f>IF(J14="","",IF(J14&lt;=$B$2,IF(K14="",1),0))</f>
        <v>0</v>
      </c>
      <c r="N14" s="92"/>
      <c r="O14" s="92">
        <v>45114</v>
      </c>
      <c r="P14" s="174">
        <v>2</v>
      </c>
      <c r="Q14" s="130">
        <f t="shared" si="7"/>
        <v>2</v>
      </c>
      <c r="R14" s="179" t="str">
        <f t="shared" si="3"/>
        <v>△</v>
      </c>
      <c r="S14" s="128" t="str">
        <f t="shared" si="2"/>
        <v/>
      </c>
      <c r="T14" s="201">
        <v>2</v>
      </c>
      <c r="U14" s="201">
        <v>1</v>
      </c>
      <c r="V14" s="202">
        <f t="shared" si="4"/>
        <v>2.1</v>
      </c>
      <c r="W14" s="201"/>
      <c r="X14" s="201"/>
      <c r="Y14" s="202" t="str">
        <f t="shared" si="5"/>
        <v/>
      </c>
      <c r="Z14" s="156"/>
      <c r="AA14" s="186"/>
    </row>
    <row r="15" s="3" customFormat="1" spans="1:27">
      <c r="A15" s="159">
        <v>9</v>
      </c>
      <c r="B15" s="96" t="s">
        <v>168</v>
      </c>
      <c r="C15" s="191" t="s">
        <v>169</v>
      </c>
      <c r="D15" s="192" t="s">
        <v>170</v>
      </c>
      <c r="E15" s="145">
        <v>4</v>
      </c>
      <c r="F15" s="160">
        <v>4</v>
      </c>
      <c r="G15" s="160">
        <v>2</v>
      </c>
      <c r="H15" s="160">
        <f t="shared" si="0"/>
        <v>4.2</v>
      </c>
      <c r="I15" s="131" t="e">
        <f>IF([1]单体测试!AB17="","",Q15+#REF!+[1]詳細設計書レビュー!M18+[1]詳細設計書レビュー!Q18+[1]詳細設計書レビュー!#REF!+[1]詳細設計書レビュー!#REF!+[1]单体测试!AD17+[1]单体测试!O17)</f>
        <v>#REF!</v>
      </c>
      <c r="J15" s="92">
        <v>45110</v>
      </c>
      <c r="K15" s="92">
        <v>45110</v>
      </c>
      <c r="L15" s="93" t="str">
        <f t="shared" si="6"/>
        <v>○</v>
      </c>
      <c r="M15" s="128" t="b">
        <f>IF(J15="","",IF(J15&lt;=$B$2,IF(K15="",1),0))</f>
        <v>0</v>
      </c>
      <c r="N15" s="92"/>
      <c r="O15" s="92">
        <v>45117</v>
      </c>
      <c r="P15" s="174">
        <v>4</v>
      </c>
      <c r="Q15" s="130">
        <f t="shared" si="7"/>
        <v>4</v>
      </c>
      <c r="R15" s="179" t="str">
        <f t="shared" si="3"/>
        <v>△</v>
      </c>
      <c r="S15" s="128" t="str">
        <f t="shared" si="2"/>
        <v/>
      </c>
      <c r="T15" s="201">
        <v>4</v>
      </c>
      <c r="U15" s="201">
        <v>2</v>
      </c>
      <c r="V15" s="202">
        <f t="shared" si="4"/>
        <v>4.2</v>
      </c>
      <c r="W15" s="201"/>
      <c r="X15" s="201"/>
      <c r="Y15" s="202" t="str">
        <f t="shared" si="5"/>
        <v/>
      </c>
      <c r="Z15" s="156"/>
      <c r="AA15" s="186"/>
    </row>
    <row r="16" s="3" customFormat="1" spans="1:27">
      <c r="A16" s="159">
        <v>10</v>
      </c>
      <c r="B16" s="96" t="s">
        <v>171</v>
      </c>
      <c r="C16" s="191" t="s">
        <v>172</v>
      </c>
      <c r="D16" s="192" t="s">
        <v>170</v>
      </c>
      <c r="E16" s="145">
        <v>4</v>
      </c>
      <c r="F16" s="160">
        <v>4</v>
      </c>
      <c r="G16" s="160">
        <v>2</v>
      </c>
      <c r="H16" s="160">
        <f t="shared" si="0"/>
        <v>4.2</v>
      </c>
      <c r="I16" s="131"/>
      <c r="J16" s="92">
        <v>45110</v>
      </c>
      <c r="K16" s="92">
        <v>45110</v>
      </c>
      <c r="L16" s="93"/>
      <c r="M16" s="128"/>
      <c r="N16" s="92"/>
      <c r="O16" s="92">
        <v>45117</v>
      </c>
      <c r="P16" s="174">
        <v>4</v>
      </c>
      <c r="Q16" s="130"/>
      <c r="R16" s="179" t="str">
        <f t="shared" si="3"/>
        <v>△</v>
      </c>
      <c r="S16" s="128" t="str">
        <f t="shared" si="2"/>
        <v/>
      </c>
      <c r="T16" s="201">
        <v>4</v>
      </c>
      <c r="U16" s="201">
        <v>2</v>
      </c>
      <c r="V16" s="202">
        <f t="shared" si="4"/>
        <v>4.2</v>
      </c>
      <c r="W16" s="201"/>
      <c r="X16" s="201"/>
      <c r="Y16" s="202" t="str">
        <f t="shared" si="5"/>
        <v/>
      </c>
      <c r="Z16" s="156"/>
      <c r="AA16" s="186"/>
    </row>
    <row r="17" s="3" customFormat="1" spans="1:27">
      <c r="A17" s="159">
        <v>11</v>
      </c>
      <c r="B17" s="96" t="s">
        <v>173</v>
      </c>
      <c r="C17" s="191" t="s">
        <v>174</v>
      </c>
      <c r="D17" s="192" t="s">
        <v>170</v>
      </c>
      <c r="E17" s="145">
        <v>4</v>
      </c>
      <c r="F17" s="160">
        <v>4</v>
      </c>
      <c r="G17" s="160">
        <v>2</v>
      </c>
      <c r="H17" s="160">
        <f t="shared" si="0"/>
        <v>4.2</v>
      </c>
      <c r="I17" s="131"/>
      <c r="J17" s="92">
        <v>45110</v>
      </c>
      <c r="K17" s="92">
        <v>45110</v>
      </c>
      <c r="L17" s="93"/>
      <c r="M17" s="128"/>
      <c r="N17" s="92"/>
      <c r="O17" s="92">
        <v>45119</v>
      </c>
      <c r="P17" s="174">
        <v>4</v>
      </c>
      <c r="Q17" s="130"/>
      <c r="R17" s="179" t="str">
        <f t="shared" si="3"/>
        <v>△</v>
      </c>
      <c r="S17" s="128" t="str">
        <f t="shared" si="2"/>
        <v/>
      </c>
      <c r="T17" s="201">
        <v>4</v>
      </c>
      <c r="U17" s="201">
        <v>2</v>
      </c>
      <c r="V17" s="202">
        <f t="shared" si="4"/>
        <v>4.2</v>
      </c>
      <c r="W17" s="201"/>
      <c r="X17" s="201"/>
      <c r="Y17" s="202" t="str">
        <f t="shared" si="5"/>
        <v/>
      </c>
      <c r="Z17" s="156"/>
      <c r="AA17" s="186"/>
    </row>
    <row r="18" s="3" customFormat="1" spans="1:27">
      <c r="A18" s="159">
        <v>12</v>
      </c>
      <c r="B18" s="96" t="s">
        <v>175</v>
      </c>
      <c r="C18" s="191" t="s">
        <v>176</v>
      </c>
      <c r="D18" s="192" t="s">
        <v>170</v>
      </c>
      <c r="E18" s="145">
        <v>4</v>
      </c>
      <c r="F18" s="160">
        <v>4</v>
      </c>
      <c r="G18" s="160">
        <v>2</v>
      </c>
      <c r="H18" s="160">
        <f t="shared" si="0"/>
        <v>4.2</v>
      </c>
      <c r="I18" s="131"/>
      <c r="J18" s="92">
        <v>45110</v>
      </c>
      <c r="K18" s="92">
        <v>45110</v>
      </c>
      <c r="L18" s="93"/>
      <c r="M18" s="128"/>
      <c r="N18" s="92"/>
      <c r="O18" s="92">
        <v>45119</v>
      </c>
      <c r="P18" s="174">
        <v>4</v>
      </c>
      <c r="Q18" s="130"/>
      <c r="R18" s="179" t="str">
        <f t="shared" si="3"/>
        <v>△</v>
      </c>
      <c r="S18" s="128" t="str">
        <f t="shared" si="2"/>
        <v/>
      </c>
      <c r="T18" s="201">
        <v>4</v>
      </c>
      <c r="U18" s="201">
        <v>2</v>
      </c>
      <c r="V18" s="202">
        <f t="shared" si="4"/>
        <v>4.2</v>
      </c>
      <c r="W18" s="201"/>
      <c r="X18" s="201"/>
      <c r="Y18" s="202" t="str">
        <f t="shared" si="5"/>
        <v/>
      </c>
      <c r="Z18" s="156"/>
      <c r="AA18" s="186"/>
    </row>
    <row r="19" s="3" customFormat="1" spans="1:27">
      <c r="A19" s="159">
        <v>13</v>
      </c>
      <c r="B19" s="96" t="s">
        <v>177</v>
      </c>
      <c r="C19" s="191" t="s">
        <v>178</v>
      </c>
      <c r="D19" s="192" t="s">
        <v>170</v>
      </c>
      <c r="E19" s="145">
        <v>4</v>
      </c>
      <c r="F19" s="160">
        <v>4</v>
      </c>
      <c r="G19" s="160">
        <v>2</v>
      </c>
      <c r="H19" s="160">
        <f t="shared" si="0"/>
        <v>4.2</v>
      </c>
      <c r="I19" s="131"/>
      <c r="J19" s="92">
        <v>45110</v>
      </c>
      <c r="K19" s="92">
        <v>45110</v>
      </c>
      <c r="L19" s="93"/>
      <c r="M19" s="128"/>
      <c r="N19" s="92"/>
      <c r="O19" s="92">
        <v>45121</v>
      </c>
      <c r="P19" s="174">
        <v>4</v>
      </c>
      <c r="Q19" s="130"/>
      <c r="R19" s="179" t="str">
        <f t="shared" si="3"/>
        <v>△</v>
      </c>
      <c r="S19" s="128" t="str">
        <f t="shared" si="2"/>
        <v/>
      </c>
      <c r="T19" s="201">
        <v>4</v>
      </c>
      <c r="U19" s="201">
        <v>2</v>
      </c>
      <c r="V19" s="202">
        <f t="shared" si="4"/>
        <v>4.2</v>
      </c>
      <c r="W19" s="201">
        <v>2</v>
      </c>
      <c r="X19" s="201">
        <v>1</v>
      </c>
      <c r="Y19" s="202">
        <f t="shared" si="5"/>
        <v>2.1</v>
      </c>
      <c r="Z19" s="156"/>
      <c r="AA19" s="186"/>
    </row>
    <row r="20" s="3" customFormat="1" ht="12.75" customHeight="1" spans="1:27">
      <c r="A20" s="159">
        <v>14</v>
      </c>
      <c r="B20" s="96" t="s">
        <v>179</v>
      </c>
      <c r="C20" s="191" t="s">
        <v>180</v>
      </c>
      <c r="D20" s="192" t="s">
        <v>170</v>
      </c>
      <c r="E20" s="145">
        <v>4</v>
      </c>
      <c r="F20" s="160">
        <v>4</v>
      </c>
      <c r="G20" s="160">
        <v>2</v>
      </c>
      <c r="H20" s="160">
        <f t="shared" si="0"/>
        <v>4.2</v>
      </c>
      <c r="I20" s="131"/>
      <c r="J20" s="92">
        <v>45110</v>
      </c>
      <c r="K20" s="92">
        <v>45110</v>
      </c>
      <c r="L20" s="93"/>
      <c r="M20" s="128"/>
      <c r="N20" s="92"/>
      <c r="O20" s="92">
        <v>45121</v>
      </c>
      <c r="P20" s="174">
        <v>4</v>
      </c>
      <c r="Q20" s="130"/>
      <c r="R20" s="179" t="str">
        <f t="shared" si="3"/>
        <v>△</v>
      </c>
      <c r="S20" s="128" t="str">
        <f t="shared" si="2"/>
        <v/>
      </c>
      <c r="T20" s="201">
        <v>4</v>
      </c>
      <c r="U20" s="201">
        <v>2</v>
      </c>
      <c r="V20" s="202">
        <f t="shared" si="4"/>
        <v>4.2</v>
      </c>
      <c r="W20" s="201">
        <v>2</v>
      </c>
      <c r="X20" s="203">
        <v>1</v>
      </c>
      <c r="Y20" s="202">
        <f t="shared" si="5"/>
        <v>2.1</v>
      </c>
      <c r="Z20" s="156"/>
      <c r="AA20" s="186"/>
    </row>
    <row r="21" s="3" customFormat="1" ht="12.75" customHeight="1" spans="1:27">
      <c r="A21" s="159">
        <v>15</v>
      </c>
      <c r="B21" s="96" t="s">
        <v>181</v>
      </c>
      <c r="C21" s="191" t="s">
        <v>182</v>
      </c>
      <c r="D21" s="192" t="s">
        <v>78</v>
      </c>
      <c r="E21" s="145">
        <v>4</v>
      </c>
      <c r="F21" s="160">
        <v>4</v>
      </c>
      <c r="G21" s="160">
        <v>2</v>
      </c>
      <c r="H21" s="160">
        <f t="shared" ref="H21:H35" si="8">SUM(F21,G21*0.1)</f>
        <v>4.2</v>
      </c>
      <c r="I21" s="131"/>
      <c r="J21" s="92">
        <v>45110</v>
      </c>
      <c r="K21" s="92">
        <v>45110</v>
      </c>
      <c r="L21" s="93"/>
      <c r="M21" s="128"/>
      <c r="N21" s="92"/>
      <c r="O21" s="92">
        <v>45117</v>
      </c>
      <c r="P21" s="174">
        <v>4</v>
      </c>
      <c r="Q21" s="130"/>
      <c r="R21" s="179" t="str">
        <f t="shared" si="3"/>
        <v>△</v>
      </c>
      <c r="S21" s="128" t="str">
        <f t="shared" ref="S21:S28" si="9">IF(N21="","",IF($B$2&gt;=N21,IF(O21="",1),0))</f>
        <v/>
      </c>
      <c r="T21" s="201">
        <v>4</v>
      </c>
      <c r="U21" s="201">
        <v>2</v>
      </c>
      <c r="V21" s="202">
        <f t="shared" ref="V21:V28" si="10">IF(T21="","",T21+U21*10%)</f>
        <v>4.2</v>
      </c>
      <c r="W21" s="201"/>
      <c r="X21" s="203"/>
      <c r="Y21" s="202" t="str">
        <f t="shared" ref="Y21:Y28" si="11">IF(W21="","",W21+X21*10%)</f>
        <v/>
      </c>
      <c r="Z21" s="156"/>
      <c r="AA21" s="186"/>
    </row>
    <row r="22" s="3" customFormat="1" ht="12.75" customHeight="1" spans="1:27">
      <c r="A22" s="159">
        <v>16</v>
      </c>
      <c r="B22" s="96" t="s">
        <v>183</v>
      </c>
      <c r="C22" s="191" t="s">
        <v>184</v>
      </c>
      <c r="D22" s="193" t="s">
        <v>165</v>
      </c>
      <c r="E22" s="145">
        <v>10</v>
      </c>
      <c r="F22" s="160">
        <v>10</v>
      </c>
      <c r="G22" s="160">
        <v>5</v>
      </c>
      <c r="H22" s="160">
        <f t="shared" si="8"/>
        <v>10.5</v>
      </c>
      <c r="I22" s="131"/>
      <c r="J22" s="92">
        <v>45110</v>
      </c>
      <c r="K22" s="92">
        <v>45110</v>
      </c>
      <c r="L22" s="93"/>
      <c r="M22" s="128"/>
      <c r="N22" s="92"/>
      <c r="O22" s="92">
        <v>45121</v>
      </c>
      <c r="P22" s="174">
        <v>10</v>
      </c>
      <c r="Q22" s="130"/>
      <c r="R22" s="179" t="str">
        <f t="shared" si="3"/>
        <v>△</v>
      </c>
      <c r="S22" s="128" t="str">
        <f t="shared" si="9"/>
        <v/>
      </c>
      <c r="T22" s="201">
        <v>10</v>
      </c>
      <c r="U22" s="201">
        <v>5</v>
      </c>
      <c r="V22" s="202">
        <f t="shared" si="10"/>
        <v>10.5</v>
      </c>
      <c r="W22" s="201">
        <v>2</v>
      </c>
      <c r="X22" s="203">
        <v>1</v>
      </c>
      <c r="Y22" s="202">
        <f t="shared" si="11"/>
        <v>2.1</v>
      </c>
      <c r="Z22" s="156"/>
      <c r="AA22" s="186"/>
    </row>
    <row r="23" s="3" customFormat="1" ht="12.75" customHeight="1" spans="1:27">
      <c r="A23" s="159">
        <v>17</v>
      </c>
      <c r="B23" s="96" t="s">
        <v>185</v>
      </c>
      <c r="C23" s="191" t="s">
        <v>186</v>
      </c>
      <c r="D23" s="193" t="s">
        <v>165</v>
      </c>
      <c r="E23" s="145">
        <v>10</v>
      </c>
      <c r="F23" s="160">
        <v>10</v>
      </c>
      <c r="G23" s="160">
        <v>5</v>
      </c>
      <c r="H23" s="160">
        <f t="shared" si="8"/>
        <v>10.5</v>
      </c>
      <c r="I23" s="131"/>
      <c r="J23" s="92">
        <v>45110</v>
      </c>
      <c r="K23" s="92">
        <v>45110</v>
      </c>
      <c r="L23" s="93"/>
      <c r="M23" s="128"/>
      <c r="N23" s="92"/>
      <c r="O23" s="92">
        <v>45121</v>
      </c>
      <c r="P23" s="174">
        <v>10</v>
      </c>
      <c r="Q23" s="130"/>
      <c r="R23" s="179" t="str">
        <f t="shared" si="3"/>
        <v>△</v>
      </c>
      <c r="S23" s="128" t="str">
        <f t="shared" si="9"/>
        <v/>
      </c>
      <c r="T23" s="201">
        <v>10</v>
      </c>
      <c r="U23" s="201">
        <v>5</v>
      </c>
      <c r="V23" s="202">
        <f t="shared" si="10"/>
        <v>10.5</v>
      </c>
      <c r="W23" s="201">
        <v>2</v>
      </c>
      <c r="X23" s="203">
        <v>1</v>
      </c>
      <c r="Y23" s="202">
        <f t="shared" si="11"/>
        <v>2.1</v>
      </c>
      <c r="Z23" s="156"/>
      <c r="AA23" s="186"/>
    </row>
    <row r="24" s="3" customFormat="1" ht="12.75" customHeight="1" spans="1:27">
      <c r="A24" s="159">
        <v>18</v>
      </c>
      <c r="B24" s="96" t="s">
        <v>187</v>
      </c>
      <c r="C24" s="191" t="s">
        <v>188</v>
      </c>
      <c r="D24" s="192" t="s">
        <v>78</v>
      </c>
      <c r="E24" s="145">
        <v>4</v>
      </c>
      <c r="F24" s="160">
        <v>4</v>
      </c>
      <c r="G24" s="160">
        <v>2</v>
      </c>
      <c r="H24" s="160">
        <f t="shared" si="8"/>
        <v>4.2</v>
      </c>
      <c r="I24" s="131"/>
      <c r="J24" s="92">
        <v>45110</v>
      </c>
      <c r="K24" s="92">
        <v>45110</v>
      </c>
      <c r="L24" s="93"/>
      <c r="M24" s="128"/>
      <c r="N24" s="92"/>
      <c r="O24" s="92">
        <v>45117</v>
      </c>
      <c r="P24" s="174">
        <v>2</v>
      </c>
      <c r="Q24" s="130"/>
      <c r="R24" s="179" t="str">
        <f t="shared" si="3"/>
        <v>△</v>
      </c>
      <c r="S24" s="128" t="str">
        <f t="shared" si="9"/>
        <v/>
      </c>
      <c r="T24" s="201">
        <v>4</v>
      </c>
      <c r="U24" s="201">
        <v>2</v>
      </c>
      <c r="V24" s="202">
        <f t="shared" si="10"/>
        <v>4.2</v>
      </c>
      <c r="W24" s="201"/>
      <c r="X24" s="203"/>
      <c r="Y24" s="202" t="str">
        <f t="shared" si="11"/>
        <v/>
      </c>
      <c r="Z24" s="156"/>
      <c r="AA24" s="186"/>
    </row>
    <row r="25" s="3" customFormat="1" ht="12.75" customHeight="1" spans="1:27">
      <c r="A25" s="159">
        <v>19</v>
      </c>
      <c r="B25" s="96" t="s">
        <v>189</v>
      </c>
      <c r="C25" s="191" t="s">
        <v>190</v>
      </c>
      <c r="D25" s="192" t="s">
        <v>78</v>
      </c>
      <c r="E25" s="145">
        <v>4</v>
      </c>
      <c r="F25" s="160">
        <v>4</v>
      </c>
      <c r="G25" s="160">
        <v>2</v>
      </c>
      <c r="H25" s="160">
        <f t="shared" si="8"/>
        <v>4.2</v>
      </c>
      <c r="I25" s="131"/>
      <c r="J25" s="92">
        <v>45110</v>
      </c>
      <c r="K25" s="92">
        <v>45110</v>
      </c>
      <c r="L25" s="93"/>
      <c r="M25" s="128"/>
      <c r="N25" s="92"/>
      <c r="O25" s="92">
        <v>45119</v>
      </c>
      <c r="P25" s="174">
        <v>2</v>
      </c>
      <c r="Q25" s="130"/>
      <c r="R25" s="179" t="str">
        <f t="shared" si="3"/>
        <v>△</v>
      </c>
      <c r="S25" s="128" t="str">
        <f t="shared" si="9"/>
        <v/>
      </c>
      <c r="T25" s="201">
        <v>4</v>
      </c>
      <c r="U25" s="201">
        <v>2</v>
      </c>
      <c r="V25" s="202">
        <f t="shared" si="10"/>
        <v>4.2</v>
      </c>
      <c r="W25" s="201"/>
      <c r="X25" s="203"/>
      <c r="Y25" s="202" t="str">
        <f t="shared" si="11"/>
        <v/>
      </c>
      <c r="Z25" s="156"/>
      <c r="AA25" s="186"/>
    </row>
    <row r="26" s="3" customFormat="1" ht="12.75" customHeight="1" spans="1:27">
      <c r="A26" s="159">
        <v>20</v>
      </c>
      <c r="B26" s="96" t="s">
        <v>191</v>
      </c>
      <c r="C26" s="191" t="s">
        <v>192</v>
      </c>
      <c r="D26" s="192" t="s">
        <v>78</v>
      </c>
      <c r="E26" s="145">
        <v>4</v>
      </c>
      <c r="F26" s="160">
        <v>4</v>
      </c>
      <c r="G26" s="160">
        <v>2</v>
      </c>
      <c r="H26" s="160">
        <f t="shared" si="8"/>
        <v>4.2</v>
      </c>
      <c r="I26" s="131"/>
      <c r="J26" s="92">
        <v>45110</v>
      </c>
      <c r="K26" s="92">
        <v>45110</v>
      </c>
      <c r="L26" s="93"/>
      <c r="M26" s="128"/>
      <c r="N26" s="92"/>
      <c r="O26" s="92">
        <v>45119</v>
      </c>
      <c r="P26" s="174">
        <v>2</v>
      </c>
      <c r="Q26" s="130"/>
      <c r="R26" s="179" t="str">
        <f t="shared" si="3"/>
        <v>△</v>
      </c>
      <c r="S26" s="128" t="str">
        <f t="shared" si="9"/>
        <v/>
      </c>
      <c r="T26" s="201">
        <v>4</v>
      </c>
      <c r="U26" s="201">
        <v>2</v>
      </c>
      <c r="V26" s="202">
        <f t="shared" si="10"/>
        <v>4.2</v>
      </c>
      <c r="W26" s="201"/>
      <c r="X26" s="203"/>
      <c r="Y26" s="202" t="str">
        <f t="shared" si="11"/>
        <v/>
      </c>
      <c r="Z26" s="156"/>
      <c r="AA26" s="186"/>
    </row>
    <row r="27" s="3" customFormat="1" ht="12.75" customHeight="1" spans="1:27">
      <c r="A27" s="159">
        <v>21</v>
      </c>
      <c r="B27" s="96" t="s">
        <v>193</v>
      </c>
      <c r="C27" s="191" t="s">
        <v>194</v>
      </c>
      <c r="D27" s="192" t="s">
        <v>78</v>
      </c>
      <c r="E27" s="145">
        <v>4</v>
      </c>
      <c r="F27" s="160">
        <v>4</v>
      </c>
      <c r="G27" s="160">
        <v>2</v>
      </c>
      <c r="H27" s="160">
        <f t="shared" si="8"/>
        <v>4.2</v>
      </c>
      <c r="I27" s="131"/>
      <c r="J27" s="92">
        <v>45110</v>
      </c>
      <c r="K27" s="92">
        <v>45110</v>
      </c>
      <c r="L27" s="93"/>
      <c r="M27" s="128"/>
      <c r="N27" s="92"/>
      <c r="O27" s="92">
        <v>45121</v>
      </c>
      <c r="P27" s="174">
        <v>4</v>
      </c>
      <c r="Q27" s="130"/>
      <c r="R27" s="179" t="str">
        <f t="shared" si="3"/>
        <v>△</v>
      </c>
      <c r="S27" s="128" t="str">
        <f t="shared" si="9"/>
        <v/>
      </c>
      <c r="T27" s="201">
        <v>4</v>
      </c>
      <c r="U27" s="201">
        <v>2</v>
      </c>
      <c r="V27" s="202">
        <f t="shared" si="10"/>
        <v>4.2</v>
      </c>
      <c r="W27" s="201">
        <v>2</v>
      </c>
      <c r="X27" s="203">
        <v>1</v>
      </c>
      <c r="Y27" s="202">
        <f t="shared" si="11"/>
        <v>2.1</v>
      </c>
      <c r="Z27" s="156"/>
      <c r="AA27" s="186"/>
    </row>
    <row r="28" s="3" customFormat="1" ht="12.75" customHeight="1" spans="1:27">
      <c r="A28" s="159">
        <v>22</v>
      </c>
      <c r="B28" s="96" t="s">
        <v>195</v>
      </c>
      <c r="C28" s="191" t="s">
        <v>196</v>
      </c>
      <c r="D28" s="192" t="s">
        <v>78</v>
      </c>
      <c r="E28" s="145">
        <v>4</v>
      </c>
      <c r="F28" s="160">
        <v>4</v>
      </c>
      <c r="G28" s="160">
        <v>2</v>
      </c>
      <c r="H28" s="160">
        <f t="shared" si="8"/>
        <v>4.2</v>
      </c>
      <c r="I28" s="131"/>
      <c r="J28" s="92">
        <v>45110</v>
      </c>
      <c r="K28" s="92">
        <v>45110</v>
      </c>
      <c r="L28" s="93"/>
      <c r="M28" s="128"/>
      <c r="N28" s="92"/>
      <c r="O28" s="92">
        <v>45121</v>
      </c>
      <c r="P28" s="174">
        <v>4</v>
      </c>
      <c r="Q28" s="130"/>
      <c r="R28" s="179" t="str">
        <f t="shared" si="3"/>
        <v>△</v>
      </c>
      <c r="S28" s="128" t="str">
        <f t="shared" si="9"/>
        <v/>
      </c>
      <c r="T28" s="201">
        <v>4</v>
      </c>
      <c r="U28" s="201">
        <v>2</v>
      </c>
      <c r="V28" s="202">
        <f t="shared" si="10"/>
        <v>4.2</v>
      </c>
      <c r="W28" s="201">
        <v>2</v>
      </c>
      <c r="X28" s="203">
        <v>1</v>
      </c>
      <c r="Y28" s="202">
        <f t="shared" si="11"/>
        <v>2.1</v>
      </c>
      <c r="Z28" s="156"/>
      <c r="AA28" s="186"/>
    </row>
    <row r="29" s="3" customFormat="1" ht="12.75" customHeight="1" spans="1:27">
      <c r="A29" s="159">
        <v>23</v>
      </c>
      <c r="B29" s="161" t="s">
        <v>197</v>
      </c>
      <c r="C29" s="191" t="s">
        <v>159</v>
      </c>
      <c r="D29" s="192" t="s">
        <v>55</v>
      </c>
      <c r="E29" s="145">
        <v>2</v>
      </c>
      <c r="F29" s="160">
        <v>2</v>
      </c>
      <c r="G29" s="160">
        <v>1</v>
      </c>
      <c r="H29" s="160">
        <f t="shared" si="8"/>
        <v>2.1</v>
      </c>
      <c r="I29" s="131"/>
      <c r="J29" s="92">
        <v>45110</v>
      </c>
      <c r="K29" s="92">
        <v>45110</v>
      </c>
      <c r="L29" s="93"/>
      <c r="M29" s="128"/>
      <c r="N29" s="92"/>
      <c r="O29" s="92">
        <v>45114</v>
      </c>
      <c r="P29" s="174">
        <v>2</v>
      </c>
      <c r="Q29" s="130"/>
      <c r="R29" s="179" t="str">
        <f t="shared" si="3"/>
        <v>△</v>
      </c>
      <c r="S29" s="128" t="str">
        <f t="shared" ref="S29:S45" si="12">IF(N29="","",IF($B$2&gt;=N29,IF(O29="",1),0))</f>
        <v/>
      </c>
      <c r="T29" s="201">
        <v>2</v>
      </c>
      <c r="U29" s="201">
        <v>1</v>
      </c>
      <c r="V29" s="202">
        <f t="shared" ref="V29:V40" si="13">IF(T29="","",T29+U29*10%)</f>
        <v>2.1</v>
      </c>
      <c r="W29" s="201"/>
      <c r="X29" s="201"/>
      <c r="Y29" s="202" t="str">
        <f t="shared" ref="Y29:Y46" si="14">IF(W29="","",W29+X29*10%)</f>
        <v/>
      </c>
      <c r="Z29" s="156"/>
      <c r="AA29" s="186"/>
    </row>
    <row r="30" s="3" customFormat="1" spans="1:27">
      <c r="A30" s="159">
        <v>24</v>
      </c>
      <c r="B30" s="161" t="s">
        <v>198</v>
      </c>
      <c r="C30" s="191" t="s">
        <v>199</v>
      </c>
      <c r="D30" s="192" t="s">
        <v>55</v>
      </c>
      <c r="E30" s="145">
        <v>3</v>
      </c>
      <c r="F30" s="160">
        <v>3</v>
      </c>
      <c r="G30" s="160">
        <v>1</v>
      </c>
      <c r="H30" s="160">
        <f t="shared" si="8"/>
        <v>3.1</v>
      </c>
      <c r="I30" s="131"/>
      <c r="J30" s="92">
        <v>45110</v>
      </c>
      <c r="K30" s="92">
        <v>45110</v>
      </c>
      <c r="L30" s="93"/>
      <c r="M30" s="128"/>
      <c r="N30" s="92"/>
      <c r="O30" s="92">
        <v>45117</v>
      </c>
      <c r="P30" s="174">
        <v>3</v>
      </c>
      <c r="Q30" s="130"/>
      <c r="R30" s="179" t="str">
        <f t="shared" si="3"/>
        <v>△</v>
      </c>
      <c r="S30" s="128" t="str">
        <f t="shared" si="12"/>
        <v/>
      </c>
      <c r="T30" s="201">
        <v>3</v>
      </c>
      <c r="U30" s="201">
        <v>1</v>
      </c>
      <c r="V30" s="160">
        <f t="shared" si="13"/>
        <v>3.1</v>
      </c>
      <c r="W30" s="201"/>
      <c r="X30" s="204"/>
      <c r="Y30" s="160" t="str">
        <f t="shared" si="14"/>
        <v/>
      </c>
      <c r="Z30" s="156"/>
      <c r="AA30" s="186"/>
    </row>
    <row r="31" s="3" customFormat="1" spans="1:27">
      <c r="A31" s="159">
        <v>25</v>
      </c>
      <c r="B31" s="161" t="s">
        <v>200</v>
      </c>
      <c r="C31" s="191" t="s">
        <v>201</v>
      </c>
      <c r="D31" s="192" t="s">
        <v>202</v>
      </c>
      <c r="E31" s="145">
        <v>3</v>
      </c>
      <c r="F31" s="160">
        <v>3</v>
      </c>
      <c r="G31" s="160">
        <v>2</v>
      </c>
      <c r="H31" s="160">
        <f t="shared" si="8"/>
        <v>3.2</v>
      </c>
      <c r="I31" s="131" t="e">
        <f>IF([1]单体测试!AB37="","",Q31+#REF!+[1]詳細設計書レビュー!M38+[1]詳細設計書レビュー!Q38+[1]詳細設計書レビュー!#REF!+[1]詳細設計書レビュー!#REF!+[1]单体测试!AD37+[1]单体测试!O37)</f>
        <v>#REF!</v>
      </c>
      <c r="J31" s="92">
        <v>45110</v>
      </c>
      <c r="K31" s="92">
        <v>45110</v>
      </c>
      <c r="L31" s="93" t="str">
        <f t="shared" ref="L31:L36" si="15">IF(K31="","",IF(K31=J31,"○",IF(K31&gt;J31,"△","◎")))</f>
        <v>○</v>
      </c>
      <c r="M31" s="128"/>
      <c r="N31" s="92"/>
      <c r="O31" s="92">
        <v>45117</v>
      </c>
      <c r="P31" s="174">
        <v>3</v>
      </c>
      <c r="Q31" s="130">
        <f t="shared" ref="Q31:Q36" si="16">IF(O31="",0,P31)</f>
        <v>3</v>
      </c>
      <c r="R31" s="179" t="str">
        <f t="shared" si="3"/>
        <v>△</v>
      </c>
      <c r="S31" s="128" t="str">
        <f t="shared" si="12"/>
        <v/>
      </c>
      <c r="T31" s="201">
        <v>3</v>
      </c>
      <c r="U31" s="201">
        <v>2</v>
      </c>
      <c r="V31" s="160">
        <f t="shared" si="13"/>
        <v>3.2</v>
      </c>
      <c r="W31" s="201"/>
      <c r="X31" s="204"/>
      <c r="Y31" s="160" t="str">
        <f t="shared" si="14"/>
        <v/>
      </c>
      <c r="Z31" s="156"/>
      <c r="AA31" s="186"/>
    </row>
    <row r="32" s="3" customFormat="1" spans="1:27">
      <c r="A32" s="159">
        <v>26</v>
      </c>
      <c r="B32" s="161" t="s">
        <v>203</v>
      </c>
      <c r="C32" s="191" t="s">
        <v>204</v>
      </c>
      <c r="D32" s="192" t="s">
        <v>55</v>
      </c>
      <c r="E32" s="145">
        <v>4</v>
      </c>
      <c r="F32" s="160">
        <v>4</v>
      </c>
      <c r="G32" s="160">
        <v>2</v>
      </c>
      <c r="H32" s="160">
        <f t="shared" si="8"/>
        <v>4.2</v>
      </c>
      <c r="I32" s="131" t="e">
        <f>IF([1]单体测试!AB38="","",Q32+#REF!+[1]詳細設計書レビュー!M39+[1]詳細設計書レビュー!Q39+[1]詳細設計書レビュー!#REF!+[1]詳細設計書レビュー!#REF!+[1]单体测试!AD38+[1]单体测试!O38)</f>
        <v>#REF!</v>
      </c>
      <c r="J32" s="92">
        <v>45110</v>
      </c>
      <c r="K32" s="92">
        <v>45110</v>
      </c>
      <c r="L32" s="93" t="str">
        <f t="shared" si="15"/>
        <v>○</v>
      </c>
      <c r="M32" s="128"/>
      <c r="N32" s="92"/>
      <c r="O32" s="92">
        <v>45119</v>
      </c>
      <c r="P32" s="174">
        <v>2</v>
      </c>
      <c r="Q32" s="130">
        <f t="shared" si="16"/>
        <v>2</v>
      </c>
      <c r="R32" s="179" t="str">
        <f t="shared" si="3"/>
        <v>△</v>
      </c>
      <c r="S32" s="128" t="str">
        <f t="shared" si="12"/>
        <v/>
      </c>
      <c r="T32" s="201">
        <v>4</v>
      </c>
      <c r="U32" s="201">
        <v>2</v>
      </c>
      <c r="V32" s="160">
        <f t="shared" si="13"/>
        <v>4.2</v>
      </c>
      <c r="W32" s="201"/>
      <c r="X32" s="204"/>
      <c r="Y32" s="160" t="str">
        <f t="shared" si="14"/>
        <v/>
      </c>
      <c r="Z32" s="156"/>
      <c r="AA32" s="186"/>
    </row>
    <row r="33" s="3" customFormat="1" spans="1:27">
      <c r="A33" s="159">
        <v>27</v>
      </c>
      <c r="B33" s="161" t="s">
        <v>205</v>
      </c>
      <c r="C33" s="191" t="s">
        <v>206</v>
      </c>
      <c r="D33" s="192" t="s">
        <v>55</v>
      </c>
      <c r="E33" s="145">
        <v>4</v>
      </c>
      <c r="F33" s="160">
        <v>4</v>
      </c>
      <c r="G33" s="160">
        <v>2</v>
      </c>
      <c r="H33" s="160">
        <f t="shared" si="8"/>
        <v>4.2</v>
      </c>
      <c r="I33" s="131" t="e">
        <f>IF([1]单体测试!AB39="","",Q33+#REF!+[1]詳細設計書レビュー!M40+[1]詳細設計書レビュー!Q40+[1]詳細設計書レビュー!#REF!+[1]詳細設計書レビュー!#REF!+[1]单体测试!AD39+[1]单体测试!O39)</f>
        <v>#REF!</v>
      </c>
      <c r="J33" s="92">
        <v>45110</v>
      </c>
      <c r="K33" s="92">
        <v>45110</v>
      </c>
      <c r="L33" s="93" t="str">
        <f t="shared" si="15"/>
        <v>○</v>
      </c>
      <c r="M33" s="128"/>
      <c r="N33" s="92"/>
      <c r="O33" s="92">
        <v>45119</v>
      </c>
      <c r="P33" s="174">
        <v>2</v>
      </c>
      <c r="Q33" s="130">
        <f t="shared" si="16"/>
        <v>2</v>
      </c>
      <c r="R33" s="179" t="str">
        <f t="shared" si="3"/>
        <v>△</v>
      </c>
      <c r="S33" s="128" t="str">
        <f t="shared" si="12"/>
        <v/>
      </c>
      <c r="T33" s="201">
        <v>4</v>
      </c>
      <c r="U33" s="201">
        <v>2</v>
      </c>
      <c r="V33" s="160">
        <f t="shared" si="13"/>
        <v>4.2</v>
      </c>
      <c r="W33" s="201"/>
      <c r="X33" s="204"/>
      <c r="Y33" s="160" t="str">
        <f t="shared" si="14"/>
        <v/>
      </c>
      <c r="Z33" s="156"/>
      <c r="AA33" s="186"/>
    </row>
    <row r="34" s="3" customFormat="1" spans="1:27">
      <c r="A34" s="159">
        <v>28</v>
      </c>
      <c r="B34" s="161" t="s">
        <v>207</v>
      </c>
      <c r="C34" s="191" t="s">
        <v>208</v>
      </c>
      <c r="D34" s="192" t="s">
        <v>55</v>
      </c>
      <c r="E34" s="145">
        <v>4</v>
      </c>
      <c r="F34" s="160">
        <v>4</v>
      </c>
      <c r="G34" s="160">
        <v>2</v>
      </c>
      <c r="H34" s="160">
        <f t="shared" si="8"/>
        <v>4.2</v>
      </c>
      <c r="I34" s="131" t="e">
        <f>IF([1]单体测试!AB40="","",Q34+#REF!+[1]詳細設計書レビュー!M41+[1]詳細設計書レビュー!Q41+[1]詳細設計書レビュー!#REF!+[1]詳細設計書レビュー!#REF!+[1]单体测试!AD40+[1]单体测试!O40)</f>
        <v>#REF!</v>
      </c>
      <c r="J34" s="92">
        <v>45110</v>
      </c>
      <c r="K34" s="92">
        <v>45110</v>
      </c>
      <c r="L34" s="93" t="str">
        <f t="shared" si="15"/>
        <v>○</v>
      </c>
      <c r="M34" s="128"/>
      <c r="N34" s="92"/>
      <c r="O34" s="92">
        <v>45121</v>
      </c>
      <c r="P34" s="174">
        <v>4</v>
      </c>
      <c r="Q34" s="130">
        <f t="shared" si="16"/>
        <v>4</v>
      </c>
      <c r="R34" s="179" t="str">
        <f t="shared" si="3"/>
        <v>△</v>
      </c>
      <c r="S34" s="128" t="str">
        <f t="shared" si="12"/>
        <v/>
      </c>
      <c r="T34" s="201">
        <v>4</v>
      </c>
      <c r="U34" s="201">
        <v>2</v>
      </c>
      <c r="V34" s="160">
        <f t="shared" si="13"/>
        <v>4.2</v>
      </c>
      <c r="W34" s="201">
        <v>2</v>
      </c>
      <c r="X34" s="204">
        <v>1</v>
      </c>
      <c r="Y34" s="160">
        <f t="shared" si="14"/>
        <v>2.1</v>
      </c>
      <c r="Z34" s="156"/>
      <c r="AA34" s="186"/>
    </row>
    <row r="35" s="3" customFormat="1" spans="1:27">
      <c r="A35" s="159">
        <v>29</v>
      </c>
      <c r="B35" s="161" t="s">
        <v>209</v>
      </c>
      <c r="C35" s="191" t="s">
        <v>210</v>
      </c>
      <c r="D35" s="192" t="s">
        <v>55</v>
      </c>
      <c r="E35" s="145">
        <v>4</v>
      </c>
      <c r="F35" s="160">
        <v>4</v>
      </c>
      <c r="G35" s="160">
        <v>2</v>
      </c>
      <c r="H35" s="160">
        <f t="shared" si="8"/>
        <v>4.2</v>
      </c>
      <c r="I35" s="131" t="e">
        <f>IF([1]单体测试!AB41="","",Q35+#REF!+[1]詳細設計書レビュー!M42+[1]詳細設計書レビュー!Q42+[1]詳細設計書レビュー!#REF!+[1]詳細設計書レビュー!#REF!+[1]单体测试!AD41+[1]单体测试!O41)</f>
        <v>#REF!</v>
      </c>
      <c r="J35" s="92">
        <v>45110</v>
      </c>
      <c r="K35" s="92">
        <v>45110</v>
      </c>
      <c r="L35" s="93" t="str">
        <f t="shared" si="15"/>
        <v>○</v>
      </c>
      <c r="M35" s="128"/>
      <c r="N35" s="92"/>
      <c r="O35" s="92">
        <v>45121</v>
      </c>
      <c r="P35" s="174">
        <v>4</v>
      </c>
      <c r="Q35" s="130">
        <f t="shared" si="16"/>
        <v>4</v>
      </c>
      <c r="R35" s="179" t="str">
        <f t="shared" si="3"/>
        <v>△</v>
      </c>
      <c r="S35" s="128" t="str">
        <f t="shared" si="12"/>
        <v/>
      </c>
      <c r="T35" s="201">
        <v>4</v>
      </c>
      <c r="U35" s="201">
        <v>2</v>
      </c>
      <c r="V35" s="160">
        <f t="shared" si="13"/>
        <v>4.2</v>
      </c>
      <c r="W35" s="201">
        <v>2</v>
      </c>
      <c r="X35" s="204">
        <v>1</v>
      </c>
      <c r="Y35" s="160">
        <f t="shared" si="14"/>
        <v>2.1</v>
      </c>
      <c r="Z35" s="156"/>
      <c r="AA35" s="186"/>
    </row>
    <row r="36" s="3" customFormat="1" spans="1:27">
      <c r="A36" s="159">
        <v>30</v>
      </c>
      <c r="B36" s="161" t="s">
        <v>211</v>
      </c>
      <c r="C36" s="191" t="s">
        <v>172</v>
      </c>
      <c r="D36" s="192" t="s">
        <v>67</v>
      </c>
      <c r="E36" s="145">
        <v>6</v>
      </c>
      <c r="F36" s="160">
        <v>6</v>
      </c>
      <c r="G36" s="160">
        <v>2</v>
      </c>
      <c r="H36" s="160">
        <f t="shared" ref="H36:H41" si="17">SUM(F36,G36*0.1)</f>
        <v>6.2</v>
      </c>
      <c r="I36" s="131" t="e">
        <f>IF([1]单体测试!AB42="","",Q36+#REF!+[1]詳細設計書レビュー!M43+[1]詳細設計書レビュー!Q43+[1]詳細設計書レビュー!#REF!+[1]詳細設計書レビュー!#REF!+[1]单体测试!AD42+[1]单体测试!O42)</f>
        <v>#REF!</v>
      </c>
      <c r="J36" s="92">
        <v>45110</v>
      </c>
      <c r="K36" s="92">
        <v>45110</v>
      </c>
      <c r="L36" s="93" t="str">
        <f t="shared" si="15"/>
        <v>○</v>
      </c>
      <c r="M36" s="128" t="b">
        <f>IF(J36="","",IF(J36&lt;=$B$2,IF(K36="",1),0))</f>
        <v>0</v>
      </c>
      <c r="N36" s="92"/>
      <c r="O36" s="92">
        <v>45118</v>
      </c>
      <c r="P36" s="174">
        <v>6</v>
      </c>
      <c r="Q36" s="130">
        <f t="shared" si="16"/>
        <v>6</v>
      </c>
      <c r="R36" s="179" t="str">
        <f t="shared" si="3"/>
        <v>△</v>
      </c>
      <c r="S36" s="128" t="str">
        <f t="shared" si="12"/>
        <v/>
      </c>
      <c r="T36" s="201">
        <v>6</v>
      </c>
      <c r="U36" s="201">
        <v>3</v>
      </c>
      <c r="V36" s="160">
        <f t="shared" si="13"/>
        <v>6.3</v>
      </c>
      <c r="W36" s="201"/>
      <c r="X36" s="204"/>
      <c r="Y36" s="160" t="str">
        <f t="shared" si="14"/>
        <v/>
      </c>
      <c r="Z36" s="156"/>
      <c r="AA36" s="186"/>
    </row>
    <row r="37" s="3" customFormat="1" spans="1:27">
      <c r="A37" s="159">
        <v>31</v>
      </c>
      <c r="B37" s="161" t="s">
        <v>212</v>
      </c>
      <c r="C37" s="191" t="s">
        <v>213</v>
      </c>
      <c r="D37" s="192" t="s">
        <v>67</v>
      </c>
      <c r="E37" s="145">
        <v>6</v>
      </c>
      <c r="F37" s="160">
        <v>6</v>
      </c>
      <c r="G37" s="160">
        <v>2</v>
      </c>
      <c r="H37" s="160">
        <f t="shared" si="17"/>
        <v>6.2</v>
      </c>
      <c r="I37" s="131" t="e">
        <f>IF([1]单体测试!AB43="","",Q37+#REF!+[1]詳細設計書レビュー!M44+[1]詳細設計書レビュー!Q44+[1]詳細設計書レビュー!#REF!+[1]詳細設計書レビュー!#REF!+[1]单体测试!AD43+[1]单体测试!O43)</f>
        <v>#REF!</v>
      </c>
      <c r="J37" s="92">
        <v>45110</v>
      </c>
      <c r="K37" s="92">
        <v>45110</v>
      </c>
      <c r="L37" s="93" t="str">
        <f t="shared" ref="L37:L46" si="18">IF(K37="","",IF(K37=J37,"○",IF(K37&gt;J37,"△","◎")))</f>
        <v>○</v>
      </c>
      <c r="M37" s="128" t="b">
        <f>IF(J37="","",IF(J37&lt;=$B$2,IF(K37="",1),0))</f>
        <v>0</v>
      </c>
      <c r="N37" s="92"/>
      <c r="O37" s="92">
        <v>45118</v>
      </c>
      <c r="P37" s="174">
        <v>6</v>
      </c>
      <c r="Q37" s="130">
        <f t="shared" ref="Q37:Q45" si="19">IF(O37="",0,P37)</f>
        <v>6</v>
      </c>
      <c r="R37" s="179" t="str">
        <f t="shared" si="3"/>
        <v>△</v>
      </c>
      <c r="S37" s="128" t="str">
        <f t="shared" si="12"/>
        <v/>
      </c>
      <c r="T37" s="201">
        <v>6</v>
      </c>
      <c r="U37" s="201">
        <v>3</v>
      </c>
      <c r="V37" s="160">
        <f t="shared" si="13"/>
        <v>6.3</v>
      </c>
      <c r="W37" s="201"/>
      <c r="X37" s="204"/>
      <c r="Y37" s="160" t="str">
        <f t="shared" si="14"/>
        <v/>
      </c>
      <c r="Z37" s="156"/>
      <c r="AA37" s="186"/>
    </row>
    <row r="38" s="3" customFormat="1" spans="1:27">
      <c r="A38" s="159">
        <v>32</v>
      </c>
      <c r="B38" s="161" t="s">
        <v>214</v>
      </c>
      <c r="C38" s="191" t="s">
        <v>215</v>
      </c>
      <c r="D38" s="192" t="s">
        <v>67</v>
      </c>
      <c r="E38" s="145">
        <v>6</v>
      </c>
      <c r="F38" s="160">
        <v>6</v>
      </c>
      <c r="G38" s="160">
        <v>3</v>
      </c>
      <c r="H38" s="160">
        <f t="shared" si="17"/>
        <v>6.3</v>
      </c>
      <c r="I38" s="131" t="e">
        <f>IF([1]单体测试!AB44="","",Q38+#REF!+[1]詳細設計書レビュー!M45+[1]詳細設計書レビュー!Q45+[1]詳細設計書レビュー!#REF!+[1]詳細設計書レビュー!#REF!+[1]单体测试!AD44+[1]单体测试!O44)</f>
        <v>#REF!</v>
      </c>
      <c r="J38" s="92">
        <v>45110</v>
      </c>
      <c r="K38" s="92">
        <v>45110</v>
      </c>
      <c r="L38" s="93" t="str">
        <f t="shared" si="18"/>
        <v>○</v>
      </c>
      <c r="M38" s="128"/>
      <c r="N38" s="92"/>
      <c r="O38" s="92">
        <v>45121</v>
      </c>
      <c r="P38" s="174">
        <v>6</v>
      </c>
      <c r="Q38" s="130">
        <f t="shared" si="19"/>
        <v>6</v>
      </c>
      <c r="R38" s="179" t="str">
        <f t="shared" si="3"/>
        <v>△</v>
      </c>
      <c r="S38" s="128" t="str">
        <f t="shared" si="12"/>
        <v/>
      </c>
      <c r="T38" s="201">
        <v>6</v>
      </c>
      <c r="U38" s="201">
        <v>3</v>
      </c>
      <c r="V38" s="160">
        <f t="shared" si="13"/>
        <v>6.3</v>
      </c>
      <c r="W38" s="201">
        <v>2</v>
      </c>
      <c r="X38" s="204">
        <v>1</v>
      </c>
      <c r="Y38" s="160">
        <f t="shared" si="14"/>
        <v>2.1</v>
      </c>
      <c r="Z38" s="156"/>
      <c r="AA38" s="186"/>
    </row>
    <row r="39" s="3" customFormat="1" spans="1:27">
      <c r="A39" s="159">
        <v>33</v>
      </c>
      <c r="B39" s="161" t="s">
        <v>216</v>
      </c>
      <c r="C39" s="191" t="s">
        <v>217</v>
      </c>
      <c r="D39" s="192" t="s">
        <v>67</v>
      </c>
      <c r="E39" s="145">
        <v>6</v>
      </c>
      <c r="F39" s="160">
        <v>6</v>
      </c>
      <c r="G39" s="160">
        <v>3</v>
      </c>
      <c r="H39" s="160">
        <f t="shared" si="17"/>
        <v>6.3</v>
      </c>
      <c r="I39" s="131" t="e">
        <f>IF([1]单体测试!AB45="","",Q39+#REF!+[1]詳細設計書レビュー!M46+[1]詳細設計書レビュー!Q46+[1]詳細設計書レビュー!#REF!+[1]詳細設計書レビュー!#REF!+[1]单体测试!AD45+[1]单体测试!O45)</f>
        <v>#REF!</v>
      </c>
      <c r="J39" s="92">
        <v>45110</v>
      </c>
      <c r="K39" s="92">
        <v>45110</v>
      </c>
      <c r="L39" s="93" t="str">
        <f t="shared" si="18"/>
        <v>○</v>
      </c>
      <c r="M39" s="128"/>
      <c r="N39" s="92"/>
      <c r="O39" s="92">
        <v>45121</v>
      </c>
      <c r="P39" s="174">
        <v>6</v>
      </c>
      <c r="Q39" s="130">
        <f t="shared" si="19"/>
        <v>6</v>
      </c>
      <c r="R39" s="179" t="str">
        <f t="shared" si="3"/>
        <v>△</v>
      </c>
      <c r="S39" s="128" t="str">
        <f t="shared" si="12"/>
        <v/>
      </c>
      <c r="T39" s="201">
        <v>6</v>
      </c>
      <c r="U39" s="201">
        <v>3</v>
      </c>
      <c r="V39" s="160">
        <f t="shared" si="13"/>
        <v>6.3</v>
      </c>
      <c r="W39" s="201">
        <v>2</v>
      </c>
      <c r="X39" s="204">
        <v>1</v>
      </c>
      <c r="Y39" s="160">
        <f t="shared" si="14"/>
        <v>2.1</v>
      </c>
      <c r="Z39" s="156"/>
      <c r="AA39" s="186"/>
    </row>
    <row r="40" s="3" customFormat="1" spans="1:27">
      <c r="A40" s="159">
        <v>34</v>
      </c>
      <c r="B40" s="161" t="s">
        <v>218</v>
      </c>
      <c r="C40" s="191" t="s">
        <v>219</v>
      </c>
      <c r="D40" s="192" t="s">
        <v>59</v>
      </c>
      <c r="E40" s="145">
        <v>4</v>
      </c>
      <c r="F40" s="160">
        <v>4</v>
      </c>
      <c r="G40" s="160">
        <v>2</v>
      </c>
      <c r="H40" s="160">
        <f t="shared" si="17"/>
        <v>4.2</v>
      </c>
      <c r="I40" s="131" t="e">
        <f>IF([1]单体测试!AB46="","",Q40+#REF!+[1]詳細設計書レビュー!#REF!+[1]詳細設計書レビュー!#REF!+[1]詳細設計書レビュー!#REF!+[1]詳細設計書レビュー!#REF!+[1]单体测试!AD46+[1]单体测试!O46)</f>
        <v>#REF!</v>
      </c>
      <c r="J40" s="92">
        <v>45110</v>
      </c>
      <c r="K40" s="92">
        <v>45110</v>
      </c>
      <c r="L40" s="93" t="str">
        <f t="shared" si="18"/>
        <v>○</v>
      </c>
      <c r="M40" s="128" t="b">
        <f>IF(J40="","",IF(J40&lt;=$B$2,IF(K40="",1),0))</f>
        <v>0</v>
      </c>
      <c r="N40" s="92"/>
      <c r="O40" s="92">
        <v>45120</v>
      </c>
      <c r="P40" s="174">
        <v>4</v>
      </c>
      <c r="Q40" s="130">
        <f t="shared" si="19"/>
        <v>4</v>
      </c>
      <c r="R40" s="179" t="str">
        <f t="shared" si="3"/>
        <v>△</v>
      </c>
      <c r="S40" s="128" t="str">
        <f t="shared" si="12"/>
        <v/>
      </c>
      <c r="T40" s="201">
        <v>4</v>
      </c>
      <c r="U40" s="201">
        <v>2</v>
      </c>
      <c r="V40" s="160">
        <f t="shared" si="13"/>
        <v>4.2</v>
      </c>
      <c r="W40" s="201"/>
      <c r="X40" s="204"/>
      <c r="Y40" s="160" t="str">
        <f t="shared" si="14"/>
        <v/>
      </c>
      <c r="Z40" s="156"/>
      <c r="AA40" s="186"/>
    </row>
    <row r="41" s="3" customFormat="1" spans="1:27">
      <c r="A41" s="159">
        <v>35</v>
      </c>
      <c r="B41" s="161" t="s">
        <v>220</v>
      </c>
      <c r="C41" s="191" t="s">
        <v>221</v>
      </c>
      <c r="D41" s="192" t="s">
        <v>59</v>
      </c>
      <c r="E41" s="145">
        <v>6</v>
      </c>
      <c r="F41" s="160">
        <v>6</v>
      </c>
      <c r="G41" s="160">
        <v>2</v>
      </c>
      <c r="H41" s="160">
        <f t="shared" si="17"/>
        <v>6.2</v>
      </c>
      <c r="I41" s="131" t="e">
        <f>IF([1]单体测试!AB47="","",Q41+#REF!+[1]詳細設計書レビュー!#REF!+[1]詳細設計書レビュー!#REF!+[1]詳細設計書レビュー!#REF!+[1]詳細設計書レビュー!#REF!+[1]单体测试!AD47+[1]单体测试!O47)</f>
        <v>#REF!</v>
      </c>
      <c r="J41" s="92">
        <v>45110</v>
      </c>
      <c r="K41" s="92">
        <v>45110</v>
      </c>
      <c r="L41" s="93" t="str">
        <f t="shared" si="18"/>
        <v>○</v>
      </c>
      <c r="M41" s="128" t="b">
        <f>IF(J41="","",IF(J41&lt;=$B$2,IF(K41="",1),0))</f>
        <v>0</v>
      </c>
      <c r="N41" s="92"/>
      <c r="O41" s="92">
        <v>45121</v>
      </c>
      <c r="P41" s="174">
        <v>6</v>
      </c>
      <c r="Q41" s="130">
        <f t="shared" si="19"/>
        <v>6</v>
      </c>
      <c r="R41" s="179" t="str">
        <f t="shared" si="3"/>
        <v>△</v>
      </c>
      <c r="S41" s="128" t="str">
        <f t="shared" si="12"/>
        <v/>
      </c>
      <c r="T41" s="201">
        <v>6</v>
      </c>
      <c r="U41" s="201">
        <v>3</v>
      </c>
      <c r="V41" s="160">
        <f t="shared" ref="V41:V46" si="20">IF(T41="","",T41+U41*10%)</f>
        <v>6.3</v>
      </c>
      <c r="W41" s="201">
        <v>2</v>
      </c>
      <c r="X41" s="204">
        <v>1</v>
      </c>
      <c r="Y41" s="160">
        <f t="shared" si="14"/>
        <v>2.1</v>
      </c>
      <c r="Z41" s="156"/>
      <c r="AA41" s="186"/>
    </row>
    <row r="42" s="3" customFormat="1" spans="1:27">
      <c r="A42" s="159">
        <v>36</v>
      </c>
      <c r="B42" s="161" t="s">
        <v>222</v>
      </c>
      <c r="C42" s="191" t="s">
        <v>223</v>
      </c>
      <c r="D42" s="192" t="s">
        <v>59</v>
      </c>
      <c r="E42" s="145">
        <v>6</v>
      </c>
      <c r="F42" s="160">
        <v>6</v>
      </c>
      <c r="G42" s="160">
        <v>3</v>
      </c>
      <c r="H42" s="160">
        <f t="shared" ref="H42:H50" si="21">SUM(F42,G42*0.1)</f>
        <v>6.3</v>
      </c>
      <c r="I42" s="131" t="e">
        <f>IF([1]单体测试!AB48="","",Q42+#REF!+[1]詳細設計書レビュー!#REF!+[1]詳細設計書レビュー!#REF!+[1]詳細設計書レビュー!#REF!+[1]詳細設計書レビュー!#REF!+[1]单体测试!AD48+[1]单体测试!O48)</f>
        <v>#REF!</v>
      </c>
      <c r="J42" s="92">
        <v>45110</v>
      </c>
      <c r="K42" s="92">
        <v>45110</v>
      </c>
      <c r="L42" s="93" t="str">
        <f t="shared" si="18"/>
        <v>○</v>
      </c>
      <c r="M42" s="128" t="b">
        <f>IF(J42="","",IF(J42&lt;=$B$2,IF(K42="",1),0))</f>
        <v>0</v>
      </c>
      <c r="N42" s="92"/>
      <c r="O42" s="92">
        <v>45118</v>
      </c>
      <c r="P42" s="174">
        <v>4</v>
      </c>
      <c r="Q42" s="130">
        <f t="shared" si="19"/>
        <v>4</v>
      </c>
      <c r="R42" s="179" t="str">
        <f t="shared" si="3"/>
        <v>△</v>
      </c>
      <c r="S42" s="128" t="str">
        <f t="shared" si="12"/>
        <v/>
      </c>
      <c r="T42" s="201">
        <v>6</v>
      </c>
      <c r="U42" s="201">
        <v>3</v>
      </c>
      <c r="V42" s="160">
        <f t="shared" si="20"/>
        <v>6.3</v>
      </c>
      <c r="W42" s="201"/>
      <c r="X42" s="204"/>
      <c r="Y42" s="160" t="str">
        <f t="shared" si="14"/>
        <v/>
      </c>
      <c r="Z42" s="156"/>
      <c r="AA42" s="186"/>
    </row>
    <row r="43" s="3" customFormat="1" spans="1:27">
      <c r="A43" s="159">
        <v>37</v>
      </c>
      <c r="B43" s="161" t="s">
        <v>224</v>
      </c>
      <c r="C43" s="191" t="s">
        <v>225</v>
      </c>
      <c r="D43" s="192" t="s">
        <v>59</v>
      </c>
      <c r="E43" s="145">
        <v>6</v>
      </c>
      <c r="F43" s="160">
        <v>6</v>
      </c>
      <c r="G43" s="160">
        <v>3</v>
      </c>
      <c r="H43" s="160">
        <f t="shared" si="21"/>
        <v>6.3</v>
      </c>
      <c r="I43" s="131" t="e">
        <f>IF([1]单体测试!AB49="","",Q43+#REF!+[1]詳細設計書レビュー!#REF!+[1]詳細設計書レビュー!#REF!+[1]詳細設計書レビュー!#REF!+[1]詳細設計書レビュー!#REF!+[1]单体测试!AD49+[1]单体测试!O49)</f>
        <v>#REF!</v>
      </c>
      <c r="J43" s="92">
        <v>45110</v>
      </c>
      <c r="K43" s="92">
        <v>45110</v>
      </c>
      <c r="L43" s="93" t="str">
        <f t="shared" si="18"/>
        <v>○</v>
      </c>
      <c r="M43" s="128" t="b">
        <f>IF(J43="","",IF(J43&lt;=$B$2,IF(K43="",1),0))</f>
        <v>0</v>
      </c>
      <c r="N43" s="92"/>
      <c r="O43" s="92">
        <v>45118</v>
      </c>
      <c r="P43" s="174">
        <v>4</v>
      </c>
      <c r="Q43" s="130">
        <f t="shared" si="19"/>
        <v>4</v>
      </c>
      <c r="R43" s="179" t="str">
        <f t="shared" si="3"/>
        <v>△</v>
      </c>
      <c r="S43" s="128" t="str">
        <f t="shared" si="12"/>
        <v/>
      </c>
      <c r="T43" s="201">
        <v>6</v>
      </c>
      <c r="U43" s="201">
        <v>3</v>
      </c>
      <c r="V43" s="160">
        <f t="shared" si="20"/>
        <v>6.3</v>
      </c>
      <c r="W43" s="201"/>
      <c r="X43" s="204"/>
      <c r="Y43" s="160" t="str">
        <f t="shared" si="14"/>
        <v/>
      </c>
      <c r="Z43" s="156"/>
      <c r="AA43" s="186"/>
    </row>
    <row r="44" s="3" customFormat="1" spans="1:27">
      <c r="A44" s="159">
        <v>38</v>
      </c>
      <c r="B44" s="161" t="s">
        <v>226</v>
      </c>
      <c r="C44" s="191" t="s">
        <v>227</v>
      </c>
      <c r="D44" s="192" t="s">
        <v>88</v>
      </c>
      <c r="E44" s="145">
        <v>4</v>
      </c>
      <c r="F44" s="160">
        <v>4</v>
      </c>
      <c r="G44" s="160">
        <v>2</v>
      </c>
      <c r="H44" s="160">
        <f t="shared" si="21"/>
        <v>4.2</v>
      </c>
      <c r="I44" s="131" t="e">
        <f>IF([1]单体测试!AB50="","",Q44+#REF!+[1]詳細設計書レビュー!#REF!+[1]詳細設計書レビュー!#REF!+[1]詳細設計書レビュー!#REF!+[1]詳細設計書レビュー!#REF!+[1]单体测试!AD50+[1]单体测试!O50)</f>
        <v>#REF!</v>
      </c>
      <c r="J44" s="92">
        <v>45110</v>
      </c>
      <c r="K44" s="92">
        <v>45110</v>
      </c>
      <c r="L44" s="93" t="str">
        <f t="shared" si="18"/>
        <v>○</v>
      </c>
      <c r="M44" s="128" t="b">
        <f>IF(J44="","",IF(J44&lt;=$B$2,IF(K44="",1),0))</f>
        <v>0</v>
      </c>
      <c r="N44" s="92"/>
      <c r="O44" s="92">
        <v>45114</v>
      </c>
      <c r="P44" s="174">
        <v>4</v>
      </c>
      <c r="Q44" s="130">
        <f t="shared" si="19"/>
        <v>4</v>
      </c>
      <c r="R44" s="179" t="str">
        <f t="shared" si="3"/>
        <v>△</v>
      </c>
      <c r="S44" s="128" t="str">
        <f t="shared" si="12"/>
        <v/>
      </c>
      <c r="T44" s="201">
        <v>4</v>
      </c>
      <c r="U44" s="201">
        <v>2</v>
      </c>
      <c r="V44" s="160">
        <f t="shared" si="20"/>
        <v>4.2</v>
      </c>
      <c r="W44" s="201"/>
      <c r="X44" s="204"/>
      <c r="Y44" s="160" t="str">
        <f t="shared" si="14"/>
        <v/>
      </c>
      <c r="Z44" s="156"/>
      <c r="AA44" s="186"/>
    </row>
    <row r="45" s="3" customFormat="1" spans="1:27">
      <c r="A45" s="159">
        <v>39</v>
      </c>
      <c r="B45" s="161" t="s">
        <v>228</v>
      </c>
      <c r="C45" s="191" t="s">
        <v>229</v>
      </c>
      <c r="D45" s="192" t="s">
        <v>88</v>
      </c>
      <c r="E45" s="145">
        <v>3</v>
      </c>
      <c r="F45" s="160">
        <v>3</v>
      </c>
      <c r="G45" s="160">
        <v>1</v>
      </c>
      <c r="H45" s="160">
        <f t="shared" si="21"/>
        <v>3.1</v>
      </c>
      <c r="I45" s="131" t="e">
        <f>IF([1]单体测试!AB51="","",Q45+#REF!+[1]詳細設計書レビュー!#REF!+[1]詳細設計書レビュー!#REF!+[1]詳細設計書レビュー!#REF!+[1]詳細設計書レビュー!#REF!+[1]单体测试!AD51+[1]单体测试!O51)</f>
        <v>#REF!</v>
      </c>
      <c r="J45" s="92">
        <v>45110</v>
      </c>
      <c r="K45" s="92">
        <v>45110</v>
      </c>
      <c r="L45" s="93" t="str">
        <f t="shared" si="18"/>
        <v>○</v>
      </c>
      <c r="M45" s="128"/>
      <c r="N45" s="92"/>
      <c r="O45" s="92">
        <v>45118</v>
      </c>
      <c r="P45" s="174">
        <v>3</v>
      </c>
      <c r="Q45" s="130">
        <f t="shared" si="19"/>
        <v>3</v>
      </c>
      <c r="R45" s="179" t="str">
        <f t="shared" si="3"/>
        <v>△</v>
      </c>
      <c r="S45" s="128" t="str">
        <f t="shared" si="12"/>
        <v/>
      </c>
      <c r="T45" s="201">
        <v>3</v>
      </c>
      <c r="U45" s="201">
        <v>1</v>
      </c>
      <c r="V45" s="160">
        <f t="shared" si="20"/>
        <v>3.1</v>
      </c>
      <c r="W45" s="201"/>
      <c r="X45" s="204"/>
      <c r="Y45" s="160" t="str">
        <f t="shared" si="14"/>
        <v/>
      </c>
      <c r="Z45" s="156"/>
      <c r="AA45" s="186"/>
    </row>
    <row r="46" s="3" customFormat="1" spans="1:27">
      <c r="A46" s="159">
        <v>40</v>
      </c>
      <c r="B46" s="161" t="s">
        <v>230</v>
      </c>
      <c r="C46" s="191" t="s">
        <v>231</v>
      </c>
      <c r="D46" s="192" t="s">
        <v>88</v>
      </c>
      <c r="E46" s="145">
        <v>2</v>
      </c>
      <c r="F46" s="160">
        <v>2</v>
      </c>
      <c r="G46" s="160">
        <v>1</v>
      </c>
      <c r="H46" s="160">
        <f t="shared" si="21"/>
        <v>2.1</v>
      </c>
      <c r="I46" s="131"/>
      <c r="J46" s="92">
        <v>45110</v>
      </c>
      <c r="K46" s="92">
        <v>45110</v>
      </c>
      <c r="L46" s="93" t="str">
        <f t="shared" si="18"/>
        <v>○</v>
      </c>
      <c r="M46" s="128"/>
      <c r="N46" s="92"/>
      <c r="O46" s="92">
        <v>45117</v>
      </c>
      <c r="P46" s="174">
        <v>2</v>
      </c>
      <c r="Q46" s="130"/>
      <c r="R46" s="179" t="str">
        <f t="shared" si="3"/>
        <v>△</v>
      </c>
      <c r="S46" s="128"/>
      <c r="T46" s="201">
        <v>2</v>
      </c>
      <c r="U46" s="201">
        <v>1</v>
      </c>
      <c r="V46" s="160">
        <f t="shared" si="20"/>
        <v>2.1</v>
      </c>
      <c r="W46" s="201"/>
      <c r="X46" s="204"/>
      <c r="Y46" s="160" t="str">
        <f t="shared" si="14"/>
        <v/>
      </c>
      <c r="Z46" s="156"/>
      <c r="AA46" s="186"/>
    </row>
    <row r="47" s="3" customFormat="1" spans="1:27">
      <c r="A47" s="159">
        <v>41</v>
      </c>
      <c r="B47" s="161" t="s">
        <v>232</v>
      </c>
      <c r="C47" s="191" t="s">
        <v>233</v>
      </c>
      <c r="D47" s="192" t="s">
        <v>88</v>
      </c>
      <c r="E47" s="145">
        <v>3</v>
      </c>
      <c r="F47" s="160">
        <v>3</v>
      </c>
      <c r="G47" s="160">
        <v>2</v>
      </c>
      <c r="H47" s="160">
        <f t="shared" si="21"/>
        <v>3.2</v>
      </c>
      <c r="I47" s="131" t="e">
        <f>IF([1]单体测试!AB52="","",Q47+#REF!+[1]詳細設計書レビュー!#REF!+[1]詳細設計書レビュー!#REF!+[1]詳細設計書レビュー!#REF!+[1]詳細設計書レビュー!#REF!+[1]单体测试!AD52+[1]单体测试!O52)</f>
        <v>#REF!</v>
      </c>
      <c r="J47" s="92">
        <v>45110</v>
      </c>
      <c r="K47" s="92">
        <v>45110</v>
      </c>
      <c r="L47" s="93" t="str">
        <f t="shared" ref="L47:L49" si="22">IF(K47="","",IF(K47=J47,"○",IF(K47&gt;J47,"△","◎")))</f>
        <v>○</v>
      </c>
      <c r="M47" s="128"/>
      <c r="N47" s="92"/>
      <c r="O47" s="92">
        <v>45118</v>
      </c>
      <c r="P47" s="174">
        <v>3</v>
      </c>
      <c r="Q47" s="130">
        <f t="shared" ref="Q47:Q49" si="23">IF(O47="",0,P47)</f>
        <v>3</v>
      </c>
      <c r="R47" s="179" t="str">
        <f t="shared" si="3"/>
        <v>△</v>
      </c>
      <c r="S47" s="128" t="str">
        <f>IF(N47="","",IF($B$2&gt;=N47,IF(O47="",1),0))</f>
        <v/>
      </c>
      <c r="T47" s="201">
        <v>3</v>
      </c>
      <c r="U47" s="201">
        <v>2</v>
      </c>
      <c r="V47" s="160">
        <f t="shared" ref="V47:V52" si="24">IF(T47="","",T47+U47*10%)</f>
        <v>3.2</v>
      </c>
      <c r="W47" s="201"/>
      <c r="X47" s="204"/>
      <c r="Y47" s="160" t="str">
        <f t="shared" ref="Y47:Y52" si="25">IF(W47="","",W47+X47*10%)</f>
        <v/>
      </c>
      <c r="Z47" s="156"/>
      <c r="AA47" s="186"/>
    </row>
    <row r="48" s="3" customFormat="1" spans="1:27">
      <c r="A48" s="159">
        <v>42</v>
      </c>
      <c r="B48" s="161" t="s">
        <v>234</v>
      </c>
      <c r="C48" s="191" t="s">
        <v>235</v>
      </c>
      <c r="D48" s="192" t="s">
        <v>88</v>
      </c>
      <c r="E48" s="145">
        <v>3</v>
      </c>
      <c r="F48" s="160">
        <v>3</v>
      </c>
      <c r="G48" s="160">
        <v>2</v>
      </c>
      <c r="H48" s="160">
        <f t="shared" si="21"/>
        <v>3.2</v>
      </c>
      <c r="I48" s="131" t="e">
        <f>IF([1]单体测试!AB53="","",Q48+#REF!+[1]詳細設計書レビュー!#REF!+[1]詳細設計書レビュー!#REF!+[1]詳細設計書レビュー!#REF!+[1]詳細設計書レビュー!#REF!+[1]单体测试!AD53+[1]单体测试!O53)</f>
        <v>#REF!</v>
      </c>
      <c r="J48" s="92">
        <v>45110</v>
      </c>
      <c r="K48" s="92">
        <v>45110</v>
      </c>
      <c r="L48" s="93" t="str">
        <f t="shared" si="22"/>
        <v>○</v>
      </c>
      <c r="M48" s="128"/>
      <c r="N48" s="92"/>
      <c r="O48" s="92">
        <v>45120</v>
      </c>
      <c r="P48" s="174">
        <v>3</v>
      </c>
      <c r="Q48" s="130">
        <f t="shared" si="23"/>
        <v>3</v>
      </c>
      <c r="R48" s="179" t="str">
        <f t="shared" si="3"/>
        <v>△</v>
      </c>
      <c r="S48" s="128" t="str">
        <f>IF(N48="","",IF($B$2&gt;=N48,IF(O48="",1),0))</f>
        <v/>
      </c>
      <c r="T48" s="201">
        <v>3</v>
      </c>
      <c r="U48" s="201">
        <v>2</v>
      </c>
      <c r="V48" s="160">
        <f t="shared" si="24"/>
        <v>3.2</v>
      </c>
      <c r="W48" s="201"/>
      <c r="X48" s="204"/>
      <c r="Y48" s="160" t="str">
        <f t="shared" si="25"/>
        <v/>
      </c>
      <c r="Z48" s="156"/>
      <c r="AA48" s="186"/>
    </row>
    <row r="49" s="3" customFormat="1" spans="1:27">
      <c r="A49" s="159">
        <v>43</v>
      </c>
      <c r="B49" s="161" t="s">
        <v>236</v>
      </c>
      <c r="C49" s="191" t="s">
        <v>237</v>
      </c>
      <c r="D49" s="192" t="s">
        <v>88</v>
      </c>
      <c r="E49" s="145">
        <v>3</v>
      </c>
      <c r="F49" s="160">
        <v>3</v>
      </c>
      <c r="G49" s="160">
        <v>1</v>
      </c>
      <c r="H49" s="160">
        <f t="shared" si="21"/>
        <v>3.1</v>
      </c>
      <c r="I49" s="131" t="e">
        <f>IF([1]单体测试!AB54="","",Q49+#REF!+[1]詳細設計書レビュー!M47+[1]詳細設計書レビュー!Q47+[1]詳細設計書レビュー!#REF!+[1]詳細設計書レビュー!#REF!+[1]单体测试!AD54+[1]单体测试!O54)</f>
        <v>#REF!</v>
      </c>
      <c r="J49" s="92">
        <v>45110</v>
      </c>
      <c r="K49" s="92">
        <v>45110</v>
      </c>
      <c r="L49" s="93" t="str">
        <f t="shared" si="22"/>
        <v>○</v>
      </c>
      <c r="M49" s="128"/>
      <c r="N49" s="92"/>
      <c r="O49" s="92">
        <v>45120</v>
      </c>
      <c r="P49" s="174">
        <v>3</v>
      </c>
      <c r="Q49" s="130">
        <f t="shared" si="23"/>
        <v>3</v>
      </c>
      <c r="R49" s="179" t="str">
        <f t="shared" si="3"/>
        <v>△</v>
      </c>
      <c r="S49" s="128" t="str">
        <f>IF(N49="","",IF($B$2&gt;=N49,IF(O49="",1),0))</f>
        <v/>
      </c>
      <c r="T49" s="201">
        <v>3</v>
      </c>
      <c r="U49" s="201">
        <v>1</v>
      </c>
      <c r="V49" s="160">
        <f t="shared" si="24"/>
        <v>3.1</v>
      </c>
      <c r="W49" s="201"/>
      <c r="X49" s="204"/>
      <c r="Y49" s="160" t="str">
        <f t="shared" si="25"/>
        <v/>
      </c>
      <c r="Z49" s="156"/>
      <c r="AA49" s="186"/>
    </row>
    <row r="50" s="3" customFormat="1" spans="1:27">
      <c r="A50" s="159">
        <v>44</v>
      </c>
      <c r="B50" s="161" t="s">
        <v>238</v>
      </c>
      <c r="C50" s="191" t="s">
        <v>239</v>
      </c>
      <c r="D50" s="192" t="s">
        <v>88</v>
      </c>
      <c r="E50" s="145">
        <v>3</v>
      </c>
      <c r="F50" s="160">
        <v>3</v>
      </c>
      <c r="G50" s="160">
        <v>1</v>
      </c>
      <c r="H50" s="160">
        <f t="shared" si="21"/>
        <v>3.1</v>
      </c>
      <c r="I50" s="131"/>
      <c r="J50" s="92">
        <v>45110</v>
      </c>
      <c r="K50" s="92">
        <v>45110</v>
      </c>
      <c r="L50" s="93"/>
      <c r="M50" s="128"/>
      <c r="N50" s="92"/>
      <c r="O50" s="92">
        <v>45121</v>
      </c>
      <c r="P50" s="174">
        <v>3</v>
      </c>
      <c r="Q50" s="130"/>
      <c r="R50" s="179" t="str">
        <f t="shared" si="3"/>
        <v>△</v>
      </c>
      <c r="S50" s="128"/>
      <c r="T50" s="201">
        <v>3</v>
      </c>
      <c r="U50" s="201">
        <v>1</v>
      </c>
      <c r="V50" s="160">
        <f t="shared" si="24"/>
        <v>3.1</v>
      </c>
      <c r="W50" s="201">
        <v>1</v>
      </c>
      <c r="X50" s="204">
        <v>1</v>
      </c>
      <c r="Y50" s="160">
        <f t="shared" si="25"/>
        <v>1.1</v>
      </c>
      <c r="Z50" s="156"/>
      <c r="AA50" s="186"/>
    </row>
    <row r="51" s="3" customFormat="1" spans="1:27">
      <c r="A51" s="159">
        <v>45</v>
      </c>
      <c r="B51" s="161" t="s">
        <v>240</v>
      </c>
      <c r="C51" s="191" t="s">
        <v>241</v>
      </c>
      <c r="D51" s="192" t="s">
        <v>88</v>
      </c>
      <c r="E51" s="145">
        <v>3</v>
      </c>
      <c r="F51" s="160">
        <v>3</v>
      </c>
      <c r="G51" s="160">
        <v>2</v>
      </c>
      <c r="H51" s="160">
        <v>3.2</v>
      </c>
      <c r="I51" s="131"/>
      <c r="J51" s="92">
        <v>45110</v>
      </c>
      <c r="K51" s="92">
        <v>45110</v>
      </c>
      <c r="L51" s="93"/>
      <c r="M51" s="128"/>
      <c r="N51" s="92"/>
      <c r="O51" s="92">
        <v>45121</v>
      </c>
      <c r="P51" s="174">
        <v>3</v>
      </c>
      <c r="Q51" s="130"/>
      <c r="R51" s="179" t="str">
        <f t="shared" si="3"/>
        <v>△</v>
      </c>
      <c r="S51" s="128"/>
      <c r="T51" s="201">
        <v>3</v>
      </c>
      <c r="U51" s="201">
        <v>2</v>
      </c>
      <c r="V51" s="160">
        <f t="shared" si="24"/>
        <v>3.2</v>
      </c>
      <c r="W51" s="201">
        <v>3</v>
      </c>
      <c r="X51" s="204">
        <v>2</v>
      </c>
      <c r="Y51" s="160">
        <f t="shared" si="25"/>
        <v>3.2</v>
      </c>
      <c r="Z51" s="156"/>
      <c r="AA51" s="186"/>
    </row>
    <row r="52" s="3" customFormat="1" spans="1:27">
      <c r="A52" s="159">
        <v>46</v>
      </c>
      <c r="B52" s="161" t="s">
        <v>242</v>
      </c>
      <c r="C52" s="191" t="s">
        <v>243</v>
      </c>
      <c r="D52" s="192" t="s">
        <v>59</v>
      </c>
      <c r="E52" s="145">
        <v>2</v>
      </c>
      <c r="F52" s="160">
        <v>2</v>
      </c>
      <c r="G52" s="160">
        <v>1</v>
      </c>
      <c r="H52" s="160">
        <f>SUM(F52,G52*0.1)</f>
        <v>2.1</v>
      </c>
      <c r="I52" s="131"/>
      <c r="J52" s="92">
        <v>45110</v>
      </c>
      <c r="K52" s="92">
        <v>45110</v>
      </c>
      <c r="L52" s="93"/>
      <c r="M52" s="128"/>
      <c r="N52" s="92"/>
      <c r="O52" s="92">
        <v>45121</v>
      </c>
      <c r="P52" s="174">
        <v>2</v>
      </c>
      <c r="Q52" s="130"/>
      <c r="R52" s="179" t="str">
        <f t="shared" si="3"/>
        <v>△</v>
      </c>
      <c r="S52" s="128"/>
      <c r="T52" s="201">
        <v>2</v>
      </c>
      <c r="U52" s="201">
        <v>1</v>
      </c>
      <c r="V52" s="160">
        <f t="shared" si="24"/>
        <v>2.1</v>
      </c>
      <c r="W52" s="201">
        <v>2</v>
      </c>
      <c r="X52" s="204">
        <v>1</v>
      </c>
      <c r="Y52" s="160">
        <f t="shared" si="25"/>
        <v>2.1</v>
      </c>
      <c r="Z52" s="156"/>
      <c r="AA52" s="186"/>
    </row>
    <row r="53" spans="1:25">
      <c r="A53" s="159"/>
      <c r="B53" s="159" t="s">
        <v>18</v>
      </c>
      <c r="C53" s="191"/>
      <c r="D53" s="108"/>
      <c r="E53" s="145">
        <f>SUM(E7:E52)</f>
        <v>232</v>
      </c>
      <c r="F53" s="160"/>
      <c r="G53" s="160"/>
      <c r="H53" s="160">
        <f>SUM(H7:H52)</f>
        <v>257.3</v>
      </c>
      <c r="I53" s="131" t="e">
        <f>SUM(I10:I50)</f>
        <v>#REF!</v>
      </c>
      <c r="J53" s="197"/>
      <c r="K53" s="197"/>
      <c r="L53" s="93" t="str">
        <f>IF(K53="","",IF(K53=J53,"○",IF(K53&gt;J53,"△","◎")))</f>
        <v/>
      </c>
      <c r="M53" s="198"/>
      <c r="N53" s="197"/>
      <c r="O53" s="197"/>
      <c r="P53" s="199">
        <f>SUM(P7:P52)</f>
        <v>230</v>
      </c>
      <c r="Q53" s="130">
        <f>SUM(Q10:Q50)</f>
        <v>101</v>
      </c>
      <c r="R53" s="93"/>
      <c r="S53" s="93"/>
      <c r="T53" s="205"/>
      <c r="U53" s="205"/>
      <c r="V53" s="206">
        <f>SUM(V7:V52)</f>
        <v>257.6</v>
      </c>
      <c r="W53" s="205"/>
      <c r="X53" s="205"/>
      <c r="Y53" s="206">
        <f>SUM(Y7:Y50)</f>
        <v>28.4</v>
      </c>
    </row>
    <row r="54" ht="11.25" spans="5:5">
      <c r="E54" s="164"/>
    </row>
    <row r="55" ht="18" customHeight="1" spans="1:5">
      <c r="A55" s="150" t="s">
        <v>19</v>
      </c>
      <c r="B55" s="112" t="s">
        <v>244</v>
      </c>
      <c r="C55" s="113" t="s">
        <v>21</v>
      </c>
      <c r="D55" s="114" t="e">
        <f>1-COUNTIF(L7:L52,"")/#REF!</f>
        <v>#REF!</v>
      </c>
      <c r="E55" s="164"/>
    </row>
    <row r="56" ht="18" customHeight="1" spans="1:5">
      <c r="A56" s="151"/>
      <c r="B56" s="166" t="s">
        <v>22</v>
      </c>
      <c r="C56" s="116" t="s">
        <v>23</v>
      </c>
      <c r="D56" s="117">
        <f>COUNTIF($L$7:$L$52,"◎")</f>
        <v>0</v>
      </c>
      <c r="E56" s="164"/>
    </row>
    <row r="57" ht="18" customHeight="1" spans="1:5">
      <c r="A57" s="151"/>
      <c r="B57" s="194" t="e">
        <f>IF(#REF!=0,"",#REF!*160/((#REF!+詳細設計書レビュー!L47+詳細設計書レビュー!Q47)*1.1))</f>
        <v>#REF!</v>
      </c>
      <c r="C57" s="116" t="s">
        <v>24</v>
      </c>
      <c r="D57" s="117">
        <f>COUNTIF($L$7:$L$52,"○")</f>
        <v>27</v>
      </c>
      <c r="E57" s="164"/>
    </row>
    <row r="58" ht="18" customHeight="1" spans="1:5">
      <c r="A58" s="151"/>
      <c r="B58" s="195"/>
      <c r="C58" s="116" t="s">
        <v>25</v>
      </c>
      <c r="D58" s="117">
        <f>COUNTIF(M7:M52,1)</f>
        <v>0</v>
      </c>
      <c r="E58" s="164"/>
    </row>
    <row r="59" ht="18" customHeight="1" spans="1:5">
      <c r="A59" s="151"/>
      <c r="B59" s="195"/>
      <c r="C59" s="116" t="s">
        <v>26</v>
      </c>
      <c r="D59" s="117">
        <f>COUNTIF($L$7:$L$52,"△")</f>
        <v>0</v>
      </c>
      <c r="E59" s="164"/>
    </row>
    <row r="60" ht="18" customHeight="1" spans="1:5">
      <c r="A60" s="151"/>
      <c r="B60" s="195"/>
      <c r="C60" s="118" t="s">
        <v>27</v>
      </c>
      <c r="D60" s="169" t="e">
        <f>1-COUNTIF(R7:R52,"")/#REF!</f>
        <v>#REF!</v>
      </c>
      <c r="E60" s="164"/>
    </row>
    <row r="61" ht="18" customHeight="1" spans="1:5">
      <c r="A61" s="151"/>
      <c r="B61" s="115"/>
      <c r="C61" s="116" t="s">
        <v>28</v>
      </c>
      <c r="D61" s="117">
        <f>COUNTIF($R$7:$R$52,"◎")</f>
        <v>0</v>
      </c>
      <c r="E61" s="164"/>
    </row>
    <row r="62" ht="18" customHeight="1" spans="1:5">
      <c r="A62" s="151"/>
      <c r="B62" s="115"/>
      <c r="C62" s="116" t="s">
        <v>29</v>
      </c>
      <c r="D62" s="117">
        <f>COUNTIF($R$7:$R$52,"○")</f>
        <v>0</v>
      </c>
      <c r="E62" s="164"/>
    </row>
    <row r="63" ht="18" customHeight="1" spans="1:5">
      <c r="A63" s="151"/>
      <c r="B63" s="168"/>
      <c r="C63" s="116" t="s">
        <v>30</v>
      </c>
      <c r="D63" s="117">
        <f>COUNTIF(S7:S52,1)</f>
        <v>0</v>
      </c>
      <c r="E63" s="164"/>
    </row>
    <row r="64" ht="18" customHeight="1" spans="1:5">
      <c r="A64" s="151"/>
      <c r="B64" s="168"/>
      <c r="C64" s="116" t="s">
        <v>31</v>
      </c>
      <c r="D64" s="117">
        <f>COUNTIF($R$7:$R$52,"△")</f>
        <v>46</v>
      </c>
      <c r="E64" s="164"/>
    </row>
    <row r="65" ht="18" customHeight="1" spans="1:5">
      <c r="A65" s="152"/>
      <c r="B65" s="171"/>
      <c r="C65" s="172" t="s">
        <v>32</v>
      </c>
      <c r="D65" s="207" t="e">
        <f>#REF!</f>
        <v>#REF!</v>
      </c>
      <c r="E65" s="164"/>
    </row>
  </sheetData>
  <autoFilter ref="A6:AB53">
    <extLst/>
  </autoFilter>
  <mergeCells count="22">
    <mergeCell ref="J4:Y4"/>
    <mergeCell ref="T5:V5"/>
    <mergeCell ref="W5:Y5"/>
    <mergeCell ref="A4:A6"/>
    <mergeCell ref="A55:A65"/>
    <mergeCell ref="B4:B6"/>
    <mergeCell ref="C4:C6"/>
    <mergeCell ref="D4:D5"/>
    <mergeCell ref="E4:E6"/>
    <mergeCell ref="I4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Z4:Z6"/>
    <mergeCell ref="F4:H5"/>
  </mergeCells>
  <conditionalFormatting sqref="C53">
    <cfRule type="expression" dxfId="1" priority="101" stopIfTrue="1">
      <formula>IF(#REF!="△",1,IF(#REF!=1,1,IF(#REF!="△",1,IF(#REF!=1,1,0))))</formula>
    </cfRule>
    <cfRule type="expression" dxfId="2" priority="102" stopIfTrue="1">
      <formula>IF(K53="△",1,IF(L53=1,1,IF(Q53="△",1,IF(R53=1,1,0))))</formula>
    </cfRule>
  </conditionalFormatting>
  <conditionalFormatting sqref="B7:B9">
    <cfRule type="expression" dxfId="1" priority="1" stopIfTrue="1">
      <formula>IF(#REF!="△",1,IF(#REF!=1,1,IF(#REF!="△",1,IF(#REF!=1,1,0))))</formula>
    </cfRule>
    <cfRule type="expression" dxfId="2" priority="2" stopIfTrue="1">
      <formula>IF(K7="△",1,IF(L7=1,1,IF(Q7="△",1,IF(R7=1,1,0))))</formula>
    </cfRule>
  </conditionalFormatting>
  <conditionalFormatting sqref="B10:B28">
    <cfRule type="expression" dxfId="1" priority="9" stopIfTrue="1">
      <formula>IF(#REF!="△",1,IF(#REF!=1,1,IF(#REF!="△",1,IF(#REF!=1,1,0))))</formula>
    </cfRule>
    <cfRule type="expression" dxfId="2" priority="10" stopIfTrue="1">
      <formula>IF(K10="△",1,IF(L10=1,1,IF(Q10="△",1,IF(R10=1,1,0))))</formula>
    </cfRule>
  </conditionalFormatting>
  <conditionalFormatting sqref="B13:B28">
    <cfRule type="expression" dxfId="1" priority="29" stopIfTrue="1">
      <formula>IF(#REF!="△",1,IF(#REF!=1,1,IF(#REF!="△",1,IF(#REF!=1,1,0))))</formula>
    </cfRule>
    <cfRule type="expression" dxfId="2" priority="30" stopIfTrue="1">
      <formula>IF(#REF!="△",1,IF(#REF!=1,1,IF(#REF!="△",1,IF(#REF!=1,1,0))))</formula>
    </cfRule>
  </conditionalFormatting>
  <conditionalFormatting sqref="C7:C9">
    <cfRule type="expression" dxfId="1" priority="3" stopIfTrue="1">
      <formula>IF(#REF!="△",1,IF(#REF!=1,1,IF(#REF!="△",1,IF(#REF!=1,1,0))))</formula>
    </cfRule>
    <cfRule type="expression" dxfId="2" priority="4" stopIfTrue="1">
      <formula>IF(K7="△",1,IF(L7=1,1,IF(Q7="△",1,IF(R7=1,1,0))))</formula>
    </cfRule>
  </conditionalFormatting>
  <conditionalFormatting sqref="C10:C36">
    <cfRule type="expression" dxfId="1" priority="23" stopIfTrue="1">
      <formula>IF(#REF!="△",1,IF(#REF!=1,1,IF(#REF!="△",1,IF(#REF!=1,1,0))))</formula>
    </cfRule>
    <cfRule type="expression" dxfId="2" priority="24" stopIfTrue="1">
      <formula>IF(K10="△",1,IF(L10=1,1,IF(Q10="△",1,IF(R10=1,1,0))))</formula>
    </cfRule>
  </conditionalFormatting>
  <conditionalFormatting sqref="C12:C36">
    <cfRule type="expression" dxfId="1" priority="11" stopIfTrue="1">
      <formula>IF(#REF!="△",1,IF(#REF!=1,1,IF(#REF!="△",1,IF(#REF!=1,1,0))))</formula>
    </cfRule>
    <cfRule type="expression" dxfId="2" priority="12" stopIfTrue="1">
      <formula>IF(K12="△",1,IF(L12=1,1,IF(Q12="△",1,IF(R12=1,1,0))))</formula>
    </cfRule>
  </conditionalFormatting>
  <conditionalFormatting sqref="C37:C39">
    <cfRule type="expression" dxfId="1" priority="47" stopIfTrue="1">
      <formula>IF(#REF!="△",1,IF(#REF!=1,1,IF(#REF!="△",1,IF(#REF!=1,1,0))))</formula>
    </cfRule>
    <cfRule type="expression" dxfId="2" priority="48" stopIfTrue="1">
      <formula>IF(K37="△",1,IF(L37=1,1,IF(Q37="△",1,IF(R37=1,1,0))))</formula>
    </cfRule>
    <cfRule type="expression" dxfId="1" priority="49" stopIfTrue="1">
      <formula>IF(#REF!="△",1,IF(#REF!=1,1,IF(#REF!="△",1,IF(#REF!=1,1,0))))</formula>
    </cfRule>
    <cfRule type="expression" dxfId="2" priority="50" stopIfTrue="1">
      <formula>IF(K37="△",1,IF(L37=1,1,IF(Q37="△",1,IF(R37=1,1,0))))</formula>
    </cfRule>
  </conditionalFormatting>
  <conditionalFormatting sqref="C37:C43">
    <cfRule type="expression" dxfId="1" priority="43" stopIfTrue="1">
      <formula>IF(#REF!="△",1,IF(#REF!=1,1,IF(#REF!="△",1,IF(#REF!=1,1,0))))</formula>
    </cfRule>
    <cfRule type="expression" dxfId="2" priority="44" stopIfTrue="1">
      <formula>IF(K37="△",1,IF(L37=1,1,IF(Q37="△",1,IF(R37=1,1,0))))</formula>
    </cfRule>
  </conditionalFormatting>
  <conditionalFormatting sqref="C37:C53">
    <cfRule type="expression" dxfId="1" priority="61" stopIfTrue="1">
      <formula>IF(#REF!="△",1,IF(#REF!=1,1,IF(#REF!="△",1,IF(#REF!=1,1,0))))</formula>
    </cfRule>
    <cfRule type="expression" dxfId="2" priority="62" stopIfTrue="1">
      <formula>IF(K37="△",1,IF(L37=1,1,IF(Q37="△",1,IF(R37=1,1,0))))</formula>
    </cfRule>
  </conditionalFormatting>
  <conditionalFormatting sqref="C42:C43">
    <cfRule type="expression" dxfId="1" priority="41" stopIfTrue="1">
      <formula>IF(#REF!="△",1,IF(#REF!=1,1,IF(#REF!="△",1,IF(#REF!=1,1,0))))</formula>
    </cfRule>
    <cfRule type="expression" dxfId="2" priority="42" stopIfTrue="1">
      <formula>IF(K42="△",1,IF(L42=1,1,IF(Q42="△",1,IF(R42=1,1,0))))</formula>
    </cfRule>
  </conditionalFormatting>
  <conditionalFormatting sqref="C42:C52">
    <cfRule type="expression" dxfId="1" priority="37" stopIfTrue="1">
      <formula>IF(#REF!="△",1,IF(#REF!=1,1,IF(#REF!="△",1,IF(#REF!=1,1,0))))</formula>
    </cfRule>
    <cfRule type="expression" dxfId="2" priority="38" stopIfTrue="1">
      <formula>IF(K42="△",1,IF(L42=1,1,IF(Q42="△",1,IF(R42=1,1,0))))</formula>
    </cfRule>
  </conditionalFormatting>
  <conditionalFormatting sqref="C44:C52">
    <cfRule type="expression" dxfId="1" priority="5" stopIfTrue="1">
      <formula>IF(#REF!="△",1,IF(#REF!=1,1,IF(#REF!="△",1,IF(#REF!=1,1,0))))</formula>
    </cfRule>
    <cfRule type="expression" dxfId="2" priority="6" stopIfTrue="1">
      <formula>IF(K44="△",1,IF(L44=1,1,IF(Q44="△",1,IF(R44=1,1,0))))</formula>
    </cfRule>
    <cfRule type="expression" dxfId="1" priority="7" stopIfTrue="1">
      <formula>IF(#REF!="△",1,IF(#REF!=1,1,IF(#REF!="△",1,IF(#REF!=1,1,0))))</formula>
    </cfRule>
    <cfRule type="expression" dxfId="2" priority="8" stopIfTrue="1">
      <formula>IF(K44="△",1,IF(L44=1,1,IF(Q44="△",1,IF(R44=1,1,0))))</formula>
    </cfRule>
  </conditionalFormatting>
  <pageMargins left="0.429166666666667" right="0.21875" top="0.74375" bottom="0.179166666666667" header="0.3" footer="0.3"/>
  <pageSetup paperSize="9" scale="70" fitToHeight="0" orientation="landscape"/>
  <headerFooter alignWithMargins="0">
    <oddHeader>&amp;L&amp;"-,加粗"&amp;9青岛萨纳斯科技有限公司&amp;C&amp;G&amp;R&amp;"-,加粗"&amp;9进度跟踪票</oddHead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2"/>
  </sheetPr>
  <dimension ref="A1:AC61"/>
  <sheetViews>
    <sheetView showGridLines="0" view="pageBreakPreview" zoomScale="120" zoomScaleNormal="100" workbookViewId="0">
      <selection activeCell="C7" sqref="C7:C18"/>
    </sheetView>
  </sheetViews>
  <sheetFormatPr defaultColWidth="9" defaultRowHeight="10.5"/>
  <cols>
    <col min="1" max="1" width="3.88333333333333" style="2" customWidth="1"/>
    <col min="2" max="2" width="11.3333333333333" style="2" customWidth="1"/>
    <col min="3" max="3" width="28.4416666666667" style="2" customWidth="1"/>
    <col min="4" max="4" width="5.10833333333333" style="3" customWidth="1"/>
    <col min="5" max="5" width="8.33333333333333" style="2" customWidth="1"/>
    <col min="6" max="6" width="11.3333333333333" style="2" customWidth="1"/>
    <col min="7" max="7" width="3.775" style="2" hidden="1" customWidth="1"/>
    <col min="8" max="9" width="9" style="2"/>
    <col min="10" max="10" width="4.21666666666667" style="2" customWidth="1"/>
    <col min="11" max="11" width="4.66666666666667" style="2" hidden="1" customWidth="1"/>
    <col min="12" max="13" width="9" style="2"/>
    <col min="14" max="14" width="6" style="2" customWidth="1"/>
    <col min="15" max="15" width="3.21666666666667" style="2" hidden="1" customWidth="1"/>
    <col min="16" max="16" width="4.10833333333333" style="2" customWidth="1"/>
    <col min="17" max="17" width="4.33333333333333" style="2" hidden="1" customWidth="1"/>
    <col min="18" max="19" width="4.33333333333333" style="3" customWidth="1"/>
    <col min="20" max="20" width="4.44166666666667" style="3" customWidth="1"/>
    <col min="21" max="21" width="4" style="3" customWidth="1"/>
    <col min="22" max="24" width="4" style="4" customWidth="1"/>
    <col min="25" max="25" width="23.1083333333333" style="4" customWidth="1"/>
    <col min="26" max="27" width="4" style="4" customWidth="1"/>
    <col min="28" max="28" width="5.21666666666667" style="4" customWidth="1"/>
    <col min="29" max="29" width="4.775" style="4" customWidth="1"/>
    <col min="30" max="30" width="21.1083333333333" style="2" customWidth="1"/>
    <col min="31" max="31" width="14.2166666666667" style="2" customWidth="1"/>
    <col min="32" max="32" width="7" style="2" customWidth="1"/>
    <col min="33" max="16384" width="9" style="2"/>
  </cols>
  <sheetData>
    <row r="1" ht="1.5" customHeight="1"/>
    <row r="2" ht="24.75" customHeight="1" spans="1:29">
      <c r="A2" s="77" t="s">
        <v>0</v>
      </c>
      <c r="B2" s="78"/>
      <c r="D2" s="79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2.75" customHeight="1" spans="1:29">
      <c r="A3" s="80"/>
      <c r="B3" s="81"/>
      <c r="D3" s="79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="1" customFormat="1" ht="12" customHeight="1" spans="1:26">
      <c r="A4" s="82" t="s">
        <v>1</v>
      </c>
      <c r="B4" s="83" t="s">
        <v>123</v>
      </c>
      <c r="C4" s="83" t="s">
        <v>3</v>
      </c>
      <c r="D4" s="126" t="s">
        <v>4</v>
      </c>
      <c r="E4" s="84" t="s">
        <v>124</v>
      </c>
      <c r="F4" s="157" t="s">
        <v>125</v>
      </c>
      <c r="G4" s="127" t="s">
        <v>5</v>
      </c>
      <c r="H4" s="158" t="s">
        <v>245</v>
      </c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 t="s">
        <v>7</v>
      </c>
      <c r="Z4" s="185"/>
    </row>
    <row r="5" s="1" customFormat="1" ht="12" customHeight="1" spans="1:26">
      <c r="A5" s="82"/>
      <c r="B5" s="83"/>
      <c r="C5" s="83"/>
      <c r="D5" s="126"/>
      <c r="E5" s="84"/>
      <c r="F5" s="157"/>
      <c r="G5" s="127"/>
      <c r="H5" s="126" t="s">
        <v>8</v>
      </c>
      <c r="I5" s="126" t="s">
        <v>9</v>
      </c>
      <c r="J5" s="87" t="s">
        <v>10</v>
      </c>
      <c r="K5" s="87" t="s">
        <v>11</v>
      </c>
      <c r="L5" s="126" t="s">
        <v>12</v>
      </c>
      <c r="M5" s="126" t="s">
        <v>13</v>
      </c>
      <c r="N5" s="126" t="s">
        <v>14</v>
      </c>
      <c r="O5" s="127" t="s">
        <v>15</v>
      </c>
      <c r="P5" s="87" t="s">
        <v>16</v>
      </c>
      <c r="Q5" s="87" t="s">
        <v>17</v>
      </c>
      <c r="R5" s="180" t="s">
        <v>121</v>
      </c>
      <c r="S5" s="181" t="s">
        <v>246</v>
      </c>
      <c r="T5" s="181"/>
      <c r="U5" s="181"/>
      <c r="V5" s="181"/>
      <c r="W5" s="181"/>
      <c r="X5" s="85" t="s">
        <v>247</v>
      </c>
      <c r="Y5" s="158"/>
      <c r="Z5" s="185"/>
    </row>
    <row r="6" s="1" customFormat="1" ht="30" customHeight="1" spans="1:26">
      <c r="A6" s="82"/>
      <c r="B6" s="83"/>
      <c r="C6" s="83"/>
      <c r="D6" s="126"/>
      <c r="E6" s="84"/>
      <c r="F6" s="157"/>
      <c r="G6" s="127"/>
      <c r="H6" s="126"/>
      <c r="I6" s="126"/>
      <c r="J6" s="87"/>
      <c r="K6" s="87"/>
      <c r="L6" s="126"/>
      <c r="M6" s="126"/>
      <c r="N6" s="126"/>
      <c r="O6" s="127"/>
      <c r="P6" s="87"/>
      <c r="Q6" s="87"/>
      <c r="R6" s="180"/>
      <c r="S6" s="182" t="s">
        <v>248</v>
      </c>
      <c r="T6" s="182" t="s">
        <v>249</v>
      </c>
      <c r="U6" s="182" t="s">
        <v>250</v>
      </c>
      <c r="V6" s="182" t="s">
        <v>251</v>
      </c>
      <c r="W6" s="138" t="s">
        <v>49</v>
      </c>
      <c r="X6" s="85"/>
      <c r="Y6" s="158"/>
      <c r="Z6" s="185"/>
    </row>
    <row r="7" s="3" customFormat="1" spans="1:26">
      <c r="A7" s="159">
        <v>1</v>
      </c>
      <c r="B7" s="89" t="s">
        <v>252</v>
      </c>
      <c r="C7" s="89" t="s">
        <v>253</v>
      </c>
      <c r="D7" s="91"/>
      <c r="E7" s="145"/>
      <c r="F7" s="160" t="str">
        <f>IF(詳細設計書作成!F7&lt;&gt;"",詳細設計書作成!F7,"")</f>
        <v/>
      </c>
      <c r="G7" s="131" t="str">
        <f>IF([2]テスト!AB7="","",#REF!+#REF!+'[2]レビュー&amp;SQLテスト'!M8+'[2]レビュー&amp;SQLテスト'!Q8+'[2]レビュー&amp;SQLテスト'!#REF!+'[2]レビュー&amp;SQLテスト'!#REF!+[2]テスト!AD7+[2]テスト!O7)</f>
        <v/>
      </c>
      <c r="H7" s="92"/>
      <c r="I7" s="92"/>
      <c r="J7" s="93" t="str">
        <f t="shared" ref="J7:J26" si="0">IF(I7="","",IF(I7=H7,"○",IF(I7&gt;H7,"△","◎")))</f>
        <v/>
      </c>
      <c r="K7" s="128" t="str">
        <f>IF(H7="","",IF(H7&lt;=$B$2,IF(I7="",1),0))</f>
        <v/>
      </c>
      <c r="L7" s="92"/>
      <c r="M7" s="92"/>
      <c r="N7" s="174"/>
      <c r="O7" s="130">
        <f t="shared" ref="O7:O26" si="1">IF(M7="",0,N7)</f>
        <v>0</v>
      </c>
      <c r="P7" s="93" t="str">
        <f t="shared" ref="P7:P26" si="2">IF(M7="","",IF(M7=L7,"○",IF(M7&gt;L7,"△","◎")))</f>
        <v/>
      </c>
      <c r="Q7" s="178" t="str">
        <f t="shared" ref="Q7:Q26" si="3">IF(L7="","",IF($B$2&gt;=L7,IF(M7="",1),0))</f>
        <v/>
      </c>
      <c r="R7" s="178" t="str">
        <f t="shared" ref="R7:R26" si="4">IF(M7&lt;&gt;"",W7,"")</f>
        <v/>
      </c>
      <c r="S7" s="183"/>
      <c r="T7" s="183"/>
      <c r="U7" s="183"/>
      <c r="V7" s="183"/>
      <c r="W7" s="179" t="str">
        <f t="shared" ref="W7:W26" si="5">IF(S7="","",S7+T7+U7+V7)</f>
        <v/>
      </c>
      <c r="X7" s="184"/>
      <c r="Y7" s="156"/>
      <c r="Z7" s="186"/>
    </row>
    <row r="8" s="3" customFormat="1" spans="1:26">
      <c r="A8" s="159">
        <v>2</v>
      </c>
      <c r="B8" s="89" t="s">
        <v>254</v>
      </c>
      <c r="C8" s="89" t="s">
        <v>255</v>
      </c>
      <c r="D8" s="91"/>
      <c r="E8" s="145"/>
      <c r="F8" s="160" t="str">
        <f>IF(詳細設計書作成!F8&lt;&gt;"",詳細設計書作成!F8,"")</f>
        <v/>
      </c>
      <c r="G8" s="131" t="str">
        <f>IF([2]テスト!AB8="","",#REF!+#REF!+'[2]レビュー&amp;SQLテスト'!M9+'[2]レビュー&amp;SQLテスト'!Q9+'[2]レビュー&amp;SQLテスト'!#REF!+'[2]レビュー&amp;SQLテスト'!#REF!+[2]テスト!AD8+[2]テスト!O8)</f>
        <v/>
      </c>
      <c r="H8" s="92"/>
      <c r="I8" s="92"/>
      <c r="J8" s="93" t="str">
        <f t="shared" si="0"/>
        <v/>
      </c>
      <c r="K8" s="128" t="str">
        <f>IF(H8="","",IF(H8&lt;=$B$2,IF(I8="",1),0))</f>
        <v/>
      </c>
      <c r="L8" s="92"/>
      <c r="M8" s="92"/>
      <c r="N8" s="174"/>
      <c r="O8" s="130">
        <f t="shared" si="1"/>
        <v>0</v>
      </c>
      <c r="P8" s="93" t="str">
        <f t="shared" si="2"/>
        <v/>
      </c>
      <c r="Q8" s="178" t="str">
        <f t="shared" si="3"/>
        <v/>
      </c>
      <c r="R8" s="178" t="str">
        <f t="shared" si="4"/>
        <v/>
      </c>
      <c r="S8" s="183"/>
      <c r="T8" s="183"/>
      <c r="U8" s="183"/>
      <c r="V8" s="183"/>
      <c r="W8" s="179" t="str">
        <f t="shared" si="5"/>
        <v/>
      </c>
      <c r="X8" s="184"/>
      <c r="Y8" s="156"/>
      <c r="Z8" s="186"/>
    </row>
    <row r="9" s="3" customFormat="1" spans="1:26">
      <c r="A9" s="159">
        <v>3</v>
      </c>
      <c r="B9" s="89" t="s">
        <v>256</v>
      </c>
      <c r="C9" s="89" t="s">
        <v>257</v>
      </c>
      <c r="D9" s="91"/>
      <c r="E9" s="145"/>
      <c r="F9" s="160" t="str">
        <f>IF(詳細設計書作成!F9&lt;&gt;"",詳細設計書作成!F9,"")</f>
        <v/>
      </c>
      <c r="G9" s="131" t="str">
        <f>IF([2]テスト!AB9="","",#REF!+#REF!+'[2]レビュー&amp;SQLテスト'!M10+'[2]レビュー&amp;SQLテスト'!Q10+'[2]レビュー&amp;SQLテスト'!#REF!+'[2]レビュー&amp;SQLテスト'!#REF!+[2]テスト!AD9+[2]テスト!O9)</f>
        <v/>
      </c>
      <c r="H9" s="92"/>
      <c r="I9" s="108"/>
      <c r="J9" s="93" t="str">
        <f t="shared" si="0"/>
        <v/>
      </c>
      <c r="K9" s="128"/>
      <c r="L9" s="92"/>
      <c r="M9" s="92"/>
      <c r="N9" s="174"/>
      <c r="O9" s="130">
        <f t="shared" si="1"/>
        <v>0</v>
      </c>
      <c r="P9" s="93" t="str">
        <f t="shared" si="2"/>
        <v/>
      </c>
      <c r="Q9" s="178" t="str">
        <f t="shared" si="3"/>
        <v/>
      </c>
      <c r="R9" s="178" t="str">
        <f t="shared" si="4"/>
        <v/>
      </c>
      <c r="S9" s="183"/>
      <c r="T9" s="183"/>
      <c r="U9" s="183"/>
      <c r="V9" s="183"/>
      <c r="W9" s="179" t="str">
        <f t="shared" si="5"/>
        <v/>
      </c>
      <c r="X9" s="184"/>
      <c r="Y9" s="156"/>
      <c r="Z9" s="186"/>
    </row>
    <row r="10" s="3" customFormat="1" spans="1:26">
      <c r="A10" s="159">
        <v>4</v>
      </c>
      <c r="B10" s="89" t="s">
        <v>258</v>
      </c>
      <c r="C10" s="89" t="s">
        <v>259</v>
      </c>
      <c r="D10" s="91"/>
      <c r="E10" s="148"/>
      <c r="F10" s="160" t="str">
        <f>IF(詳細設計書作成!F10&lt;&gt;"",詳細設計書作成!F10,"")</f>
        <v/>
      </c>
      <c r="G10" s="131" t="str">
        <f>IF([2]テスト!AB11="","",#REF!+#REF!+'[2]レビュー&amp;SQLテスト'!M12+'[2]レビュー&amp;SQLテスト'!Q12+'[2]レビュー&amp;SQLテスト'!#REF!+'[2]レビュー&amp;SQLテスト'!#REF!+[2]テスト!AD11+[2]テスト!O11)</f>
        <v/>
      </c>
      <c r="H10" s="92"/>
      <c r="I10" s="92"/>
      <c r="J10" s="93" t="str">
        <f t="shared" si="0"/>
        <v/>
      </c>
      <c r="K10" s="128" t="str">
        <f>IF(H10="","",IF(H10&lt;=$B$2,IF(#REF!="",1),0))</f>
        <v/>
      </c>
      <c r="L10" s="92"/>
      <c r="M10" s="92"/>
      <c r="N10" s="174"/>
      <c r="O10" s="130">
        <f t="shared" si="1"/>
        <v>0</v>
      </c>
      <c r="P10" s="93" t="str">
        <f t="shared" si="2"/>
        <v/>
      </c>
      <c r="Q10" s="178" t="str">
        <f t="shared" si="3"/>
        <v/>
      </c>
      <c r="R10" s="178" t="str">
        <f t="shared" si="4"/>
        <v/>
      </c>
      <c r="S10" s="183"/>
      <c r="T10" s="183"/>
      <c r="U10" s="183"/>
      <c r="V10" s="183"/>
      <c r="W10" s="179" t="str">
        <f t="shared" si="5"/>
        <v/>
      </c>
      <c r="X10" s="184"/>
      <c r="Y10" s="156"/>
      <c r="Z10" s="186"/>
    </row>
    <row r="11" s="3" customFormat="1" spans="1:26">
      <c r="A11" s="159">
        <v>5</v>
      </c>
      <c r="B11" s="89" t="s">
        <v>260</v>
      </c>
      <c r="C11" s="89" t="s">
        <v>261</v>
      </c>
      <c r="D11" s="91"/>
      <c r="E11" s="148"/>
      <c r="F11" s="160" t="str">
        <f>IF(詳細設計書作成!F11&lt;&gt;"",詳細設計書作成!F11,"")</f>
        <v/>
      </c>
      <c r="G11" s="131" t="str">
        <f>IF([2]テスト!AB12="","",#REF!+#REF!+'[2]レビュー&amp;SQLテスト'!M13+'[2]レビュー&amp;SQLテスト'!Q13+'[2]レビュー&amp;SQLテスト'!#REF!+'[2]レビュー&amp;SQLテスト'!#REF!+[2]テスト!AD12+[2]テスト!O12)</f>
        <v/>
      </c>
      <c r="H11" s="92"/>
      <c r="I11" s="92"/>
      <c r="J11" s="93" t="str">
        <f t="shared" si="0"/>
        <v/>
      </c>
      <c r="K11" s="128" t="str">
        <f t="shared" ref="K11:K26" si="6">IF(H11="","",IF(H11&lt;=$B$2,IF(I11="",1),0))</f>
        <v/>
      </c>
      <c r="L11" s="92"/>
      <c r="M11" s="92"/>
      <c r="N11" s="174"/>
      <c r="O11" s="130">
        <f t="shared" si="1"/>
        <v>0</v>
      </c>
      <c r="P11" s="93" t="str">
        <f t="shared" si="2"/>
        <v/>
      </c>
      <c r="Q11" s="178" t="str">
        <f t="shared" si="3"/>
        <v/>
      </c>
      <c r="R11" s="178" t="str">
        <f t="shared" si="4"/>
        <v/>
      </c>
      <c r="S11" s="183"/>
      <c r="T11" s="183"/>
      <c r="U11" s="183"/>
      <c r="V11" s="183"/>
      <c r="W11" s="179" t="str">
        <f t="shared" si="5"/>
        <v/>
      </c>
      <c r="X11" s="184"/>
      <c r="Y11" s="156"/>
      <c r="Z11" s="186"/>
    </row>
    <row r="12" s="3" customFormat="1" spans="1:26">
      <c r="A12" s="159">
        <v>6</v>
      </c>
      <c r="B12" s="89" t="s">
        <v>262</v>
      </c>
      <c r="C12" s="89" t="s">
        <v>263</v>
      </c>
      <c r="D12" s="91"/>
      <c r="E12" s="148"/>
      <c r="F12" s="160" t="str">
        <f>IF(詳細設計書作成!F12&lt;&gt;"",詳細設計書作成!F12,"")</f>
        <v/>
      </c>
      <c r="G12" s="131" t="str">
        <f>IF([2]テスト!AB13="","",#REF!+#REF!+'[2]レビュー&amp;SQLテスト'!M14+'[2]レビュー&amp;SQLテスト'!Q14+'[2]レビュー&amp;SQLテスト'!#REF!+'[2]レビュー&amp;SQLテスト'!#REF!+[2]テスト!AD13+[2]テスト!O13)</f>
        <v/>
      </c>
      <c r="H12" s="92"/>
      <c r="I12" s="92"/>
      <c r="J12" s="93" t="str">
        <f t="shared" si="0"/>
        <v/>
      </c>
      <c r="K12" s="128" t="str">
        <f t="shared" si="6"/>
        <v/>
      </c>
      <c r="L12" s="92"/>
      <c r="M12" s="92"/>
      <c r="N12" s="174"/>
      <c r="O12" s="130">
        <f t="shared" si="1"/>
        <v>0</v>
      </c>
      <c r="P12" s="93" t="str">
        <f t="shared" si="2"/>
        <v/>
      </c>
      <c r="Q12" s="178" t="str">
        <f t="shared" si="3"/>
        <v/>
      </c>
      <c r="R12" s="178" t="str">
        <f t="shared" si="4"/>
        <v/>
      </c>
      <c r="S12" s="183"/>
      <c r="T12" s="183"/>
      <c r="U12" s="183"/>
      <c r="V12" s="183"/>
      <c r="W12" s="179" t="str">
        <f t="shared" si="5"/>
        <v/>
      </c>
      <c r="X12" s="184"/>
      <c r="Y12" s="156"/>
      <c r="Z12" s="186"/>
    </row>
    <row r="13" s="3" customFormat="1" spans="1:26">
      <c r="A13" s="159">
        <v>7</v>
      </c>
      <c r="B13" s="96" t="s">
        <v>264</v>
      </c>
      <c r="C13" s="96" t="s">
        <v>265</v>
      </c>
      <c r="D13" s="91"/>
      <c r="E13" s="148"/>
      <c r="F13" s="160" t="str">
        <f>IF(詳細設計書作成!F13&lt;&gt;"",詳細設計書作成!F13,"")</f>
        <v/>
      </c>
      <c r="G13" s="131" t="str">
        <f>IF([2]テスト!AB14="","",#REF!+#REF!+'[2]レビュー&amp;SQLテスト'!M15+'[2]レビュー&amp;SQLテスト'!Q15+'[2]レビュー&amp;SQLテスト'!#REF!+'[2]レビュー&amp;SQLテスト'!#REF!+[2]テスト!AD14+[2]テスト!O14)</f>
        <v/>
      </c>
      <c r="H13" s="92"/>
      <c r="I13" s="92"/>
      <c r="J13" s="93" t="str">
        <f t="shared" si="0"/>
        <v/>
      </c>
      <c r="K13" s="128" t="str">
        <f t="shared" si="6"/>
        <v/>
      </c>
      <c r="L13" s="92"/>
      <c r="M13" s="92"/>
      <c r="N13" s="174"/>
      <c r="O13" s="130">
        <f t="shared" si="1"/>
        <v>0</v>
      </c>
      <c r="P13" s="93" t="str">
        <f t="shared" si="2"/>
        <v/>
      </c>
      <c r="Q13" s="178" t="str">
        <f t="shared" si="3"/>
        <v/>
      </c>
      <c r="R13" s="178" t="str">
        <f t="shared" si="4"/>
        <v/>
      </c>
      <c r="S13" s="183"/>
      <c r="T13" s="183"/>
      <c r="U13" s="183"/>
      <c r="V13" s="183"/>
      <c r="W13" s="179" t="str">
        <f t="shared" si="5"/>
        <v/>
      </c>
      <c r="X13" s="184"/>
      <c r="Y13" s="141"/>
      <c r="Z13" s="186"/>
    </row>
    <row r="14" s="3" customFormat="1" spans="1:26">
      <c r="A14" s="159">
        <v>8</v>
      </c>
      <c r="B14" s="96" t="s">
        <v>266</v>
      </c>
      <c r="C14" s="96" t="s">
        <v>267</v>
      </c>
      <c r="D14" s="91"/>
      <c r="E14" s="148"/>
      <c r="F14" s="160" t="str">
        <f>IF(詳細設計書作成!F14&lt;&gt;"",詳細設計書作成!F14,"")</f>
        <v/>
      </c>
      <c r="G14" s="131" t="str">
        <f>IF([2]テスト!AB15="","",#REF!+#REF!+'[2]レビュー&amp;SQLテスト'!M16+'[2]レビュー&amp;SQLテスト'!Q16+'[2]レビュー&amp;SQLテスト'!#REF!+'[2]レビュー&amp;SQLテスト'!#REF!+[2]テスト!AD15+[2]テスト!O15)</f>
        <v/>
      </c>
      <c r="H14" s="92"/>
      <c r="I14" s="92"/>
      <c r="J14" s="93" t="str">
        <f t="shared" si="0"/>
        <v/>
      </c>
      <c r="K14" s="128" t="str">
        <f t="shared" si="6"/>
        <v/>
      </c>
      <c r="L14" s="92"/>
      <c r="M14" s="92"/>
      <c r="N14" s="174"/>
      <c r="O14" s="130">
        <f t="shared" si="1"/>
        <v>0</v>
      </c>
      <c r="P14" s="93" t="str">
        <f t="shared" si="2"/>
        <v/>
      </c>
      <c r="Q14" s="178" t="str">
        <f t="shared" si="3"/>
        <v/>
      </c>
      <c r="R14" s="178" t="str">
        <f t="shared" si="4"/>
        <v/>
      </c>
      <c r="S14" s="183"/>
      <c r="T14" s="183"/>
      <c r="U14" s="183"/>
      <c r="V14" s="183"/>
      <c r="W14" s="179" t="str">
        <f t="shared" si="5"/>
        <v/>
      </c>
      <c r="X14" s="184"/>
      <c r="Y14" s="141"/>
      <c r="Z14" s="186"/>
    </row>
    <row r="15" s="3" customFormat="1" spans="1:26">
      <c r="A15" s="159">
        <v>9</v>
      </c>
      <c r="B15" s="96" t="s">
        <v>268</v>
      </c>
      <c r="C15" s="96" t="s">
        <v>269</v>
      </c>
      <c r="D15" s="91"/>
      <c r="E15" s="148"/>
      <c r="F15" s="160" t="str">
        <f>IF(詳細設計書作成!F15&lt;&gt;"",詳細設計書作成!F15,"")</f>
        <v/>
      </c>
      <c r="G15" s="131" t="str">
        <f>IF([2]テスト!AB16="","",#REF!+#REF!+'[2]レビュー&amp;SQLテスト'!M17+'[2]レビュー&amp;SQLテスト'!Q17+'[2]レビュー&amp;SQLテスト'!#REF!+'[2]レビュー&amp;SQLテスト'!#REF!+[2]テスト!AD16+[2]テスト!O16)</f>
        <v/>
      </c>
      <c r="H15" s="92"/>
      <c r="I15" s="92"/>
      <c r="J15" s="93" t="str">
        <f t="shared" si="0"/>
        <v/>
      </c>
      <c r="K15" s="128" t="str">
        <f t="shared" si="6"/>
        <v/>
      </c>
      <c r="L15" s="92"/>
      <c r="M15" s="92"/>
      <c r="N15" s="174"/>
      <c r="O15" s="130">
        <f t="shared" si="1"/>
        <v>0</v>
      </c>
      <c r="P15" s="93" t="str">
        <f t="shared" si="2"/>
        <v/>
      </c>
      <c r="Q15" s="178" t="str">
        <f t="shared" si="3"/>
        <v/>
      </c>
      <c r="R15" s="178" t="str">
        <f t="shared" si="4"/>
        <v/>
      </c>
      <c r="S15" s="183"/>
      <c r="T15" s="183"/>
      <c r="U15" s="183"/>
      <c r="V15" s="183"/>
      <c r="W15" s="179" t="str">
        <f t="shared" si="5"/>
        <v/>
      </c>
      <c r="X15" s="184"/>
      <c r="Y15" s="156"/>
      <c r="Z15" s="186"/>
    </row>
    <row r="16" s="3" customFormat="1" ht="12.75" customHeight="1" spans="1:26">
      <c r="A16" s="159">
        <v>10</v>
      </c>
      <c r="B16" s="96" t="s">
        <v>270</v>
      </c>
      <c r="C16" s="96" t="s">
        <v>271</v>
      </c>
      <c r="D16" s="91"/>
      <c r="E16" s="148"/>
      <c r="F16" s="160" t="str">
        <f>IF(詳細設計書作成!F16&lt;&gt;"",詳細設計書作成!F16,"")</f>
        <v/>
      </c>
      <c r="G16" s="131" t="str">
        <f>IF([2]テスト!AB17="","",#REF!+#REF!+'[2]レビュー&amp;SQLテスト'!M18+'[2]レビュー&amp;SQLテスト'!Q18+'[2]レビュー&amp;SQLテスト'!#REF!+'[2]レビュー&amp;SQLテスト'!#REF!+[2]テスト!AD17+[2]テスト!O17)</f>
        <v/>
      </c>
      <c r="H16" s="92"/>
      <c r="I16" s="92"/>
      <c r="J16" s="93" t="str">
        <f t="shared" si="0"/>
        <v/>
      </c>
      <c r="K16" s="128" t="str">
        <f t="shared" si="6"/>
        <v/>
      </c>
      <c r="L16" s="92"/>
      <c r="M16" s="92"/>
      <c r="N16" s="174"/>
      <c r="O16" s="130">
        <f t="shared" si="1"/>
        <v>0</v>
      </c>
      <c r="P16" s="93" t="str">
        <f t="shared" si="2"/>
        <v/>
      </c>
      <c r="Q16" s="178" t="str">
        <f t="shared" si="3"/>
        <v/>
      </c>
      <c r="R16" s="178" t="str">
        <f t="shared" si="4"/>
        <v/>
      </c>
      <c r="S16" s="183"/>
      <c r="T16" s="183"/>
      <c r="U16" s="183"/>
      <c r="V16" s="183"/>
      <c r="W16" s="179" t="str">
        <f t="shared" si="5"/>
        <v/>
      </c>
      <c r="X16" s="184"/>
      <c r="Y16" s="156"/>
      <c r="Z16" s="186"/>
    </row>
    <row r="17" s="3" customFormat="1" spans="1:26">
      <c r="A17" s="159">
        <v>11</v>
      </c>
      <c r="B17" s="97"/>
      <c r="C17" s="98"/>
      <c r="D17" s="91"/>
      <c r="E17" s="148"/>
      <c r="F17" s="160" t="str">
        <f>IF(詳細設計書作成!F17&lt;&gt;"",詳細設計書作成!F17,"")</f>
        <v/>
      </c>
      <c r="G17" s="131" t="str">
        <f>IF([2]テスト!AB18="","",#REF!+#REF!+'[2]レビュー&amp;SQLテスト'!M19+'[2]レビュー&amp;SQLテスト'!Q19+'[2]レビュー&amp;SQLテスト'!#REF!+'[2]レビュー&amp;SQLテスト'!#REF!+[2]テスト!AD18+[2]テスト!O18)</f>
        <v/>
      </c>
      <c r="H17" s="92"/>
      <c r="I17" s="92"/>
      <c r="J17" s="93" t="str">
        <f t="shared" si="0"/>
        <v/>
      </c>
      <c r="K17" s="128" t="str">
        <f t="shared" si="6"/>
        <v/>
      </c>
      <c r="L17" s="92"/>
      <c r="M17" s="92"/>
      <c r="N17" s="174"/>
      <c r="O17" s="130">
        <f t="shared" si="1"/>
        <v>0</v>
      </c>
      <c r="P17" s="93" t="str">
        <f t="shared" si="2"/>
        <v/>
      </c>
      <c r="Q17" s="178" t="str">
        <f t="shared" si="3"/>
        <v/>
      </c>
      <c r="R17" s="178" t="str">
        <f t="shared" si="4"/>
        <v/>
      </c>
      <c r="S17" s="183"/>
      <c r="T17" s="183"/>
      <c r="U17" s="183"/>
      <c r="V17" s="183"/>
      <c r="W17" s="179" t="str">
        <f t="shared" si="5"/>
        <v/>
      </c>
      <c r="X17" s="184"/>
      <c r="Y17" s="141"/>
      <c r="Z17" s="186"/>
    </row>
    <row r="18" s="3" customFormat="1" spans="1:26">
      <c r="A18" s="159">
        <v>12</v>
      </c>
      <c r="B18" s="97"/>
      <c r="C18" s="98"/>
      <c r="D18" s="91"/>
      <c r="E18" s="148"/>
      <c r="F18" s="160" t="str">
        <f>IF(詳細設計書作成!F18&lt;&gt;"",詳細設計書作成!F18,"")</f>
        <v/>
      </c>
      <c r="G18" s="131" t="str">
        <f>IF([2]テスト!AB19="","",#REF!+#REF!+'[2]レビュー&amp;SQLテスト'!M20+'[2]レビュー&amp;SQLテスト'!Q20+'[2]レビュー&amp;SQLテスト'!#REF!+'[2]レビュー&amp;SQLテスト'!#REF!+[2]テスト!AD19+[2]テスト!O19)</f>
        <v/>
      </c>
      <c r="H18" s="92"/>
      <c r="I18" s="92"/>
      <c r="J18" s="93" t="str">
        <f t="shared" si="0"/>
        <v/>
      </c>
      <c r="K18" s="128" t="str">
        <f t="shared" si="6"/>
        <v/>
      </c>
      <c r="L18" s="92"/>
      <c r="M18" s="92"/>
      <c r="N18" s="174"/>
      <c r="O18" s="130">
        <f t="shared" si="1"/>
        <v>0</v>
      </c>
      <c r="P18" s="93" t="str">
        <f t="shared" si="2"/>
        <v/>
      </c>
      <c r="Q18" s="178" t="str">
        <f t="shared" si="3"/>
        <v/>
      </c>
      <c r="R18" s="178" t="str">
        <f t="shared" si="4"/>
        <v/>
      </c>
      <c r="S18" s="183"/>
      <c r="T18" s="183"/>
      <c r="U18" s="183"/>
      <c r="V18" s="183"/>
      <c r="W18" s="179" t="str">
        <f t="shared" si="5"/>
        <v/>
      </c>
      <c r="X18" s="184"/>
      <c r="Y18" s="141"/>
      <c r="Z18" s="186"/>
    </row>
    <row r="19" s="3" customFormat="1" spans="1:26">
      <c r="A19" s="159">
        <v>13</v>
      </c>
      <c r="B19" s="97"/>
      <c r="C19" s="98"/>
      <c r="D19" s="91"/>
      <c r="E19" s="148"/>
      <c r="F19" s="160" t="str">
        <f>IF(詳細設計書作成!F19&lt;&gt;"",詳細設計書作成!F19,"")</f>
        <v/>
      </c>
      <c r="G19" s="131" t="str">
        <f>IF([2]テスト!AB20="","",#REF!+#REF!+'[2]レビュー&amp;SQLテスト'!M21+'[2]レビュー&amp;SQLテスト'!Q21+'[2]レビュー&amp;SQLテスト'!#REF!+'[2]レビュー&amp;SQLテスト'!#REF!+[2]テスト!AD20+[2]テスト!O20)</f>
        <v/>
      </c>
      <c r="H19" s="92"/>
      <c r="I19" s="92"/>
      <c r="J19" s="93" t="str">
        <f t="shared" si="0"/>
        <v/>
      </c>
      <c r="K19" s="128" t="str">
        <f t="shared" si="6"/>
        <v/>
      </c>
      <c r="L19" s="92"/>
      <c r="M19" s="92"/>
      <c r="N19" s="174"/>
      <c r="O19" s="130">
        <f t="shared" si="1"/>
        <v>0</v>
      </c>
      <c r="P19" s="93" t="str">
        <f t="shared" si="2"/>
        <v/>
      </c>
      <c r="Q19" s="178" t="str">
        <f t="shared" si="3"/>
        <v/>
      </c>
      <c r="R19" s="178" t="str">
        <f t="shared" si="4"/>
        <v/>
      </c>
      <c r="S19" s="183"/>
      <c r="T19" s="183"/>
      <c r="U19" s="183"/>
      <c r="V19" s="183"/>
      <c r="W19" s="179" t="str">
        <f t="shared" si="5"/>
        <v/>
      </c>
      <c r="X19" s="184"/>
      <c r="Y19" s="141"/>
      <c r="Z19" s="186"/>
    </row>
    <row r="20" s="3" customFormat="1" ht="12" customHeight="1" spans="1:26">
      <c r="A20" s="159">
        <v>14</v>
      </c>
      <c r="B20" s="100"/>
      <c r="C20" s="89"/>
      <c r="D20" s="91"/>
      <c r="E20" s="148"/>
      <c r="F20" s="160" t="str">
        <f>IF(詳細設計書作成!F20&lt;&gt;"",詳細設計書作成!F20,"")</f>
        <v/>
      </c>
      <c r="G20" s="131" t="str">
        <f>IF([2]テスト!AB21="","",#REF!+#REF!+'[2]レビュー&amp;SQLテスト'!M22+'[2]レビュー&amp;SQLテスト'!Q22+'[2]レビュー&amp;SQLテスト'!#REF!+'[2]レビュー&amp;SQLテスト'!#REF!+[2]テスト!AD21+[2]テスト!O21)</f>
        <v/>
      </c>
      <c r="H20" s="92"/>
      <c r="I20" s="92"/>
      <c r="J20" s="93" t="str">
        <f t="shared" si="0"/>
        <v/>
      </c>
      <c r="K20" s="128" t="str">
        <f t="shared" si="6"/>
        <v/>
      </c>
      <c r="L20" s="92"/>
      <c r="M20" s="92"/>
      <c r="N20" s="174"/>
      <c r="O20" s="130">
        <f t="shared" si="1"/>
        <v>0</v>
      </c>
      <c r="P20" s="93" t="str">
        <f t="shared" si="2"/>
        <v/>
      </c>
      <c r="Q20" s="178" t="str">
        <f t="shared" si="3"/>
        <v/>
      </c>
      <c r="R20" s="178" t="str">
        <f t="shared" si="4"/>
        <v/>
      </c>
      <c r="S20" s="183"/>
      <c r="T20" s="183"/>
      <c r="U20" s="183"/>
      <c r="V20" s="183"/>
      <c r="W20" s="179" t="str">
        <f t="shared" si="5"/>
        <v/>
      </c>
      <c r="X20" s="184"/>
      <c r="Y20" s="156"/>
      <c r="Z20" s="186"/>
    </row>
    <row r="21" s="3" customFormat="1" spans="1:26">
      <c r="A21" s="159">
        <v>15</v>
      </c>
      <c r="B21" s="101"/>
      <c r="C21" s="102"/>
      <c r="D21" s="91"/>
      <c r="E21" s="148"/>
      <c r="F21" s="160" t="str">
        <f>IF(詳細設計書作成!F21&lt;&gt;"",詳細設計書作成!F21,"")</f>
        <v/>
      </c>
      <c r="G21" s="131" t="str">
        <f>IF([2]テスト!AB22="","",#REF!+#REF!+'[2]レビュー&amp;SQLテスト'!M23+'[2]レビュー&amp;SQLテスト'!Q23+'[2]レビュー&amp;SQLテスト'!#REF!+'[2]レビュー&amp;SQLテスト'!#REF!+[2]テスト!AD22+[2]テスト!O22)</f>
        <v/>
      </c>
      <c r="H21" s="92"/>
      <c r="I21" s="92"/>
      <c r="J21" s="93" t="str">
        <f t="shared" si="0"/>
        <v/>
      </c>
      <c r="K21" s="128" t="str">
        <f t="shared" si="6"/>
        <v/>
      </c>
      <c r="L21" s="92"/>
      <c r="M21" s="92"/>
      <c r="N21" s="174"/>
      <c r="O21" s="130">
        <f t="shared" si="1"/>
        <v>0</v>
      </c>
      <c r="P21" s="93" t="str">
        <f t="shared" si="2"/>
        <v/>
      </c>
      <c r="Q21" s="178" t="str">
        <f t="shared" si="3"/>
        <v/>
      </c>
      <c r="R21" s="178" t="str">
        <f t="shared" si="4"/>
        <v/>
      </c>
      <c r="S21" s="183"/>
      <c r="T21" s="183"/>
      <c r="U21" s="183"/>
      <c r="V21" s="183"/>
      <c r="W21" s="179" t="str">
        <f t="shared" si="5"/>
        <v/>
      </c>
      <c r="X21" s="184"/>
      <c r="Y21" s="156"/>
      <c r="Z21" s="186"/>
    </row>
    <row r="22" s="3" customFormat="1" ht="11.25" customHeight="1" spans="1:26">
      <c r="A22" s="159">
        <v>16</v>
      </c>
      <c r="B22" s="101"/>
      <c r="C22" s="102"/>
      <c r="D22" s="91"/>
      <c r="E22" s="148"/>
      <c r="F22" s="160" t="str">
        <f>IF(詳細設計書作成!F22&lt;&gt;"",詳細設計書作成!F22,"")</f>
        <v/>
      </c>
      <c r="G22" s="131" t="str">
        <f>IF([2]テスト!AB23="","",#REF!+#REF!+'[2]レビュー&amp;SQLテスト'!M24+'[2]レビュー&amp;SQLテスト'!Q24+'[2]レビュー&amp;SQLテスト'!#REF!+'[2]レビュー&amp;SQLテスト'!#REF!+[2]テスト!AD23+[2]テスト!O23)</f>
        <v/>
      </c>
      <c r="H22" s="92"/>
      <c r="I22" s="92"/>
      <c r="J22" s="93" t="str">
        <f t="shared" si="0"/>
        <v/>
      </c>
      <c r="K22" s="128" t="str">
        <f t="shared" si="6"/>
        <v/>
      </c>
      <c r="L22" s="92"/>
      <c r="M22" s="92"/>
      <c r="N22" s="174"/>
      <c r="O22" s="130">
        <f t="shared" si="1"/>
        <v>0</v>
      </c>
      <c r="P22" s="93" t="str">
        <f t="shared" si="2"/>
        <v/>
      </c>
      <c r="Q22" s="178" t="str">
        <f t="shared" si="3"/>
        <v/>
      </c>
      <c r="R22" s="178" t="str">
        <f t="shared" si="4"/>
        <v/>
      </c>
      <c r="S22" s="183"/>
      <c r="T22" s="183"/>
      <c r="U22" s="183"/>
      <c r="V22" s="183"/>
      <c r="W22" s="179" t="str">
        <f t="shared" si="5"/>
        <v/>
      </c>
      <c r="X22" s="184"/>
      <c r="Y22" s="141"/>
      <c r="Z22" s="186"/>
    </row>
    <row r="23" s="3" customFormat="1" spans="1:26">
      <c r="A23" s="159">
        <v>17</v>
      </c>
      <c r="B23" s="101"/>
      <c r="C23" s="102"/>
      <c r="D23" s="91"/>
      <c r="E23" s="148"/>
      <c r="F23" s="160" t="str">
        <f>IF(詳細設計書作成!F23&lt;&gt;"",詳細設計書作成!F23,"")</f>
        <v/>
      </c>
      <c r="G23" s="131" t="str">
        <f>IF([2]テスト!AB24="","",#REF!+#REF!+'[2]レビュー&amp;SQLテスト'!M25+'[2]レビュー&amp;SQLテスト'!Q25+'[2]レビュー&amp;SQLテスト'!#REF!+'[2]レビュー&amp;SQLテスト'!#REF!+[2]テスト!AD24+[2]テスト!O24)</f>
        <v/>
      </c>
      <c r="H23" s="92"/>
      <c r="I23" s="92"/>
      <c r="J23" s="93" t="str">
        <f t="shared" si="0"/>
        <v/>
      </c>
      <c r="K23" s="128" t="str">
        <f t="shared" si="6"/>
        <v/>
      </c>
      <c r="L23" s="92"/>
      <c r="M23" s="92"/>
      <c r="N23" s="174"/>
      <c r="O23" s="130">
        <f t="shared" si="1"/>
        <v>0</v>
      </c>
      <c r="P23" s="93" t="str">
        <f t="shared" si="2"/>
        <v/>
      </c>
      <c r="Q23" s="178" t="str">
        <f t="shared" si="3"/>
        <v/>
      </c>
      <c r="R23" s="178" t="str">
        <f t="shared" si="4"/>
        <v/>
      </c>
      <c r="S23" s="183"/>
      <c r="T23" s="183"/>
      <c r="U23" s="183"/>
      <c r="V23" s="183"/>
      <c r="W23" s="179" t="str">
        <f t="shared" si="5"/>
        <v/>
      </c>
      <c r="X23" s="184"/>
      <c r="Y23" s="141"/>
      <c r="Z23" s="186"/>
    </row>
    <row r="24" s="3" customFormat="1" spans="1:26">
      <c r="A24" s="159">
        <v>18</v>
      </c>
      <c r="B24" s="100"/>
      <c r="C24" s="89"/>
      <c r="D24" s="91"/>
      <c r="E24" s="148"/>
      <c r="F24" s="160" t="str">
        <f>IF(詳細設計書作成!F24&lt;&gt;"",詳細設計書作成!F24,"")</f>
        <v/>
      </c>
      <c r="G24" s="131" t="str">
        <f>IF([2]テスト!AB25="","",#REF!+#REF!+'[2]レビュー&amp;SQLテスト'!M26+'[2]レビュー&amp;SQLテスト'!Q26+'[2]レビュー&amp;SQLテスト'!#REF!+'[2]レビュー&amp;SQLテスト'!#REF!+[2]テスト!AD25+[2]テスト!O25)</f>
        <v/>
      </c>
      <c r="H24" s="92"/>
      <c r="I24" s="92"/>
      <c r="J24" s="93" t="str">
        <f t="shared" si="0"/>
        <v/>
      </c>
      <c r="K24" s="128" t="str">
        <f t="shared" si="6"/>
        <v/>
      </c>
      <c r="L24" s="92"/>
      <c r="M24" s="92"/>
      <c r="N24" s="174"/>
      <c r="O24" s="130">
        <f t="shared" si="1"/>
        <v>0</v>
      </c>
      <c r="P24" s="93" t="str">
        <f t="shared" si="2"/>
        <v/>
      </c>
      <c r="Q24" s="178" t="str">
        <f t="shared" si="3"/>
        <v/>
      </c>
      <c r="R24" s="178" t="str">
        <f t="shared" si="4"/>
        <v/>
      </c>
      <c r="S24" s="183"/>
      <c r="T24" s="183"/>
      <c r="U24" s="183"/>
      <c r="V24" s="183"/>
      <c r="W24" s="179" t="str">
        <f t="shared" si="5"/>
        <v/>
      </c>
      <c r="X24" s="184"/>
      <c r="Y24" s="156"/>
      <c r="Z24" s="186"/>
    </row>
    <row r="25" s="3" customFormat="1" spans="1:26">
      <c r="A25" s="159">
        <v>19</v>
      </c>
      <c r="B25" s="100"/>
      <c r="C25" s="89"/>
      <c r="D25" s="91"/>
      <c r="E25" s="148"/>
      <c r="F25" s="160" t="str">
        <f>IF(詳細設計書作成!F25&lt;&gt;"",詳細設計書作成!F25,"")</f>
        <v/>
      </c>
      <c r="G25" s="131" t="str">
        <f>IF([2]テスト!AB26="","",#REF!+#REF!+'[2]レビュー&amp;SQLテスト'!M27+'[2]レビュー&amp;SQLテスト'!Q27+'[2]レビュー&amp;SQLテスト'!#REF!+'[2]レビュー&amp;SQLテスト'!#REF!+[2]テスト!AD26+[2]テスト!O26)</f>
        <v/>
      </c>
      <c r="H25" s="92"/>
      <c r="I25" s="92"/>
      <c r="J25" s="93" t="str">
        <f t="shared" si="0"/>
        <v/>
      </c>
      <c r="K25" s="128" t="str">
        <f t="shared" si="6"/>
        <v/>
      </c>
      <c r="L25" s="92"/>
      <c r="M25" s="92"/>
      <c r="N25" s="174"/>
      <c r="O25" s="130">
        <f t="shared" si="1"/>
        <v>0</v>
      </c>
      <c r="P25" s="93" t="str">
        <f t="shared" si="2"/>
        <v/>
      </c>
      <c r="Q25" s="178" t="str">
        <f t="shared" si="3"/>
        <v/>
      </c>
      <c r="R25" s="178" t="str">
        <f t="shared" si="4"/>
        <v/>
      </c>
      <c r="S25" s="183"/>
      <c r="T25" s="183"/>
      <c r="U25" s="183"/>
      <c r="V25" s="183"/>
      <c r="W25" s="179" t="str">
        <f t="shared" si="5"/>
        <v/>
      </c>
      <c r="X25" s="184"/>
      <c r="Y25" s="156"/>
      <c r="Z25" s="186"/>
    </row>
    <row r="26" s="3" customFormat="1" spans="1:26">
      <c r="A26" s="159">
        <v>20</v>
      </c>
      <c r="B26" s="103"/>
      <c r="C26" s="104"/>
      <c r="D26" s="91"/>
      <c r="E26" s="148"/>
      <c r="F26" s="160" t="str">
        <f>IF(詳細設計書作成!F26&lt;&gt;"",詳細設計書作成!F26,"")</f>
        <v/>
      </c>
      <c r="G26" s="131" t="str">
        <f>IF([2]テスト!AB27="","",#REF!+#REF!+'[2]レビュー&amp;SQLテスト'!#REF!+'[2]レビュー&amp;SQLテスト'!#REF!+'[2]レビュー&amp;SQLテスト'!#REF!+'[2]レビュー&amp;SQLテスト'!#REF!+[2]テスト!AD27+[2]テスト!O27)</f>
        <v/>
      </c>
      <c r="H26" s="92"/>
      <c r="I26" s="92"/>
      <c r="J26" s="93" t="str">
        <f t="shared" si="0"/>
        <v/>
      </c>
      <c r="K26" s="128" t="str">
        <f t="shared" si="6"/>
        <v/>
      </c>
      <c r="L26" s="92"/>
      <c r="M26" s="92"/>
      <c r="N26" s="174"/>
      <c r="O26" s="130">
        <f t="shared" si="1"/>
        <v>0</v>
      </c>
      <c r="P26" s="93" t="str">
        <f t="shared" si="2"/>
        <v/>
      </c>
      <c r="Q26" s="178" t="str">
        <f t="shared" si="3"/>
        <v/>
      </c>
      <c r="R26" s="178" t="str">
        <f t="shared" si="4"/>
        <v/>
      </c>
      <c r="S26" s="183"/>
      <c r="T26" s="183"/>
      <c r="U26" s="183"/>
      <c r="V26" s="183"/>
      <c r="W26" s="179" t="str">
        <f t="shared" si="5"/>
        <v/>
      </c>
      <c r="X26" s="184"/>
      <c r="Y26" s="156"/>
      <c r="Z26" s="186"/>
    </row>
    <row r="27" s="3" customFormat="1" spans="1:26">
      <c r="A27" s="159">
        <v>21</v>
      </c>
      <c r="B27" s="103"/>
      <c r="C27" s="104"/>
      <c r="D27" s="91"/>
      <c r="E27" s="148"/>
      <c r="F27" s="160" t="str">
        <f>IF(詳細設計書作成!F27&lt;&gt;"",詳細設計書作成!F27,"")</f>
        <v/>
      </c>
      <c r="G27" s="131"/>
      <c r="H27" s="92"/>
      <c r="I27" s="92"/>
      <c r="J27" s="93"/>
      <c r="K27" s="128"/>
      <c r="L27" s="92"/>
      <c r="M27" s="92"/>
      <c r="N27" s="174"/>
      <c r="O27" s="130"/>
      <c r="P27" s="93"/>
      <c r="Q27" s="178"/>
      <c r="R27" s="178"/>
      <c r="S27" s="183"/>
      <c r="T27" s="183"/>
      <c r="U27" s="183"/>
      <c r="V27" s="183"/>
      <c r="W27" s="179"/>
      <c r="X27" s="184"/>
      <c r="Y27" s="156"/>
      <c r="Z27" s="186"/>
    </row>
    <row r="28" s="3" customFormat="1" spans="1:26">
      <c r="A28" s="159">
        <v>22</v>
      </c>
      <c r="B28" s="103"/>
      <c r="C28" s="104"/>
      <c r="D28" s="91"/>
      <c r="E28" s="148"/>
      <c r="F28" s="160" t="str">
        <f>IF(詳細設計書作成!F28&lt;&gt;"",詳細設計書作成!F28,"")</f>
        <v/>
      </c>
      <c r="G28" s="131"/>
      <c r="H28" s="92"/>
      <c r="I28" s="92"/>
      <c r="J28" s="93"/>
      <c r="K28" s="128"/>
      <c r="L28" s="92"/>
      <c r="M28" s="92"/>
      <c r="N28" s="174"/>
      <c r="O28" s="130"/>
      <c r="P28" s="93"/>
      <c r="Q28" s="178"/>
      <c r="R28" s="178"/>
      <c r="S28" s="183"/>
      <c r="T28" s="183"/>
      <c r="U28" s="183"/>
      <c r="V28" s="183"/>
      <c r="W28" s="179"/>
      <c r="X28" s="184"/>
      <c r="Y28" s="156"/>
      <c r="Z28" s="186"/>
    </row>
    <row r="29" s="3" customFormat="1" spans="1:26">
      <c r="A29" s="159">
        <v>23</v>
      </c>
      <c r="B29" s="103"/>
      <c r="C29" s="104"/>
      <c r="D29" s="91"/>
      <c r="E29" s="148"/>
      <c r="F29" s="160" t="str">
        <f>IF(詳細設計書作成!F29&lt;&gt;"",詳細設計書作成!F29,"")</f>
        <v/>
      </c>
      <c r="G29" s="131"/>
      <c r="H29" s="92"/>
      <c r="I29" s="92"/>
      <c r="J29" s="93"/>
      <c r="K29" s="128"/>
      <c r="L29" s="92"/>
      <c r="M29" s="92"/>
      <c r="N29" s="174"/>
      <c r="O29" s="130"/>
      <c r="P29" s="93"/>
      <c r="Q29" s="178"/>
      <c r="R29" s="178"/>
      <c r="S29" s="183"/>
      <c r="T29" s="183"/>
      <c r="U29" s="183"/>
      <c r="V29" s="183"/>
      <c r="W29" s="179"/>
      <c r="X29" s="184"/>
      <c r="Y29" s="156"/>
      <c r="Z29" s="186"/>
    </row>
    <row r="30" s="3" customFormat="1" spans="1:26">
      <c r="A30" s="159">
        <v>24</v>
      </c>
      <c r="B30" s="103"/>
      <c r="C30" s="104"/>
      <c r="D30" s="91"/>
      <c r="E30" s="148"/>
      <c r="F30" s="160" t="str">
        <f>IF(詳細設計書作成!F30&lt;&gt;"",詳細設計書作成!F30,"")</f>
        <v/>
      </c>
      <c r="G30" s="131"/>
      <c r="H30" s="92"/>
      <c r="I30" s="92"/>
      <c r="J30" s="93"/>
      <c r="K30" s="128"/>
      <c r="L30" s="92"/>
      <c r="M30" s="92"/>
      <c r="N30" s="174"/>
      <c r="O30" s="130"/>
      <c r="P30" s="93"/>
      <c r="Q30" s="178"/>
      <c r="R30" s="178"/>
      <c r="S30" s="183"/>
      <c r="T30" s="183"/>
      <c r="U30" s="183"/>
      <c r="V30" s="183"/>
      <c r="W30" s="179"/>
      <c r="X30" s="184"/>
      <c r="Y30" s="156"/>
      <c r="Z30" s="186"/>
    </row>
    <row r="31" s="3" customFormat="1" spans="1:26">
      <c r="A31" s="159">
        <v>25</v>
      </c>
      <c r="B31" s="161"/>
      <c r="C31" s="162"/>
      <c r="D31" s="91"/>
      <c r="E31" s="148"/>
      <c r="F31" s="160" t="str">
        <f>IF(詳細設計書作成!F31&lt;&gt;"",詳細設計書作成!F31,"")</f>
        <v/>
      </c>
      <c r="G31" s="131"/>
      <c r="H31" s="92"/>
      <c r="I31" s="92"/>
      <c r="J31" s="93"/>
      <c r="K31" s="128"/>
      <c r="L31" s="92"/>
      <c r="M31" s="92"/>
      <c r="N31" s="174"/>
      <c r="O31" s="130"/>
      <c r="P31" s="93"/>
      <c r="Q31" s="178"/>
      <c r="R31" s="178"/>
      <c r="S31" s="183"/>
      <c r="T31" s="183"/>
      <c r="U31" s="183"/>
      <c r="V31" s="183"/>
      <c r="W31" s="179"/>
      <c r="X31" s="184"/>
      <c r="Y31" s="156"/>
      <c r="Z31" s="186"/>
    </row>
    <row r="32" s="3" customFormat="1" spans="1:26">
      <c r="A32" s="159">
        <v>26</v>
      </c>
      <c r="B32" s="161"/>
      <c r="C32" s="162"/>
      <c r="D32" s="91"/>
      <c r="E32" s="148"/>
      <c r="F32" s="160" t="str">
        <f>IF(詳細設計書作成!F32&lt;&gt;"",詳細設計書作成!F32,"")</f>
        <v/>
      </c>
      <c r="G32" s="131"/>
      <c r="H32" s="92"/>
      <c r="I32" s="92"/>
      <c r="J32" s="93"/>
      <c r="K32" s="128"/>
      <c r="L32" s="92"/>
      <c r="M32" s="92"/>
      <c r="N32" s="174"/>
      <c r="O32" s="130"/>
      <c r="P32" s="93"/>
      <c r="Q32" s="178"/>
      <c r="R32" s="178"/>
      <c r="S32" s="183"/>
      <c r="T32" s="183"/>
      <c r="U32" s="183"/>
      <c r="V32" s="183"/>
      <c r="W32" s="179"/>
      <c r="X32" s="184"/>
      <c r="Y32" s="156"/>
      <c r="Z32" s="186"/>
    </row>
    <row r="33" s="3" customFormat="1" spans="1:26">
      <c r="A33" s="159">
        <v>27</v>
      </c>
      <c r="B33" s="161"/>
      <c r="C33" s="162"/>
      <c r="D33" s="91"/>
      <c r="E33" s="148"/>
      <c r="F33" s="160" t="str">
        <f>IF(詳細設計書作成!F33&lt;&gt;"",詳細設計書作成!F33,"")</f>
        <v/>
      </c>
      <c r="G33" s="131"/>
      <c r="H33" s="92"/>
      <c r="I33" s="92"/>
      <c r="J33" s="93"/>
      <c r="K33" s="128"/>
      <c r="L33" s="92"/>
      <c r="M33" s="92"/>
      <c r="N33" s="174"/>
      <c r="O33" s="130"/>
      <c r="P33" s="93"/>
      <c r="Q33" s="178"/>
      <c r="R33" s="178"/>
      <c r="S33" s="183"/>
      <c r="T33" s="183"/>
      <c r="U33" s="183"/>
      <c r="V33" s="183"/>
      <c r="W33" s="179"/>
      <c r="X33" s="184"/>
      <c r="Y33" s="156"/>
      <c r="Z33" s="186"/>
    </row>
    <row r="34" s="3" customFormat="1" spans="1:26">
      <c r="A34" s="159">
        <v>28</v>
      </c>
      <c r="B34" s="161"/>
      <c r="C34" s="162"/>
      <c r="D34" s="91"/>
      <c r="E34" s="148"/>
      <c r="F34" s="160" t="str">
        <f>IF(詳細設計書作成!F34&lt;&gt;"",詳細設計書作成!F34,"")</f>
        <v/>
      </c>
      <c r="G34" s="131"/>
      <c r="H34" s="92"/>
      <c r="I34" s="92"/>
      <c r="J34" s="93"/>
      <c r="K34" s="128"/>
      <c r="L34" s="92"/>
      <c r="M34" s="92"/>
      <c r="N34" s="174"/>
      <c r="O34" s="130"/>
      <c r="P34" s="93"/>
      <c r="Q34" s="178"/>
      <c r="R34" s="178"/>
      <c r="S34" s="183"/>
      <c r="T34" s="183"/>
      <c r="U34" s="183"/>
      <c r="V34" s="183"/>
      <c r="W34" s="179"/>
      <c r="X34" s="184"/>
      <c r="Y34" s="156"/>
      <c r="Z34" s="186"/>
    </row>
    <row r="35" s="3" customFormat="1" spans="1:26">
      <c r="A35" s="159">
        <v>29</v>
      </c>
      <c r="B35" s="161"/>
      <c r="C35" s="162"/>
      <c r="D35" s="91"/>
      <c r="E35" s="148"/>
      <c r="F35" s="160" t="str">
        <f>IF(詳細設計書作成!F35&lt;&gt;"",詳細設計書作成!F35,"")</f>
        <v/>
      </c>
      <c r="G35" s="131"/>
      <c r="H35" s="92"/>
      <c r="I35" s="92"/>
      <c r="J35" s="93"/>
      <c r="K35" s="128"/>
      <c r="L35" s="92"/>
      <c r="M35" s="92"/>
      <c r="N35" s="174"/>
      <c r="O35" s="130"/>
      <c r="P35" s="93"/>
      <c r="Q35" s="178"/>
      <c r="R35" s="178"/>
      <c r="S35" s="183"/>
      <c r="T35" s="183"/>
      <c r="U35" s="183"/>
      <c r="V35" s="183"/>
      <c r="W35" s="179"/>
      <c r="X35" s="184"/>
      <c r="Y35" s="156"/>
      <c r="Z35" s="186"/>
    </row>
    <row r="36" s="3" customFormat="1" spans="1:26">
      <c r="A36" s="159">
        <v>30</v>
      </c>
      <c r="B36" s="161"/>
      <c r="C36" s="162"/>
      <c r="D36" s="91"/>
      <c r="E36" s="148"/>
      <c r="F36" s="160" t="str">
        <f>IF(詳細設計書作成!F36&lt;&gt;"",詳細設計書作成!F36,"")</f>
        <v/>
      </c>
      <c r="G36" s="131"/>
      <c r="H36" s="92"/>
      <c r="I36" s="92"/>
      <c r="J36" s="93"/>
      <c r="K36" s="128"/>
      <c r="L36" s="92"/>
      <c r="M36" s="92"/>
      <c r="N36" s="174"/>
      <c r="O36" s="130"/>
      <c r="P36" s="93"/>
      <c r="Q36" s="178"/>
      <c r="R36" s="178"/>
      <c r="S36" s="183"/>
      <c r="T36" s="183"/>
      <c r="U36" s="183"/>
      <c r="V36" s="183"/>
      <c r="W36" s="179"/>
      <c r="X36" s="184"/>
      <c r="Y36" s="156"/>
      <c r="Z36" s="186"/>
    </row>
    <row r="37" s="3" customFormat="1" spans="1:26">
      <c r="A37" s="159">
        <v>31</v>
      </c>
      <c r="B37" s="161"/>
      <c r="C37" s="162"/>
      <c r="D37" s="91"/>
      <c r="E37" s="148"/>
      <c r="F37" s="160" t="str">
        <f>IF(詳細設計書作成!F37&lt;&gt;"",詳細設計書作成!F37,"")</f>
        <v/>
      </c>
      <c r="G37" s="131"/>
      <c r="H37" s="92"/>
      <c r="I37" s="92"/>
      <c r="J37" s="93"/>
      <c r="K37" s="128"/>
      <c r="L37" s="92"/>
      <c r="M37" s="92"/>
      <c r="N37" s="174"/>
      <c r="O37" s="130"/>
      <c r="P37" s="93"/>
      <c r="Q37" s="178"/>
      <c r="R37" s="178"/>
      <c r="S37" s="183"/>
      <c r="T37" s="183"/>
      <c r="U37" s="183"/>
      <c r="V37" s="183"/>
      <c r="W37" s="179"/>
      <c r="X37" s="184"/>
      <c r="Y37" s="156"/>
      <c r="Z37" s="186"/>
    </row>
    <row r="38" s="3" customFormat="1" spans="1:26">
      <c r="A38" s="159">
        <v>32</v>
      </c>
      <c r="B38" s="161"/>
      <c r="C38" s="162"/>
      <c r="D38" s="91"/>
      <c r="E38" s="148"/>
      <c r="F38" s="160" t="str">
        <f>IF(詳細設計書作成!F38&lt;&gt;"",詳細設計書作成!F38,"")</f>
        <v/>
      </c>
      <c r="G38" s="131"/>
      <c r="H38" s="92"/>
      <c r="I38" s="92"/>
      <c r="J38" s="93"/>
      <c r="K38" s="128"/>
      <c r="L38" s="92"/>
      <c r="M38" s="92"/>
      <c r="N38" s="174"/>
      <c r="O38" s="130"/>
      <c r="P38" s="93"/>
      <c r="Q38" s="178"/>
      <c r="R38" s="178"/>
      <c r="S38" s="183"/>
      <c r="T38" s="183"/>
      <c r="U38" s="183"/>
      <c r="V38" s="183"/>
      <c r="W38" s="179"/>
      <c r="X38" s="184"/>
      <c r="Y38" s="156"/>
      <c r="Z38" s="186"/>
    </row>
    <row r="39" s="3" customFormat="1" spans="1:26">
      <c r="A39" s="159">
        <v>33</v>
      </c>
      <c r="B39" s="161"/>
      <c r="C39" s="162"/>
      <c r="D39" s="91"/>
      <c r="E39" s="148"/>
      <c r="F39" s="160" t="str">
        <f>IF(詳細設計書作成!F39&lt;&gt;"",詳細設計書作成!F39,"")</f>
        <v/>
      </c>
      <c r="G39" s="131"/>
      <c r="H39" s="92"/>
      <c r="I39" s="92"/>
      <c r="J39" s="93"/>
      <c r="K39" s="128"/>
      <c r="L39" s="92"/>
      <c r="M39" s="92"/>
      <c r="N39" s="174"/>
      <c r="O39" s="130"/>
      <c r="P39" s="93"/>
      <c r="Q39" s="178"/>
      <c r="R39" s="178"/>
      <c r="S39" s="183"/>
      <c r="T39" s="183"/>
      <c r="U39" s="183"/>
      <c r="V39" s="183"/>
      <c r="W39" s="179"/>
      <c r="X39" s="184"/>
      <c r="Y39" s="156"/>
      <c r="Z39" s="186"/>
    </row>
    <row r="40" s="3" customFormat="1" spans="1:26">
      <c r="A40" s="159">
        <v>34</v>
      </c>
      <c r="B40" s="161"/>
      <c r="C40" s="162"/>
      <c r="D40" s="91"/>
      <c r="E40" s="148"/>
      <c r="F40" s="160" t="str">
        <f>IF(詳細設計書作成!F40&lt;&gt;"",詳細設計書作成!F40,"")</f>
        <v/>
      </c>
      <c r="G40" s="131"/>
      <c r="H40" s="92"/>
      <c r="I40" s="92"/>
      <c r="J40" s="93"/>
      <c r="K40" s="128"/>
      <c r="L40" s="92"/>
      <c r="M40" s="92"/>
      <c r="N40" s="174"/>
      <c r="O40" s="130"/>
      <c r="P40" s="93"/>
      <c r="Q40" s="178"/>
      <c r="R40" s="178"/>
      <c r="S40" s="183"/>
      <c r="T40" s="183"/>
      <c r="U40" s="183"/>
      <c r="V40" s="183"/>
      <c r="W40" s="179"/>
      <c r="X40" s="184"/>
      <c r="Y40" s="156"/>
      <c r="Z40" s="186"/>
    </row>
    <row r="41" s="3" customFormat="1" spans="1:26">
      <c r="A41" s="159">
        <v>35</v>
      </c>
      <c r="B41" s="161"/>
      <c r="C41" s="162"/>
      <c r="D41" s="91"/>
      <c r="E41" s="148"/>
      <c r="F41" s="160" t="str">
        <f>IF(詳細設計書作成!F41&lt;&gt;"",詳細設計書作成!F41,"")</f>
        <v/>
      </c>
      <c r="G41" s="131"/>
      <c r="H41" s="92"/>
      <c r="I41" s="92"/>
      <c r="J41" s="93"/>
      <c r="K41" s="128"/>
      <c r="L41" s="92"/>
      <c r="M41" s="92"/>
      <c r="N41" s="174"/>
      <c r="O41" s="130"/>
      <c r="P41" s="93"/>
      <c r="Q41" s="178"/>
      <c r="R41" s="178"/>
      <c r="S41" s="183"/>
      <c r="T41" s="183"/>
      <c r="U41" s="183"/>
      <c r="V41" s="183"/>
      <c r="W41" s="179"/>
      <c r="X41" s="184"/>
      <c r="Y41" s="156"/>
      <c r="Z41" s="186"/>
    </row>
    <row r="42" s="3" customFormat="1" spans="1:26">
      <c r="A42" s="159">
        <v>36</v>
      </c>
      <c r="B42" s="161"/>
      <c r="C42" s="162"/>
      <c r="D42" s="91"/>
      <c r="E42" s="148"/>
      <c r="F42" s="160" t="str">
        <f>IF(詳細設計書作成!F42&lt;&gt;"",詳細設計書作成!F42,"")</f>
        <v/>
      </c>
      <c r="G42" s="131"/>
      <c r="H42" s="92"/>
      <c r="I42" s="92"/>
      <c r="J42" s="93"/>
      <c r="K42" s="128"/>
      <c r="L42" s="92"/>
      <c r="M42" s="92"/>
      <c r="N42" s="174"/>
      <c r="O42" s="130"/>
      <c r="P42" s="93"/>
      <c r="Q42" s="178"/>
      <c r="R42" s="178"/>
      <c r="S42" s="183"/>
      <c r="T42" s="183"/>
      <c r="U42" s="183"/>
      <c r="V42" s="183"/>
      <c r="W42" s="179"/>
      <c r="X42" s="184"/>
      <c r="Y42" s="156"/>
      <c r="Z42" s="186"/>
    </row>
    <row r="43" s="3" customFormat="1" spans="1:26">
      <c r="A43" s="159">
        <v>37</v>
      </c>
      <c r="B43" s="161"/>
      <c r="C43" s="162"/>
      <c r="D43" s="91"/>
      <c r="E43" s="148"/>
      <c r="F43" s="160" t="str">
        <f>IF(詳細設計書作成!F43&lt;&gt;"",詳細設計書作成!F43,"")</f>
        <v/>
      </c>
      <c r="G43" s="131"/>
      <c r="H43" s="92"/>
      <c r="I43" s="92"/>
      <c r="J43" s="93"/>
      <c r="K43" s="128"/>
      <c r="L43" s="92"/>
      <c r="M43" s="92"/>
      <c r="N43" s="174"/>
      <c r="O43" s="130"/>
      <c r="P43" s="93"/>
      <c r="Q43" s="178"/>
      <c r="R43" s="178"/>
      <c r="S43" s="183"/>
      <c r="T43" s="183"/>
      <c r="U43" s="183"/>
      <c r="V43" s="183"/>
      <c r="W43" s="179"/>
      <c r="X43" s="184"/>
      <c r="Y43" s="156"/>
      <c r="Z43" s="186"/>
    </row>
    <row r="44" s="3" customFormat="1" spans="1:26">
      <c r="A44" s="159">
        <v>38</v>
      </c>
      <c r="B44" s="161"/>
      <c r="C44" s="162"/>
      <c r="D44" s="91"/>
      <c r="E44" s="148"/>
      <c r="F44" s="160" t="str">
        <f>IF(詳細設計書作成!F44&lt;&gt;"",詳細設計書作成!F44,"")</f>
        <v/>
      </c>
      <c r="G44" s="131"/>
      <c r="H44" s="92"/>
      <c r="I44" s="92"/>
      <c r="J44" s="93"/>
      <c r="K44" s="128"/>
      <c r="L44" s="92"/>
      <c r="M44" s="92"/>
      <c r="N44" s="174"/>
      <c r="O44" s="130"/>
      <c r="P44" s="93"/>
      <c r="Q44" s="178"/>
      <c r="R44" s="178"/>
      <c r="S44" s="183"/>
      <c r="T44" s="183"/>
      <c r="U44" s="183"/>
      <c r="V44" s="183"/>
      <c r="W44" s="179"/>
      <c r="X44" s="184"/>
      <c r="Y44" s="156"/>
      <c r="Z44" s="186"/>
    </row>
    <row r="45" s="3" customFormat="1" spans="1:26">
      <c r="A45" s="159">
        <v>39</v>
      </c>
      <c r="B45" s="161"/>
      <c r="C45" s="162"/>
      <c r="D45" s="91"/>
      <c r="E45" s="148"/>
      <c r="F45" s="160" t="str">
        <f>IF(詳細設計書作成!F45&lt;&gt;"",詳細設計書作成!F45,"")</f>
        <v/>
      </c>
      <c r="G45" s="131"/>
      <c r="H45" s="92"/>
      <c r="I45" s="92"/>
      <c r="J45" s="93"/>
      <c r="K45" s="128"/>
      <c r="L45" s="92"/>
      <c r="M45" s="92"/>
      <c r="N45" s="174"/>
      <c r="O45" s="130"/>
      <c r="P45" s="93"/>
      <c r="Q45" s="178"/>
      <c r="R45" s="178"/>
      <c r="S45" s="183"/>
      <c r="T45" s="183"/>
      <c r="U45" s="183"/>
      <c r="V45" s="183"/>
      <c r="W45" s="179"/>
      <c r="X45" s="184"/>
      <c r="Y45" s="156"/>
      <c r="Z45" s="186"/>
    </row>
    <row r="46" s="3" customFormat="1" spans="1:26">
      <c r="A46" s="159">
        <v>40</v>
      </c>
      <c r="B46" s="161"/>
      <c r="C46" s="162"/>
      <c r="D46" s="91"/>
      <c r="E46" s="148"/>
      <c r="F46" s="160" t="str">
        <f>IF(詳細設計書作成!F46&lt;&gt;"",詳細設計書作成!F46,"")</f>
        <v/>
      </c>
      <c r="G46" s="131"/>
      <c r="H46" s="92"/>
      <c r="I46" s="92"/>
      <c r="J46" s="93"/>
      <c r="K46" s="128"/>
      <c r="L46" s="92"/>
      <c r="M46" s="92"/>
      <c r="N46" s="174"/>
      <c r="O46" s="130"/>
      <c r="P46" s="93"/>
      <c r="Q46" s="178"/>
      <c r="R46" s="178"/>
      <c r="S46" s="183"/>
      <c r="T46" s="183"/>
      <c r="U46" s="183"/>
      <c r="V46" s="183"/>
      <c r="W46" s="179"/>
      <c r="X46" s="184"/>
      <c r="Y46" s="156"/>
      <c r="Z46" s="186"/>
    </row>
    <row r="47" s="3" customFormat="1" spans="1:26">
      <c r="A47" s="159">
        <v>41</v>
      </c>
      <c r="B47" s="161"/>
      <c r="C47" s="162"/>
      <c r="D47" s="91"/>
      <c r="E47" s="148"/>
      <c r="F47" s="160" t="str">
        <f>IF(詳細設計書作成!F47&lt;&gt;"",詳細設計書作成!F47,"")</f>
        <v/>
      </c>
      <c r="G47" s="131"/>
      <c r="H47" s="92"/>
      <c r="I47" s="92"/>
      <c r="J47" s="93"/>
      <c r="K47" s="128"/>
      <c r="L47" s="92"/>
      <c r="M47" s="92"/>
      <c r="N47" s="174"/>
      <c r="O47" s="130"/>
      <c r="P47" s="93"/>
      <c r="Q47" s="178"/>
      <c r="R47" s="178"/>
      <c r="S47" s="183"/>
      <c r="T47" s="183"/>
      <c r="U47" s="183"/>
      <c r="V47" s="183"/>
      <c r="W47" s="179"/>
      <c r="X47" s="184"/>
      <c r="Y47" s="156"/>
      <c r="Z47" s="186"/>
    </row>
    <row r="48" s="3" customFormat="1" spans="1:26">
      <c r="A48" s="159"/>
      <c r="B48" s="159" t="s">
        <v>18</v>
      </c>
      <c r="C48" s="159"/>
      <c r="D48" s="108"/>
      <c r="E48" s="145">
        <f>SUM(E7:E26)</f>
        <v>0</v>
      </c>
      <c r="F48" s="160"/>
      <c r="G48" s="131">
        <f>SUM(G7:G26)</f>
        <v>0</v>
      </c>
      <c r="H48" s="163"/>
      <c r="I48" s="163"/>
      <c r="J48" s="175"/>
      <c r="K48" s="176"/>
      <c r="L48" s="177"/>
      <c r="M48" s="177"/>
      <c r="N48" s="178">
        <f>SUM(N7:N26)</f>
        <v>0</v>
      </c>
      <c r="O48" s="178" t="e">
        <f>SUM(#REF!)</f>
        <v>#REF!</v>
      </c>
      <c r="P48" s="179"/>
      <c r="Q48" s="183"/>
      <c r="R48" s="178">
        <f>SUM(R7:R26)</f>
        <v>0</v>
      </c>
      <c r="S48" s="183">
        <f>SUM(S7:S26)</f>
        <v>0</v>
      </c>
      <c r="T48" s="183">
        <f>SUM(T7:T26)</f>
        <v>0</v>
      </c>
      <c r="U48" s="183">
        <f>SUM(U7:U26)</f>
        <v>0</v>
      </c>
      <c r="V48" s="183">
        <f>SUM(V7:V26)</f>
        <v>0</v>
      </c>
      <c r="W48" s="179">
        <f>IF(S48="","",S48+T48+U48+V48)</f>
        <v>0</v>
      </c>
      <c r="X48" s="184"/>
      <c r="Y48" s="156"/>
      <c r="Z48" s="186"/>
    </row>
    <row r="49" spans="5:5">
      <c r="E49" s="164"/>
    </row>
    <row r="50" ht="11.25" spans="5:5">
      <c r="E50" s="164"/>
    </row>
    <row r="51" ht="18" customHeight="1" spans="1:5">
      <c r="A51" s="150" t="s">
        <v>19</v>
      </c>
      <c r="B51" s="165" t="s">
        <v>272</v>
      </c>
      <c r="C51" s="113" t="s">
        <v>21</v>
      </c>
      <c r="D51" s="114">
        <f>1-COUNTIF(J7:J26,"")/$A$26</f>
        <v>0</v>
      </c>
      <c r="E51" s="164"/>
    </row>
    <row r="52" ht="18" customHeight="1" spans="1:5">
      <c r="A52" s="151"/>
      <c r="B52" s="166" t="s">
        <v>22</v>
      </c>
      <c r="C52" s="116" t="s">
        <v>23</v>
      </c>
      <c r="D52" s="117">
        <f>COUNTIF(J7:J26,"◎")</f>
        <v>0</v>
      </c>
      <c r="E52" s="164"/>
    </row>
    <row r="53" ht="18" customHeight="1" spans="1:5">
      <c r="A53" s="151"/>
      <c r="B53" s="167" t="s">
        <v>273</v>
      </c>
      <c r="C53" s="116" t="s">
        <v>24</v>
      </c>
      <c r="D53" s="117">
        <f>COUNTIF(J7:J26,"○")</f>
        <v>0</v>
      </c>
      <c r="E53" s="164"/>
    </row>
    <row r="54" ht="18" customHeight="1" spans="1:5">
      <c r="A54" s="151"/>
      <c r="B54" s="168"/>
      <c r="C54" s="116" t="s">
        <v>25</v>
      </c>
      <c r="D54" s="117">
        <f>COUNTIF(K7:K26,1)</f>
        <v>0</v>
      </c>
      <c r="E54" s="164"/>
    </row>
    <row r="55" ht="18" customHeight="1" spans="1:5">
      <c r="A55" s="151"/>
      <c r="B55" s="168"/>
      <c r="C55" s="116" t="s">
        <v>26</v>
      </c>
      <c r="D55" s="117">
        <f>COUNTIF(J7:J26,"△")</f>
        <v>0</v>
      </c>
      <c r="E55" s="164"/>
    </row>
    <row r="56" ht="18" customHeight="1" spans="1:5">
      <c r="A56" s="151"/>
      <c r="B56" s="168"/>
      <c r="C56" s="118" t="s">
        <v>27</v>
      </c>
      <c r="D56" s="169">
        <f>1-COUNTIF(P7:P26,"")/$A$26</f>
        <v>0</v>
      </c>
      <c r="E56" s="164"/>
    </row>
    <row r="57" ht="18" customHeight="1" spans="1:5">
      <c r="A57" s="151"/>
      <c r="B57" s="168"/>
      <c r="C57" s="116" t="s">
        <v>28</v>
      </c>
      <c r="D57" s="117">
        <f>COUNTIF(P7:P26,"◎")</f>
        <v>0</v>
      </c>
      <c r="E57" s="164"/>
    </row>
    <row r="58" ht="18" customHeight="1" spans="1:5">
      <c r="A58" s="151"/>
      <c r="B58" s="168"/>
      <c r="C58" s="116" t="s">
        <v>29</v>
      </c>
      <c r="D58" s="117">
        <f>COUNTIF(P7:P26,"○")</f>
        <v>0</v>
      </c>
      <c r="E58" s="164"/>
    </row>
    <row r="59" ht="18" customHeight="1" spans="1:5">
      <c r="A59" s="151"/>
      <c r="B59" s="168"/>
      <c r="C59" s="116" t="s">
        <v>30</v>
      </c>
      <c r="D59" s="117">
        <f>COUNTIF(Q7:Q26,1)</f>
        <v>0</v>
      </c>
      <c r="E59" s="164"/>
    </row>
    <row r="60" ht="18" customHeight="1" spans="1:5">
      <c r="A60" s="151"/>
      <c r="B60" s="168"/>
      <c r="C60" s="116" t="s">
        <v>31</v>
      </c>
      <c r="D60" s="170">
        <f>COUNTIF(P7:P26,"△")</f>
        <v>0</v>
      </c>
      <c r="E60" s="164"/>
    </row>
    <row r="61" ht="18" customHeight="1" spans="1:5">
      <c r="A61" s="152"/>
      <c r="B61" s="171"/>
      <c r="C61" s="172" t="s">
        <v>32</v>
      </c>
      <c r="D61" s="173">
        <f>N48</f>
        <v>0</v>
      </c>
      <c r="E61" s="164"/>
    </row>
  </sheetData>
  <mergeCells count="22">
    <mergeCell ref="H4:X4"/>
    <mergeCell ref="A4:A6"/>
    <mergeCell ref="A51:A61"/>
    <mergeCell ref="B4:B6"/>
    <mergeCell ref="C4:C6"/>
    <mergeCell ref="D4:D6"/>
    <mergeCell ref="E4:E6"/>
    <mergeCell ref="F4:F6"/>
    <mergeCell ref="G4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X5:X6"/>
    <mergeCell ref="Y4:Y6"/>
  </mergeCells>
  <conditionalFormatting sqref="C13">
    <cfRule type="expression" dxfId="1" priority="1" stopIfTrue="1">
      <formula>IF(#REF!="△",1,IF(#REF!=1,1,IF(#REF!="△",1,IF(#REF!=1,1,0))))</formula>
    </cfRule>
    <cfRule type="expression" dxfId="2" priority="2" stopIfTrue="1">
      <formula>IF(I11="△",1,IF(J11=1,1,IF(O11="△",1,IF(P11=1,1,0))))</formula>
    </cfRule>
  </conditionalFormatting>
  <conditionalFormatting sqref="B14:C14">
    <cfRule type="expression" dxfId="1" priority="5" stopIfTrue="1">
      <formula>IF(#REF!="△",1,IF(#REF!=1,1,IF(#REF!="△",1,IF(#REF!=1,1,0))))</formula>
    </cfRule>
    <cfRule type="expression" dxfId="2" priority="6" stopIfTrue="1">
      <formula>IF(K14="△",1,IF(L14=1,1,IF(Q14="△",1,IF(R14=1,1,0))))</formula>
    </cfRule>
  </conditionalFormatting>
  <conditionalFormatting sqref="C14">
    <cfRule type="expression" dxfId="2" priority="8" stopIfTrue="1">
      <formula>IF(I14="△",1,IF(J14=1,1,IF(O14="△",1,IF(P14=1,1,0))))</formula>
    </cfRule>
  </conditionalFormatting>
  <conditionalFormatting sqref="C15">
    <cfRule type="expression" dxfId="2" priority="12" stopIfTrue="1">
      <formula>IF(I13="△",1,IF(J13=1,1,IF(O13="△",1,IF(P13=1,1,0))))</formula>
    </cfRule>
  </conditionalFormatting>
  <conditionalFormatting sqref="C16">
    <cfRule type="expression" dxfId="1" priority="3" stopIfTrue="1">
      <formula>IF(#REF!="△",1,IF(#REF!=1,1,IF(#REF!="△",1,IF(#REF!=1,1,0))))</formula>
    </cfRule>
    <cfRule type="expression" dxfId="2" priority="4" stopIfTrue="1">
      <formula>IF(I13="△",1,IF(J13=1,1,IF(O13="△",1,IF(P13=1,1,0))))</formula>
    </cfRule>
  </conditionalFormatting>
  <conditionalFormatting sqref="C48">
    <cfRule type="expression" dxfId="0" priority="19" stopIfTrue="1">
      <formula>IF(#REF!="△",1,IF(#REF!=1,1,IF(#REF!="△",1,IF(#REF!=1,1,0))))</formula>
    </cfRule>
    <cfRule type="expression" dxfId="1" priority="20" stopIfTrue="1">
      <formula>IF(#REF!="△",1,IF(#REF!=1,1,IF(#REF!="△",1,IF(#REF!=1,1,0))))</formula>
    </cfRule>
    <cfRule type="expression" dxfId="2" priority="21" stopIfTrue="1">
      <formula>IF(#REF!="△",1,IF(#REF!=1,1,IF(#REF!="△",1,IF(#REF!=1,1,0))))</formula>
    </cfRule>
  </conditionalFormatting>
  <conditionalFormatting sqref="B13:B16">
    <cfRule type="expression" dxfId="1" priority="9" stopIfTrue="1">
      <formula>IF(#REF!="△",1,IF(#REF!=1,1,IF(#REF!="△",1,IF(#REF!=1,1,0))))</formula>
    </cfRule>
    <cfRule type="expression" dxfId="2" priority="10" stopIfTrue="1">
      <formula>IF(H12="△",1,IF(I12=1,1,IF(N12="△",1,IF(O12=1,1,0))))</formula>
    </cfRule>
  </conditionalFormatting>
  <conditionalFormatting sqref="C7:C25">
    <cfRule type="expression" dxfId="1" priority="29" stopIfTrue="1">
      <formula>IF(#REF!="△",1,IF(#REF!=1,1,IF(#REF!="△",1,IF(#REF!=1,1,0))))</formula>
    </cfRule>
  </conditionalFormatting>
  <conditionalFormatting sqref="C12:C13">
    <cfRule type="expression" dxfId="1" priority="17" stopIfTrue="1">
      <formula>IF(#REF!="△",1,IF(#REF!=1,1,IF(#REF!="△",1,IF(#REF!=1,1,0))))</formula>
    </cfRule>
    <cfRule type="expression" dxfId="2" priority="18" stopIfTrue="1">
      <formula>IF(I12="△",1,IF(J12=1,1,IF(O12="△",1,IF(P12=1,1,0))))</formula>
    </cfRule>
  </conditionalFormatting>
  <conditionalFormatting sqref="C14:C15">
    <cfRule type="expression" dxfId="1" priority="7" stopIfTrue="1">
      <formula>IF(#REF!="△",1,IF(#REF!=1,1,IF(#REF!="△",1,IF(#REF!=1,1,0))))</formula>
    </cfRule>
  </conditionalFormatting>
  <conditionalFormatting sqref="C14:C16">
    <cfRule type="expression" dxfId="1" priority="13" stopIfTrue="1">
      <formula>IF(#REF!="△",1,IF(#REF!=1,1,IF(#REF!="△",1,IF(#REF!=1,1,0))))</formula>
    </cfRule>
    <cfRule type="expression" dxfId="2" priority="14" stopIfTrue="1">
      <formula>IF(I12="△",1,IF(J12=1,1,IF(O12="△",1,IF(P12=1,1,0))))</formula>
    </cfRule>
  </conditionalFormatting>
  <conditionalFormatting sqref="C26:C30">
    <cfRule type="expression" dxfId="1" priority="33" stopIfTrue="1">
      <formula>IF(#REF!="△",1,IF(#REF!=1,1,IF(#REF!="△",1,IF(T26=1,1,0))))</formula>
    </cfRule>
    <cfRule type="expression" dxfId="2" priority="34" stopIfTrue="1">
      <formula>IF(H26="△",1,IF(I26=1,1,IF(R26="△",1,IF(S26=1,1,0))))</formula>
    </cfRule>
  </conditionalFormatting>
  <conditionalFormatting sqref="C31:C47">
    <cfRule type="expression" dxfId="1" priority="22" stopIfTrue="1">
      <formula>IF(#REF!="△",1,IF(#REF!=1,1,IF(#REF!="△",1,IF(#REF!=1,1,0))))</formula>
    </cfRule>
    <cfRule type="expression" dxfId="2" priority="23" stopIfTrue="1">
      <formula>IF(#REF!="△",1,IF(#REF!=1,1,IF(#REF!="△",1,IF(#REF!=1,1,0))))</formula>
    </cfRule>
  </conditionalFormatting>
  <conditionalFormatting sqref="B7:C13">
    <cfRule type="expression" dxfId="1" priority="15" stopIfTrue="1">
      <formula>IF(#REF!="△",1,IF(#REF!=1,1,IF(#REF!="△",1,IF(#REF!=1,1,0))))</formula>
    </cfRule>
    <cfRule type="expression" dxfId="2" priority="16" stopIfTrue="1">
      <formula>IF(K7="△",1,IF(L7=1,1,IF(Q7="△",1,IF(R7=1,1,0))))</formula>
    </cfRule>
  </conditionalFormatting>
  <conditionalFormatting sqref="C7:C11 C16:C21 C23:C25">
    <cfRule type="expression" dxfId="2" priority="32" stopIfTrue="1">
      <formula>IF(L7="△",1,IF(M7=1,1,IF(R7="△",1,IF(S7=1,1,0))))</formula>
    </cfRule>
  </conditionalFormatting>
  <conditionalFormatting sqref="C12:C15 C22">
    <cfRule type="expression" dxfId="2" priority="30" stopIfTrue="1">
      <formula>IF(I12="△",1,IF(J12=1,1,IF(O12="△",1,IF(P12=1,1,0))))</formula>
    </cfRule>
  </conditionalFormatting>
  <pageMargins left="0.459027777777778" right="0.118055555555556" top="0.747916666666667" bottom="0.196527777777778" header="0.313888888888889" footer="0.313888888888889"/>
  <pageSetup paperSize="9" scale="80" orientation="landscape"/>
  <headerFooter alignWithMargins="0">
    <oddHeader>&amp;L&amp;"-,加粗"&amp;9青岛萨纳斯科技有限公司&amp;C&amp;G&amp;R&amp;"-,加粗"&amp;9进度跟踪票</oddHeader>
  </headerFooter>
  <rowBreaks count="1" manualBreakCount="1">
    <brk id="48" max="24" man="1"/>
  </row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青島サナス科技有限会社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要件分析</vt:lpstr>
      <vt:lpstr>需求设计开发</vt:lpstr>
      <vt:lpstr>需求設計書review</vt:lpstr>
      <vt:lpstr>詳細設計書作成</vt:lpstr>
      <vt:lpstr>詳細設計書レビュー</vt:lpstr>
      <vt:lpstr>プログラム設計書作成</vt:lpstr>
      <vt:lpstr>プログラム設計書レビュー</vt:lpstr>
      <vt:lpstr>代码管理</vt:lpstr>
      <vt:lpstr>PCL作成</vt:lpstr>
      <vt:lpstr>コーディングレビュー</vt:lpstr>
      <vt:lpstr>PCLレビュー</vt:lpstr>
      <vt:lpstr>单体测试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プロジェクト進捗追跡票</dc:title>
  <dc:creator>my</dc:creator>
  <cp:lastModifiedBy>ZRETC</cp:lastModifiedBy>
  <dcterms:created xsi:type="dcterms:W3CDTF">2008-10-19T05:37:00Z</dcterms:created>
  <cp:lastPrinted>2010-07-23T06:45:00Z</cp:lastPrinted>
  <dcterms:modified xsi:type="dcterms:W3CDTF">2024-07-25T03:16:45Z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2CE9E83849034DD48C674E198B968D5B_13</vt:lpwstr>
  </property>
</Properties>
</file>