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0D8AFE41-A79A-4EA3-8938-54EC5559EF10}" xr6:coauthVersionLast="47" xr6:coauthVersionMax="47" xr10:uidLastSave="{00000000-0000-0000-0000-000000000000}"/>
  <bookViews>
    <workbookView xWindow="-120" yWindow="-120" windowWidth="29040" windowHeight="13950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0" i="1" l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C3" i="20" s="1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22" i="2"/>
  <c r="C20" i="2"/>
  <c r="C21" i="2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9" i="2" s="1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5" i="19" l="1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21" i="2" a="1"/>
  <c r="F21" i="2" s="1"/>
  <c r="F19" i="2" a="1"/>
  <c r="F19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E19" i="2" a="1"/>
  <c r="E19" i="2" s="1"/>
  <c r="F5" i="2" a="1"/>
  <c r="F5" i="2" s="1"/>
  <c r="F9" i="2" a="1"/>
  <c r="F9" i="2" s="1"/>
  <c r="F13" i="2" a="1"/>
  <c r="F13" i="2" s="1"/>
  <c r="F17" i="2" a="1"/>
  <c r="F17" i="2" s="1"/>
  <c r="E20" i="2" a="1"/>
  <c r="E20" i="2" s="1"/>
  <c r="B21" i="2" a="1"/>
  <c r="B21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F20" i="2" a="1"/>
  <c r="F20" i="2" s="1"/>
  <c r="B20" i="2" a="1"/>
  <c r="B20" i="2" s="1"/>
  <c r="E21" i="2" a="1"/>
  <c r="E21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C4" i="20"/>
  <c r="C5" i="20" s="1"/>
  <c r="C6" i="20" s="1"/>
  <c r="C7" i="20" s="1"/>
  <c r="C8" i="20" s="1"/>
  <c r="B2" i="20"/>
  <c r="B3" i="20" s="1"/>
  <c r="B4" i="20" s="1"/>
  <c r="B5" i="20" s="1"/>
  <c r="B6" i="20" s="1"/>
  <c r="B7" i="20" s="1"/>
  <c r="B8" i="20" s="1"/>
  <c r="B2" i="18"/>
  <c r="C2" i="20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<sst xmlns="http://schemas.openxmlformats.org/spreadsheetml/2006/main" count="174" uniqueCount="73">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</sst>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26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26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 t="str">
        <f t="shared" si="1"/>
        <v/>
      </c>
      <c r="B14" s="5"/>
      <c r="C14" s="18" t="str">
        <f t="shared" si="2"/>
        <v/>
      </c>
      <c r="D14" s="7"/>
      <c r="E14" s="7"/>
      <c r="F14" s="7"/>
      <c r="G14" s="5"/>
    </row>
    <row r="15" spans="1:8" x14ac:dyDescent="0.2">
      <c r="A15" s="6" t="str">
        <f t="shared" ref="A15:A78" si="3">IF(B15&lt;&gt;"",A14+1,"")</f>
        <v/>
      </c>
      <c r="B15" s="5"/>
      <c r="C15" s="18" t="str">
        <f t="shared" si="2"/>
        <v/>
      </c>
      <c r="D15" s="7"/>
      <c r="E15" s="7"/>
      <c r="F15" s="7"/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7" priority="4" operator="containsText" text="In progress">
      <formula>NOT(ISERROR(SEARCH("In progress",F2)))</formula>
    </cfRule>
    <cfRule type="containsText" dxfId="6" priority="3" operator="containsText" text="Testing">
      <formula>NOT(ISERROR(SEARCH("Testing",F2)))</formula>
    </cfRule>
    <cfRule type="containsText" dxfId="5" priority="2" operator="containsText" text="Done">
      <formula>NOT(ISERROR(SEARCH("Done",F2)))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16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19</v>
      </c>
      <c r="C5" s="1">
        <f>COUNTA('Sprint 1 backlog'!$G$3:$G$1048576)-COUNTA('Sprint 1 backlog'!$G$3:$G$1048576)*(1/6)</f>
        <v>15.833333333333334</v>
      </c>
      <c r="D5" s="1">
        <f>COUNTA('Sprint 1 backlog'!$G$3:$G$1048576)-COUNTA('Sprint 1 backlog'!$G$3:$G$1048576)*(2/6)</f>
        <v>12.666666666666668</v>
      </c>
      <c r="E5" s="1">
        <f>COUNTA('Sprint 1 backlog'!$G$3:$G$1048576)-COUNTA('Sprint 1 backlog'!$G$3:$G$1048576)*(3/6)</f>
        <v>9.5</v>
      </c>
      <c r="F5" s="1">
        <f>COUNTA('Sprint 1 backlog'!$G$3:$G$1048576)-COUNTA('Sprint 1 backlog'!$G$3:$G$1048576)*(4/6)</f>
        <v>6.3333333333333339</v>
      </c>
      <c r="G5" s="1">
        <f>COUNTA('Sprint 1 backlog'!$G$3:$G$1048576)-COUNTA('Sprint 1 backlog'!$G$3:$G$1048576)*(5/6)</f>
        <v>3.1666666666666661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opLeftCell="C1" workbookViewId="0">
      <pane ySplit="2" topLeftCell="A3" activePane="bottomLeft" state="frozen"/>
      <selection pane="bottomLeft" activeCell="D10" sqref="D10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x14ac:dyDescent="0.25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22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9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11</v>
      </c>
      <c r="H4" s="6" t="s">
        <v>9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11</v>
      </c>
      <c r="H5" s="6" t="s">
        <v>9</v>
      </c>
    </row>
    <row r="6" spans="1:14" x14ac:dyDescent="0.25">
      <c r="A6" s="6">
        <v>2</v>
      </c>
      <c r="B6" s="6" t="str" cm="1">
        <f t="array" ref="B6">IF(ISBLANK(A6),"",_xlfn._xlws.FILTER(_xlfn._xlws.FILTER('Product backlog'!$A$2:$B$279,'Product backlog'!$A$2:$A$279=A6),{0,1}))</f>
        <v>Log in to the Admin Portal</v>
      </c>
      <c r="C6" s="6">
        <f t="shared" si="0"/>
        <v>2.1</v>
      </c>
      <c r="D6" s="4" t="s">
        <v>39</v>
      </c>
      <c r="E6" s="7" t="str" cm="1">
        <f t="array" ref="E6">IF(ISBLANK(A6),"",_xlfn._xlws.FILTER(_xlfn._xlws.FILTER('Product backlog'!$A$2:$C$279,'Product backlog'!$A$2:$A$279=A6),{0,0,1}))</f>
        <v>Jake</v>
      </c>
      <c r="F6" s="6" cm="1">
        <f t="array" ref="F6">IF(ISBLANK(A6),"",_xlfn._xlws.FILTER(_xlfn._xlws.FILTER('Product backlog'!$A$2:$E$279,'Product backlog'!$A$2:$A$279=A6),{0,0,0,0,1}))</f>
        <v>3</v>
      </c>
      <c r="G6" s="6" t="s">
        <v>26</v>
      </c>
      <c r="H6" s="6" t="s">
        <v>9</v>
      </c>
    </row>
    <row r="7" spans="1:14" x14ac:dyDescent="0.25">
      <c r="A7" s="6">
        <v>2</v>
      </c>
      <c r="B7" s="6" t="str" cm="1">
        <f t="array" ref="B7">IF(ISBLANK(A7),"",_xlfn._xlws.FILTER(_xlfn._xlws.FILTER('Product backlog'!$A$2:$B$279,'Product backlog'!$A$2:$A$279=A7),{0,1}))</f>
        <v>Log in to the Admin Portal</v>
      </c>
      <c r="C7" s="6">
        <f t="shared" si="0"/>
        <v>2.2000000000000002</v>
      </c>
      <c r="D7" s="4" t="s">
        <v>40</v>
      </c>
      <c r="E7" s="7" t="str" cm="1">
        <f t="array" ref="E7">IF(ISBLANK(A7),"",_xlfn._xlws.FILTER(_xlfn._xlws.FILTER('Product backlog'!$A$2:$C$279,'Product backlog'!$A$2:$A$279=A7),{0,0,1}))</f>
        <v>Jake</v>
      </c>
      <c r="F7" s="6" cm="1">
        <f t="array" ref="F7">IF(ISBLANK(A7),"",_xlfn._xlws.FILTER(_xlfn._xlws.FILTER('Product backlog'!$A$2:$E$279,'Product backlog'!$A$2:$A$279=A7),{0,0,0,0,1}))</f>
        <v>3</v>
      </c>
      <c r="G7" s="6" t="s">
        <v>26</v>
      </c>
      <c r="H7" s="6" t="s">
        <v>9</v>
      </c>
    </row>
    <row r="8" spans="1:14" x14ac:dyDescent="0.25">
      <c r="A8" s="6">
        <v>2</v>
      </c>
      <c r="B8" s="6" t="str" cm="1">
        <f t="array" ref="B8">IF(ISBLANK(A8),"",_xlfn._xlws.FILTER(_xlfn._xlws.FILTER('Product backlog'!$A$2:$B$279,'Product backlog'!$A$2:$A$279=A8),{0,1}))</f>
        <v>Log in to the Admin Portal</v>
      </c>
      <c r="C8" s="6">
        <f t="shared" si="0"/>
        <v>2.3000000000000003</v>
      </c>
      <c r="D8" s="4" t="s">
        <v>41</v>
      </c>
      <c r="E8" s="7" t="str" cm="1">
        <f t="array" ref="E8">IF(ISBLANK(A8),"",_xlfn._xlws.FILTER(_xlfn._xlws.FILTER('Product backlog'!$A$2:$C$279,'Product backlog'!$A$2:$A$279=A8),{0,0,1}))</f>
        <v>Jake</v>
      </c>
      <c r="F8" s="6" cm="1">
        <f t="array" ref="F8">IF(ISBLANK(A8),"",_xlfn._xlws.FILTER(_xlfn._xlws.FILTER('Product backlog'!$A$2:$E$279,'Product backlog'!$A$2:$A$279=A8),{0,0,0,0,1}))</f>
        <v>3</v>
      </c>
      <c r="G8" s="6" t="s">
        <v>26</v>
      </c>
      <c r="H8" s="6" t="s">
        <v>9</v>
      </c>
    </row>
    <row r="9" spans="1:14" x14ac:dyDescent="0.25">
      <c r="A9" s="6">
        <v>3</v>
      </c>
      <c r="B9" s="6" t="str" cm="1">
        <f t="array" ref="B9">IF(ISBLANK(A9),"",_xlfn._xlws.FILTER(_xlfn._xlws.FILTER('Product backlog'!$A$2:$B$279,'Product backlog'!$A$2:$A$279=A9),{0,1}))</f>
        <v>Create an article on the Admin Portal</v>
      </c>
      <c r="C9" s="6">
        <f t="shared" si="0"/>
        <v>3.1</v>
      </c>
      <c r="D9" s="4" t="s">
        <v>42</v>
      </c>
      <c r="E9" s="7" t="str" cm="1">
        <f t="array" ref="E9">IF(ISBLANK(A9),"",_xlfn._xlws.FILTER(_xlfn._xlws.FILTER('Product backlog'!$A$2:$C$279,'Product backlog'!$A$2:$A$279=A9),{0,0,1}))</f>
        <v>Jake</v>
      </c>
      <c r="F9" s="6" cm="1">
        <f t="array" ref="F9">IF(ISBLANK(A9),"",_xlfn._xlws.FILTER(_xlfn._xlws.FILTER('Product backlog'!$A$2:$E$279,'Product backlog'!$A$2:$A$279=A9),{0,0,0,0,1}))</f>
        <v>3</v>
      </c>
      <c r="G9" s="6" t="s">
        <v>26</v>
      </c>
    </row>
    <row r="10" spans="1:14" ht="12.75" customHeight="1" x14ac:dyDescent="0.25">
      <c r="A10" s="6">
        <v>3</v>
      </c>
      <c r="B10" s="6" t="str" cm="1">
        <f t="array" ref="B10">IF(ISBLANK(A10),"",_xlfn._xlws.FILTER(_xlfn._xlws.FILTER('Product backlog'!$A$2:$B$279,'Product backlog'!$A$2:$A$279=A10),{0,1}))</f>
        <v>Create an article on the Admin Portal</v>
      </c>
      <c r="C10" s="6">
        <f t="shared" si="0"/>
        <v>3.2</v>
      </c>
      <c r="D10" s="4" t="s">
        <v>56</v>
      </c>
      <c r="E10" s="7" t="str" cm="1">
        <f t="array" ref="E10">IF(ISBLANK(A10),"",_xlfn._xlws.FILTER(_xlfn._xlws.FILTER('Product backlog'!$A$2:$C$279,'Product backlog'!$A$2:$A$279=A10),{0,0,1}))</f>
        <v>Jake</v>
      </c>
      <c r="F10" s="6" cm="1">
        <f t="array" ref="F10">IF(ISBLANK(A10),"",_xlfn._xlws.FILTER(_xlfn._xlws.FILTER('Product backlog'!$A$2:$E$279,'Product backlog'!$A$2:$A$279=A10),{0,0,0,0,1}))</f>
        <v>3</v>
      </c>
      <c r="G10" s="6" t="s">
        <v>26</v>
      </c>
    </row>
    <row r="11" spans="1:14" ht="12.75" customHeight="1" x14ac:dyDescent="0.25">
      <c r="A11" s="6">
        <v>3</v>
      </c>
      <c r="B11" s="6" t="str" cm="1">
        <f t="array" ref="B11">IF(ISBLANK(A11),"",_xlfn._xlws.FILTER(_xlfn._xlws.FILTER('Product backlog'!$A$2:$B$279,'Product backlog'!$A$2:$A$279=A11),{0,1}))</f>
        <v>Create an article on the Admin Portal</v>
      </c>
      <c r="C11" s="6">
        <f t="shared" si="0"/>
        <v>3.3000000000000003</v>
      </c>
      <c r="D11" s="4" t="s">
        <v>53</v>
      </c>
      <c r="E11" s="7" t="str" cm="1">
        <f t="array" ref="E11">IF(ISBLANK(A11),"",_xlfn._xlws.FILTER(_xlfn._xlws.FILTER('Product backlog'!$A$2:$C$279,'Product backlog'!$A$2:$A$279=A11),{0,0,1}))</f>
        <v>Jake</v>
      </c>
      <c r="F11" s="6" cm="1">
        <f t="array" ref="F11">IF(ISBLANK(A11),"",_xlfn._xlws.FILTER(_xlfn._xlws.FILTER('Product backlog'!$A$2:$E$279,'Product backlog'!$A$2:$A$279=A11),{0,0,0,0,1}))</f>
        <v>3</v>
      </c>
      <c r="G11" s="6" t="s">
        <v>26</v>
      </c>
    </row>
    <row r="12" spans="1:14" ht="12.75" customHeight="1" x14ac:dyDescent="0.25">
      <c r="A12" s="6">
        <v>4</v>
      </c>
      <c r="B12" s="6" t="str" cm="1">
        <f t="array" ref="B12">IF(ISBLANK(A12),"",_xlfn._xlws.FILTER(_xlfn._xlws.FILTER('Product backlog'!$A$2:$B$279,'Product backlog'!$A$2:$A$279=A12),{0,1}))</f>
        <v>View available articles on the Blog on desktop</v>
      </c>
      <c r="C12" s="6">
        <f t="shared" si="0"/>
        <v>4.0999999999999996</v>
      </c>
      <c r="D12" s="4" t="s">
        <v>54</v>
      </c>
      <c r="E12" s="7" t="str" cm="1">
        <f t="array" ref="E12">IF(ISBLANK(A12),"",_xlfn._xlws.FILTER(_xlfn._xlws.FILTER('Product backlog'!$A$2:$C$279,'Product backlog'!$A$2:$A$279=A12),{0,0,1}))</f>
        <v>Jake</v>
      </c>
      <c r="F12" s="6" cm="1">
        <f t="array" ref="F12">IF(ISBLANK(A12),"",_xlfn._xlws.FILTER(_xlfn._xlws.FILTER('Product backlog'!$A$2:$E$279,'Product backlog'!$A$2:$A$279=A12),{0,0,0,0,1}))</f>
        <v>3</v>
      </c>
      <c r="G12" s="6" t="s">
        <v>26</v>
      </c>
    </row>
    <row r="13" spans="1:14" x14ac:dyDescent="0.25">
      <c r="A13" s="6">
        <v>4</v>
      </c>
      <c r="B13" s="6" t="str" cm="1">
        <f t="array" ref="B13">IF(ISBLANK(A13),"",_xlfn._xlws.FILTER(_xlfn._xlws.FILTER('Product backlog'!$A$2:$B$279,'Product backlog'!$A$2:$A$279=A13),{0,1}))</f>
        <v>View available articles on the Blog on desktop</v>
      </c>
      <c r="C13" s="6">
        <f t="shared" si="0"/>
        <v>4.1999999999999993</v>
      </c>
      <c r="D13" s="4" t="s">
        <v>55</v>
      </c>
      <c r="E13" s="7" t="str" cm="1">
        <f t="array" ref="E13">IF(ISBLANK(A13),"",_xlfn._xlws.FILTER(_xlfn._xlws.FILTER('Product backlog'!$A$2:$C$279,'Product backlog'!$A$2:$A$279=A13),{0,0,1}))</f>
        <v>Jake</v>
      </c>
      <c r="F13" s="6" cm="1">
        <f t="array" ref="F13">IF(ISBLANK(A13),"",_xlfn._xlws.FILTER(_xlfn._xlws.FILTER('Product backlog'!$A$2:$E$279,'Product backlog'!$A$2:$A$279=A13),{0,0,0,0,1}))</f>
        <v>3</v>
      </c>
      <c r="G13" s="6" t="s">
        <v>26</v>
      </c>
    </row>
    <row r="14" spans="1:14" x14ac:dyDescent="0.25">
      <c r="A14" s="6">
        <v>4</v>
      </c>
      <c r="B14" s="6" t="str" cm="1">
        <f t="array" ref="B14">IF(ISBLANK(A14),"",_xlfn._xlws.FILTER(_xlfn._xlws.FILTER('Product backlog'!$A$2:$B$279,'Product backlog'!$A$2:$A$279=A14),{0,1}))</f>
        <v>View available articles on the Blog on desktop</v>
      </c>
      <c r="C14" s="6">
        <f t="shared" si="0"/>
        <v>4.2999999999999989</v>
      </c>
      <c r="D14" s="4" t="s">
        <v>58</v>
      </c>
      <c r="E14" s="7" t="str" cm="1">
        <f t="array" ref="E14">IF(ISBLANK(A14),"",_xlfn._xlws.FILTER(_xlfn._xlws.FILTER('Product backlog'!$A$2:$C$279,'Product backlog'!$A$2:$A$279=A14),{0,0,1}))</f>
        <v>Jake</v>
      </c>
      <c r="F14" s="6" cm="1">
        <f t="array" ref="F14">IF(ISBLANK(A14),"",_xlfn._xlws.FILTER(_xlfn._xlws.FILTER('Product backlog'!$A$2:$E$279,'Product backlog'!$A$2:$A$279=A14),{0,0,0,0,1}))</f>
        <v>3</v>
      </c>
      <c r="G14" s="6" t="s">
        <v>26</v>
      </c>
    </row>
    <row r="15" spans="1:14" x14ac:dyDescent="0.25">
      <c r="A15" s="6">
        <v>5</v>
      </c>
      <c r="B15" s="6" t="str" cm="1">
        <f t="array" ref="B15">IF(ISBLANK(A15),"",_xlfn._xlws.FILTER(_xlfn._xlws.FILTER('Product backlog'!$A$2:$B$279,'Product backlog'!$A$2:$A$279=A15),{0,1}))</f>
        <v>Read a single article on the Blog on desktop</v>
      </c>
      <c r="C15" s="6">
        <f t="shared" si="0"/>
        <v>5.0999999999999996</v>
      </c>
      <c r="D15" s="4" t="s">
        <v>59</v>
      </c>
      <c r="E15" s="7" t="str" cm="1">
        <f t="array" ref="E15">IF(ISBLANK(A15),"",_xlfn._xlws.FILTER(_xlfn._xlws.FILTER('Product backlog'!$A$2:$C$279,'Product backlog'!$A$2:$A$279=A15),{0,0,1}))</f>
        <v>Jake</v>
      </c>
      <c r="F15" s="6" cm="1">
        <f t="array" ref="F15">IF(ISBLANK(A15),"",_xlfn._xlws.FILTER(_xlfn._xlws.FILTER('Product backlog'!$A$2:$E$279,'Product backlog'!$A$2:$A$279=A15),{0,0,0,0,1}))</f>
        <v>3</v>
      </c>
      <c r="G15" s="6" t="s">
        <v>26</v>
      </c>
    </row>
    <row r="16" spans="1:14" x14ac:dyDescent="0.25">
      <c r="A16" s="6">
        <v>5</v>
      </c>
      <c r="B16" s="6" t="str" cm="1">
        <f t="array" ref="B16">IF(ISBLANK(A16),"",_xlfn._xlws.FILTER(_xlfn._xlws.FILTER('Product backlog'!$A$2:$B$279,'Product backlog'!$A$2:$A$279=A16),{0,1}))</f>
        <v>Read a single article on the Blog on desktop</v>
      </c>
      <c r="C16" s="6">
        <f t="shared" si="0"/>
        <v>5.1999999999999993</v>
      </c>
      <c r="D16" s="4" t="s">
        <v>60</v>
      </c>
      <c r="E16" s="7" t="str" cm="1">
        <f t="array" ref="E16">IF(ISBLANK(A16),"",_xlfn._xlws.FILTER(_xlfn._xlws.FILTER('Product backlog'!$A$2:$C$279,'Product backlog'!$A$2:$A$279=A16),{0,0,1}))</f>
        <v>Jake</v>
      </c>
      <c r="F16" s="6" cm="1">
        <f t="array" ref="F16">IF(ISBLANK(A16),"",_xlfn._xlws.FILTER(_xlfn._xlws.FILTER('Product backlog'!$A$2:$E$279,'Product backlog'!$A$2:$A$279=A16),{0,0,0,0,1}))</f>
        <v>3</v>
      </c>
      <c r="G16" s="6" t="s">
        <v>26</v>
      </c>
    </row>
    <row r="17" spans="1:7" x14ac:dyDescent="0.25">
      <c r="A17" s="6">
        <v>6</v>
      </c>
      <c r="B17" s="6" t="str" cm="1">
        <f t="array" ref="B17">IF(ISBLANK(A17),"",_xlfn._xlws.FILTER(_xlfn._xlws.FILTER('Product backlog'!$A$2:$B$279,'Product backlog'!$A$2:$A$279=A17),{0,1}))</f>
        <v>Update an article on the Admin Portal</v>
      </c>
      <c r="C17" s="6">
        <f t="shared" si="0"/>
        <v>6.1</v>
      </c>
      <c r="D17" s="4" t="s">
        <v>61</v>
      </c>
      <c r="E17" s="7" t="str" cm="1">
        <f t="array" ref="E17">IF(ISBLANK(A17),"",_xlfn._xlws.FILTER(_xlfn._xlws.FILTER('Product backlog'!$A$2:$C$279,'Product backlog'!$A$2:$A$279=A17),{0,0,1}))</f>
        <v>Jake</v>
      </c>
      <c r="F17" s="6" cm="1">
        <f t="array" ref="F17">IF(ISBLANK(A17),"",_xlfn._xlws.FILTER(_xlfn._xlws.FILTER('Product backlog'!$A$2:$E$279,'Product backlog'!$A$2:$A$279=A17),{0,0,0,0,1}))</f>
        <v>2</v>
      </c>
      <c r="G17" s="6" t="s">
        <v>26</v>
      </c>
    </row>
    <row r="18" spans="1:7" x14ac:dyDescent="0.25">
      <c r="A18" s="6">
        <v>8</v>
      </c>
      <c r="B18" s="6" t="str" cm="1">
        <f t="array" ref="B18">IF(ISBLANK(A18),"",_xlfn._xlws.FILTER(_xlfn._xlws.FILTER('Product backlog'!$A$2:$B$279,'Product backlog'!$A$2:$A$279=A18),{0,1}))</f>
        <v>View available articles on the Admin Portal</v>
      </c>
      <c r="C18" s="6">
        <f t="shared" si="0"/>
        <v>8.1</v>
      </c>
      <c r="D18" s="4" t="s">
        <v>64</v>
      </c>
      <c r="E18" s="7" t="str" cm="1">
        <f t="array" ref="E18">IF(ISBLANK(A18),"",_xlfn._xlws.FILTER(_xlfn._xlws.FILTER('Product backlog'!$A$2:$C$279,'Product backlog'!$A$2:$A$279=A18),{0,0,1}))</f>
        <v>Jake</v>
      </c>
      <c r="F18" s="6" cm="1">
        <f t="array" ref="F18">IF(ISBLANK(A18),"",_xlfn._xlws.FILTER(_xlfn._xlws.FILTER('Product backlog'!$A$2:$E$279,'Product backlog'!$A$2:$A$279=A18),{0,0,0,0,1}))</f>
        <v>1</v>
      </c>
      <c r="G18" s="6" t="s">
        <v>26</v>
      </c>
    </row>
    <row r="19" spans="1:7" x14ac:dyDescent="0.25">
      <c r="A19" s="6">
        <v>8</v>
      </c>
      <c r="B19" s="6" t="str" cm="1">
        <f t="array" ref="B19">IF(ISBLANK(A19),"",_xlfn._xlws.FILTER(_xlfn._xlws.FILTER('Product backlog'!$A$2:$B$279,'Product backlog'!$A$2:$A$279=A19),{0,1}))</f>
        <v>View available articles on the Admin Portal</v>
      </c>
      <c r="C19" s="6">
        <f t="shared" si="0"/>
        <v>8.1999999999999993</v>
      </c>
      <c r="D19" s="4" t="s">
        <v>65</v>
      </c>
      <c r="E19" s="7" t="str" cm="1">
        <f t="array" ref="E19">IF(ISBLANK(A19),"",_xlfn._xlws.FILTER(_xlfn._xlws.FILTER('Product backlog'!$A$2:$C$279,'Product backlog'!$A$2:$A$279=A19),{0,0,1}))</f>
        <v>Jake</v>
      </c>
      <c r="F19" s="6" cm="1">
        <f t="array" ref="F19">IF(ISBLANK(A19),"",_xlfn._xlws.FILTER(_xlfn._xlws.FILTER('Product backlog'!$A$2:$E$279,'Product backlog'!$A$2:$A$279=A19),{0,0,0,0,1}))</f>
        <v>1</v>
      </c>
      <c r="G19" s="6" t="s">
        <v>26</v>
      </c>
    </row>
    <row r="20" spans="1:7" x14ac:dyDescent="0.25">
      <c r="A20" s="6">
        <v>9</v>
      </c>
      <c r="B20" s="6" t="str" cm="1">
        <f t="array" ref="B20">IF(ISBLANK(A20),"",_xlfn._xlws.FILTER(_xlfn._xlws.FILTER('Product backlog'!$A$2:$B$279,'Product backlog'!$A$2:$A$279=A20),{0,1}))</f>
        <v>View a selected article on the Admin Portal</v>
      </c>
      <c r="C20" s="6">
        <f t="shared" si="0"/>
        <v>9.1</v>
      </c>
      <c r="D20" s="4" t="s">
        <v>66</v>
      </c>
      <c r="E20" s="7" t="str" cm="1">
        <f t="array" ref="E20">IF(ISBLANK(A20),"",_xlfn._xlws.FILTER(_xlfn._xlws.FILTER('Product backlog'!$A$2:$C$279,'Product backlog'!$A$2:$A$279=A20),{0,0,1}))</f>
        <v>Jake</v>
      </c>
      <c r="F20" s="6" cm="1">
        <f t="array" ref="F20">IF(ISBLANK(A20),"",_xlfn._xlws.FILTER(_xlfn._xlws.FILTER('Product backlog'!$A$2:$E$279,'Product backlog'!$A$2:$A$279=A20),{0,0,0,0,1}))</f>
        <v>1</v>
      </c>
      <c r="G20" s="6" t="s">
        <v>26</v>
      </c>
    </row>
    <row r="21" spans="1:7" x14ac:dyDescent="0.25">
      <c r="A21" s="6">
        <v>9</v>
      </c>
      <c r="B21" s="6" t="str" cm="1">
        <f t="array" ref="B21">IF(ISBLANK(A21),"",_xlfn._xlws.FILTER(_xlfn._xlws.FILTER('Product backlog'!$A$2:$B$279,'Product backlog'!$A$2:$A$279=A21),{0,1}))</f>
        <v>View a selected article on the Admin Portal</v>
      </c>
      <c r="C21" s="6">
        <f t="shared" si="0"/>
        <v>9.1999999999999993</v>
      </c>
      <c r="D21" s="4" t="s">
        <v>67</v>
      </c>
      <c r="E21" s="7" t="str" cm="1">
        <f t="array" ref="E21">IF(ISBLANK(A21),"",_xlfn._xlws.FILTER(_xlfn._xlws.FILTER('Product backlog'!$A$2:$C$279,'Product backlog'!$A$2:$A$279=A21),{0,0,1}))</f>
        <v>Jake</v>
      </c>
      <c r="F21" s="6" cm="1">
        <f t="array" ref="F21">IF(ISBLANK(A21),"",_xlfn._xlws.FILTER(_xlfn._xlws.FILTER('Product backlog'!$A$2:$E$279,'Product backlog'!$A$2:$A$279=A21),{0,0,0,0,1}))</f>
        <v>1</v>
      </c>
      <c r="G21" s="6" t="s">
        <v>26</v>
      </c>
    </row>
    <row r="22" spans="1:7" x14ac:dyDescent="0.25">
      <c r="C22" s="6" t="str">
        <f t="shared" si="0"/>
        <v/>
      </c>
      <c r="D22" s="4"/>
      <c r="E22" s="7"/>
    </row>
    <row r="23" spans="1:7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7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7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7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7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7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7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7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7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7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1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2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2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3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3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4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4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5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2" operator="equal">
      <formula>"Testing"</formula>
    </cfRule>
    <cfRule type="cellIs" dxfId="2" priority="1" operator="equal">
      <formula>"Done"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E4" sqref="E4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19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15.833333333333334</v>
      </c>
      <c r="C3" s="1">
        <f>C2-D2</f>
        <v>18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12.666666666666668</v>
      </c>
      <c r="C4" s="1">
        <f t="shared" ref="C4:C8" si="1">C3-D3</f>
        <v>13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9.5000000000000018</v>
      </c>
      <c r="C5" s="1">
        <f t="shared" si="1"/>
        <v>13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6.3333333333333357</v>
      </c>
      <c r="C6" s="1">
        <f t="shared" si="1"/>
        <v>13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3.1666666666666692</v>
      </c>
      <c r="C7" s="1">
        <f t="shared" si="1"/>
        <v>13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13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ht="13.5" thickBot="1" x14ac:dyDescent="0.3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18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13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13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13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13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13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2023-12-04T08:19:25Z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