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mattcrump/Dropbox/Courses/Methods/2017 fall/lectures/Lecture 7 Factorials 3/"/>
    </mc:Choice>
  </mc:AlternateContent>
  <bookViews>
    <workbookView xWindow="80" yWindow="460" windowWidth="25520" windowHeight="15540" tabRatio="500"/>
  </bookViews>
  <sheets>
    <sheet name="Simulated2x2" sheetId="2" r:id="rId1"/>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2" l="1"/>
  <c r="B12" i="2"/>
  <c r="B13" i="2"/>
  <c r="B14" i="2"/>
  <c r="B15" i="2"/>
  <c r="B16" i="2"/>
  <c r="B17" i="2"/>
  <c r="B18" i="2"/>
  <c r="B19" i="2"/>
  <c r="B20" i="2"/>
  <c r="B22"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E24" i="2"/>
  <c r="I52" i="2"/>
  <c r="C22" i="2"/>
  <c r="J52" i="2"/>
  <c r="D22" i="2"/>
  <c r="K52" i="2"/>
  <c r="E22" i="2"/>
  <c r="L52" i="2"/>
  <c r="I53" i="2"/>
  <c r="J53" i="2"/>
  <c r="K53" i="2"/>
  <c r="L53" i="2"/>
  <c r="I54" i="2"/>
  <c r="J54" i="2"/>
  <c r="K54" i="2"/>
  <c r="L54" i="2"/>
  <c r="I55" i="2"/>
  <c r="J55" i="2"/>
  <c r="K55" i="2"/>
  <c r="L55" i="2"/>
  <c r="I56" i="2"/>
  <c r="J56" i="2"/>
  <c r="K56" i="2"/>
  <c r="L56" i="2"/>
  <c r="I57" i="2"/>
  <c r="J57" i="2"/>
  <c r="K57" i="2"/>
  <c r="L57" i="2"/>
  <c r="I58" i="2"/>
  <c r="J58" i="2"/>
  <c r="K58" i="2"/>
  <c r="L58" i="2"/>
  <c r="I59" i="2"/>
  <c r="J59" i="2"/>
  <c r="K59" i="2"/>
  <c r="L59" i="2"/>
  <c r="I60" i="2"/>
  <c r="J60" i="2"/>
  <c r="K60" i="2"/>
  <c r="L60" i="2"/>
  <c r="I61" i="2"/>
  <c r="J61" i="2"/>
  <c r="K61" i="2"/>
  <c r="L61" i="2"/>
  <c r="J23" i="2"/>
  <c r="I25" i="2"/>
  <c r="J25" i="2"/>
  <c r="K23" i="2"/>
  <c r="K25" i="2"/>
  <c r="L25" i="2"/>
  <c r="I26" i="2"/>
  <c r="J26" i="2"/>
  <c r="K26" i="2"/>
  <c r="L26" i="2"/>
  <c r="I27" i="2"/>
  <c r="J27" i="2"/>
  <c r="K27" i="2"/>
  <c r="L27" i="2"/>
  <c r="I28" i="2"/>
  <c r="J28" i="2"/>
  <c r="K28" i="2"/>
  <c r="L28" i="2"/>
  <c r="I29" i="2"/>
  <c r="J29" i="2"/>
  <c r="K29" i="2"/>
  <c r="L29" i="2"/>
  <c r="I30" i="2"/>
  <c r="J30" i="2"/>
  <c r="K30" i="2"/>
  <c r="L30" i="2"/>
  <c r="I31" i="2"/>
  <c r="J31" i="2"/>
  <c r="K31" i="2"/>
  <c r="L31" i="2"/>
  <c r="I32" i="2"/>
  <c r="J32" i="2"/>
  <c r="K32" i="2"/>
  <c r="L32" i="2"/>
  <c r="I33" i="2"/>
  <c r="J33" i="2"/>
  <c r="K33" i="2"/>
  <c r="L33" i="2"/>
  <c r="I34" i="2"/>
  <c r="J34" i="2"/>
  <c r="K34" i="2"/>
  <c r="L34" i="2"/>
  <c r="K2" i="2"/>
  <c r="J37" i="2"/>
  <c r="I39" i="2"/>
  <c r="J39" i="2"/>
  <c r="K37" i="2"/>
  <c r="K39" i="2"/>
  <c r="L39" i="2"/>
  <c r="I40" i="2"/>
  <c r="J40" i="2"/>
  <c r="K40" i="2"/>
  <c r="L40" i="2"/>
  <c r="I41" i="2"/>
  <c r="J41" i="2"/>
  <c r="K41" i="2"/>
  <c r="L41" i="2"/>
  <c r="I42" i="2"/>
  <c r="J42" i="2"/>
  <c r="K42" i="2"/>
  <c r="L42" i="2"/>
  <c r="I43" i="2"/>
  <c r="J43" i="2"/>
  <c r="K43" i="2"/>
  <c r="L43" i="2"/>
  <c r="I44" i="2"/>
  <c r="J44" i="2"/>
  <c r="K44" i="2"/>
  <c r="L44" i="2"/>
  <c r="I45" i="2"/>
  <c r="J45" i="2"/>
  <c r="K45" i="2"/>
  <c r="L45" i="2"/>
  <c r="I46" i="2"/>
  <c r="J46" i="2"/>
  <c r="K46" i="2"/>
  <c r="L46" i="2"/>
  <c r="I47" i="2"/>
  <c r="J47" i="2"/>
  <c r="K47" i="2"/>
  <c r="L47" i="2"/>
  <c r="I48" i="2"/>
  <c r="J48" i="2"/>
  <c r="K48" i="2"/>
  <c r="L48" i="2"/>
  <c r="K3" i="2"/>
  <c r="K4" i="2"/>
  <c r="L4" i="2"/>
  <c r="I11" i="2"/>
  <c r="J11" i="2"/>
  <c r="K11" i="2"/>
  <c r="L11" i="2"/>
  <c r="I12" i="2"/>
  <c r="J12" i="2"/>
  <c r="K12" i="2"/>
  <c r="L12" i="2"/>
  <c r="I13" i="2"/>
  <c r="J13" i="2"/>
  <c r="K13" i="2"/>
  <c r="L13" i="2"/>
  <c r="I14" i="2"/>
  <c r="J14" i="2"/>
  <c r="K14" i="2"/>
  <c r="L14" i="2"/>
  <c r="I15" i="2"/>
  <c r="J15" i="2"/>
  <c r="K15" i="2"/>
  <c r="L15" i="2"/>
  <c r="I16" i="2"/>
  <c r="J16" i="2"/>
  <c r="K16" i="2"/>
  <c r="L16" i="2"/>
  <c r="I17" i="2"/>
  <c r="J17" i="2"/>
  <c r="K17" i="2"/>
  <c r="L17" i="2"/>
  <c r="I18" i="2"/>
  <c r="J18" i="2"/>
  <c r="K18" i="2"/>
  <c r="L18" i="2"/>
  <c r="I19" i="2"/>
  <c r="J19" i="2"/>
  <c r="K19" i="2"/>
  <c r="L19" i="2"/>
  <c r="I20" i="2"/>
  <c r="J20" i="2"/>
  <c r="K20" i="2"/>
  <c r="L20" i="2"/>
  <c r="K6" i="2"/>
  <c r="K5" i="2"/>
  <c r="L5" i="2"/>
  <c r="M4" i="2"/>
  <c r="L3" i="2"/>
  <c r="M3" i="2"/>
  <c r="L2" i="2"/>
  <c r="M2" i="2"/>
  <c r="N4" i="2"/>
  <c r="N3" i="2"/>
  <c r="N2" i="2"/>
  <c r="D28" i="2"/>
  <c r="C28" i="2"/>
  <c r="D27" i="2"/>
  <c r="C27" i="2"/>
</calcChain>
</file>

<file path=xl/sharedStrings.xml><?xml version="1.0" encoding="utf-8"?>
<sst xmlns="http://schemas.openxmlformats.org/spreadsheetml/2006/main" count="47" uniqueCount="28">
  <si>
    <t>SS</t>
  </si>
  <si>
    <t>MSE</t>
  </si>
  <si>
    <t>F</t>
  </si>
  <si>
    <t>Encoding</t>
  </si>
  <si>
    <t>Land</t>
  </si>
  <si>
    <t>Water</t>
  </si>
  <si>
    <t>Recall</t>
  </si>
  <si>
    <t>Predictions</t>
  </si>
  <si>
    <t>Population Mean</t>
  </si>
  <si>
    <t>Encoding IV</t>
  </si>
  <si>
    <t>Recall IV</t>
  </si>
  <si>
    <t>Encoding*Recall</t>
  </si>
  <si>
    <t>Noise, min</t>
  </si>
  <si>
    <t>Noise, max</t>
  </si>
  <si>
    <t>SSTotal</t>
  </si>
  <si>
    <t>ANOVA Table</t>
  </si>
  <si>
    <t>Error</t>
  </si>
  <si>
    <t>DF</t>
  </si>
  <si>
    <t>p</t>
  </si>
  <si>
    <t>Grand Mean</t>
  </si>
  <si>
    <t>Total</t>
  </si>
  <si>
    <t>SS Encoding</t>
  </si>
  <si>
    <t>SS Recall</t>
  </si>
  <si>
    <t>SS Encoding * Recall</t>
  </si>
  <si>
    <t>Mean</t>
  </si>
  <si>
    <t>Simulated Data</t>
  </si>
  <si>
    <t>&lt;-Means</t>
  </si>
  <si>
    <t>&lt;-means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</si>
</sst>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5"/>
      <color theme="3"/>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s>
  <borders count="2">
    <border>
      <left/>
      <right/>
      <top/>
      <bottom/>
      <diagonal/>
    </border>
    <border>
      <left/>
      <right/>
      <top/>
      <bottom style="thick">
        <color theme="4"/>
      </bottom>
      <diagonal/>
    </border>
  </borders>
  <cellStyleXfs count="5">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2">
    <xf numFmtId="0" fontId="0" fillId="0" borderId="0" xfId="0"/>
    <xf numFmtId="0" fontId="3" fillId="0" borderId="0" xfId="0" applyFont="1"/>
    <xf numFmtId="0" fontId="1" fillId="2" borderId="0" xfId="2"/>
    <xf numFmtId="0" fontId="3" fillId="2" borderId="0" xfId="2" applyFont="1"/>
    <xf numFmtId="0" fontId="2" fillId="2" borderId="1" xfId="1" applyFill="1"/>
    <xf numFmtId="0" fontId="1" fillId="4" borderId="0" xfId="4"/>
    <xf numFmtId="0" fontId="2" fillId="4" borderId="1" xfId="1" applyFill="1"/>
    <xf numFmtId="0" fontId="1" fillId="3" borderId="0" xfId="3"/>
    <xf numFmtId="0" fontId="2" fillId="3" borderId="1" xfId="1" applyFill="1"/>
    <xf numFmtId="0" fontId="1" fillId="4" borderId="0" xfId="4" applyAlignment="1">
      <alignment horizontal="center"/>
    </xf>
    <xf numFmtId="0" fontId="1" fillId="2" borderId="0" xfId="2" applyAlignment="1">
      <alignment horizontal="center"/>
    </xf>
    <xf numFmtId="0" fontId="0" fillId="2" borderId="0" xfId="2" applyFont="1"/>
  </cellXfs>
  <cellStyles count="5">
    <cellStyle name="20% - Accent2" xfId="2" builtinId="34"/>
    <cellStyle name="20% - Accent5" xfId="3" builtinId="46"/>
    <cellStyle name="20% - Accent6" xfId="4" builtinId="50"/>
    <cellStyle name="Heading 1" xfId="1" builtinId="1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54080927384077"/>
          <c:y val="0.180972222222222"/>
          <c:w val="0.895919072615923"/>
          <c:h val="0.498325678040245"/>
        </c:manualLayout>
      </c:layout>
      <c:barChart>
        <c:barDir val="col"/>
        <c:grouping val="clustered"/>
        <c:varyColors val="0"/>
        <c:ser>
          <c:idx val="0"/>
          <c:order val="0"/>
          <c:tx>
            <c:strRef>
              <c:f>Simulated2x2!$A$27:$B$27</c:f>
              <c:strCache>
                <c:ptCount val="2"/>
                <c:pt idx="0">
                  <c:v>Recall</c:v>
                </c:pt>
                <c:pt idx="1">
                  <c:v>Land</c:v>
                </c:pt>
              </c:strCache>
            </c:strRef>
          </c:tx>
          <c:spPr>
            <a:solidFill>
              <a:schemeClr val="accent1"/>
            </a:solidFill>
            <a:ln>
              <a:noFill/>
            </a:ln>
            <a:effectLst/>
          </c:spPr>
          <c:invertIfNegative val="0"/>
          <c:cat>
            <c:multiLvlStrRef>
              <c:f>Simulated2x2!$C$25:$D$26</c:f>
              <c:multiLvlStrCache>
                <c:ptCount val="2"/>
                <c:lvl>
                  <c:pt idx="0">
                    <c:v>Land</c:v>
                  </c:pt>
                  <c:pt idx="1">
                    <c:v>Water</c:v>
                  </c:pt>
                </c:lvl>
                <c:lvl>
                  <c:pt idx="0">
                    <c:v>Encoding</c:v>
                  </c:pt>
                </c:lvl>
              </c:multiLvlStrCache>
            </c:multiLvlStrRef>
          </c:cat>
          <c:val>
            <c:numRef>
              <c:f>Simulated2x2!$C$27:$D$27</c:f>
              <c:numCache>
                <c:formatCode>General</c:formatCode>
                <c:ptCount val="2"/>
                <c:pt idx="0">
                  <c:v>17.8</c:v>
                </c:pt>
                <c:pt idx="1">
                  <c:v>6.6</c:v>
                </c:pt>
              </c:numCache>
            </c:numRef>
          </c:val>
        </c:ser>
        <c:ser>
          <c:idx val="1"/>
          <c:order val="1"/>
          <c:tx>
            <c:strRef>
              <c:f>Simulated2x2!$A$28:$B$28</c:f>
              <c:strCache>
                <c:ptCount val="2"/>
                <c:pt idx="0">
                  <c:v>Recall</c:v>
                </c:pt>
                <c:pt idx="1">
                  <c:v>Water</c:v>
                </c:pt>
              </c:strCache>
            </c:strRef>
          </c:tx>
          <c:spPr>
            <a:solidFill>
              <a:schemeClr val="accent2"/>
            </a:solidFill>
            <a:ln>
              <a:noFill/>
            </a:ln>
            <a:effectLst/>
          </c:spPr>
          <c:invertIfNegative val="0"/>
          <c:cat>
            <c:multiLvlStrRef>
              <c:f>Simulated2x2!$C$25:$D$26</c:f>
              <c:multiLvlStrCache>
                <c:ptCount val="2"/>
                <c:lvl>
                  <c:pt idx="0">
                    <c:v>Land</c:v>
                  </c:pt>
                  <c:pt idx="1">
                    <c:v>Water</c:v>
                  </c:pt>
                </c:lvl>
                <c:lvl>
                  <c:pt idx="0">
                    <c:v>Encoding</c:v>
                  </c:pt>
                </c:lvl>
              </c:multiLvlStrCache>
            </c:multiLvlStrRef>
          </c:cat>
          <c:val>
            <c:numRef>
              <c:f>Simulated2x2!$C$28:$D$28</c:f>
              <c:numCache>
                <c:formatCode>General</c:formatCode>
                <c:ptCount val="2"/>
                <c:pt idx="0">
                  <c:v>6.4</c:v>
                </c:pt>
                <c:pt idx="1">
                  <c:v>8.9</c:v>
                </c:pt>
              </c:numCache>
            </c:numRef>
          </c:val>
        </c:ser>
        <c:dLbls>
          <c:showLegendKey val="0"/>
          <c:showVal val="0"/>
          <c:showCatName val="0"/>
          <c:showSerName val="0"/>
          <c:showPercent val="0"/>
          <c:showBubbleSize val="0"/>
        </c:dLbls>
        <c:gapWidth val="219"/>
        <c:overlap val="-27"/>
        <c:axId val="1224638144"/>
        <c:axId val="1171657904"/>
      </c:barChart>
      <c:catAx>
        <c:axId val="122463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57904"/>
        <c:crosses val="autoZero"/>
        <c:auto val="1"/>
        <c:lblAlgn val="ctr"/>
        <c:lblOffset val="100"/>
        <c:noMultiLvlLbl val="0"/>
      </c:catAx>
      <c:valAx>
        <c:axId val="11716579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38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30</xdr:row>
      <xdr:rowOff>19050</xdr:rowOff>
    </xdr:from>
    <xdr:to>
      <xdr:col>5</xdr:col>
      <xdr:colOff>0</xdr:colOff>
      <xdr:row>44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431800</xdr:colOff>
      <xdr:row>9</xdr:row>
      <xdr:rowOff>0</xdr:rowOff>
    </xdr:from>
    <xdr:to>
      <xdr:col>15</xdr:col>
      <xdr:colOff>76200</xdr:colOff>
      <xdr:row>20</xdr:row>
      <xdr:rowOff>88900</xdr:rowOff>
    </xdr:to>
    <xdr:sp macro="" textlink="">
      <xdr:nvSpPr>
        <xdr:cNvPr id="3" name="TextBox 2"/>
        <xdr:cNvSpPr txBox="1"/>
      </xdr:nvSpPr>
      <xdr:spPr>
        <a:xfrm>
          <a:off x="11049000" y="1981200"/>
          <a:ext cx="21209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SSTotal</a:t>
          </a:r>
          <a:r>
            <a:rPr lang="en-US" sz="1100" baseline="0"/>
            <a:t> is the total Sums of the squared deviations between each score and the grand mean.</a:t>
          </a:r>
        </a:p>
        <a:p>
          <a:endParaRPr lang="en-US" sz="1100" baseline="0"/>
        </a:p>
        <a:p>
          <a:r>
            <a:rPr lang="en-US" sz="1100" baseline="0"/>
            <a:t>Each cell is (Data point-Grand Mean)^2</a:t>
          </a:r>
        </a:p>
        <a:p>
          <a:endParaRPr lang="en-US" sz="1100" baseline="0"/>
        </a:p>
        <a:p>
          <a:r>
            <a:rPr lang="en-US" sz="1100" baseline="0"/>
            <a:t>The sum of all of these numbers represents the total amount of variation to be explained.</a:t>
          </a:r>
        </a:p>
        <a:p>
          <a:endParaRPr lang="en-US" sz="1100" baseline="0"/>
        </a:p>
        <a:p>
          <a:r>
            <a:rPr lang="en-US" sz="1100" baseline="0"/>
            <a:t>The total is summed in the above ANOVA table</a:t>
          </a:r>
          <a:endParaRPr lang="en-US" sz="1100"/>
        </a:p>
      </xdr:txBody>
    </xdr:sp>
    <xdr:clientData/>
  </xdr:twoCellAnchor>
  <xdr:twoCellAnchor>
    <xdr:from>
      <xdr:col>5</xdr:col>
      <xdr:colOff>177800</xdr:colOff>
      <xdr:row>0</xdr:row>
      <xdr:rowOff>114300</xdr:rowOff>
    </xdr:from>
    <xdr:to>
      <xdr:col>7</xdr:col>
      <xdr:colOff>736600</xdr:colOff>
      <xdr:row>6</xdr:row>
      <xdr:rowOff>165100</xdr:rowOff>
    </xdr:to>
    <xdr:sp macro="" textlink="">
      <xdr:nvSpPr>
        <xdr:cNvPr id="4" name="TextBox 3"/>
        <xdr:cNvSpPr txBox="1"/>
      </xdr:nvSpPr>
      <xdr:spPr>
        <a:xfrm>
          <a:off x="4622800" y="114300"/>
          <a:ext cx="220980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Predictions</a:t>
          </a:r>
          <a:r>
            <a:rPr lang="en-US" sz="1100" baseline="0"/>
            <a:t> for each component of a score following the general linear model: </a:t>
          </a:r>
        </a:p>
        <a:p>
          <a:endParaRPr lang="en-US" sz="1100" baseline="0"/>
        </a:p>
        <a:p>
          <a:r>
            <a:rPr lang="en-US" sz="1100" baseline="0"/>
            <a:t>DV = Population Mean + IV means, + interaction mean + noise</a:t>
          </a:r>
          <a:endParaRPr lang="en-US" sz="1100"/>
        </a:p>
      </xdr:txBody>
    </xdr:sp>
    <xdr:clientData/>
  </xdr:twoCellAnchor>
  <xdr:twoCellAnchor>
    <xdr:from>
      <xdr:col>5</xdr:col>
      <xdr:colOff>203200</xdr:colOff>
      <xdr:row>8</xdr:row>
      <xdr:rowOff>76200</xdr:rowOff>
    </xdr:from>
    <xdr:to>
      <xdr:col>7</xdr:col>
      <xdr:colOff>736600</xdr:colOff>
      <xdr:row>19</xdr:row>
      <xdr:rowOff>101600</xdr:rowOff>
    </xdr:to>
    <xdr:sp macro="" textlink="">
      <xdr:nvSpPr>
        <xdr:cNvPr id="5" name="TextBox 4"/>
        <xdr:cNvSpPr txBox="1"/>
      </xdr:nvSpPr>
      <xdr:spPr>
        <a:xfrm>
          <a:off x="4648200" y="1841500"/>
          <a:ext cx="2184400" cy="227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Simulated</a:t>
          </a:r>
          <a:r>
            <a:rPr lang="en-US" sz="1100" baseline="0"/>
            <a:t> Data</a:t>
          </a:r>
        </a:p>
        <a:p>
          <a:endParaRPr lang="en-US" sz="1100" baseline="0"/>
        </a:p>
        <a:p>
          <a:r>
            <a:rPr lang="en-US" sz="1100" baseline="0"/>
            <a:t>Simulated scores for each subject, derived from the predictions. Noise is added using the randbetween() function. Click on any cell to the formula.</a:t>
          </a:r>
          <a:endParaRPr lang="en-US" sz="1100"/>
        </a:p>
      </xdr:txBody>
    </xdr:sp>
    <xdr:clientData/>
  </xdr:twoCellAnchor>
  <xdr:twoCellAnchor>
    <xdr:from>
      <xdr:col>12</xdr:col>
      <xdr:colOff>304800</xdr:colOff>
      <xdr:row>22</xdr:row>
      <xdr:rowOff>0</xdr:rowOff>
    </xdr:from>
    <xdr:to>
      <xdr:col>15</xdr:col>
      <xdr:colOff>25400</xdr:colOff>
      <xdr:row>33</xdr:row>
      <xdr:rowOff>139700</xdr:rowOff>
    </xdr:to>
    <xdr:sp macro="" textlink="">
      <xdr:nvSpPr>
        <xdr:cNvPr id="6" name="TextBox 5"/>
        <xdr:cNvSpPr txBox="1"/>
      </xdr:nvSpPr>
      <xdr:spPr>
        <a:xfrm>
          <a:off x="10922000" y="4762500"/>
          <a:ext cx="2197100" cy="238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a:t>
          </a:r>
          <a:r>
            <a:rPr lang="en-US" sz="1100" baseline="0"/>
            <a:t> we calculate the means for each level of the Encoding IV.</a:t>
          </a:r>
        </a:p>
        <a:p>
          <a:endParaRPr lang="en-US" sz="1100" baseline="0"/>
        </a:p>
        <a:p>
          <a:r>
            <a:rPr lang="en-US" sz="1100" baseline="0"/>
            <a:t>Then we find out how much variance is associated with those means. We pretend each subject's score is the mean in their condition, and then subtract the mean from the grand mean, and square it.</a:t>
          </a:r>
          <a:endParaRPr lang="en-US" sz="1100"/>
        </a:p>
      </xdr:txBody>
    </xdr:sp>
    <xdr:clientData/>
  </xdr:twoCellAnchor>
  <xdr:twoCellAnchor>
    <xdr:from>
      <xdr:col>12</xdr:col>
      <xdr:colOff>317500</xdr:colOff>
      <xdr:row>35</xdr:row>
      <xdr:rowOff>101600</xdr:rowOff>
    </xdr:from>
    <xdr:to>
      <xdr:col>14</xdr:col>
      <xdr:colOff>800100</xdr:colOff>
      <xdr:row>47</xdr:row>
      <xdr:rowOff>177800</xdr:rowOff>
    </xdr:to>
    <xdr:sp macro="" textlink="">
      <xdr:nvSpPr>
        <xdr:cNvPr id="7" name="TextBox 6"/>
        <xdr:cNvSpPr txBox="1"/>
      </xdr:nvSpPr>
      <xdr:spPr>
        <a:xfrm>
          <a:off x="10934700" y="7518400"/>
          <a:ext cx="213360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 we calculate the means for each level of the Recall</a:t>
          </a:r>
          <a:r>
            <a:rPr lang="en-US" sz="1100" baseline="0"/>
            <a:t> IV.</a:t>
          </a:r>
        </a:p>
        <a:p>
          <a:endParaRPr lang="en-US" sz="1100" baseline="0"/>
        </a:p>
        <a:p>
          <a:r>
            <a:rPr lang="en-US" sz="1100" baseline="0"/>
            <a:t>Then we calculate the variance associated with those means, using the same logic as above</a:t>
          </a:r>
          <a:endParaRPr lang="en-US" sz="1100"/>
        </a:p>
      </xdr:txBody>
    </xdr:sp>
    <xdr:clientData/>
  </xdr:twoCellAnchor>
  <xdr:twoCellAnchor>
    <xdr:from>
      <xdr:col>12</xdr:col>
      <xdr:colOff>355600</xdr:colOff>
      <xdr:row>50</xdr:row>
      <xdr:rowOff>38100</xdr:rowOff>
    </xdr:from>
    <xdr:to>
      <xdr:col>15</xdr:col>
      <xdr:colOff>0</xdr:colOff>
      <xdr:row>60</xdr:row>
      <xdr:rowOff>165100</xdr:rowOff>
    </xdr:to>
    <xdr:sp macro="" textlink="">
      <xdr:nvSpPr>
        <xdr:cNvPr id="8" name="TextBox 7"/>
        <xdr:cNvSpPr txBox="1"/>
      </xdr:nvSpPr>
      <xdr:spPr>
        <a:xfrm>
          <a:off x="10972800" y="10642600"/>
          <a:ext cx="212090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 we calculate</a:t>
          </a:r>
          <a:r>
            <a:rPr lang="en-US" sz="1100" baseline="0"/>
            <a:t> the means in each of the four conditions.</a:t>
          </a:r>
        </a:p>
        <a:p>
          <a:endParaRPr lang="en-US" sz="1100" baseline="0"/>
        </a:p>
        <a:p>
          <a:r>
            <a:rPr lang="en-US" sz="1100" baseline="0"/>
            <a:t>Then we subtract each mean from the grand mean and square it for each subject.</a:t>
          </a:r>
        </a:p>
        <a:p>
          <a:endParaRPr lang="en-US" sz="1100" baseline="0"/>
        </a:p>
        <a:p>
          <a:r>
            <a:rPr lang="en-US" sz="1100" baseline="0"/>
            <a:t>The SS for the interaction computed this way includes the SS for each main effect. So, the main effects must be subtracted out.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workbookViewId="0">
      <selection activeCell="H29" sqref="H29"/>
    </sheetView>
  </sheetViews>
  <sheetFormatPr baseColWidth="10" defaultRowHeight="16" x14ac:dyDescent="0.2"/>
  <cols>
    <col min="1" max="1" width="15" customWidth="1"/>
    <col min="9" max="9" width="16" customWidth="1"/>
  </cols>
  <sheetData>
    <row r="1" spans="1:14" ht="21" thickBot="1" x14ac:dyDescent="0.3">
      <c r="A1" s="4" t="s">
        <v>7</v>
      </c>
      <c r="B1" s="4"/>
      <c r="C1" s="4"/>
      <c r="D1" s="4"/>
      <c r="E1" s="4"/>
      <c r="I1" s="8" t="s">
        <v>15</v>
      </c>
      <c r="J1" s="8" t="s">
        <v>17</v>
      </c>
      <c r="K1" s="8" t="s">
        <v>0</v>
      </c>
      <c r="L1" s="8" t="s">
        <v>1</v>
      </c>
      <c r="M1" s="8" t="s">
        <v>2</v>
      </c>
      <c r="N1" s="8" t="s">
        <v>18</v>
      </c>
    </row>
    <row r="2" spans="1:14" ht="17" thickTop="1" x14ac:dyDescent="0.2">
      <c r="A2" s="3" t="s">
        <v>8</v>
      </c>
      <c r="B2" s="10">
        <v>10</v>
      </c>
      <c r="C2" s="10">
        <v>10</v>
      </c>
      <c r="D2" s="10">
        <v>10</v>
      </c>
      <c r="E2" s="10">
        <v>10</v>
      </c>
      <c r="I2" s="7" t="s">
        <v>3</v>
      </c>
      <c r="J2" s="7">
        <v>1</v>
      </c>
      <c r="K2" s="7">
        <f ca="1">SUM(I25:L34)</f>
        <v>207.02499999999989</v>
      </c>
      <c r="L2" s="7">
        <f ca="1">K2/J2</f>
        <v>207.02499999999989</v>
      </c>
      <c r="M2" s="7">
        <f ca="1">L2/L5</f>
        <v>93.983606557376646</v>
      </c>
      <c r="N2" s="7">
        <f ca="1">_xlfn.F.DIST.RT(M2,J2,J5)</f>
        <v>1.4137207260421378E-11</v>
      </c>
    </row>
    <row r="3" spans="1:14" x14ac:dyDescent="0.2">
      <c r="A3" s="3" t="s">
        <v>9</v>
      </c>
      <c r="B3" s="10">
        <v>2</v>
      </c>
      <c r="C3" s="10">
        <v>2</v>
      </c>
      <c r="D3" s="10">
        <v>-2</v>
      </c>
      <c r="E3" s="10">
        <v>-2</v>
      </c>
      <c r="I3" s="7" t="s">
        <v>6</v>
      </c>
      <c r="J3" s="7">
        <v>1</v>
      </c>
      <c r="K3" s="7">
        <f ca="1">SUM(I39:L48)</f>
        <v>189.22499999999999</v>
      </c>
      <c r="L3" s="7">
        <f t="shared" ref="L3:L4" ca="1" si="0">K3/J3</f>
        <v>189.22499999999999</v>
      </c>
      <c r="M3" s="7">
        <f ca="1">L3/L5</f>
        <v>85.902900378309894</v>
      </c>
      <c r="N3" s="7">
        <f ca="1">_xlfn.F.DIST.RT(M3,J3,J5)</f>
        <v>4.5425277828214142E-11</v>
      </c>
    </row>
    <row r="4" spans="1:14" x14ac:dyDescent="0.2">
      <c r="A4" s="3" t="s">
        <v>10</v>
      </c>
      <c r="B4" s="10">
        <v>2</v>
      </c>
      <c r="C4" s="10">
        <v>-2</v>
      </c>
      <c r="D4" s="10">
        <v>2</v>
      </c>
      <c r="E4" s="10">
        <v>-2</v>
      </c>
      <c r="I4" s="7" t="s">
        <v>11</v>
      </c>
      <c r="J4" s="7">
        <v>1</v>
      </c>
      <c r="K4" s="7">
        <f ca="1">SUM(I52:L61)-SUM(K2,K3)</f>
        <v>469.22499999999991</v>
      </c>
      <c r="L4" s="7">
        <f t="shared" ca="1" si="0"/>
        <v>469.22499999999991</v>
      </c>
      <c r="M4" s="7">
        <f ca="1">L4/L5</f>
        <v>213.0151324085742</v>
      </c>
      <c r="N4" s="7">
        <f ca="1">_xlfn.F.DIST.RT(M4,J4,J5)</f>
        <v>1.081809815842485E-16</v>
      </c>
    </row>
    <row r="5" spans="1:14" x14ac:dyDescent="0.2">
      <c r="A5" s="3" t="s">
        <v>11</v>
      </c>
      <c r="B5" s="10">
        <v>3</v>
      </c>
      <c r="C5" s="10">
        <v>-3</v>
      </c>
      <c r="D5" s="10">
        <v>-3</v>
      </c>
      <c r="E5" s="10">
        <v>3</v>
      </c>
      <c r="I5" s="7" t="s">
        <v>16</v>
      </c>
      <c r="J5" s="7">
        <v>36</v>
      </c>
      <c r="K5" s="7">
        <f ca="1">K6-SUM(K2:K4)</f>
        <v>79.300000000000296</v>
      </c>
      <c r="L5" s="7">
        <f ca="1">K5/J5</f>
        <v>2.2027777777777859</v>
      </c>
      <c r="M5" s="7"/>
      <c r="N5" s="7"/>
    </row>
    <row r="6" spans="1:14" x14ac:dyDescent="0.2">
      <c r="A6" s="3" t="s">
        <v>12</v>
      </c>
      <c r="B6" s="10">
        <v>-2</v>
      </c>
      <c r="C6" s="10">
        <v>-2</v>
      </c>
      <c r="D6" s="10">
        <v>-2</v>
      </c>
      <c r="E6" s="10">
        <v>-2</v>
      </c>
      <c r="I6" s="7" t="s">
        <v>20</v>
      </c>
      <c r="J6" s="7"/>
      <c r="K6" s="7">
        <f ca="1">SUM(I11:L20)</f>
        <v>944.77500000000009</v>
      </c>
      <c r="L6" s="7"/>
      <c r="M6" s="7"/>
      <c r="N6" s="7"/>
    </row>
    <row r="7" spans="1:14" x14ac:dyDescent="0.2">
      <c r="A7" s="3" t="s">
        <v>13</v>
      </c>
      <c r="B7" s="10">
        <v>2</v>
      </c>
      <c r="C7" s="10">
        <v>2</v>
      </c>
      <c r="D7" s="10">
        <v>2</v>
      </c>
      <c r="E7" s="10">
        <v>2</v>
      </c>
    </row>
    <row r="8" spans="1:14" ht="21" thickBot="1" x14ac:dyDescent="0.3">
      <c r="A8" s="6" t="s">
        <v>25</v>
      </c>
      <c r="B8" s="6"/>
      <c r="C8" s="6"/>
      <c r="D8" s="6"/>
      <c r="E8" s="6"/>
    </row>
    <row r="9" spans="1:14" ht="17" thickTop="1" x14ac:dyDescent="0.2">
      <c r="A9" s="5" t="s">
        <v>3</v>
      </c>
      <c r="B9" s="9" t="s">
        <v>4</v>
      </c>
      <c r="C9" s="9" t="s">
        <v>4</v>
      </c>
      <c r="D9" s="9" t="s">
        <v>5</v>
      </c>
      <c r="E9" s="9" t="s">
        <v>5</v>
      </c>
    </row>
    <row r="10" spans="1:14" ht="21" thickBot="1" x14ac:dyDescent="0.3">
      <c r="A10" s="5" t="s">
        <v>6</v>
      </c>
      <c r="B10" s="9" t="s">
        <v>4</v>
      </c>
      <c r="C10" s="9" t="s">
        <v>5</v>
      </c>
      <c r="D10" s="9" t="s">
        <v>4</v>
      </c>
      <c r="E10" s="9" t="s">
        <v>5</v>
      </c>
      <c r="I10" s="4" t="s">
        <v>14</v>
      </c>
      <c r="J10" s="4"/>
      <c r="K10" s="4"/>
      <c r="L10" s="4"/>
    </row>
    <row r="11" spans="1:14" ht="17" thickTop="1" x14ac:dyDescent="0.2">
      <c r="A11" s="5"/>
      <c r="B11" s="9">
        <f ca="1">B$2+B$3+B$4+B$5+RANDBETWEEN(B$6,B$7)</f>
        <v>17</v>
      </c>
      <c r="C11" s="9">
        <f ca="1">C$2+C$3+C$4+C$5+RANDBETWEEN(C$6,C$7)</f>
        <v>5</v>
      </c>
      <c r="D11" s="9">
        <f ca="1">D$2+D$3+D$4+D$5+RANDBETWEEN(D$6,D$7)</f>
        <v>8</v>
      </c>
      <c r="E11" s="9">
        <f ca="1">E$2+E$3+E$4+E$5+RANDBETWEEN(E$6,E$7)</f>
        <v>7</v>
      </c>
      <c r="I11" s="2">
        <f ca="1">(B11-$E$24)^2</f>
        <v>50.055624999999992</v>
      </c>
      <c r="J11" s="2">
        <f ca="1">(C11-$E$24)^2</f>
        <v>24.255625000000006</v>
      </c>
      <c r="K11" s="2">
        <f ca="1">(D11-$E$24)^2</f>
        <v>3.7056250000000026</v>
      </c>
      <c r="L11" s="2">
        <f ca="1">(E11-$E$24)^2</f>
        <v>8.5556250000000045</v>
      </c>
    </row>
    <row r="12" spans="1:14" x14ac:dyDescent="0.2">
      <c r="A12" s="5"/>
      <c r="B12" s="9">
        <f ca="1">B$2+B$3+B$4+B$5+RANDBETWEEN(B$6,B$7)</f>
        <v>16</v>
      </c>
      <c r="C12" s="9">
        <f ca="1">C$2+C$3+C$4+C$5+RANDBETWEEN(C$6,C$7)</f>
        <v>8</v>
      </c>
      <c r="D12" s="9">
        <f ca="1">D$2+D$3+D$4+D$5+RANDBETWEEN(D$6,D$7)</f>
        <v>8</v>
      </c>
      <c r="E12" s="9">
        <f ca="1">E$2+E$3+E$4+E$5+RANDBETWEEN(E$6,E$7)</f>
        <v>11</v>
      </c>
      <c r="I12" s="2">
        <f ca="1">(B12-$E$24)^2</f>
        <v>36.905624999999993</v>
      </c>
      <c r="J12" s="2">
        <f ca="1">(C12-$E$24)^2</f>
        <v>3.7056250000000026</v>
      </c>
      <c r="K12" s="2">
        <f ca="1">(D12-$E$24)^2</f>
        <v>3.7056250000000026</v>
      </c>
      <c r="L12" s="2">
        <f ca="1">(E12-$E$24)^2</f>
        <v>1.1556249999999986</v>
      </c>
    </row>
    <row r="13" spans="1:14" x14ac:dyDescent="0.2">
      <c r="A13" s="5"/>
      <c r="B13" s="9">
        <f ca="1">B$2+B$3+B$4+B$5+RANDBETWEEN(B$6,B$7)</f>
        <v>17</v>
      </c>
      <c r="C13" s="9">
        <f ca="1">C$2+C$3+C$4+C$5+RANDBETWEEN(C$6,C$7)</f>
        <v>8</v>
      </c>
      <c r="D13" s="9">
        <f ca="1">D$2+D$3+D$4+D$5+RANDBETWEEN(D$6,D$7)</f>
        <v>5</v>
      </c>
      <c r="E13" s="9">
        <f ca="1">E$2+E$3+E$4+E$5+RANDBETWEEN(E$6,E$7)</f>
        <v>7</v>
      </c>
      <c r="I13" s="2">
        <f ca="1">(B13-$E$24)^2</f>
        <v>50.055624999999992</v>
      </c>
      <c r="J13" s="2">
        <f ca="1">(C13-$E$24)^2</f>
        <v>3.7056250000000026</v>
      </c>
      <c r="K13" s="2">
        <f ca="1">(D13-$E$24)^2</f>
        <v>24.255625000000006</v>
      </c>
      <c r="L13" s="2">
        <f ca="1">(E13-$E$24)^2</f>
        <v>8.5556250000000045</v>
      </c>
    </row>
    <row r="14" spans="1:14" x14ac:dyDescent="0.2">
      <c r="A14" s="5"/>
      <c r="B14" s="9">
        <f ca="1">B$2+B$3+B$4+B$5+RANDBETWEEN(B$6,B$7)</f>
        <v>19</v>
      </c>
      <c r="C14" s="9">
        <f ca="1">C$2+C$3+C$4+C$5+RANDBETWEEN(C$6,C$7)</f>
        <v>8</v>
      </c>
      <c r="D14" s="9">
        <f ca="1">D$2+D$3+D$4+D$5+RANDBETWEEN(D$6,D$7)</f>
        <v>5</v>
      </c>
      <c r="E14" s="9">
        <f ca="1">E$2+E$3+E$4+E$5+RANDBETWEEN(E$6,E$7)</f>
        <v>10</v>
      </c>
      <c r="I14" s="2">
        <f ca="1">(B14-$E$24)^2</f>
        <v>82.355624999999989</v>
      </c>
      <c r="J14" s="2">
        <f ca="1">(C14-$E$24)^2</f>
        <v>3.7056250000000026</v>
      </c>
      <c r="K14" s="2">
        <f ca="1">(D14-$E$24)^2</f>
        <v>24.255625000000006</v>
      </c>
      <c r="L14" s="2">
        <f ca="1">(E14-$E$24)^2</f>
        <v>5.6249999999998931E-3</v>
      </c>
    </row>
    <row r="15" spans="1:14" x14ac:dyDescent="0.2">
      <c r="A15" s="5"/>
      <c r="B15" s="9">
        <f ca="1">B$2+B$3+B$4+B$5+RANDBETWEEN(B$6,B$7)</f>
        <v>18</v>
      </c>
      <c r="C15" s="9">
        <f ca="1">C$2+C$3+C$4+C$5+RANDBETWEEN(C$6,C$7)</f>
        <v>6</v>
      </c>
      <c r="D15" s="9">
        <f ca="1">D$2+D$3+D$4+D$5+RANDBETWEEN(D$6,D$7)</f>
        <v>9</v>
      </c>
      <c r="E15" s="9">
        <f ca="1">E$2+E$3+E$4+E$5+RANDBETWEEN(E$6,E$7)</f>
        <v>9</v>
      </c>
      <c r="I15" s="2">
        <f ca="1">(B15-$E$24)^2</f>
        <v>65.205624999999984</v>
      </c>
      <c r="J15" s="2">
        <f ca="1">(C15-$E$24)^2</f>
        <v>15.405625000000006</v>
      </c>
      <c r="K15" s="2">
        <f ca="1">(D15-$E$24)^2</f>
        <v>0.8556250000000013</v>
      </c>
      <c r="L15" s="2">
        <f ca="1">(E15-$E$24)^2</f>
        <v>0.8556250000000013</v>
      </c>
    </row>
    <row r="16" spans="1:14" x14ac:dyDescent="0.2">
      <c r="A16" s="5"/>
      <c r="B16" s="9">
        <f ca="1">B$2+B$3+B$4+B$5+RANDBETWEEN(B$6,B$7)</f>
        <v>19</v>
      </c>
      <c r="C16" s="9">
        <f ca="1">C$2+C$3+C$4+C$5+RANDBETWEEN(C$6,C$7)</f>
        <v>5</v>
      </c>
      <c r="D16" s="9">
        <f ca="1">D$2+D$3+D$4+D$5+RANDBETWEEN(D$6,D$7)</f>
        <v>6</v>
      </c>
      <c r="E16" s="9">
        <f ca="1">E$2+E$3+E$4+E$5+RANDBETWEEN(E$6,E$7)</f>
        <v>7</v>
      </c>
      <c r="I16" s="2">
        <f ca="1">(B16-$E$24)^2</f>
        <v>82.355624999999989</v>
      </c>
      <c r="J16" s="2">
        <f ca="1">(C16-$E$24)^2</f>
        <v>24.255625000000006</v>
      </c>
      <c r="K16" s="2">
        <f ca="1">(D16-$E$24)^2</f>
        <v>15.405625000000006</v>
      </c>
      <c r="L16" s="2">
        <f ca="1">(E16-$E$24)^2</f>
        <v>8.5556250000000045</v>
      </c>
    </row>
    <row r="17" spans="1:12" x14ac:dyDescent="0.2">
      <c r="A17" s="5"/>
      <c r="B17" s="9">
        <f ca="1">B$2+B$3+B$4+B$5+RANDBETWEEN(B$6,B$7)</f>
        <v>19</v>
      </c>
      <c r="C17" s="9">
        <f ca="1">C$2+C$3+C$4+C$5+RANDBETWEEN(C$6,C$7)</f>
        <v>8</v>
      </c>
      <c r="D17" s="9">
        <f ca="1">D$2+D$3+D$4+D$5+RANDBETWEEN(D$6,D$7)</f>
        <v>8</v>
      </c>
      <c r="E17" s="9">
        <f ca="1">E$2+E$3+E$4+E$5+RANDBETWEEN(E$6,E$7)</f>
        <v>8</v>
      </c>
      <c r="I17" s="2">
        <f ca="1">(B17-$E$24)^2</f>
        <v>82.355624999999989</v>
      </c>
      <c r="J17" s="2">
        <f ca="1">(C17-$E$24)^2</f>
        <v>3.7056250000000026</v>
      </c>
      <c r="K17" s="2">
        <f ca="1">(D17-$E$24)^2</f>
        <v>3.7056250000000026</v>
      </c>
      <c r="L17" s="2">
        <f ca="1">(E17-$E$24)^2</f>
        <v>3.7056250000000026</v>
      </c>
    </row>
    <row r="18" spans="1:12" x14ac:dyDescent="0.2">
      <c r="A18" s="5"/>
      <c r="B18" s="9">
        <f ca="1">B$2+B$3+B$4+B$5+RANDBETWEEN(B$6,B$7)</f>
        <v>16</v>
      </c>
      <c r="C18" s="9">
        <f ca="1">C$2+C$3+C$4+C$5+RANDBETWEEN(C$6,C$7)</f>
        <v>8</v>
      </c>
      <c r="D18" s="9">
        <f ca="1">D$2+D$3+D$4+D$5+RANDBETWEEN(D$6,D$7)</f>
        <v>5</v>
      </c>
      <c r="E18" s="9">
        <f ca="1">E$2+E$3+E$4+E$5+RANDBETWEEN(E$6,E$7)</f>
        <v>10</v>
      </c>
      <c r="I18" s="2">
        <f ca="1">(B18-$E$24)^2</f>
        <v>36.905624999999993</v>
      </c>
      <c r="J18" s="2">
        <f ca="1">(C18-$E$24)^2</f>
        <v>3.7056250000000026</v>
      </c>
      <c r="K18" s="2">
        <f ca="1">(D18-$E$24)^2</f>
        <v>24.255625000000006</v>
      </c>
      <c r="L18" s="2">
        <f ca="1">(E18-$E$24)^2</f>
        <v>5.6249999999998931E-3</v>
      </c>
    </row>
    <row r="19" spans="1:12" x14ac:dyDescent="0.2">
      <c r="A19" s="5"/>
      <c r="B19" s="9">
        <f ca="1">B$2+B$3+B$4+B$5+RANDBETWEEN(B$6,B$7)</f>
        <v>18</v>
      </c>
      <c r="C19" s="9">
        <f ca="1">C$2+C$3+C$4+C$5+RANDBETWEEN(C$6,C$7)</f>
        <v>5</v>
      </c>
      <c r="D19" s="9">
        <f ca="1">D$2+D$3+D$4+D$5+RANDBETWEEN(D$6,D$7)</f>
        <v>5</v>
      </c>
      <c r="E19" s="9">
        <f ca="1">E$2+E$3+E$4+E$5+RANDBETWEEN(E$6,E$7)</f>
        <v>10</v>
      </c>
      <c r="I19" s="2">
        <f ca="1">(B19-$E$24)^2</f>
        <v>65.205624999999984</v>
      </c>
      <c r="J19" s="2">
        <f ca="1">(C19-$E$24)^2</f>
        <v>24.255625000000006</v>
      </c>
      <c r="K19" s="2">
        <f ca="1">(D19-$E$24)^2</f>
        <v>24.255625000000006</v>
      </c>
      <c r="L19" s="2">
        <f ca="1">(E19-$E$24)^2</f>
        <v>5.6249999999998931E-3</v>
      </c>
    </row>
    <row r="20" spans="1:12" x14ac:dyDescent="0.2">
      <c r="A20" s="5"/>
      <c r="B20" s="9">
        <f ca="1">B$2+B$3+B$4+B$5+RANDBETWEEN(B$6,B$7)</f>
        <v>19</v>
      </c>
      <c r="C20" s="9">
        <f ca="1">C$2+C$3+C$4+C$5+RANDBETWEEN(C$6,C$7)</f>
        <v>5</v>
      </c>
      <c r="D20" s="9">
        <f ca="1">D$2+D$3+D$4+D$5+RANDBETWEEN(D$6,D$7)</f>
        <v>5</v>
      </c>
      <c r="E20" s="9">
        <f ca="1">E$2+E$3+E$4+E$5+RANDBETWEEN(E$6,E$7)</f>
        <v>10</v>
      </c>
      <c r="I20" s="2">
        <f ca="1">(B20-$E$24)^2</f>
        <v>82.355624999999989</v>
      </c>
      <c r="J20" s="2">
        <f ca="1">(C20-$E$24)^2</f>
        <v>24.255625000000006</v>
      </c>
      <c r="K20" s="2">
        <f ca="1">(D20-$E$24)^2</f>
        <v>24.255625000000006</v>
      </c>
      <c r="L20" s="2">
        <f ca="1">(E20-$E$24)^2</f>
        <v>5.6249999999998931E-3</v>
      </c>
    </row>
    <row r="22" spans="1:12" ht="21" thickBot="1" x14ac:dyDescent="0.3">
      <c r="A22" s="1" t="s">
        <v>24</v>
      </c>
      <c r="B22">
        <f ca="1">AVERAGE(B11:B20)</f>
        <v>17.8</v>
      </c>
      <c r="C22">
        <f t="shared" ref="C22:E22" ca="1" si="1">AVERAGE(C11:C20)</f>
        <v>6.6</v>
      </c>
      <c r="D22">
        <f t="shared" ca="1" si="1"/>
        <v>6.4</v>
      </c>
      <c r="E22">
        <f t="shared" ca="1" si="1"/>
        <v>8.9</v>
      </c>
      <c r="I22" s="4" t="s">
        <v>21</v>
      </c>
      <c r="J22" s="4" t="s">
        <v>4</v>
      </c>
      <c r="K22" s="4" t="s">
        <v>5</v>
      </c>
      <c r="L22" s="2"/>
    </row>
    <row r="23" spans="1:12" ht="17" thickTop="1" x14ac:dyDescent="0.2">
      <c r="A23" s="1"/>
      <c r="E23" t="s">
        <v>19</v>
      </c>
      <c r="I23" s="11"/>
      <c r="J23" s="2">
        <f ca="1">AVERAGE(B11:C20)</f>
        <v>12.2</v>
      </c>
      <c r="K23" s="2">
        <f ca="1">AVERAGE(D11:E20)</f>
        <v>7.65</v>
      </c>
      <c r="L23" s="11" t="s">
        <v>26</v>
      </c>
    </row>
    <row r="24" spans="1:12" x14ac:dyDescent="0.2">
      <c r="E24">
        <f ca="1">AVERAGE(B11:E20)</f>
        <v>9.9250000000000007</v>
      </c>
      <c r="I24" s="2"/>
      <c r="J24" s="2"/>
      <c r="K24" s="2"/>
      <c r="L24" s="2"/>
    </row>
    <row r="25" spans="1:12" x14ac:dyDescent="0.2">
      <c r="C25" t="s">
        <v>3</v>
      </c>
      <c r="I25" s="2">
        <f ca="1">($J$23-$E$24)^2</f>
        <v>5.1756249999999939</v>
      </c>
      <c r="J25" s="2">
        <f ca="1">($J$23-$E$24)^2</f>
        <v>5.1756249999999939</v>
      </c>
      <c r="K25" s="2">
        <f ca="1">($K$23-$E$24)^2</f>
        <v>5.1756250000000019</v>
      </c>
      <c r="L25" s="2">
        <f ca="1">($K$23-$E$24)^2</f>
        <v>5.1756250000000019</v>
      </c>
    </row>
    <row r="26" spans="1:12" x14ac:dyDescent="0.2">
      <c r="C26" t="s">
        <v>4</v>
      </c>
      <c r="D26" t="s">
        <v>5</v>
      </c>
      <c r="I26" s="2">
        <f ca="1">($J$23-$E$24)^2</f>
        <v>5.1756249999999939</v>
      </c>
      <c r="J26" s="2">
        <f ca="1">($J$23-$E$24)^2</f>
        <v>5.1756249999999939</v>
      </c>
      <c r="K26" s="2">
        <f ca="1">($K$23-$E$24)^2</f>
        <v>5.1756250000000019</v>
      </c>
      <c r="L26" s="2">
        <f ca="1">($K$23-$E$24)^2</f>
        <v>5.1756250000000019</v>
      </c>
    </row>
    <row r="27" spans="1:12" x14ac:dyDescent="0.2">
      <c r="A27" t="s">
        <v>6</v>
      </c>
      <c r="B27" t="s">
        <v>4</v>
      </c>
      <c r="C27">
        <f ca="1">B22</f>
        <v>17.8</v>
      </c>
      <c r="D27">
        <f ca="1">C22</f>
        <v>6.6</v>
      </c>
      <c r="I27" s="2">
        <f ca="1">($J$23-$E$24)^2</f>
        <v>5.1756249999999939</v>
      </c>
      <c r="J27" s="2">
        <f ca="1">($J$23-$E$24)^2</f>
        <v>5.1756249999999939</v>
      </c>
      <c r="K27" s="2">
        <f ca="1">($K$23-$E$24)^2</f>
        <v>5.1756250000000019</v>
      </c>
      <c r="L27" s="2">
        <f ca="1">($K$23-$E$24)^2</f>
        <v>5.1756250000000019</v>
      </c>
    </row>
    <row r="28" spans="1:12" x14ac:dyDescent="0.2">
      <c r="B28" t="s">
        <v>5</v>
      </c>
      <c r="C28">
        <f ca="1">D22</f>
        <v>6.4</v>
      </c>
      <c r="D28">
        <f ca="1">E22</f>
        <v>8.9</v>
      </c>
      <c r="I28" s="2">
        <f ca="1">($J$23-$E$24)^2</f>
        <v>5.1756249999999939</v>
      </c>
      <c r="J28" s="2">
        <f ca="1">($J$23-$E$24)^2</f>
        <v>5.1756249999999939</v>
      </c>
      <c r="K28" s="2">
        <f ca="1">($K$23-$E$24)^2</f>
        <v>5.1756250000000019</v>
      </c>
      <c r="L28" s="2">
        <f ca="1">($K$23-$E$24)^2</f>
        <v>5.1756250000000019</v>
      </c>
    </row>
    <row r="29" spans="1:12" x14ac:dyDescent="0.2">
      <c r="I29" s="2">
        <f ca="1">($J$23-$E$24)^2</f>
        <v>5.1756249999999939</v>
      </c>
      <c r="J29" s="2">
        <f ca="1">($J$23-$E$24)^2</f>
        <v>5.1756249999999939</v>
      </c>
      <c r="K29" s="2">
        <f ca="1">($K$23-$E$24)^2</f>
        <v>5.1756250000000019</v>
      </c>
      <c r="L29" s="2">
        <f ca="1">($K$23-$E$24)^2</f>
        <v>5.1756250000000019</v>
      </c>
    </row>
    <row r="30" spans="1:12" x14ac:dyDescent="0.2">
      <c r="I30" s="2">
        <f ca="1">($J$23-$E$24)^2</f>
        <v>5.1756249999999939</v>
      </c>
      <c r="J30" s="2">
        <f ca="1">($J$23-$E$24)^2</f>
        <v>5.1756249999999939</v>
      </c>
      <c r="K30" s="2">
        <f ca="1">($K$23-$E$24)^2</f>
        <v>5.1756250000000019</v>
      </c>
      <c r="L30" s="2">
        <f ca="1">($K$23-$E$24)^2</f>
        <v>5.1756250000000019</v>
      </c>
    </row>
    <row r="31" spans="1:12" x14ac:dyDescent="0.2">
      <c r="I31" s="2">
        <f ca="1">($J$23-$E$24)^2</f>
        <v>5.1756249999999939</v>
      </c>
      <c r="J31" s="2">
        <f ca="1">($J$23-$E$24)^2</f>
        <v>5.1756249999999939</v>
      </c>
      <c r="K31" s="2">
        <f ca="1">($K$23-$E$24)^2</f>
        <v>5.1756250000000019</v>
      </c>
      <c r="L31" s="2">
        <f ca="1">($K$23-$E$24)^2</f>
        <v>5.1756250000000019</v>
      </c>
    </row>
    <row r="32" spans="1:12" x14ac:dyDescent="0.2">
      <c r="I32" s="2">
        <f ca="1">($J$23-$E$24)^2</f>
        <v>5.1756249999999939</v>
      </c>
      <c r="J32" s="2">
        <f ca="1">($J$23-$E$24)^2</f>
        <v>5.1756249999999939</v>
      </c>
      <c r="K32" s="2">
        <f ca="1">($K$23-$E$24)^2</f>
        <v>5.1756250000000019</v>
      </c>
      <c r="L32" s="2">
        <f ca="1">($K$23-$E$24)^2</f>
        <v>5.1756250000000019</v>
      </c>
    </row>
    <row r="33" spans="9:12" x14ac:dyDescent="0.2">
      <c r="I33" s="2">
        <f ca="1">($J$23-$E$24)^2</f>
        <v>5.1756249999999939</v>
      </c>
      <c r="J33" s="2">
        <f ca="1">($J$23-$E$24)^2</f>
        <v>5.1756249999999939</v>
      </c>
      <c r="K33" s="2">
        <f ca="1">($K$23-$E$24)^2</f>
        <v>5.1756250000000019</v>
      </c>
      <c r="L33" s="2">
        <f ca="1">($K$23-$E$24)^2</f>
        <v>5.1756250000000019</v>
      </c>
    </row>
    <row r="34" spans="9:12" x14ac:dyDescent="0.2">
      <c r="I34" s="2">
        <f ca="1">($J$23-$E$24)^2</f>
        <v>5.1756249999999939</v>
      </c>
      <c r="J34" s="2">
        <f ca="1">($J$23-$E$24)^2</f>
        <v>5.1756249999999939</v>
      </c>
      <c r="K34" s="2">
        <f ca="1">($K$23-$E$24)^2</f>
        <v>5.1756250000000019</v>
      </c>
      <c r="L34" s="2">
        <f ca="1">($K$23-$E$24)^2</f>
        <v>5.1756250000000019</v>
      </c>
    </row>
    <row r="36" spans="9:12" ht="21" thickBot="1" x14ac:dyDescent="0.3">
      <c r="I36" s="4" t="s">
        <v>22</v>
      </c>
      <c r="J36" s="4" t="s">
        <v>4</v>
      </c>
      <c r="K36" s="4" t="s">
        <v>5</v>
      </c>
      <c r="L36" s="2"/>
    </row>
    <row r="37" spans="9:12" ht="17" thickTop="1" x14ac:dyDescent="0.2">
      <c r="I37" s="2"/>
      <c r="J37" s="2">
        <f ca="1">AVERAGE(B11:B20,D11:D20)</f>
        <v>12.1</v>
      </c>
      <c r="K37" s="2">
        <f ca="1">AVERAGE(C11:C20,E11:E20)</f>
        <v>7.75</v>
      </c>
      <c r="L37" s="11" t="s">
        <v>27</v>
      </c>
    </row>
    <row r="38" spans="9:12" x14ac:dyDescent="0.2">
      <c r="I38" s="2"/>
      <c r="J38" s="2"/>
      <c r="K38" s="2"/>
      <c r="L38" s="2"/>
    </row>
    <row r="39" spans="9:12" x14ac:dyDescent="0.2">
      <c r="I39" s="2">
        <f ca="1">($J$37-$E$24)^2</f>
        <v>4.7306249999999954</v>
      </c>
      <c r="J39" s="2">
        <f ca="1">($J$37-$E$24)^2</f>
        <v>4.7306249999999954</v>
      </c>
      <c r="K39" s="2">
        <f ca="1">($K$37-$E$24)^2</f>
        <v>4.7306250000000034</v>
      </c>
      <c r="L39" s="2">
        <f ca="1">($K$37-$E$24)^2</f>
        <v>4.7306250000000034</v>
      </c>
    </row>
    <row r="40" spans="9:12" x14ac:dyDescent="0.2">
      <c r="I40" s="2">
        <f ca="1">($J$37-$E$24)^2</f>
        <v>4.7306249999999954</v>
      </c>
      <c r="J40" s="2">
        <f ca="1">($J$37-$E$24)^2</f>
        <v>4.7306249999999954</v>
      </c>
      <c r="K40" s="2">
        <f ca="1">($K$37-$E$24)^2</f>
        <v>4.7306250000000034</v>
      </c>
      <c r="L40" s="2">
        <f ca="1">($K$37-$E$24)^2</f>
        <v>4.7306250000000034</v>
      </c>
    </row>
    <row r="41" spans="9:12" x14ac:dyDescent="0.2">
      <c r="I41" s="2">
        <f ca="1">($J$37-$E$24)^2</f>
        <v>4.7306249999999954</v>
      </c>
      <c r="J41" s="2">
        <f ca="1">($J$37-$E$24)^2</f>
        <v>4.7306249999999954</v>
      </c>
      <c r="K41" s="2">
        <f ca="1">($K$37-$E$24)^2</f>
        <v>4.7306250000000034</v>
      </c>
      <c r="L41" s="2">
        <f ca="1">($K$37-$E$24)^2</f>
        <v>4.7306250000000034</v>
      </c>
    </row>
    <row r="42" spans="9:12" x14ac:dyDescent="0.2">
      <c r="I42" s="2">
        <f ca="1">($J$37-$E$24)^2</f>
        <v>4.7306249999999954</v>
      </c>
      <c r="J42" s="2">
        <f ca="1">($J$37-$E$24)^2</f>
        <v>4.7306249999999954</v>
      </c>
      <c r="K42" s="2">
        <f ca="1">($K$37-$E$24)^2</f>
        <v>4.7306250000000034</v>
      </c>
      <c r="L42" s="2">
        <f ca="1">($K$37-$E$24)^2</f>
        <v>4.7306250000000034</v>
      </c>
    </row>
    <row r="43" spans="9:12" x14ac:dyDescent="0.2">
      <c r="I43" s="2">
        <f ca="1">($J$37-$E$24)^2</f>
        <v>4.7306249999999954</v>
      </c>
      <c r="J43" s="2">
        <f ca="1">($J$37-$E$24)^2</f>
        <v>4.7306249999999954</v>
      </c>
      <c r="K43" s="2">
        <f ca="1">($K$37-$E$24)^2</f>
        <v>4.7306250000000034</v>
      </c>
      <c r="L43" s="2">
        <f ca="1">($K$37-$E$24)^2</f>
        <v>4.7306250000000034</v>
      </c>
    </row>
    <row r="44" spans="9:12" x14ac:dyDescent="0.2">
      <c r="I44" s="2">
        <f ca="1">($J$37-$E$24)^2</f>
        <v>4.7306249999999954</v>
      </c>
      <c r="J44" s="2">
        <f ca="1">($J$37-$E$24)^2</f>
        <v>4.7306249999999954</v>
      </c>
      <c r="K44" s="2">
        <f ca="1">($K$37-$E$24)^2</f>
        <v>4.7306250000000034</v>
      </c>
      <c r="L44" s="2">
        <f ca="1">($K$37-$E$24)^2</f>
        <v>4.7306250000000034</v>
      </c>
    </row>
    <row r="45" spans="9:12" x14ac:dyDescent="0.2">
      <c r="I45" s="2">
        <f ca="1">($J$37-$E$24)^2</f>
        <v>4.7306249999999954</v>
      </c>
      <c r="J45" s="2">
        <f ca="1">($J$37-$E$24)^2</f>
        <v>4.7306249999999954</v>
      </c>
      <c r="K45" s="2">
        <f ca="1">($K$37-$E$24)^2</f>
        <v>4.7306250000000034</v>
      </c>
      <c r="L45" s="2">
        <f ca="1">($K$37-$E$24)^2</f>
        <v>4.7306250000000034</v>
      </c>
    </row>
    <row r="46" spans="9:12" x14ac:dyDescent="0.2">
      <c r="I46" s="2">
        <f ca="1">($J$37-$E$24)^2</f>
        <v>4.7306249999999954</v>
      </c>
      <c r="J46" s="2">
        <f ca="1">($J$37-$E$24)^2</f>
        <v>4.7306249999999954</v>
      </c>
      <c r="K46" s="2">
        <f ca="1">($K$37-$E$24)^2</f>
        <v>4.7306250000000034</v>
      </c>
      <c r="L46" s="2">
        <f ca="1">($K$37-$E$24)^2</f>
        <v>4.7306250000000034</v>
      </c>
    </row>
    <row r="47" spans="9:12" x14ac:dyDescent="0.2">
      <c r="I47" s="2">
        <f ca="1">($J$37-$E$24)^2</f>
        <v>4.7306249999999954</v>
      </c>
      <c r="J47" s="2">
        <f ca="1">($J$37-$E$24)^2</f>
        <v>4.7306249999999954</v>
      </c>
      <c r="K47" s="2">
        <f ca="1">($K$37-$E$24)^2</f>
        <v>4.7306250000000034</v>
      </c>
      <c r="L47" s="2">
        <f ca="1">($K$37-$E$24)^2</f>
        <v>4.7306250000000034</v>
      </c>
    </row>
    <row r="48" spans="9:12" x14ac:dyDescent="0.2">
      <c r="I48" s="2">
        <f ca="1">($J$37-$E$24)^2</f>
        <v>4.7306249999999954</v>
      </c>
      <c r="J48" s="2">
        <f ca="1">($J$37-$E$24)^2</f>
        <v>4.7306249999999954</v>
      </c>
      <c r="K48" s="2">
        <f ca="1">($K$37-$E$24)^2</f>
        <v>4.7306250000000034</v>
      </c>
      <c r="L48" s="2">
        <f ca="1">($K$37-$E$24)^2</f>
        <v>4.7306250000000034</v>
      </c>
    </row>
    <row r="50" spans="9:12" ht="21" thickBot="1" x14ac:dyDescent="0.3">
      <c r="I50" s="4" t="s">
        <v>23</v>
      </c>
      <c r="J50" s="4"/>
      <c r="K50" s="4"/>
      <c r="L50" s="4"/>
    </row>
    <row r="51" spans="9:12" ht="17" thickTop="1" x14ac:dyDescent="0.2">
      <c r="I51" s="2"/>
      <c r="J51" s="2"/>
      <c r="K51" s="2"/>
      <c r="L51" s="2"/>
    </row>
    <row r="52" spans="9:12" x14ac:dyDescent="0.2">
      <c r="I52" s="2">
        <f ca="1">(B$22-$E$24)^2</f>
        <v>62.015625</v>
      </c>
      <c r="J52" s="2">
        <f ca="1">(C$22-$E$24)^2</f>
        <v>11.055625000000006</v>
      </c>
      <c r="K52" s="2">
        <f ca="1">(D$22-$E$24)^2</f>
        <v>12.425625000000002</v>
      </c>
      <c r="L52" s="2">
        <f ca="1">(E$22-$E$24)^2</f>
        <v>1.0506250000000008</v>
      </c>
    </row>
    <row r="53" spans="9:12" x14ac:dyDescent="0.2">
      <c r="I53" s="2">
        <f ca="1">(B$22-$E$24)^2</f>
        <v>62.015625</v>
      </c>
      <c r="J53" s="2">
        <f ca="1">(C$22-$E$24)^2</f>
        <v>11.055625000000006</v>
      </c>
      <c r="K53" s="2">
        <f ca="1">(D$22-$E$24)^2</f>
        <v>12.425625000000002</v>
      </c>
      <c r="L53" s="2">
        <f ca="1">(E$22-$E$24)^2</f>
        <v>1.0506250000000008</v>
      </c>
    </row>
    <row r="54" spans="9:12" x14ac:dyDescent="0.2">
      <c r="I54" s="2">
        <f ca="1">(B$22-$E$24)^2</f>
        <v>62.015625</v>
      </c>
      <c r="J54" s="2">
        <f ca="1">(C$22-$E$24)^2</f>
        <v>11.055625000000006</v>
      </c>
      <c r="K54" s="2">
        <f ca="1">(D$22-$E$24)^2</f>
        <v>12.425625000000002</v>
      </c>
      <c r="L54" s="2">
        <f ca="1">(E$22-$E$24)^2</f>
        <v>1.0506250000000008</v>
      </c>
    </row>
    <row r="55" spans="9:12" x14ac:dyDescent="0.2">
      <c r="I55" s="2">
        <f ca="1">(B$22-$E$24)^2</f>
        <v>62.015625</v>
      </c>
      <c r="J55" s="2">
        <f ca="1">(C$22-$E$24)^2</f>
        <v>11.055625000000006</v>
      </c>
      <c r="K55" s="2">
        <f ca="1">(D$22-$E$24)^2</f>
        <v>12.425625000000002</v>
      </c>
      <c r="L55" s="2">
        <f ca="1">(E$22-$E$24)^2</f>
        <v>1.0506250000000008</v>
      </c>
    </row>
    <row r="56" spans="9:12" x14ac:dyDescent="0.2">
      <c r="I56" s="2">
        <f ca="1">(B$22-$E$24)^2</f>
        <v>62.015625</v>
      </c>
      <c r="J56" s="2">
        <f ca="1">(C$22-$E$24)^2</f>
        <v>11.055625000000006</v>
      </c>
      <c r="K56" s="2">
        <f ca="1">(D$22-$E$24)^2</f>
        <v>12.425625000000002</v>
      </c>
      <c r="L56" s="2">
        <f ca="1">(E$22-$E$24)^2</f>
        <v>1.0506250000000008</v>
      </c>
    </row>
    <row r="57" spans="9:12" x14ac:dyDescent="0.2">
      <c r="I57" s="2">
        <f ca="1">(B$22-$E$24)^2</f>
        <v>62.015625</v>
      </c>
      <c r="J57" s="2">
        <f ca="1">(C$22-$E$24)^2</f>
        <v>11.055625000000006</v>
      </c>
      <c r="K57" s="2">
        <f ca="1">(D$22-$E$24)^2</f>
        <v>12.425625000000002</v>
      </c>
      <c r="L57" s="2">
        <f ca="1">(E$22-$E$24)^2</f>
        <v>1.0506250000000008</v>
      </c>
    </row>
    <row r="58" spans="9:12" x14ac:dyDescent="0.2">
      <c r="I58" s="2">
        <f ca="1">(B$22-$E$24)^2</f>
        <v>62.015625</v>
      </c>
      <c r="J58" s="2">
        <f ca="1">(C$22-$E$24)^2</f>
        <v>11.055625000000006</v>
      </c>
      <c r="K58" s="2">
        <f ca="1">(D$22-$E$24)^2</f>
        <v>12.425625000000002</v>
      </c>
      <c r="L58" s="2">
        <f ca="1">(E$22-$E$24)^2</f>
        <v>1.0506250000000008</v>
      </c>
    </row>
    <row r="59" spans="9:12" x14ac:dyDescent="0.2">
      <c r="I59" s="2">
        <f ca="1">(B$22-$E$24)^2</f>
        <v>62.015625</v>
      </c>
      <c r="J59" s="2">
        <f ca="1">(C$22-$E$24)^2</f>
        <v>11.055625000000006</v>
      </c>
      <c r="K59" s="2">
        <f ca="1">(D$22-$E$24)^2</f>
        <v>12.425625000000002</v>
      </c>
      <c r="L59" s="2">
        <f ca="1">(E$22-$E$24)^2</f>
        <v>1.0506250000000008</v>
      </c>
    </row>
    <row r="60" spans="9:12" x14ac:dyDescent="0.2">
      <c r="I60" s="2">
        <f ca="1">(B$22-$E$24)^2</f>
        <v>62.015625</v>
      </c>
      <c r="J60" s="2">
        <f ca="1">(C$22-$E$24)^2</f>
        <v>11.055625000000006</v>
      </c>
      <c r="K60" s="2">
        <f ca="1">(D$22-$E$24)^2</f>
        <v>12.425625000000002</v>
      </c>
      <c r="L60" s="2">
        <f ca="1">(E$22-$E$24)^2</f>
        <v>1.0506250000000008</v>
      </c>
    </row>
    <row r="61" spans="9:12" x14ac:dyDescent="0.2">
      <c r="I61" s="2">
        <f ca="1">(B$22-$E$24)^2</f>
        <v>62.015625</v>
      </c>
      <c r="J61" s="2">
        <f ca="1">(C$22-$E$24)^2</f>
        <v>11.055625000000006</v>
      </c>
      <c r="K61" s="2">
        <f ca="1">(D$22-$E$24)^2</f>
        <v>12.425625000000002</v>
      </c>
      <c r="L61" s="2">
        <f ca="1">(E$22-$E$24)^2</f>
        <v>1.0506250000000008</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Simulated2x2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2017-10-23T11:33:16Z</dcterms:created>
  <dcterms:modified xsi:type="dcterms:W3CDTF">2017-10-24T11:59:21Z</dcterms:modified>
</cp:coreProperties>
</file>