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wyatt\Black Jack Simulation\Lib\"/>
    </mc:Choice>
  </mc:AlternateContent>
  <xr:revisionPtr revIDLastSave="0" documentId="13_ncr:1_{29C6B896-07BD-4503-88D8-E824FCBA13D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aler Stats" sheetId="1" r:id="rId1"/>
    <sheet name="Player Stats" sheetId="2" r:id="rId2"/>
    <sheet name="Stat Analysis" sheetId="3" r:id="rId3"/>
    <sheet name="Strateg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3" l="1"/>
  <c r="C27" i="3"/>
  <c r="C24" i="3"/>
  <c r="E24" i="3"/>
  <c r="F24" i="3"/>
  <c r="G24" i="3"/>
  <c r="G27" i="3" s="1"/>
  <c r="D24" i="3"/>
  <c r="C23" i="3"/>
  <c r="E23" i="3"/>
  <c r="F23" i="3"/>
  <c r="G23" i="3"/>
  <c r="D23" i="3"/>
  <c r="F27" i="3"/>
  <c r="E27" i="3"/>
  <c r="D27" i="3"/>
  <c r="D12" i="3"/>
  <c r="E12" i="3"/>
  <c r="F12" i="3"/>
  <c r="C12" i="3"/>
  <c r="F15" i="3"/>
  <c r="E15" i="3"/>
  <c r="C15" i="3"/>
  <c r="D15" i="3"/>
  <c r="D11" i="3"/>
  <c r="E11" i="3"/>
  <c r="F11" i="3"/>
  <c r="C11" i="3"/>
  <c r="D3" i="3"/>
  <c r="E3" i="3"/>
  <c r="F3" i="3"/>
  <c r="G3" i="3"/>
  <c r="H3" i="3"/>
  <c r="I3" i="3"/>
  <c r="J3" i="3"/>
  <c r="K3" i="3"/>
  <c r="L3" i="3"/>
  <c r="D4" i="3"/>
  <c r="E4" i="3"/>
  <c r="F4" i="3"/>
  <c r="G4" i="3"/>
  <c r="H4" i="3"/>
  <c r="I4" i="3"/>
  <c r="J4" i="3"/>
  <c r="K4" i="3"/>
  <c r="L4" i="3"/>
  <c r="D5" i="3"/>
  <c r="E5" i="3"/>
  <c r="F5" i="3"/>
  <c r="G5" i="3"/>
  <c r="H5" i="3"/>
  <c r="I5" i="3"/>
  <c r="J5" i="3"/>
  <c r="K5" i="3"/>
  <c r="L5" i="3"/>
  <c r="D6" i="3"/>
  <c r="E6" i="3"/>
  <c r="F6" i="3"/>
  <c r="G6" i="3"/>
  <c r="H6" i="3"/>
  <c r="I6" i="3"/>
  <c r="J6" i="3"/>
  <c r="K6" i="3"/>
  <c r="L6" i="3"/>
  <c r="C6" i="3"/>
  <c r="C5" i="3"/>
  <c r="C4" i="3"/>
  <c r="C3" i="3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</calcChain>
</file>

<file path=xl/sharedStrings.xml><?xml version="1.0" encoding="utf-8"?>
<sst xmlns="http://schemas.openxmlformats.org/spreadsheetml/2006/main" count="45" uniqueCount="41">
  <si>
    <t>Bust</t>
  </si>
  <si>
    <t>@ 130,000,000 Trials</t>
  </si>
  <si>
    <t>Drawing 1 Card</t>
  </si>
  <si>
    <t>Drawing 2 Cards</t>
  </si>
  <si>
    <t>Drawing 3 Cards</t>
  </si>
  <si>
    <t>Percent Chance of Busting Given Your Starting Hand Value</t>
  </si>
  <si>
    <t>Percent Chance of Landing on 17-21 Given Your Starting Hand Value</t>
  </si>
  <si>
    <t>Total %</t>
  </si>
  <si>
    <t>Percent Chance of Dealer Hitting 17-21 Given Known Card</t>
  </si>
  <si>
    <t>Dealer Shows</t>
  </si>
  <si>
    <t>You Have 11 and Draw One Card</t>
  </si>
  <si>
    <t>You Have 17, Dealer Showing 8, 9, 10, or 11</t>
  </si>
  <si>
    <t>Your Odds of Busting</t>
  </si>
  <si>
    <t>Dealer's Odds of Hitting 18-21</t>
  </si>
  <si>
    <t>Dealer's Odds - Your Odds</t>
  </si>
  <si>
    <t>So, you never statistically should hit on 17</t>
  </si>
  <si>
    <t>You Have 16, Dealer Showing 7, 8, 9, 10, or 11</t>
  </si>
  <si>
    <t>So, you statistically hit on 16 because the odds of the dealer getting 17-21 are much greater than your odds of busting</t>
  </si>
  <si>
    <t>Dealer's Odds of Hitting 17-21</t>
  </si>
  <si>
    <t>Odds of hitting 1-5 on next hit with 16 showing:</t>
  </si>
  <si>
    <t>Dealer Showing</t>
  </si>
  <si>
    <t>A-2</t>
  </si>
  <si>
    <t>A-A</t>
  </si>
  <si>
    <t>A-3</t>
  </si>
  <si>
    <t>A-4</t>
  </si>
  <si>
    <t>A-5</t>
  </si>
  <si>
    <t>A-6</t>
  </si>
  <si>
    <t>A-7</t>
  </si>
  <si>
    <t>A-8</t>
  </si>
  <si>
    <t>A-9</t>
  </si>
  <si>
    <t>2-2</t>
  </si>
  <si>
    <t>3-3</t>
  </si>
  <si>
    <t>4-4</t>
  </si>
  <si>
    <t>5-5</t>
  </si>
  <si>
    <t>6-6</t>
  </si>
  <si>
    <t>7-7</t>
  </si>
  <si>
    <t>8-8</t>
  </si>
  <si>
    <t>9-9</t>
  </si>
  <si>
    <t>10-10</t>
  </si>
  <si>
    <t>Player's Hand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</si>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</sst>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2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 textRotation="90"/>
    </xf>
    <xf numFmtId="0" fontId="0" fillId="2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0" borderId="0" xfId="0" applyAlignment="1">
      <alignment horizontal="center" wrapText="1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workbookViewId="0">
      <selection activeCell="I18" sqref="I18"/>
    </sheetView>
  </sheetViews>
  <sheetFormatPr defaultRowHeight="14.4" x14ac:dyDescent="0.3"/>
  <cols>
    <col min="1" max="1" width="15.77734375" customWidth="1"/>
  </cols>
  <sheetData>
    <row r="1" spans="1:13" ht="36" customHeight="1" x14ac:dyDescent="0.3">
      <c r="A1" s="5" t="s">
        <v>8</v>
      </c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</row>
    <row r="2" spans="1:13" ht="15" customHeight="1" thickBot="1" x14ac:dyDescent="0.35">
      <c r="A2" s="11"/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0">
        <v>7</v>
      </c>
      <c r="H2" s="10">
        <v>8</v>
      </c>
      <c r="I2" s="10">
        <v>9</v>
      </c>
      <c r="J2" s="10">
        <v>10</v>
      </c>
      <c r="K2" s="10">
        <v>11</v>
      </c>
      <c r="L2" s="6"/>
      <c r="M2" s="6"/>
    </row>
    <row r="3" spans="1:13" ht="15" customHeight="1" thickTop="1" x14ac:dyDescent="0.3">
      <c r="A3" s="9">
        <v>17</v>
      </c>
      <c r="B3" s="4">
        <v>13.56671190933684</v>
      </c>
      <c r="C3" s="4">
        <v>13.031475651640649</v>
      </c>
      <c r="D3" s="4">
        <v>12.662252348264831</v>
      </c>
      <c r="E3" s="4">
        <v>11.809921895111151</v>
      </c>
      <c r="F3" s="4">
        <v>16.558437923127801</v>
      </c>
      <c r="G3" s="4">
        <v>36.906920519038678</v>
      </c>
      <c r="H3" s="4">
        <v>12.90375515028146</v>
      </c>
      <c r="I3" s="4">
        <v>12.04815697028053</v>
      </c>
      <c r="J3" s="4">
        <v>11.19719393759279</v>
      </c>
      <c r="K3" s="4">
        <v>10.34750112841289</v>
      </c>
      <c r="L3" s="6"/>
      <c r="M3" s="6"/>
    </row>
    <row r="4" spans="1:13" x14ac:dyDescent="0.3">
      <c r="A4" s="9">
        <v>18</v>
      </c>
      <c r="B4" s="4">
        <v>12.99240583962853</v>
      </c>
      <c r="C4" s="4">
        <v>12.63931115731738</v>
      </c>
      <c r="D4" s="4">
        <v>12.037947875860841</v>
      </c>
      <c r="E4" s="4">
        <v>11.83856105360138</v>
      </c>
      <c r="F4" s="4">
        <v>10.6355184622681</v>
      </c>
      <c r="G4" s="4">
        <v>13.793078610608051</v>
      </c>
      <c r="H4" s="4">
        <v>35.975775341365932</v>
      </c>
      <c r="I4" s="4">
        <v>11.73626301942639</v>
      </c>
      <c r="J4" s="4">
        <v>11.17058128986187</v>
      </c>
      <c r="K4" s="4">
        <v>10.36565581555478</v>
      </c>
      <c r="L4" s="6"/>
      <c r="M4" s="6"/>
    </row>
    <row r="5" spans="1:13" x14ac:dyDescent="0.3">
      <c r="A5" s="9">
        <v>19</v>
      </c>
      <c r="B5" s="4">
        <v>12.561653827391151</v>
      </c>
      <c r="C5" s="4">
        <v>12.10755981491544</v>
      </c>
      <c r="D5" s="4">
        <v>11.73034142489759</v>
      </c>
      <c r="E5" s="4">
        <v>11.368157631047129</v>
      </c>
      <c r="F5" s="4">
        <v>10.66621959578074</v>
      </c>
      <c r="G5" s="4">
        <v>7.8506165652638407</v>
      </c>
      <c r="H5" s="4">
        <v>12.885834602246881</v>
      </c>
      <c r="I5" s="4">
        <v>35.145517827599697</v>
      </c>
      <c r="J5" s="4">
        <v>11.197101323976719</v>
      </c>
      <c r="K5" s="4">
        <v>10.36776752392686</v>
      </c>
      <c r="L5" s="6"/>
      <c r="M5" s="6"/>
    </row>
    <row r="6" spans="1:13" x14ac:dyDescent="0.3">
      <c r="A6" s="9">
        <v>20</v>
      </c>
      <c r="B6" s="4">
        <v>11.949814675415199</v>
      </c>
      <c r="C6" s="4">
        <v>11.661993645889311</v>
      </c>
      <c r="D6" s="4">
        <v>11.25322858034478</v>
      </c>
      <c r="E6" s="4">
        <v>10.788691657953549</v>
      </c>
      <c r="F6" s="4">
        <v>10.16387467299444</v>
      </c>
      <c r="G6" s="4">
        <v>7.8770172813144859</v>
      </c>
      <c r="H6" s="4">
        <v>6.9336511470651629</v>
      </c>
      <c r="I6" s="4">
        <v>12.03221910334941</v>
      </c>
      <c r="J6" s="4">
        <v>33.967267694826319</v>
      </c>
      <c r="K6" s="4">
        <v>10.37631443838065</v>
      </c>
      <c r="L6" s="6"/>
      <c r="M6" s="6"/>
    </row>
    <row r="7" spans="1:13" ht="15" customHeight="1" thickBot="1" x14ac:dyDescent="0.35">
      <c r="A7" s="9">
        <v>21</v>
      </c>
      <c r="B7" s="4">
        <v>11.38969331578728</v>
      </c>
      <c r="C7" s="4">
        <v>11.0574100437263</v>
      </c>
      <c r="D7" s="4">
        <v>10.77985814954506</v>
      </c>
      <c r="E7" s="4">
        <v>10.3961743598319</v>
      </c>
      <c r="F7" s="4">
        <v>9.7134647513798011</v>
      </c>
      <c r="G7" s="4">
        <v>7.3721323485202648</v>
      </c>
      <c r="H7" s="4">
        <v>6.9430967067215761</v>
      </c>
      <c r="I7" s="4">
        <v>6.1004611876422201</v>
      </c>
      <c r="J7" s="4">
        <v>11.19919639415644</v>
      </c>
      <c r="K7" s="4">
        <v>33.51704528963932</v>
      </c>
      <c r="L7" s="6"/>
      <c r="M7" s="6"/>
    </row>
    <row r="8" spans="1:13" ht="15" customHeight="1" thickTop="1" x14ac:dyDescent="0.3">
      <c r="A8" s="9" t="s">
        <v>0</v>
      </c>
      <c r="B8" s="16">
        <v>37.539720432441001</v>
      </c>
      <c r="C8" s="17">
        <v>39.502249686510908</v>
      </c>
      <c r="D8" s="17">
        <v>41.536371621086893</v>
      </c>
      <c r="E8" s="17">
        <v>43.798493402454888</v>
      </c>
      <c r="F8" s="17">
        <v>42.26248459444912</v>
      </c>
      <c r="G8" s="17">
        <v>26.200234675254681</v>
      </c>
      <c r="H8" s="17">
        <v>24.35788705231899</v>
      </c>
      <c r="I8" s="17">
        <v>22.93738189170174</v>
      </c>
      <c r="J8" s="17">
        <v>21.268659359585861</v>
      </c>
      <c r="K8" s="17">
        <v>25.025715804085511</v>
      </c>
      <c r="L8" s="6"/>
      <c r="M8" s="6"/>
    </row>
    <row r="9" spans="1:13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6"/>
      <c r="M9" s="6"/>
    </row>
    <row r="10" spans="1:13" x14ac:dyDescent="0.3">
      <c r="A10" s="11"/>
      <c r="B10" s="18" t="s">
        <v>1</v>
      </c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6"/>
    </row>
    <row r="11" spans="1:13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6"/>
    </row>
    <row r="12" spans="1:13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mergeCells count="1">
    <mergeCell ref="A1:K1"/>
  </mergeCells>
  <conditionalFormatting sqref="B3:K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K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7"/>
  <sheetViews>
    <sheetView tabSelected="1" zoomScale="91" workbookViewId="0">
      <selection activeCell="J32" sqref="J32"/>
    </sheetView>
  </sheetViews>
  <sheetFormatPr defaultRowHeight="14.4" x14ac:dyDescent="0.3"/>
  <cols>
    <col min="1" max="16384" width="8.88671875" style="4"/>
  </cols>
  <sheetData>
    <row r="1" spans="1:47" ht="36" customHeight="1" x14ac:dyDescent="0.3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1"/>
      <c r="X1" s="11"/>
      <c r="Y1" s="11"/>
      <c r="Z1" s="5" t="s">
        <v>5</v>
      </c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1"/>
      <c r="AU1" s="11"/>
    </row>
    <row r="2" spans="1:47" ht="15" customHeight="1" thickBot="1" x14ac:dyDescent="0.35">
      <c r="A2" s="11"/>
      <c r="B2" s="11"/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0">
        <v>17</v>
      </c>
      <c r="S2" s="10">
        <v>18</v>
      </c>
      <c r="T2" s="10">
        <v>19</v>
      </c>
      <c r="U2" s="10">
        <v>20</v>
      </c>
      <c r="V2" s="10">
        <v>21</v>
      </c>
      <c r="W2" s="11"/>
      <c r="X2" s="11"/>
      <c r="Y2" s="11"/>
      <c r="Z2" s="10">
        <v>2</v>
      </c>
      <c r="AA2" s="10">
        <v>3</v>
      </c>
      <c r="AB2" s="10">
        <v>4</v>
      </c>
      <c r="AC2" s="10">
        <v>5</v>
      </c>
      <c r="AD2" s="10">
        <v>6</v>
      </c>
      <c r="AE2" s="10">
        <v>7</v>
      </c>
      <c r="AF2" s="10">
        <v>8</v>
      </c>
      <c r="AG2" s="10">
        <v>9</v>
      </c>
      <c r="AH2" s="10">
        <v>10</v>
      </c>
      <c r="AI2" s="10">
        <v>11</v>
      </c>
      <c r="AJ2" s="10">
        <v>12</v>
      </c>
      <c r="AK2" s="10">
        <v>13</v>
      </c>
      <c r="AL2" s="10">
        <v>14</v>
      </c>
      <c r="AM2" s="10">
        <v>15</v>
      </c>
      <c r="AN2" s="10">
        <v>16</v>
      </c>
      <c r="AO2" s="10">
        <v>17</v>
      </c>
      <c r="AP2" s="10">
        <v>18</v>
      </c>
      <c r="AQ2" s="10">
        <v>19</v>
      </c>
      <c r="AR2" s="10">
        <v>20</v>
      </c>
      <c r="AS2" s="10">
        <v>21</v>
      </c>
      <c r="AT2" s="11"/>
      <c r="AU2" s="11"/>
    </row>
    <row r="3" spans="1:47" ht="15" customHeight="1" thickTop="1" x14ac:dyDescent="0.3">
      <c r="A3" s="7" t="s">
        <v>2</v>
      </c>
      <c r="B3" s="9">
        <v>17</v>
      </c>
      <c r="C3" s="4">
        <v>0</v>
      </c>
      <c r="D3" s="4">
        <v>0</v>
      </c>
      <c r="E3" s="4">
        <v>0</v>
      </c>
      <c r="F3" s="4">
        <v>0</v>
      </c>
      <c r="G3" s="4">
        <v>7.7622377622377634</v>
      </c>
      <c r="H3" s="4">
        <v>30.931248892676059</v>
      </c>
      <c r="I3" s="4">
        <v>7.667336317870169</v>
      </c>
      <c r="J3" s="4">
        <v>7.7416155611151423</v>
      </c>
      <c r="K3" s="4">
        <v>7.6691375855108346</v>
      </c>
      <c r="L3" s="4">
        <v>7.615906616362393</v>
      </c>
      <c r="M3" s="4">
        <v>7.6858867270773912</v>
      </c>
      <c r="N3" s="4">
        <v>7.6697389908383844</v>
      </c>
      <c r="O3" s="4">
        <v>7.6265224861223224</v>
      </c>
      <c r="P3" s="4">
        <v>7.7649628784926223</v>
      </c>
      <c r="Q3" s="4">
        <v>7.7075119305913056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11"/>
      <c r="X3" s="11"/>
      <c r="Y3" s="11"/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30.837144158890329</v>
      </c>
      <c r="AK3" s="4">
        <v>38.460251730814818</v>
      </c>
      <c r="AL3" s="4">
        <v>46.270839064028969</v>
      </c>
      <c r="AM3" s="4">
        <v>53.883564049636483</v>
      </c>
      <c r="AN3" s="4">
        <v>61.434703828417227</v>
      </c>
      <c r="AO3" s="4">
        <v>69.048006212799592</v>
      </c>
      <c r="AP3" s="4">
        <v>76.869563878754292</v>
      </c>
      <c r="AQ3" s="4">
        <v>84.535104523902831</v>
      </c>
      <c r="AR3" s="4">
        <v>92.308981360155727</v>
      </c>
      <c r="AS3" s="4">
        <v>100</v>
      </c>
      <c r="AT3" s="11"/>
      <c r="AU3" s="11"/>
    </row>
    <row r="4" spans="1:47" x14ac:dyDescent="0.3">
      <c r="A4" s="7"/>
      <c r="B4" s="9">
        <v>18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7.7432527060888061</v>
      </c>
      <c r="I4" s="4">
        <v>31.005870495575881</v>
      </c>
      <c r="J4" s="4">
        <v>7.7878416881221266</v>
      </c>
      <c r="K4" s="4">
        <v>7.6904622855716598</v>
      </c>
      <c r="L4" s="4">
        <v>7.6424936064619047</v>
      </c>
      <c r="M4" s="4">
        <v>7.7181732786599397</v>
      </c>
      <c r="N4" s="4">
        <v>7.740860948750071</v>
      </c>
      <c r="O4" s="4">
        <v>7.5810902826942774</v>
      </c>
      <c r="P4" s="4">
        <v>7.7257483243596967</v>
      </c>
      <c r="Q4" s="4">
        <v>7.6821083901672749</v>
      </c>
      <c r="R4" s="4">
        <v>7.6765643442496563</v>
      </c>
      <c r="S4" s="4">
        <v>0</v>
      </c>
      <c r="T4" s="4">
        <v>0</v>
      </c>
      <c r="U4" s="4">
        <v>0</v>
      </c>
      <c r="V4" s="4">
        <v>0</v>
      </c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</row>
    <row r="5" spans="1:47" x14ac:dyDescent="0.3">
      <c r="A5" s="7"/>
      <c r="B5" s="9">
        <v>19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7.7023485381548227</v>
      </c>
      <c r="J5" s="4">
        <v>30.956936860713679</v>
      </c>
      <c r="K5" s="4">
        <v>7.7830308699265993</v>
      </c>
      <c r="L5" s="4">
        <v>7.6178056870837869</v>
      </c>
      <c r="M5" s="4">
        <v>7.6837492898646111</v>
      </c>
      <c r="N5" s="4">
        <v>7.6498826066498422</v>
      </c>
      <c r="O5" s="4">
        <v>7.684468274117398</v>
      </c>
      <c r="P5" s="4">
        <v>7.6790757875389133</v>
      </c>
      <c r="Q5" s="4">
        <v>7.7326562512150936</v>
      </c>
      <c r="R5" s="4">
        <v>7.7567475881945596</v>
      </c>
      <c r="S5" s="4">
        <v>7.682692159669946</v>
      </c>
      <c r="T5" s="4">
        <v>0</v>
      </c>
      <c r="U5" s="4">
        <v>0</v>
      </c>
      <c r="V5" s="4">
        <v>0</v>
      </c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</row>
    <row r="6" spans="1:47" x14ac:dyDescent="0.3">
      <c r="A6" s="7"/>
      <c r="B6" s="9">
        <v>20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7.7514211032075329</v>
      </c>
      <c r="K6" s="4">
        <v>31.077115446594959</v>
      </c>
      <c r="L6" s="4">
        <v>7.6256129778272941</v>
      </c>
      <c r="M6" s="4">
        <v>7.6918490519340992</v>
      </c>
      <c r="N6" s="4">
        <v>7.7031939896530188</v>
      </c>
      <c r="O6" s="4">
        <v>7.6873993840159818</v>
      </c>
      <c r="P6" s="4">
        <v>7.5252248220910261</v>
      </c>
      <c r="Q6" s="4">
        <v>7.7216394097046708</v>
      </c>
      <c r="R6" s="4">
        <v>7.8062313034262916</v>
      </c>
      <c r="S6" s="4">
        <v>7.7410366538893758</v>
      </c>
      <c r="T6" s="4">
        <v>7.7505285483379964</v>
      </c>
      <c r="U6" s="4">
        <v>0</v>
      </c>
      <c r="V6" s="4">
        <v>0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</row>
    <row r="7" spans="1:47" ht="15" customHeight="1" thickBot="1" x14ac:dyDescent="0.35">
      <c r="A7" s="7"/>
      <c r="B7" s="9">
        <v>21</v>
      </c>
      <c r="C7" s="12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7.6950664821757009</v>
      </c>
      <c r="L7" s="13">
        <v>31.02933853256695</v>
      </c>
      <c r="M7" s="13">
        <v>7.7642969237778638</v>
      </c>
      <c r="N7" s="13">
        <v>7.6938073353093444</v>
      </c>
      <c r="O7" s="13">
        <v>7.7241509927443763</v>
      </c>
      <c r="P7" s="13">
        <v>7.7174483113683721</v>
      </c>
      <c r="Q7" s="13">
        <v>7.7213801899044254</v>
      </c>
      <c r="R7" s="13">
        <v>7.7124505513298924</v>
      </c>
      <c r="S7" s="13">
        <v>7.7067073076863863</v>
      </c>
      <c r="T7" s="13">
        <v>7.7143669277591744</v>
      </c>
      <c r="U7" s="13">
        <v>7.6910186398442768</v>
      </c>
      <c r="V7" s="13">
        <v>0</v>
      </c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</row>
    <row r="8" spans="1:47" ht="15" customHeight="1" thickTop="1" x14ac:dyDescent="0.3">
      <c r="A8" s="7"/>
      <c r="B8" s="8" t="s">
        <v>7</v>
      </c>
      <c r="C8" s="4">
        <f t="shared" ref="C8:V8" si="0">SUM(C3:C7)</f>
        <v>0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7.7622377622377634</v>
      </c>
      <c r="H8" s="4">
        <f t="shared" si="0"/>
        <v>38.674501598764863</v>
      </c>
      <c r="I8" s="4">
        <f t="shared" si="0"/>
        <v>46.375555351600873</v>
      </c>
      <c r="J8" s="4">
        <f t="shared" si="0"/>
        <v>54.237815213158484</v>
      </c>
      <c r="K8" s="4">
        <f t="shared" si="0"/>
        <v>61.914812669779749</v>
      </c>
      <c r="L8" s="4">
        <f t="shared" si="0"/>
        <v>61.531157420302328</v>
      </c>
      <c r="M8" s="4">
        <f t="shared" si="0"/>
        <v>38.543955271313905</v>
      </c>
      <c r="N8" s="4">
        <f t="shared" si="0"/>
        <v>38.457483871200665</v>
      </c>
      <c r="O8" s="4">
        <f t="shared" si="0"/>
        <v>38.303631419694355</v>
      </c>
      <c r="P8" s="4">
        <f t="shared" si="0"/>
        <v>38.412460123850629</v>
      </c>
      <c r="Q8" s="4">
        <f t="shared" si="0"/>
        <v>38.565296171582773</v>
      </c>
      <c r="R8" s="4">
        <f t="shared" si="0"/>
        <v>30.951993787200401</v>
      </c>
      <c r="S8" s="4">
        <f t="shared" si="0"/>
        <v>23.130436121245708</v>
      </c>
      <c r="T8" s="4">
        <f t="shared" si="0"/>
        <v>15.464895476097171</v>
      </c>
      <c r="U8" s="4">
        <f t="shared" si="0"/>
        <v>7.6910186398442768</v>
      </c>
      <c r="V8" s="4">
        <f t="shared" si="0"/>
        <v>0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</row>
    <row r="9" spans="1:47" x14ac:dyDescent="0.3">
      <c r="A9" s="14"/>
      <c r="B9" s="8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</row>
    <row r="10" spans="1:47" x14ac:dyDescent="0.3">
      <c r="A10" s="7" t="s">
        <v>3</v>
      </c>
      <c r="B10" s="9">
        <v>17</v>
      </c>
      <c r="C10" s="4">
        <v>8.3347986636187787</v>
      </c>
      <c r="D10" s="4">
        <v>8.9559773828756057</v>
      </c>
      <c r="E10" s="4">
        <v>9.4877192982456151</v>
      </c>
      <c r="F10" s="4">
        <v>9.2484769841336725</v>
      </c>
      <c r="G10" s="4">
        <v>7.1385525044061637</v>
      </c>
      <c r="H10" s="4">
        <v>4.702646609690456</v>
      </c>
      <c r="I10" s="4">
        <v>4.1729127787805549</v>
      </c>
      <c r="J10" s="4">
        <v>3.500578526983452</v>
      </c>
      <c r="K10" s="4">
        <v>2.9159104071806081</v>
      </c>
      <c r="L10" s="4">
        <v>2.9209817773613889</v>
      </c>
      <c r="M10" s="4">
        <v>2.3727802995787002</v>
      </c>
      <c r="N10" s="4">
        <v>1.7490465927046439</v>
      </c>
      <c r="O10" s="4">
        <v>1.197583863563598</v>
      </c>
      <c r="P10" s="4">
        <v>0.58364729034648344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11"/>
      <c r="X10" s="11"/>
      <c r="Y10" s="11"/>
      <c r="Z10" s="4">
        <v>12.352734306312639</v>
      </c>
      <c r="AA10" s="4">
        <v>17.798364297253631</v>
      </c>
      <c r="AB10" s="4">
        <v>23.94385964912281</v>
      </c>
      <c r="AC10" s="4">
        <v>30.60356086586506</v>
      </c>
      <c r="AD10" s="4">
        <v>37.751435556313609</v>
      </c>
      <c r="AE10" s="4">
        <v>45.363160070531258</v>
      </c>
      <c r="AF10" s="4">
        <v>53.632942760118709</v>
      </c>
      <c r="AG10" s="4">
        <v>62.443653152761947</v>
      </c>
      <c r="AH10" s="4">
        <v>71.863269900428193</v>
      </c>
      <c r="AI10" s="4">
        <v>73.475890242152616</v>
      </c>
      <c r="AJ10" s="4">
        <v>78.775473470466807</v>
      </c>
      <c r="AK10" s="4">
        <v>83.486468175029813</v>
      </c>
      <c r="AL10" s="4">
        <v>87.622824778250262</v>
      </c>
      <c r="AM10" s="4">
        <v>91.109723765944452</v>
      </c>
      <c r="AN10" s="4">
        <v>94.114803265132608</v>
      </c>
      <c r="AO10" s="4">
        <v>96.436191239840412</v>
      </c>
      <c r="AP10" s="4">
        <v>98.244892932465092</v>
      </c>
      <c r="AQ10" s="4">
        <v>99.405940261002797</v>
      </c>
      <c r="AR10" s="4">
        <v>100</v>
      </c>
      <c r="AS10" s="4">
        <v>100</v>
      </c>
      <c r="AT10" s="11"/>
      <c r="AU10" s="11"/>
    </row>
    <row r="11" spans="1:47" x14ac:dyDescent="0.3">
      <c r="A11" s="7"/>
      <c r="B11" s="9">
        <v>18</v>
      </c>
      <c r="C11" s="4">
        <v>7.779145419377528</v>
      </c>
      <c r="D11" s="4">
        <v>8.2466680129240721</v>
      </c>
      <c r="E11" s="4">
        <v>8.97017543859649</v>
      </c>
      <c r="F11" s="4">
        <v>9.2872370006488083</v>
      </c>
      <c r="G11" s="4">
        <v>9.5093524361817039</v>
      </c>
      <c r="H11" s="4">
        <v>7.1800993849606423</v>
      </c>
      <c r="I11" s="4">
        <v>4.6120951924482378</v>
      </c>
      <c r="J11" s="4">
        <v>4.1138451452761098</v>
      </c>
      <c r="K11" s="4">
        <v>3.4902233520005228</v>
      </c>
      <c r="L11" s="4">
        <v>3.5487301547109609</v>
      </c>
      <c r="M11" s="4">
        <v>2.9344762997586948</v>
      </c>
      <c r="N11" s="4">
        <v>2.3448584600832518</v>
      </c>
      <c r="O11" s="4">
        <v>1.7681356788225051</v>
      </c>
      <c r="P11" s="4">
        <v>1.183894606675616</v>
      </c>
      <c r="Q11" s="4">
        <v>0.57106121994022385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</row>
    <row r="12" spans="1:47" x14ac:dyDescent="0.3">
      <c r="A12" s="7"/>
      <c r="B12" s="9">
        <v>19</v>
      </c>
      <c r="C12" s="4">
        <v>7.1162299982416037</v>
      </c>
      <c r="D12" s="4">
        <v>7.6904954227248243</v>
      </c>
      <c r="E12" s="4">
        <v>8.4666666666666668</v>
      </c>
      <c r="F12" s="4">
        <v>8.8120054938110375</v>
      </c>
      <c r="G12" s="4">
        <v>9.3711979077832748</v>
      </c>
      <c r="H12" s="4">
        <v>9.42174488943634</v>
      </c>
      <c r="I12" s="4">
        <v>7.1785249317601636</v>
      </c>
      <c r="J12" s="4">
        <v>4.6545507520850782</v>
      </c>
      <c r="K12" s="4">
        <v>4.0841647139218793</v>
      </c>
      <c r="L12" s="4">
        <v>4.0996716717730566</v>
      </c>
      <c r="M12" s="4">
        <v>3.5798698413234109</v>
      </c>
      <c r="N12" s="4">
        <v>2.9471687804690201</v>
      </c>
      <c r="O12" s="4">
        <v>2.35695056344951</v>
      </c>
      <c r="P12" s="4">
        <v>1.785585403524979</v>
      </c>
      <c r="Q12" s="4">
        <v>1.174265695110855</v>
      </c>
      <c r="R12" s="4">
        <v>0.57025425938438334</v>
      </c>
      <c r="S12" s="4">
        <v>0</v>
      </c>
      <c r="T12" s="4">
        <v>0</v>
      </c>
      <c r="U12" s="4">
        <v>0</v>
      </c>
      <c r="V12" s="4">
        <v>0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</row>
    <row r="13" spans="1:47" x14ac:dyDescent="0.3">
      <c r="A13" s="7"/>
      <c r="B13" s="9">
        <v>20</v>
      </c>
      <c r="C13" s="4">
        <v>6.5377176015473886</v>
      </c>
      <c r="D13" s="4">
        <v>7.2336093161012389</v>
      </c>
      <c r="E13" s="4">
        <v>7.6368421052631588</v>
      </c>
      <c r="F13" s="4">
        <v>8.5314166786036285</v>
      </c>
      <c r="G13" s="4">
        <v>8.7844675649553707</v>
      </c>
      <c r="H13" s="4">
        <v>9.3884197116317534</v>
      </c>
      <c r="I13" s="4">
        <v>9.4607778151694681</v>
      </c>
      <c r="J13" s="4">
        <v>7.177376653284437</v>
      </c>
      <c r="K13" s="4">
        <v>4.7037926463710464</v>
      </c>
      <c r="L13" s="4">
        <v>4.7584382042387263</v>
      </c>
      <c r="M13" s="4">
        <v>4.0976921302936722</v>
      </c>
      <c r="N13" s="4">
        <v>3.5640404492597182</v>
      </c>
      <c r="O13" s="4">
        <v>2.9231057138605419</v>
      </c>
      <c r="P13" s="4">
        <v>2.398583464449481</v>
      </c>
      <c r="Q13" s="4">
        <v>1.7654164495700839</v>
      </c>
      <c r="R13" s="4">
        <v>1.2006459517274439</v>
      </c>
      <c r="S13" s="4">
        <v>0.56358626210378848</v>
      </c>
      <c r="T13" s="4">
        <v>0</v>
      </c>
      <c r="U13" s="4">
        <v>0</v>
      </c>
      <c r="V13" s="4">
        <v>0</v>
      </c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</row>
    <row r="14" spans="1:47" ht="15" customHeight="1" thickBot="1" x14ac:dyDescent="0.35">
      <c r="A14" s="7"/>
      <c r="B14" s="9">
        <v>21</v>
      </c>
      <c r="C14" s="12">
        <v>5.7675400035167934</v>
      </c>
      <c r="D14" s="13">
        <v>6.5360796984383418</v>
      </c>
      <c r="E14" s="13">
        <v>7.4614035087719301</v>
      </c>
      <c r="F14" s="13">
        <v>7.7730685293944166</v>
      </c>
      <c r="G14" s="13">
        <v>8.4183296378418326</v>
      </c>
      <c r="H14" s="13">
        <v>8.8661846467952987</v>
      </c>
      <c r="I14" s="13">
        <v>9.3261677255313877</v>
      </c>
      <c r="J14" s="13">
        <v>9.3326348051918941</v>
      </c>
      <c r="K14" s="13">
        <v>7.1086372305030459</v>
      </c>
      <c r="L14" s="13">
        <v>5.2688662125777563</v>
      </c>
      <c r="M14" s="13">
        <v>4.731836002317432</v>
      </c>
      <c r="N14" s="13">
        <v>4.1355432887226566</v>
      </c>
      <c r="O14" s="13">
        <v>3.5611857917829721</v>
      </c>
      <c r="P14" s="13">
        <v>2.9385654690589949</v>
      </c>
      <c r="Q14" s="13">
        <v>2.3744533702462332</v>
      </c>
      <c r="R14" s="13">
        <v>1.7929085490477541</v>
      </c>
      <c r="S14" s="13">
        <v>1.1915208054311179</v>
      </c>
      <c r="T14" s="13">
        <v>0.59405973899719622</v>
      </c>
      <c r="U14" s="13">
        <v>0</v>
      </c>
      <c r="V14" s="13">
        <v>0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</row>
    <row r="15" spans="1:47" ht="15" customHeight="1" thickTop="1" x14ac:dyDescent="0.3">
      <c r="A15" s="7"/>
      <c r="B15" s="8" t="s">
        <v>7</v>
      </c>
      <c r="C15" s="4">
        <f t="shared" ref="C15:V15" si="1">SUM(C10:C14)</f>
        <v>35.53543168630209</v>
      </c>
      <c r="D15" s="4">
        <f t="shared" si="1"/>
        <v>38.66282983306408</v>
      </c>
      <c r="E15" s="4">
        <f t="shared" si="1"/>
        <v>42.022807017543862</v>
      </c>
      <c r="F15" s="4">
        <f t="shared" si="1"/>
        <v>43.65220468659156</v>
      </c>
      <c r="G15" s="4">
        <f t="shared" si="1"/>
        <v>43.221900051168348</v>
      </c>
      <c r="H15" s="4">
        <f t="shared" si="1"/>
        <v>39.559095242514488</v>
      </c>
      <c r="I15" s="4">
        <f t="shared" si="1"/>
        <v>34.750478443689815</v>
      </c>
      <c r="J15" s="4">
        <f t="shared" si="1"/>
        <v>28.778985882820972</v>
      </c>
      <c r="K15" s="4">
        <f t="shared" si="1"/>
        <v>22.302728349977102</v>
      </c>
      <c r="L15" s="4">
        <f t="shared" si="1"/>
        <v>20.596688020661887</v>
      </c>
      <c r="M15" s="4">
        <f t="shared" si="1"/>
        <v>17.71665457327191</v>
      </c>
      <c r="N15" s="4">
        <f t="shared" si="1"/>
        <v>14.740657571239291</v>
      </c>
      <c r="O15" s="4">
        <f t="shared" si="1"/>
        <v>11.806961611479126</v>
      </c>
      <c r="P15" s="4">
        <f t="shared" si="1"/>
        <v>8.8902762340555537</v>
      </c>
      <c r="Q15" s="4">
        <f t="shared" si="1"/>
        <v>5.8851967348673959</v>
      </c>
      <c r="R15" s="4">
        <f t="shared" si="1"/>
        <v>3.5638087601595814</v>
      </c>
      <c r="S15" s="4">
        <f t="shared" si="1"/>
        <v>1.7551070675349063</v>
      </c>
      <c r="T15" s="4">
        <f t="shared" si="1"/>
        <v>0.59405973899719622</v>
      </c>
      <c r="U15" s="4">
        <f t="shared" si="1"/>
        <v>0</v>
      </c>
      <c r="V15" s="4">
        <f t="shared" si="1"/>
        <v>0</v>
      </c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</row>
    <row r="16" spans="1:47" x14ac:dyDescent="0.3">
      <c r="A16" s="14"/>
      <c r="B16" s="8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</row>
    <row r="17" spans="1:47" x14ac:dyDescent="0.3">
      <c r="A17" s="7" t="s">
        <v>4</v>
      </c>
      <c r="B17" s="9">
        <v>17</v>
      </c>
      <c r="C17" s="4">
        <v>4.2254264111130642</v>
      </c>
      <c r="D17" s="4">
        <v>3.3614364566505111</v>
      </c>
      <c r="E17" s="4">
        <v>2.577192982456141</v>
      </c>
      <c r="F17" s="4">
        <v>1.955695615905088</v>
      </c>
      <c r="G17" s="4">
        <v>1.4173631246801981</v>
      </c>
      <c r="H17" s="4">
        <v>1.15710079389854</v>
      </c>
      <c r="I17" s="4">
        <v>0.87632528052266778</v>
      </c>
      <c r="J17" s="4">
        <v>0.67546177099296523</v>
      </c>
      <c r="K17" s="4">
        <v>0.43909496034332762</v>
      </c>
      <c r="L17" s="4">
        <v>0.45113480025996172</v>
      </c>
      <c r="M17" s="4">
        <v>0.25840490935578769</v>
      </c>
      <c r="N17" s="4">
        <v>0.13418102042560051</v>
      </c>
      <c r="O17" s="4">
        <v>4.2275623537263433E-2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11"/>
      <c r="X17" s="11"/>
      <c r="Y17" s="11"/>
      <c r="Z17" s="4">
        <v>61.410233866713561</v>
      </c>
      <c r="AA17" s="4">
        <v>67.783218901453949</v>
      </c>
      <c r="AB17" s="4">
        <v>73.571929824561394</v>
      </c>
      <c r="AC17" s="4">
        <v>78.592674356878646</v>
      </c>
      <c r="AD17" s="4">
        <v>83.135482403775086</v>
      </c>
      <c r="AE17" s="4">
        <v>86.796902023977253</v>
      </c>
      <c r="AF17" s="4">
        <v>90.103099091381893</v>
      </c>
      <c r="AG17" s="4">
        <v>92.483351590318847</v>
      </c>
      <c r="AH17" s="4">
        <v>94.620844409657181</v>
      </c>
      <c r="AI17" s="4">
        <v>94.604529072662672</v>
      </c>
      <c r="AJ17" s="4">
        <v>96.223598431796063</v>
      </c>
      <c r="AK17" s="4">
        <v>97.485459711396487</v>
      </c>
      <c r="AL17" s="4">
        <v>98.420582704647842</v>
      </c>
      <c r="AM17" s="4">
        <v>99.095900034162383</v>
      </c>
      <c r="AN17" s="4">
        <v>99.576564456299437</v>
      </c>
      <c r="AO17" s="4">
        <v>99.823933296512593</v>
      </c>
      <c r="AP17" s="4">
        <v>99.96012869656245</v>
      </c>
      <c r="AQ17" s="4">
        <v>100</v>
      </c>
      <c r="AR17" s="4">
        <v>100</v>
      </c>
      <c r="AS17" s="4">
        <v>100</v>
      </c>
      <c r="AT17" s="11"/>
      <c r="AU17" s="11"/>
    </row>
    <row r="18" spans="1:47" x14ac:dyDescent="0.3">
      <c r="A18" s="7"/>
      <c r="B18" s="9">
        <v>18</v>
      </c>
      <c r="C18" s="4">
        <v>4.9569192896078782</v>
      </c>
      <c r="D18" s="4">
        <v>4.2684773828756057</v>
      </c>
      <c r="E18" s="4">
        <v>3.37719298245614</v>
      </c>
      <c r="F18" s="4">
        <v>2.5969211065142108</v>
      </c>
      <c r="G18" s="4">
        <v>1.9614531809653759</v>
      </c>
      <c r="H18" s="4">
        <v>1.5540500636974921</v>
      </c>
      <c r="I18" s="4">
        <v>1.1764785864580889</v>
      </c>
      <c r="J18" s="4">
        <v>0.94497409936095889</v>
      </c>
      <c r="K18" s="4">
        <v>0.67851318375348646</v>
      </c>
      <c r="L18" s="4">
        <v>0.65750048531807326</v>
      </c>
      <c r="M18" s="4">
        <v>0.44537441712649689</v>
      </c>
      <c r="N18" s="4">
        <v>0.26475178918055708</v>
      </c>
      <c r="O18" s="4">
        <v>0.13832584021392591</v>
      </c>
      <c r="P18" s="4">
        <v>4.2101515173386068E-2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 spans="1:47" x14ac:dyDescent="0.3">
      <c r="A19" s="7"/>
      <c r="B19" s="9">
        <v>19</v>
      </c>
      <c r="C19" s="4">
        <v>5.577633198522947</v>
      </c>
      <c r="D19" s="4">
        <v>5.0089189553042539</v>
      </c>
      <c r="E19" s="4">
        <v>4.192982456140351</v>
      </c>
      <c r="F19" s="4">
        <v>3.525476284768156</v>
      </c>
      <c r="G19" s="4">
        <v>2.7443288418898182</v>
      </c>
      <c r="H19" s="4">
        <v>2.0838782070210669</v>
      </c>
      <c r="I19" s="4">
        <v>1.557533915963873</v>
      </c>
      <c r="J19" s="4">
        <v>1.2486657458795709</v>
      </c>
      <c r="K19" s="4">
        <v>0.93077469242755051</v>
      </c>
      <c r="L19" s="4">
        <v>0.95417753357135027</v>
      </c>
      <c r="M19" s="4">
        <v>0.67419269558956707</v>
      </c>
      <c r="N19" s="4">
        <v>0.45128145883049509</v>
      </c>
      <c r="O19" s="4">
        <v>0.26921117068529349</v>
      </c>
      <c r="P19" s="4">
        <v>0.13039440699414431</v>
      </c>
      <c r="Q19" s="4">
        <v>4.2512047240216393E-2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</row>
    <row r="20" spans="1:47" x14ac:dyDescent="0.3">
      <c r="A20" s="7"/>
      <c r="B20" s="9">
        <v>20</v>
      </c>
      <c r="C20" s="4">
        <v>6.1772463513275886</v>
      </c>
      <c r="D20" s="4">
        <v>5.6332458266020469</v>
      </c>
      <c r="E20" s="4">
        <v>5.0210526315789474</v>
      </c>
      <c r="F20" s="4">
        <v>4.2770835615399534</v>
      </c>
      <c r="G20" s="4">
        <v>3.5954289612826198</v>
      </c>
      <c r="H20" s="4">
        <v>2.8098608779286081</v>
      </c>
      <c r="I20" s="4">
        <v>2.0959742745162031</v>
      </c>
      <c r="J20" s="4">
        <v>1.566925626364021</v>
      </c>
      <c r="K20" s="4">
        <v>1.237317255801893</v>
      </c>
      <c r="L20" s="4">
        <v>1.259716911857798</v>
      </c>
      <c r="M20" s="4">
        <v>0.94317229431385452</v>
      </c>
      <c r="N20" s="4">
        <v>0.6592319550595872</v>
      </c>
      <c r="O20" s="4">
        <v>0.44812160949499241</v>
      </c>
      <c r="P20" s="4">
        <v>0.27666709971082271</v>
      </c>
      <c r="Q20" s="4">
        <v>0.12131486651476391</v>
      </c>
      <c r="R20" s="4">
        <v>3.9951441476044562E-2</v>
      </c>
      <c r="S20" s="4">
        <v>0</v>
      </c>
      <c r="T20" s="4">
        <v>0</v>
      </c>
      <c r="U20" s="4">
        <v>0</v>
      </c>
      <c r="V20" s="4">
        <v>0</v>
      </c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47" ht="15" customHeight="1" thickBot="1" x14ac:dyDescent="0.35">
      <c r="A21" s="7"/>
      <c r="B21" s="9">
        <v>21</v>
      </c>
      <c r="C21" s="12">
        <v>6.7205908211710934</v>
      </c>
      <c r="D21" s="13">
        <v>6.191942649434572</v>
      </c>
      <c r="E21" s="13">
        <v>5.7561403508771933</v>
      </c>
      <c r="F21" s="13">
        <v>5.0447004103506092</v>
      </c>
      <c r="G21" s="13">
        <v>4.378304622207061</v>
      </c>
      <c r="H21" s="13">
        <v>3.6771591762353522</v>
      </c>
      <c r="I21" s="13">
        <v>2.8414286345574009</v>
      </c>
      <c r="J21" s="13">
        <v>2.1863557282576109</v>
      </c>
      <c r="K21" s="13">
        <v>1.6424865569575471</v>
      </c>
      <c r="L21" s="13">
        <v>1.6363659382675411</v>
      </c>
      <c r="M21" s="13">
        <v>1.2770624862894651</v>
      </c>
      <c r="N21" s="13">
        <v>0.96489992984077588</v>
      </c>
      <c r="O21" s="13">
        <v>0.68148305142068644</v>
      </c>
      <c r="P21" s="13">
        <v>0.45493694395927459</v>
      </c>
      <c r="Q21" s="13">
        <v>0.25960862994558981</v>
      </c>
      <c r="R21" s="13">
        <v>0.13611526201136581</v>
      </c>
      <c r="S21" s="13">
        <v>3.9871303437552921E-2</v>
      </c>
      <c r="T21" s="13">
        <v>0</v>
      </c>
      <c r="U21" s="13">
        <v>0</v>
      </c>
      <c r="V21" s="13">
        <v>0</v>
      </c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</row>
    <row r="22" spans="1:47" ht="15" customHeight="1" thickTop="1" x14ac:dyDescent="0.3">
      <c r="A22" s="7"/>
      <c r="B22" s="8" t="s">
        <v>7</v>
      </c>
      <c r="C22" s="4">
        <f t="shared" ref="C22:V22" si="2">SUM(C17:C21)</f>
        <v>27.657816071742573</v>
      </c>
      <c r="D22" s="4">
        <f t="shared" si="2"/>
        <v>24.46402127086699</v>
      </c>
      <c r="E22" s="4">
        <f t="shared" si="2"/>
        <v>20.924561403508772</v>
      </c>
      <c r="F22" s="4">
        <f t="shared" si="2"/>
        <v>17.399876979078016</v>
      </c>
      <c r="G22" s="4">
        <f t="shared" si="2"/>
        <v>14.096878731025074</v>
      </c>
      <c r="H22" s="4">
        <f t="shared" si="2"/>
        <v>11.28204911878106</v>
      </c>
      <c r="I22" s="4">
        <f t="shared" si="2"/>
        <v>8.5477406920182339</v>
      </c>
      <c r="J22" s="4">
        <f t="shared" si="2"/>
        <v>6.6223829708551278</v>
      </c>
      <c r="K22" s="4">
        <f t="shared" si="2"/>
        <v>4.9281866492838047</v>
      </c>
      <c r="L22" s="4">
        <f t="shared" si="2"/>
        <v>4.9588956692747246</v>
      </c>
      <c r="M22" s="4">
        <f t="shared" si="2"/>
        <v>3.5982068026751715</v>
      </c>
      <c r="N22" s="4">
        <f t="shared" si="2"/>
        <v>2.4743461533370157</v>
      </c>
      <c r="O22" s="4">
        <f t="shared" si="2"/>
        <v>1.5794172953521617</v>
      </c>
      <c r="P22" s="4">
        <f t="shared" si="2"/>
        <v>0.90409996583762764</v>
      </c>
      <c r="Q22" s="4">
        <f t="shared" si="2"/>
        <v>0.42343554370057013</v>
      </c>
      <c r="R22" s="4">
        <f t="shared" si="2"/>
        <v>0.17606670348741038</v>
      </c>
      <c r="S22" s="4">
        <f t="shared" si="2"/>
        <v>3.9871303437552921E-2</v>
      </c>
      <c r="T22" s="4">
        <f t="shared" si="2"/>
        <v>0</v>
      </c>
      <c r="U22" s="4">
        <f t="shared" si="2"/>
        <v>0</v>
      </c>
      <c r="V22" s="4">
        <f t="shared" si="2"/>
        <v>0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</row>
    <row r="23" spans="1:47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</row>
    <row r="24" spans="1:47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</row>
    <row r="25" spans="1:47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</row>
    <row r="27" spans="1:47" x14ac:dyDescent="0.3">
      <c r="I27" s="3"/>
      <c r="J27" s="3"/>
    </row>
  </sheetData>
  <mergeCells count="6">
    <mergeCell ref="I27:J27"/>
    <mergeCell ref="A3:A8"/>
    <mergeCell ref="A10:A15"/>
    <mergeCell ref="A17:A22"/>
    <mergeCell ref="Z1:AS1"/>
    <mergeCell ref="A1:V1"/>
  </mergeCells>
  <conditionalFormatting sqref="C3:V7 C10:V14 C17:V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V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V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V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AS3 Z10:AS10 Z17:AS17">
    <cfRule type="colorScale" priority="4">
      <colorScale>
        <cfvo type="min"/>
        <cfvo type="percentile" val="50"/>
        <cfvo type="max"/>
        <color rgb="FF69CD69"/>
        <color rgb="FFFFEB84"/>
        <color rgb="FFFF5050"/>
      </colorScale>
    </cfRule>
  </conditionalFormatting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9932-C06F-4B29-881E-A649DDF6FA6C}">
  <dimension ref="A1:L29"/>
  <sheetViews>
    <sheetView topLeftCell="A10" workbookViewId="0">
      <selection activeCell="F34" sqref="F34"/>
    </sheetView>
  </sheetViews>
  <sheetFormatPr defaultRowHeight="14.4" x14ac:dyDescent="0.3"/>
  <cols>
    <col min="1" max="2" width="10.77734375" customWidth="1"/>
  </cols>
  <sheetData>
    <row r="1" spans="1:12" x14ac:dyDescent="0.3">
      <c r="A1" t="s">
        <v>10</v>
      </c>
    </row>
    <row r="2" spans="1:12" x14ac:dyDescent="0.3">
      <c r="A2" t="s">
        <v>9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</row>
    <row r="3" spans="1:12" x14ac:dyDescent="0.3">
      <c r="B3">
        <v>17</v>
      </c>
      <c r="C3">
        <f>SUM('Player Stats'!$L$4:$L$7)-'Dealer Stats'!B$3</f>
        <v>40.348538894603102</v>
      </c>
      <c r="D3">
        <f>SUM('Player Stats'!$L$4:$L$7)-'Dealer Stats'!C$3</f>
        <v>40.883775152299293</v>
      </c>
      <c r="E3">
        <f>SUM('Player Stats'!$L$4:$L$7)-'Dealer Stats'!D$3</f>
        <v>41.252998455675112</v>
      </c>
      <c r="F3">
        <f>SUM('Player Stats'!$L$4:$L$7)-'Dealer Stats'!E$3</f>
        <v>42.105328908828788</v>
      </c>
      <c r="G3">
        <f>SUM('Player Stats'!$L$4:$L$7)-'Dealer Stats'!F$3</f>
        <v>37.356812880812143</v>
      </c>
      <c r="H3">
        <f>SUM('Player Stats'!$L$4:$L$7)-'Dealer Stats'!G$3</f>
        <v>17.008330284901263</v>
      </c>
      <c r="I3">
        <f>SUM('Player Stats'!$L$4:$L$7)-'Dealer Stats'!H$3</f>
        <v>41.011495653658478</v>
      </c>
      <c r="J3">
        <f>SUM('Player Stats'!$L$4:$L$7)-'Dealer Stats'!I$3</f>
        <v>41.867093833659411</v>
      </c>
      <c r="K3">
        <f>SUM('Player Stats'!$L$4:$L$7)-'Dealer Stats'!J$3</f>
        <v>42.718056866347155</v>
      </c>
      <c r="L3">
        <f>SUM('Player Stats'!$L$4:$L$7)-'Dealer Stats'!K$3</f>
        <v>43.567749675527054</v>
      </c>
    </row>
    <row r="4" spans="1:12" x14ac:dyDescent="0.3">
      <c r="B4">
        <v>18</v>
      </c>
      <c r="C4">
        <f>SUM('Player Stats'!$L$5:$L$7)-'Dealer Stats'!B$4</f>
        <v>33.280351357849497</v>
      </c>
      <c r="D4">
        <f>SUM('Player Stats'!$L$5:$L$7)-'Dealer Stats'!C$4</f>
        <v>33.633446040160649</v>
      </c>
      <c r="E4">
        <f>SUM('Player Stats'!$L$5:$L$7)-'Dealer Stats'!D$4</f>
        <v>34.234809321617192</v>
      </c>
      <c r="F4">
        <f>SUM('Player Stats'!$L$5:$L$7)-'Dealer Stats'!E$4</f>
        <v>34.434196143876648</v>
      </c>
      <c r="G4">
        <f>SUM('Player Stats'!$L$5:$L$7)-'Dealer Stats'!F$4</f>
        <v>35.637238735209927</v>
      </c>
      <c r="H4">
        <f>SUM('Player Stats'!$L$5:$L$7)-'Dealer Stats'!G$4</f>
        <v>32.47967858686998</v>
      </c>
      <c r="I4">
        <f>SUM('Player Stats'!$L$5:$L$7)-'Dealer Stats'!H$4</f>
        <v>10.296981856112097</v>
      </c>
      <c r="J4">
        <f>SUM('Player Stats'!$L$5:$L$7)-'Dealer Stats'!I$4</f>
        <v>34.53649417805164</v>
      </c>
      <c r="K4">
        <f>SUM('Player Stats'!$L$5:$L$7)-'Dealer Stats'!J$4</f>
        <v>35.102175907616157</v>
      </c>
      <c r="L4">
        <f>SUM('Player Stats'!$L$5:$L$7)-'Dealer Stats'!K$4</f>
        <v>35.907101381923248</v>
      </c>
    </row>
    <row r="5" spans="1:12" x14ac:dyDescent="0.3">
      <c r="B5">
        <v>19</v>
      </c>
      <c r="C5">
        <f>SUM('Player Stats'!$L$6:$L$7)-'Dealer Stats'!B$5</f>
        <v>26.09329768300309</v>
      </c>
      <c r="D5">
        <f>SUM('Player Stats'!$L$6:$L$7)-'Dealer Stats'!C$5</f>
        <v>26.547391695478801</v>
      </c>
      <c r="E5">
        <f>SUM('Player Stats'!$L$6:$L$7)-'Dealer Stats'!D$5</f>
        <v>26.924610085496653</v>
      </c>
      <c r="F5">
        <f>SUM('Player Stats'!$L$6:$L$7)-'Dealer Stats'!E$5</f>
        <v>27.286793879347112</v>
      </c>
      <c r="G5">
        <f>SUM('Player Stats'!$L$6:$L$7)-'Dealer Stats'!F$5</f>
        <v>27.988731914613503</v>
      </c>
      <c r="H5">
        <f>SUM('Player Stats'!$L$6:$L$7)-'Dealer Stats'!G$5</f>
        <v>30.8043349451304</v>
      </c>
      <c r="I5">
        <f>SUM('Player Stats'!$L$6:$L$7)-'Dealer Stats'!H$5</f>
        <v>25.76911690814736</v>
      </c>
      <c r="J5">
        <f>SUM('Player Stats'!$L$6:$L$7)-'Dealer Stats'!I$5</f>
        <v>3.509433682794544</v>
      </c>
      <c r="K5">
        <f>SUM('Player Stats'!$L$6:$L$7)-'Dealer Stats'!J$5</f>
        <v>27.457850186417524</v>
      </c>
      <c r="L5">
        <f>SUM('Player Stats'!$L$6:$L$7)-'Dealer Stats'!K$5</f>
        <v>28.287183986467383</v>
      </c>
    </row>
    <row r="6" spans="1:12" x14ac:dyDescent="0.3">
      <c r="B6">
        <v>20</v>
      </c>
      <c r="C6">
        <f>'Player Stats'!$L$7-'Dealer Stats'!B$6</f>
        <v>19.079523857151749</v>
      </c>
      <c r="D6">
        <f>'Player Stats'!$L$7-'Dealer Stats'!C$6</f>
        <v>19.367344886677639</v>
      </c>
      <c r="E6">
        <f>'Player Stats'!$L$7-'Dealer Stats'!D$6</f>
        <v>19.776109952222171</v>
      </c>
      <c r="F6">
        <f>'Player Stats'!$L$7-'Dealer Stats'!E$6</f>
        <v>20.2406468746134</v>
      </c>
      <c r="G6">
        <f>'Player Stats'!$L$7-'Dealer Stats'!F$6</f>
        <v>20.865463859572507</v>
      </c>
      <c r="H6">
        <f>'Player Stats'!$L$7-'Dealer Stats'!G$6</f>
        <v>23.152321251252463</v>
      </c>
      <c r="I6">
        <f>'Player Stats'!$L$7-'Dealer Stats'!H$6</f>
        <v>24.095687385501787</v>
      </c>
      <c r="J6">
        <f>'Player Stats'!$L$7-'Dealer Stats'!I$6</f>
        <v>18.997119429217541</v>
      </c>
      <c r="K6">
        <f>'Player Stats'!$L$7-'Dealer Stats'!J$6</f>
        <v>-2.9379291622593691</v>
      </c>
      <c r="L6">
        <f>'Player Stats'!$L$7-'Dealer Stats'!K$6</f>
        <v>20.6530240941863</v>
      </c>
    </row>
    <row r="8" spans="1:12" x14ac:dyDescent="0.3">
      <c r="A8" t="s">
        <v>11</v>
      </c>
    </row>
    <row r="10" spans="1:12" x14ac:dyDescent="0.3">
      <c r="C10">
        <v>8</v>
      </c>
      <c r="D10">
        <v>9</v>
      </c>
      <c r="E10">
        <v>10</v>
      </c>
      <c r="F10">
        <v>11</v>
      </c>
    </row>
    <row r="11" spans="1:12" x14ac:dyDescent="0.3">
      <c r="A11" s="1" t="s">
        <v>12</v>
      </c>
      <c r="B11" s="1"/>
      <c r="C11">
        <f>'Player Stats'!$AO$3</f>
        <v>69.048006212799592</v>
      </c>
      <c r="D11">
        <f>'Player Stats'!$AO$3</f>
        <v>69.048006212799592</v>
      </c>
      <c r="E11">
        <f>'Player Stats'!$AO$3</f>
        <v>69.048006212799592</v>
      </c>
      <c r="F11">
        <f>'Player Stats'!$AO$3</f>
        <v>69.048006212799592</v>
      </c>
    </row>
    <row r="12" spans="1:12" x14ac:dyDescent="0.3">
      <c r="A12" s="19" t="s">
        <v>13</v>
      </c>
      <c r="B12" s="19"/>
      <c r="C12">
        <f>SUM('Dealer Stats'!H$4:H$7)</f>
        <v>62.738357797399551</v>
      </c>
      <c r="D12">
        <f>SUM('Dealer Stats'!I$4:I$7)</f>
        <v>65.014461138017722</v>
      </c>
      <c r="E12">
        <f>SUM('Dealer Stats'!J$4:J$7)</f>
        <v>67.534146702821346</v>
      </c>
      <c r="F12">
        <f>SUM('Dealer Stats'!K$4:K$7)</f>
        <v>64.626783067501606</v>
      </c>
    </row>
    <row r="13" spans="1:12" x14ac:dyDescent="0.3">
      <c r="A13" s="19"/>
      <c r="B13" s="19"/>
    </row>
    <row r="15" spans="1:12" x14ac:dyDescent="0.3">
      <c r="A15" s="1" t="s">
        <v>14</v>
      </c>
      <c r="B15" s="1"/>
      <c r="C15">
        <f>C12-C11</f>
        <v>-6.3096484154000407</v>
      </c>
      <c r="D15">
        <f t="shared" ref="D15:E15" si="0">D12-D11</f>
        <v>-4.0335450747818697</v>
      </c>
      <c r="E15">
        <f t="shared" si="0"/>
        <v>-1.5138595099782464</v>
      </c>
      <c r="F15">
        <f>F12-F11</f>
        <v>-4.4212231452979864</v>
      </c>
    </row>
    <row r="17" spans="1:10" x14ac:dyDescent="0.3">
      <c r="D17" t="s">
        <v>15</v>
      </c>
    </row>
    <row r="20" spans="1:10" x14ac:dyDescent="0.3">
      <c r="A20" t="s">
        <v>16</v>
      </c>
    </row>
    <row r="21" spans="1:10" x14ac:dyDescent="0.3">
      <c r="J21" t="s">
        <v>19</v>
      </c>
    </row>
    <row r="22" spans="1:10" x14ac:dyDescent="0.3">
      <c r="C22">
        <v>7</v>
      </c>
      <c r="D22">
        <v>8</v>
      </c>
      <c r="E22">
        <v>9</v>
      </c>
      <c r="F22">
        <v>10</v>
      </c>
      <c r="G22">
        <v>11</v>
      </c>
      <c r="J22">
        <f>(20/52)*100</f>
        <v>38.461538461538467</v>
      </c>
    </row>
    <row r="23" spans="1:10" x14ac:dyDescent="0.3">
      <c r="A23" s="1" t="s">
        <v>12</v>
      </c>
      <c r="B23" s="1"/>
      <c r="C23">
        <f>'Player Stats'!$AN$3</f>
        <v>61.434703828417227</v>
      </c>
      <c r="D23">
        <f>'Player Stats'!$AN$3</f>
        <v>61.434703828417227</v>
      </c>
      <c r="E23">
        <f>'Player Stats'!$AN$3</f>
        <v>61.434703828417227</v>
      </c>
      <c r="F23">
        <f>'Player Stats'!$AN$3</f>
        <v>61.434703828417227</v>
      </c>
      <c r="G23">
        <f>'Player Stats'!$AN$3</f>
        <v>61.434703828417227</v>
      </c>
    </row>
    <row r="24" spans="1:10" x14ac:dyDescent="0.3">
      <c r="A24" s="19" t="s">
        <v>18</v>
      </c>
      <c r="B24" s="19"/>
      <c r="C24">
        <f>SUM('Dealer Stats'!G$3:G$7)</f>
        <v>73.799765324745323</v>
      </c>
      <c r="D24">
        <f>SUM('Dealer Stats'!H$3:H$7)</f>
        <v>75.642112947681014</v>
      </c>
      <c r="E24">
        <f>SUM('Dealer Stats'!I$3:I$7)</f>
        <v>77.062618108298253</v>
      </c>
      <c r="F24">
        <f>SUM('Dealer Stats'!J$3:J$7)</f>
        <v>78.731340640414146</v>
      </c>
      <c r="G24">
        <f>SUM('Dealer Stats'!K$3:K$7)</f>
        <v>74.974284195914493</v>
      </c>
    </row>
    <row r="25" spans="1:10" x14ac:dyDescent="0.3">
      <c r="A25" s="19"/>
      <c r="B25" s="19"/>
    </row>
    <row r="27" spans="1:10" x14ac:dyDescent="0.3">
      <c r="A27" s="1" t="s">
        <v>14</v>
      </c>
      <c r="B27" s="1"/>
      <c r="C27">
        <f>C24-C23</f>
        <v>12.365061496328096</v>
      </c>
      <c r="D27">
        <f>D24-D23</f>
        <v>14.207409119263787</v>
      </c>
      <c r="E27">
        <f>E24-E23</f>
        <v>15.627914279881026</v>
      </c>
      <c r="F27">
        <f>F24-F23</f>
        <v>17.296636811996919</v>
      </c>
      <c r="G27">
        <f>G24-G23</f>
        <v>13.539580367497265</v>
      </c>
    </row>
    <row r="29" spans="1:10" x14ac:dyDescent="0.3">
      <c r="D29" t="s">
        <v>17</v>
      </c>
    </row>
  </sheetData>
  <mergeCells count="6">
    <mergeCell ref="A27:B27"/>
    <mergeCell ref="A11:B11"/>
    <mergeCell ref="A12:B13"/>
    <mergeCell ref="A15:B15"/>
    <mergeCell ref="A23:B23"/>
    <mergeCell ref="A24:B25"/>
  </mergeCells>
  <conditionalFormatting sqref="C3:L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F15">
    <cfRule type="cellIs" dxfId="2" priority="3" operator="lessThan">
      <formula>0</formula>
    </cfRule>
  </conditionalFormatting>
  <conditionalFormatting sqref="C27:G2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3A5F1-A062-428A-8FDD-0DF938A660AB}">
  <dimension ref="A1:L42"/>
  <sheetViews>
    <sheetView zoomScale="59" workbookViewId="0">
      <selection activeCell="O25" sqref="O25"/>
    </sheetView>
  </sheetViews>
  <sheetFormatPr defaultRowHeight="14.4" x14ac:dyDescent="0.3"/>
  <cols>
    <col min="3" max="12" width="5.77734375" customWidth="1"/>
  </cols>
  <sheetData>
    <row r="1" spans="1:12" x14ac:dyDescent="0.3">
      <c r="C1" s="3" t="s">
        <v>20</v>
      </c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 t="s">
        <v>40</v>
      </c>
    </row>
    <row r="4" spans="1:12" x14ac:dyDescent="0.3">
      <c r="A4" s="2" t="s">
        <v>39</v>
      </c>
      <c r="B4" s="4">
        <v>2</v>
      </c>
    </row>
    <row r="5" spans="1:12" x14ac:dyDescent="0.3">
      <c r="A5" s="2"/>
      <c r="B5" s="4">
        <v>3</v>
      </c>
    </row>
    <row r="6" spans="1:12" x14ac:dyDescent="0.3">
      <c r="A6" s="2"/>
      <c r="B6" s="4">
        <v>4</v>
      </c>
    </row>
    <row r="7" spans="1:12" x14ac:dyDescent="0.3">
      <c r="A7" s="2"/>
      <c r="B7" s="4">
        <v>5</v>
      </c>
    </row>
    <row r="8" spans="1:12" x14ac:dyDescent="0.3">
      <c r="A8" s="2"/>
      <c r="B8" s="4">
        <v>6</v>
      </c>
    </row>
    <row r="9" spans="1:12" x14ac:dyDescent="0.3">
      <c r="A9" s="2"/>
      <c r="B9" s="4">
        <v>7</v>
      </c>
    </row>
    <row r="10" spans="1:12" x14ac:dyDescent="0.3">
      <c r="A10" s="2"/>
      <c r="B10" s="4">
        <v>8</v>
      </c>
    </row>
    <row r="11" spans="1:12" x14ac:dyDescent="0.3">
      <c r="A11" s="2"/>
      <c r="B11" s="4">
        <v>9</v>
      </c>
    </row>
    <row r="12" spans="1:12" x14ac:dyDescent="0.3">
      <c r="A12" s="2"/>
      <c r="B12" s="4">
        <v>10</v>
      </c>
    </row>
    <row r="13" spans="1:12" x14ac:dyDescent="0.3">
      <c r="A13" s="2"/>
      <c r="B13" s="4">
        <v>11</v>
      </c>
    </row>
    <row r="14" spans="1:12" x14ac:dyDescent="0.3">
      <c r="A14" s="2"/>
      <c r="B14" s="4">
        <v>12</v>
      </c>
    </row>
    <row r="15" spans="1:12" x14ac:dyDescent="0.3">
      <c r="A15" s="2"/>
      <c r="B15" s="4">
        <v>13</v>
      </c>
    </row>
    <row r="16" spans="1:12" x14ac:dyDescent="0.3">
      <c r="A16" s="2"/>
      <c r="B16" s="4">
        <v>14</v>
      </c>
    </row>
    <row r="17" spans="1:2" x14ac:dyDescent="0.3">
      <c r="A17" s="2"/>
      <c r="B17" s="4">
        <v>15</v>
      </c>
    </row>
    <row r="18" spans="1:2" x14ac:dyDescent="0.3">
      <c r="A18" s="2"/>
      <c r="B18" s="4">
        <v>16</v>
      </c>
    </row>
    <row r="19" spans="1:2" x14ac:dyDescent="0.3">
      <c r="A19" s="2"/>
      <c r="B19" s="4">
        <v>17</v>
      </c>
    </row>
    <row r="20" spans="1:2" x14ac:dyDescent="0.3">
      <c r="A20" s="2"/>
      <c r="B20" s="4">
        <v>18</v>
      </c>
    </row>
    <row r="21" spans="1:2" x14ac:dyDescent="0.3">
      <c r="A21" s="2"/>
      <c r="B21" s="4">
        <v>19</v>
      </c>
    </row>
    <row r="22" spans="1:2" x14ac:dyDescent="0.3">
      <c r="A22" s="2"/>
      <c r="B22" s="4">
        <v>20</v>
      </c>
    </row>
    <row r="23" spans="1:2" x14ac:dyDescent="0.3">
      <c r="A23" s="2"/>
      <c r="B23" s="4" t="s">
        <v>21</v>
      </c>
    </row>
    <row r="24" spans="1:2" x14ac:dyDescent="0.3">
      <c r="A24" s="2"/>
      <c r="B24" s="4" t="s">
        <v>23</v>
      </c>
    </row>
    <row r="25" spans="1:2" x14ac:dyDescent="0.3">
      <c r="A25" s="2"/>
      <c r="B25" s="4" t="s">
        <v>24</v>
      </c>
    </row>
    <row r="26" spans="1:2" x14ac:dyDescent="0.3">
      <c r="A26" s="2"/>
      <c r="B26" s="4" t="s">
        <v>25</v>
      </c>
    </row>
    <row r="27" spans="1:2" x14ac:dyDescent="0.3">
      <c r="A27" s="2"/>
      <c r="B27" s="4" t="s">
        <v>26</v>
      </c>
    </row>
    <row r="28" spans="1:2" x14ac:dyDescent="0.3">
      <c r="A28" s="2"/>
      <c r="B28" s="4" t="s">
        <v>27</v>
      </c>
    </row>
    <row r="29" spans="1:2" x14ac:dyDescent="0.3">
      <c r="A29" s="2"/>
      <c r="B29" s="4" t="s">
        <v>28</v>
      </c>
    </row>
    <row r="30" spans="1:2" x14ac:dyDescent="0.3">
      <c r="A30" s="2"/>
      <c r="B30" s="4" t="s">
        <v>29</v>
      </c>
    </row>
    <row r="31" spans="1:2" x14ac:dyDescent="0.3">
      <c r="A31" s="2"/>
      <c r="B31" s="21" t="s">
        <v>30</v>
      </c>
    </row>
    <row r="32" spans="1:2" x14ac:dyDescent="0.3">
      <c r="A32" s="2"/>
      <c r="B32" s="21" t="s">
        <v>31</v>
      </c>
    </row>
    <row r="33" spans="1:2" x14ac:dyDescent="0.3">
      <c r="A33" s="2"/>
      <c r="B33" s="21" t="s">
        <v>32</v>
      </c>
    </row>
    <row r="34" spans="1:2" x14ac:dyDescent="0.3">
      <c r="A34" s="2"/>
      <c r="B34" s="21" t="s">
        <v>33</v>
      </c>
    </row>
    <row r="35" spans="1:2" x14ac:dyDescent="0.3">
      <c r="A35" s="2"/>
      <c r="B35" s="21" t="s">
        <v>34</v>
      </c>
    </row>
    <row r="36" spans="1:2" x14ac:dyDescent="0.3">
      <c r="A36" s="2"/>
      <c r="B36" s="21" t="s">
        <v>35</v>
      </c>
    </row>
    <row r="37" spans="1:2" x14ac:dyDescent="0.3">
      <c r="A37" s="2"/>
      <c r="B37" s="21" t="s">
        <v>36</v>
      </c>
    </row>
    <row r="38" spans="1:2" x14ac:dyDescent="0.3">
      <c r="A38" s="2"/>
      <c r="B38" s="21" t="s">
        <v>37</v>
      </c>
    </row>
    <row r="39" spans="1:2" x14ac:dyDescent="0.3">
      <c r="A39" s="2"/>
      <c r="B39" s="21" t="s">
        <v>38</v>
      </c>
    </row>
    <row r="40" spans="1:2" x14ac:dyDescent="0.3">
      <c r="A40" s="2"/>
      <c r="B40" s="21" t="s">
        <v>22</v>
      </c>
    </row>
    <row r="41" spans="1:2" x14ac:dyDescent="0.3">
      <c r="B41" s="20"/>
    </row>
    <row r="42" spans="1:2" x14ac:dyDescent="0.3">
      <c r="B42" s="20"/>
    </row>
  </sheetData>
  <mergeCells count="2">
    <mergeCell ref="C1:L2"/>
    <mergeCell ref="A4:A4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Dealer Stats</vt:lpstr>
      <vt:lpstr>Player Stats</vt:lpstr>
      <vt:lpstr>Stat Analysis</vt:lpstr>
      <vt:lpstr>Strategies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Sailer, Wyatt M</dc:creator>
  <cp:lastModifiedBy>Sailer, Wyatt M</cp:lastModifiedBy>
  <dcterms:created xsi:type="dcterms:W3CDTF">2025-01-23T16:46:04Z</dcterms:created>
  <dcterms:modified xsi:type="dcterms:W3CDTF">2025-01-24T20:19:33Z</dcterms:modified>
</cp:coreProperties>
</file>