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2C9D24B-55B7-4CD1-89D8-81F5CF2D4D61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8" i="1" l="1"/>
  <c r="N88" i="1" s="1"/>
  <c r="O88" i="1" s="1"/>
  <c r="P88" i="1" s="1"/>
  <c r="N87" i="1" l="1"/>
  <c r="O87" i="1"/>
  <c r="P87" i="1" s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Q1" i="2" l="1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<sst xmlns="http://schemas.openxmlformats.org/spreadsheetml/2006/main" count="499" uniqueCount="160">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</sst>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tabSelected="1" workbookViewId="0">
      <pane ySplit="3" topLeftCell="A76" activePane="bottomLeft" state="frozen"/>
      <selection pane="bottomLeft" activeCell="K88" sqref="K88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28" t="s">
        <v>0</v>
      </c>
      <c r="B1" s="28"/>
      <c r="C1" s="28"/>
      <c r="D1" s="28"/>
      <c r="E1" s="28"/>
      <c r="F1" s="28"/>
    </row>
    <row r="2" spans="1:22" x14ac:dyDescent="0.25">
      <c r="K2" s="29" t="s">
        <v>11</v>
      </c>
      <c r="L2" s="29"/>
      <c r="M2" s="29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4">
        <f t="shared" ref="N35" si="28">SUM(K35:M35)</f>
        <v>7908.64</v>
      </c>
      <c r="O35" s="14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4">
        <f t="shared" ref="N36" si="30">SUM(K36:M36)</f>
        <v>7895.14</v>
      </c>
      <c r="O36" s="14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5">
        <f t="shared" ref="N37:N38" si="32">SUM(K37:M37)</f>
        <v>7652.38</v>
      </c>
      <c r="O37" s="15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5">
        <f t="shared" ref="N39:N41" si="34">SUM(K39:M39)</f>
        <v>7560.38</v>
      </c>
      <c r="O39" s="15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5">
        <f t="shared" ref="N42" si="36">SUM(K42:M42)</f>
        <v>7500.38</v>
      </c>
      <c r="O42" s="15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6">
        <f t="shared" ref="N43:N44" si="38">SUM(K43:M43)</f>
        <v>7470.4800000000005</v>
      </c>
      <c r="O43" s="16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6">
        <f t="shared" ref="N45:N46" si="40">SUM(K45:M45)</f>
        <v>7399.9800000000005</v>
      </c>
      <c r="O45" s="16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6">
        <f t="shared" ref="N47:N48" si="42">SUM(K47:M47)</f>
        <v>7105.98</v>
      </c>
      <c r="O47" s="16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6">
        <f t="shared" ref="N49:N51" si="44">SUM(K49:M49)</f>
        <v>8968.98</v>
      </c>
      <c r="O49" s="16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7">
        <f t="shared" ref="N52:N53" si="46">SUM(K52:M52)</f>
        <v>12915.48</v>
      </c>
      <c r="O52" s="17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7">
        <f t="shared" ref="N54:N55" si="48">SUM(K54:M54)</f>
        <v>12831.81</v>
      </c>
      <c r="O54" s="17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7">
        <f t="shared" ref="N56" si="50">SUM(K56:M56)</f>
        <v>12803.81</v>
      </c>
      <c r="O56" s="17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7">
        <f t="shared" ref="N57" si="52">SUM(K57:M57)</f>
        <v>10803.81</v>
      </c>
      <c r="O57" s="17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8">
        <f t="shared" ref="N58" si="54">SUM(K58:M58)</f>
        <v>10803.81</v>
      </c>
      <c r="O58" s="18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2">
        <f t="shared" ref="N59:N60" si="56">SUM(K59:M59)</f>
        <v>10788.81</v>
      </c>
      <c r="O59" s="22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3">
        <f t="shared" ref="N61:N63" si="58">SUM(K61:M61)</f>
        <v>10664.81</v>
      </c>
      <c r="O61" s="23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3" t="s">
        <v>135</v>
      </c>
      <c r="D62" s="23" t="s">
        <v>78</v>
      </c>
      <c r="E62" s="23" t="s">
        <v>17</v>
      </c>
      <c r="F62" s="23" t="s">
        <v>7</v>
      </c>
      <c r="G62" s="23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3">
        <f t="shared" ref="N64" si="60">SUM(K64:M64)</f>
        <v>10601.81</v>
      </c>
      <c r="O64" s="23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3">
        <f t="shared" ref="N65" si="62">SUM(K65:M65)</f>
        <v>10591.81</v>
      </c>
      <c r="O65" s="23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3">
        <f t="shared" ref="N66:N69" si="64">SUM(K66:M66)</f>
        <v>10571.81</v>
      </c>
      <c r="O66" s="23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3">
        <f t="shared" ref="N70" si="66">SUM(K70:M70)</f>
        <v>10609.81</v>
      </c>
      <c r="O70" s="23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3" t="s">
        <v>42</v>
      </c>
      <c r="D71" s="23" t="s">
        <v>43</v>
      </c>
      <c r="E71" s="23" t="s">
        <v>22</v>
      </c>
      <c r="F71" s="23" t="s">
        <v>7</v>
      </c>
      <c r="G71" s="23" t="s">
        <v>44</v>
      </c>
      <c r="K71">
        <v>7900.24</v>
      </c>
      <c r="L71">
        <v>2527.5700000000002</v>
      </c>
      <c r="M71">
        <f>M70-B71</f>
        <v>172</v>
      </c>
      <c r="N71" s="23">
        <f t="shared" ref="N71" si="68">SUM(K71:M71)</f>
        <v>10599.81</v>
      </c>
      <c r="O71" s="23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4">
        <f t="shared" ref="N72" si="70">SUM(K72:M72)</f>
        <v>10436.81</v>
      </c>
      <c r="O72" s="24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4">
        <f t="shared" ref="N73" si="73">SUM(K73:M73)</f>
        <v>10420.51</v>
      </c>
      <c r="O73" s="24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4">
        <f t="shared" ref="N74" si="75">SUM(K74:M74)</f>
        <v>10406.61</v>
      </c>
      <c r="O74" s="24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4">
        <f t="shared" ref="N75:N84" si="77">SUM(K75:M75)</f>
        <v>10375.36</v>
      </c>
      <c r="O75" s="24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4">
        <v>5.6</v>
      </c>
      <c r="C83" s="24" t="s">
        <v>155</v>
      </c>
      <c r="D83" s="24" t="s">
        <v>82</v>
      </c>
      <c r="E83" s="24" t="s">
        <v>22</v>
      </c>
      <c r="F83" s="24" t="s">
        <v>32</v>
      </c>
      <c r="G83" s="24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4">
        <f t="shared" ref="N85" si="79">SUM(K85:M85)</f>
        <v>10131.48</v>
      </c>
      <c r="O85" s="24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4">
        <f t="shared" ref="N86" si="81">SUM(K86:M86)</f>
        <v>9891.41</v>
      </c>
      <c r="O86" s="24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5">
        <f t="shared" ref="N87" si="83">SUM(K87:M87)</f>
        <v>9806.41</v>
      </c>
      <c r="O87" s="25">
        <f t="shared" ref="O87" si="84">N87-4000</f>
        <v>5806.41</v>
      </c>
      <c r="P87" s="27">
        <f>O87-Ahorros!$E$4</f>
        <v>1306.4099999999999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6">
        <f t="shared" ref="N88" si="85">SUM(K88:M88)</f>
        <v>9786.51</v>
      </c>
      <c r="O88" s="26">
        <f t="shared" ref="O88" si="86">N88-4000</f>
        <v>5786.51</v>
      </c>
      <c r="P88" s="27">
        <f>O88-Ahorros!$E$4</f>
        <v>1286.5100000000002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3"/>
  <sheetViews>
    <sheetView topLeftCell="B1" workbookViewId="0">
      <pane ySplit="3" topLeftCell="A4" activePane="bottomLeft" state="frozen"/>
      <selection pane="bottomLeft" activeCell="L13" sqref="L13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16900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58483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41583</v>
      </c>
      <c r="P3" t="s">
        <v>65</v>
      </c>
      <c r="Q3">
        <f>N3/Q2</f>
        <v>10.39575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10500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I13"/>
  <sheetViews>
    <sheetView workbookViewId="0">
      <selection activeCell="C14" sqref="C14"/>
    </sheetView>
  </sheetViews>
  <sheetFormatPr baseColWidth="10" defaultRowHeight="15" x14ac:dyDescent="0.25"/>
  <sheetData>
    <row r="2" spans="1:9" x14ac:dyDescent="0.25">
      <c r="A2" s="29" t="s">
        <v>98</v>
      </c>
      <c r="B2" s="29"/>
      <c r="C2" s="29"/>
      <c r="D2" s="29"/>
      <c r="E2" s="29"/>
      <c r="F2" s="29"/>
      <c r="G2" s="29"/>
    </row>
    <row r="3" spans="1:9" ht="15.75" thickBot="1" x14ac:dyDescent="0.3"/>
    <row r="4" spans="1:9" ht="15.75" thickBot="1" x14ac:dyDescent="0.3">
      <c r="A4" s="12" t="s">
        <v>4</v>
      </c>
      <c r="B4" s="13" t="s">
        <v>3</v>
      </c>
      <c r="D4" s="12" t="s">
        <v>12</v>
      </c>
      <c r="E4" s="13">
        <f>SUM(B:B)</f>
        <v>4500</v>
      </c>
      <c r="G4" s="21" t="s">
        <v>129</v>
      </c>
      <c r="H4" s="20">
        <v>2000</v>
      </c>
      <c r="I4" s="19">
        <v>43570</v>
      </c>
    </row>
    <row r="5" spans="1:9" x14ac:dyDescent="0.25">
      <c r="A5" s="1">
        <v>43448</v>
      </c>
      <c r="B5">
        <v>500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2019-04-22T14:21:02Z</dcterms:modified>
</cp:coreProperties>
</file>