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5FCAB93-B7C0-49A0-9ECD-428EC38157A0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3" i="1" l="1"/>
  <c r="N243" i="1" s="1"/>
  <c r="O243" i="1" s="1"/>
  <c r="P243" i="1" s="1"/>
  <c r="N242" i="1"/>
  <c r="O242" i="1"/>
  <c r="P242" i="1" s="1"/>
  <c r="M242" i="1"/>
  <c r="P241" i="1"/>
  <c r="P237" i="1"/>
  <c r="P238" i="1"/>
  <c r="P239" i="1"/>
  <c r="P240" i="1"/>
  <c r="N241" i="1"/>
  <c r="O241" i="1"/>
  <c r="K241" i="1"/>
  <c r="N240" i="1"/>
  <c r="O240" i="1"/>
  <c r="L240" i="1"/>
  <c r="N239" i="1"/>
  <c r="O239" i="1"/>
  <c r="L239" i="1"/>
  <c r="N238" i="1"/>
  <c r="O238" i="1"/>
  <c r="L238" i="1"/>
  <c r="N237" i="1"/>
  <c r="O237" i="1" s="1"/>
  <c r="L237" i="1"/>
  <c r="P229" i="1"/>
  <c r="P230" i="1"/>
  <c r="P231" i="1"/>
  <c r="P232" i="1"/>
  <c r="P233" i="1"/>
  <c r="P234" i="1"/>
  <c r="P235" i="1"/>
  <c r="P236" i="1"/>
  <c r="N236" i="1"/>
  <c r="O236" i="1"/>
  <c r="L236" i="1"/>
  <c r="N235" i="1"/>
  <c r="O235" i="1" s="1"/>
  <c r="L235" i="1"/>
  <c r="N234" i="1"/>
  <c r="O234" i="1" s="1"/>
  <c r="L234" i="1"/>
  <c r="N233" i="1"/>
  <c r="O233" i="1"/>
  <c r="L233" i="1"/>
  <c r="N232" i="1"/>
  <c r="O232" i="1"/>
  <c r="L232" i="1"/>
  <c r="N231" i="1"/>
  <c r="O231" i="1"/>
  <c r="L231" i="1"/>
  <c r="N230" i="1"/>
  <c r="O230" i="1" s="1"/>
  <c r="L230" i="1"/>
  <c r="N229" i="1"/>
  <c r="O229" i="1" s="1"/>
  <c r="L229" i="1"/>
  <c r="P221" i="1"/>
  <c r="P222" i="1"/>
  <c r="P223" i="1"/>
  <c r="P224" i="1"/>
  <c r="P225" i="1"/>
  <c r="P226" i="1"/>
  <c r="P227" i="1"/>
  <c r="P228" i="1"/>
  <c r="N228" i="1"/>
  <c r="O228" i="1" s="1"/>
  <c r="L228" i="1"/>
  <c r="N227" i="1"/>
  <c r="O227" i="1" s="1"/>
  <c r="L227" i="1"/>
  <c r="N226" i="1"/>
  <c r="O226" i="1" s="1"/>
  <c r="L226" i="1"/>
  <c r="N225" i="1"/>
  <c r="O225" i="1"/>
  <c r="L225" i="1"/>
  <c r="N224" i="1"/>
  <c r="O224" i="1" s="1"/>
  <c r="L224" i="1"/>
  <c r="N223" i="1"/>
  <c r="O223" i="1"/>
  <c r="L223" i="1"/>
  <c r="N222" i="1"/>
  <c r="O222" i="1" s="1"/>
  <c r="L222" i="1"/>
  <c r="N221" i="1"/>
  <c r="O221" i="1" s="1"/>
  <c r="L221" i="1"/>
  <c r="P220" i="1"/>
  <c r="N220" i="1"/>
  <c r="O220" i="1"/>
  <c r="L220" i="1"/>
  <c r="P219" i="1"/>
  <c r="N219" i="1"/>
  <c r="O219" i="1"/>
  <c r="L219" i="1"/>
  <c r="N218" i="1"/>
  <c r="O218" i="1" s="1"/>
  <c r="P218" i="1" s="1"/>
  <c r="L218" i="1"/>
  <c r="P217" i="1" l="1"/>
  <c r="N217" i="1"/>
  <c r="O217" i="1"/>
  <c r="K217" i="1"/>
  <c r="N216" i="1"/>
  <c r="O216" i="1"/>
  <c r="P216" i="1" s="1"/>
  <c r="K216" i="1"/>
  <c r="L212" i="1"/>
  <c r="N215" i="1"/>
  <c r="O215" i="1"/>
  <c r="P215" i="1" s="1"/>
  <c r="L215" i="1"/>
  <c r="M213" i="1" l="1"/>
  <c r="M214" i="1" s="1"/>
  <c r="N214" i="1" s="1"/>
  <c r="O214" i="1" s="1"/>
  <c r="P214" i="1" s="1"/>
  <c r="N212" i="1"/>
  <c r="O212" i="1"/>
  <c r="P212" i="1" s="1"/>
  <c r="N211" i="1"/>
  <c r="O211" i="1"/>
  <c r="P211" i="1" s="1"/>
  <c r="L211" i="1"/>
  <c r="N210" i="1"/>
  <c r="O210" i="1"/>
  <c r="P210" i="1" s="1"/>
  <c r="K210" i="1"/>
  <c r="N209" i="1"/>
  <c r="O209" i="1"/>
  <c r="P209" i="1" s="1"/>
  <c r="L209" i="1"/>
  <c r="N213" i="1" l="1"/>
  <c r="O213" i="1" s="1"/>
  <c r="P213" i="1" s="1"/>
  <c r="P207" i="1"/>
  <c r="P208" i="1"/>
  <c r="M208" i="1"/>
  <c r="N208" i="1"/>
  <c r="O208" i="1" s="1"/>
  <c r="M207" i="1"/>
  <c r="N207" i="1"/>
  <c r="O207" i="1" s="1"/>
  <c r="N206" i="1"/>
  <c r="O206" i="1"/>
  <c r="P206" i="1" s="1"/>
  <c r="M206" i="1"/>
  <c r="N205" i="1"/>
  <c r="O205" i="1"/>
  <c r="P205" i="1" s="1"/>
  <c r="K205" i="1"/>
  <c r="P199" i="1"/>
  <c r="P200" i="1"/>
  <c r="P201" i="1"/>
  <c r="P202" i="1"/>
  <c r="P203" i="1"/>
  <c r="P204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P191" i="1"/>
  <c r="P192" i="1"/>
  <c r="P193" i="1"/>
  <c r="P194" i="1"/>
  <c r="P195" i="1"/>
  <c r="P196" i="1"/>
  <c r="P197" i="1"/>
  <c r="P198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P190" i="1"/>
  <c r="N190" i="1"/>
  <c r="O190" i="1"/>
  <c r="L190" i="1"/>
  <c r="N189" i="1"/>
  <c r="O189" i="1" s="1"/>
  <c r="P189" i="1" s="1"/>
  <c r="L189" i="1"/>
  <c r="P188" i="1"/>
  <c r="N188" i="1"/>
  <c r="O188" i="1" s="1"/>
  <c r="L188" i="1"/>
  <c r="N187" i="1"/>
  <c r="O187" i="1" s="1"/>
  <c r="P187" i="1" s="1"/>
  <c r="L187" i="1"/>
  <c r="N186" i="1"/>
  <c r="O186" i="1"/>
  <c r="P186" i="1" s="1"/>
  <c r="M186" i="1"/>
  <c r="N185" i="1"/>
  <c r="O185" i="1" s="1"/>
  <c r="P185" i="1" s="1"/>
  <c r="M185" i="1"/>
  <c r="K185" i="1"/>
  <c r="P182" i="1"/>
  <c r="P183" i="1"/>
  <c r="P184" i="1"/>
  <c r="N184" i="1"/>
  <c r="O184" i="1"/>
  <c r="K184" i="1"/>
  <c r="N183" i="1"/>
  <c r="O183" i="1"/>
  <c r="L183" i="1"/>
  <c r="N182" i="1"/>
  <c r="O182" i="1" s="1"/>
  <c r="L182" i="1"/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<sst xmlns="http://schemas.openxmlformats.org/spreadsheetml/2006/main" count="1282" uniqueCount="282">
  <si>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</si>
  <si>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</si>
  <si>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</si>
  <si>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</si>
  <si>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</si>
  <si>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</si>
  <si>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</si>
  <si>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</si>
  <si>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</si>
  <si>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</si>
  <si>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</si>
  <si>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</si>
  <si>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</si>
  <si>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</si>
  <si>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</si>
  <si>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</si>
  <si>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</si>
  <si>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</si>
  <si>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</si>
  <si>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</si>
  <si>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</si>
  <si>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</si>
  <si>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</si>
  <si>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</si>
  <si>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</si>
  <si>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</si>
  <si>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</si>
  <si>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</si>
  <si>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</si>
  <si>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</si>
  <si>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</si>
  <si>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</si>
  <si>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</si>
  <si>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</si>
  <si>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</si>
  <si>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</si>
  <si>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</si>
  <si>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</si>
  <si>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</si>
  <si>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</si>
  <si>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</si>
  <si>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</si>
  <si>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</si>
  <si>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</si>
  <si>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</si>
  <si>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</si>
  <si>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</si>
  <si>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</si>
  <si>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</si>
  <si>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</si>
  <si>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</si>
  <si>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</si>
  <si>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</si>
  <si>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</si>
  <si>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</si>
  <si>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</si>
  <si>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</si>
  <si>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</si>
  <si>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</si>
  <si>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</si>
  <si>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</si>
  <si>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</si>
  <si>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</si>
  <si>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</si>
  <si>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</si>
  <si>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</si>
  <si>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</si>
  <si>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</si>
  <si>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</si>
  <si>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</si>
  <si>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</si>
  <si>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</si>
  <si>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</si>
  <si>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</si>
  <si>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</si>
  <si>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</si>
  <si>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</si>
  <si>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</si>
  <si>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</si>
  <si>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</si>
  <si>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</si>
  <si>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</si>
  <si>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</si>
  <si>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</si>
  <si>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</si>
  <si>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</si>
  <si>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</si>
  <si>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</si>
  <si>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</si>
  <si>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</si>
  <si>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</si>
  <si>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</si>
  <si>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</si>
  <si>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</si>
  <si>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</si>
  <si>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</si>
  <si>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</si>
  <si>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</si>
  <si>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</si>
  <si>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</si>
  <si>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</si>
  <si>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</si>
  <si>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</si>
  <si>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</si>
  <si>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</si>
  <si>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</si>
  <si>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</si>
  <si>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</si>
  <si>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</si>
  <si>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</si>
  <si>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</si>
  <si>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</si>
  <si>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</si>
  <si>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</si>
  <si>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</si>
  <si>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</si>
  <si>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</si>
  <si>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</si>
  <si>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</si>
  <si>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</si>
  <si>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</si>
  <si>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</si>
  <si>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</si>
  <si>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</si>
  <si>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</si>
  <si>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</si>
  <si>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</si>
  <si>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</si>
  <si>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</si>
  <si>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</si>
  <si>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</si>
  <si>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</si>
  <si>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</si>
  <si>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</si>
  <si>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</si>
  <si>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</si>
  <si>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</si>
  <si>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</si>
  <si>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</si>
  <si>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</si>
  <si>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</si>
  <si>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</si>
  <si>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</si>
  <si>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</si>
  <si>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</si>
  <si>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</si>
  <si>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</si>
  <si>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</si>
  <si>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</si>
  <si>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</si>
  <si>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</si>
  <si>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</si>
  <si>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</si>
  <si>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</si>
  <si>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</si>
  <si>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</si>
  <si>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</si>
  <si>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</si>
  <si>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</si>
  <si>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</si>
  <si>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</si>
  <si>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</si>
  <si>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</si>
  <si>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</si>
  <si>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</si>
  <si>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</si>
  <si>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</si>
  <si>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</si>
  <si>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</si>
  <si>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</si>
  <si>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</si>
  <si>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</si>
  <si>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</si>
  <si>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</si>
  <si>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</si>
  <si>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</si>
  <si>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</si>
  <si>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</si>
  <si>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</si>
  <si>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</si>
  <si>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</si>
  <si>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</si>
  <si>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</si>
  <si>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</si>
  <si>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</si>
  <si>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</si>
  <si>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</si>
  <si>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</si>
  <si>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</si>
  <si>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</si>
  <si>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</si>
  <si>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</si>
  <si>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</si>
  <si>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</si>
  <si>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</si>
  <si>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</si>
  <si>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</si>
  <si>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</si>
  <si>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</si>
  <si>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</si>
  <si>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</si>
  <si>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</si>
  <si>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</si>
  <si>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</si>
  <si>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</si>
  <si>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</si>
  <si>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</si>
  <si>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</si>
  <si>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</si>
  <si>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</si>
  <si>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</si>
  <si>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</si>
  <si>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</si>
  <si>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</si>
  <si>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</si>
  <si>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</si>
  <si>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</si>
  <si>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</si>
  <si>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</si>
  <si>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</si>
  <si>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</si>
  <si>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</si>
  <si>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</si>
  <si>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</si>
  <si>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</si>
  <si>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</si>
  <si>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</si>
  <si>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</si>
  <si>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</si>
  <si>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</si>
  <si>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</si>
  <si>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</si>
  <si>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</si>
  <si>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</si>
  <si>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</si>
  <si>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</si>
  <si>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</si>
  <si>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</si>
  <si>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</si>
  <si>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</si>
  <si>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</si>
  <si>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</si>
  <si>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</si>
  <si>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</si>
  <si>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</si>
  <si>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</si>
  <si>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</si>
  <si>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</si>
  <si>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</si>
  <si>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</si>
  <si>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</si>
  <si>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</si>
  <si>
    <t>Panquecitos Gotas</t>
  </si>
  <si>
    <t>Alitas Hot Wings</t>
  </si>
  <si>
    <t>Hot Wings</t>
  </si>
  <si>
    <t>Propina Hot Wings</t>
  </si>
  <si>
    <t>Uber</t>
  </si>
  <si>
    <t>Transporte</t>
  </si>
  <si>
    <t>Libro</t>
  </si>
  <si>
    <t>Aprendizaje</t>
  </si>
  <si>
    <t>Gandhi</t>
  </si>
  <si>
    <t>Cheetos</t>
  </si>
  <si>
    <t>Bebida</t>
  </si>
  <si>
    <t>Bebidas</t>
  </si>
  <si>
    <t>Cooperación de Internet</t>
  </si>
  <si>
    <t>Chorizo Verde</t>
  </si>
  <si>
    <t>Frijoles</t>
  </si>
  <si>
    <t>Ganchos para Adulto</t>
  </si>
  <si>
    <t>Medallon de Pollo</t>
  </si>
  <si>
    <t>Sabritas Adobadas</t>
  </si>
  <si>
    <t>Plátano</t>
  </si>
  <si>
    <t>Sprite 2Lts</t>
  </si>
  <si>
    <t>Gelatina Light</t>
  </si>
  <si>
    <t>Salsa de Tomate</t>
  </si>
  <si>
    <t>Sopa Maruchan</t>
  </si>
  <si>
    <t>Té de Limón</t>
  </si>
  <si>
    <t>Chocolate Milka</t>
  </si>
  <si>
    <t>Fotos Infantiles</t>
  </si>
  <si>
    <t>Cursos de Patinaje Artístico</t>
  </si>
  <si>
    <t>Cursos</t>
  </si>
  <si>
    <t>Ice Sport Center</t>
  </si>
  <si>
    <t>Carls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</si>
</sst>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3"/>
  <sheetViews>
    <sheetView tabSelected="1" workbookViewId="0">
      <pane ySplit="3" topLeftCell="A231" activePane="bottomLeft" state="frozen"/>
      <selection pane="bottomLeft" activeCell="K244" sqref="K244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50" t="s">
        <v>0</v>
      </c>
      <c r="B1" s="50"/>
      <c r="C1" s="50"/>
      <c r="D1" s="50"/>
      <c r="E1" s="50"/>
      <c r="F1" s="50"/>
    </row>
    <row r="2" spans="1:22" x14ac:dyDescent="0.25">
      <c r="K2" s="51" t="s">
        <v>11</v>
      </c>
      <c r="L2" s="51"/>
      <c r="M2" s="51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 t="shared" ref="L177:L183" si="164"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 t="shared" si="164"/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 t="shared" si="164"/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 t="shared" si="164"/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 t="shared" si="164"/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 t="shared" si="164"/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1907.1899999999987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 t="shared" si="164"/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1892.1899999999987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5">SUM(K184:M184)</f>
        <v>11198.19</v>
      </c>
      <c r="O184" s="46">
        <f t="shared" ref="O184" si="166">N184-4000</f>
        <v>7198.1900000000005</v>
      </c>
      <c r="P184" s="25">
        <f>O184-Ahorros!$E$4</f>
        <v>1698.1900000000005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7">SUM(K185:M185)</f>
        <v>11198.19</v>
      </c>
      <c r="O185" s="46">
        <f t="shared" ref="O185" si="168">N185-4000</f>
        <v>7198.1900000000005</v>
      </c>
      <c r="P185" s="25">
        <f>O185-Ahorros!$E$4</f>
        <v>1698.1900000000005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9">SUM(K186:M186)</f>
        <v>11183.19</v>
      </c>
      <c r="O186" s="46">
        <f t="shared" ref="O186" si="170">N186-4000</f>
        <v>7183.1900000000005</v>
      </c>
      <c r="P186" s="25">
        <f>O186-Ahorros!$E$4</f>
        <v>1683.1900000000005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 t="shared" ref="L187:L204" si="171">L186-B187</f>
        <v>6072.01</v>
      </c>
      <c r="M187">
        <v>190</v>
      </c>
      <c r="N187" s="46">
        <f t="shared" ref="N187:N188" si="172">SUM(K187:M187)</f>
        <v>10724.19</v>
      </c>
      <c r="O187" s="46">
        <f t="shared" ref="O187:O188" si="173">N187-4000</f>
        <v>6724.1900000000005</v>
      </c>
      <c r="P187" s="25">
        <f>O187-Ahorros!$E$4</f>
        <v>1224.1900000000005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 t="shared" si="171"/>
        <v>5833.01</v>
      </c>
      <c r="M188">
        <v>190</v>
      </c>
      <c r="N188">
        <f t="shared" si="172"/>
        <v>10485.19</v>
      </c>
      <c r="O188">
        <f t="shared" si="173"/>
        <v>6485.1900000000005</v>
      </c>
      <c r="P188" s="25">
        <f>O188-Ahorros!$E$4</f>
        <v>985.19000000000051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 t="shared" si="171"/>
        <v>5818.01</v>
      </c>
      <c r="M189">
        <v>190</v>
      </c>
      <c r="N189" s="46">
        <f t="shared" ref="N189:N204" si="174">SUM(K189:M189)</f>
        <v>10470.19</v>
      </c>
      <c r="O189" s="46">
        <f t="shared" ref="O189:O204" si="175">N189-4000</f>
        <v>6470.1900000000005</v>
      </c>
      <c r="P189" s="25">
        <f>O189-Ahorros!$E$4</f>
        <v>970.19000000000051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 t="shared" si="171"/>
        <v>5805.06</v>
      </c>
      <c r="M190">
        <v>190</v>
      </c>
      <c r="N190">
        <f t="shared" si="174"/>
        <v>10457.240000000002</v>
      </c>
      <c r="O190">
        <f t="shared" si="175"/>
        <v>6457.2400000000016</v>
      </c>
      <c r="P190" s="25">
        <f>O190-Ahorros!$E$4</f>
        <v>957.2400000000016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 t="shared" si="171"/>
        <v>5785.51</v>
      </c>
      <c r="M191">
        <v>190</v>
      </c>
      <c r="N191">
        <f t="shared" si="174"/>
        <v>10437.69</v>
      </c>
      <c r="O191">
        <f t="shared" si="175"/>
        <v>6437.6900000000005</v>
      </c>
      <c r="P191" s="25">
        <f>O191-Ahorros!$E$4</f>
        <v>937.69000000000051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 t="shared" si="171"/>
        <v>5759.51</v>
      </c>
      <c r="M192">
        <v>190</v>
      </c>
      <c r="N192">
        <f t="shared" si="174"/>
        <v>10411.69</v>
      </c>
      <c r="O192">
        <f t="shared" si="175"/>
        <v>6411.6900000000005</v>
      </c>
      <c r="P192" s="25">
        <f>O192-Ahorros!$E$4</f>
        <v>911.69000000000051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 t="shared" si="171"/>
        <v>5716.51</v>
      </c>
      <c r="M193">
        <v>190</v>
      </c>
      <c r="N193">
        <f t="shared" si="174"/>
        <v>10368.69</v>
      </c>
      <c r="O193">
        <f t="shared" si="175"/>
        <v>6368.6900000000005</v>
      </c>
      <c r="P193" s="25">
        <f>O193-Ahorros!$E$4</f>
        <v>868.69000000000051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 t="shared" si="171"/>
        <v>5689.6100000000006</v>
      </c>
      <c r="M194">
        <v>190</v>
      </c>
      <c r="N194">
        <f t="shared" si="174"/>
        <v>10341.790000000001</v>
      </c>
      <c r="O194">
        <f t="shared" si="175"/>
        <v>6341.7900000000009</v>
      </c>
      <c r="P194" s="25">
        <f>O194-Ahorros!$E$4</f>
        <v>841.79000000000087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 t="shared" si="171"/>
        <v>5673.9600000000009</v>
      </c>
      <c r="M195">
        <v>190</v>
      </c>
      <c r="N195">
        <f t="shared" si="174"/>
        <v>10326.140000000001</v>
      </c>
      <c r="O195">
        <f t="shared" si="175"/>
        <v>6326.1400000000012</v>
      </c>
      <c r="P195" s="25">
        <f>O195-Ahorros!$E$4</f>
        <v>826.14000000000124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 t="shared" si="171"/>
        <v>5617.3600000000006</v>
      </c>
      <c r="M196">
        <v>190</v>
      </c>
      <c r="N196">
        <f t="shared" si="174"/>
        <v>10269.540000000001</v>
      </c>
      <c r="O196">
        <f t="shared" si="175"/>
        <v>6269.5400000000009</v>
      </c>
      <c r="P196" s="25">
        <f>O196-Ahorros!$E$4</f>
        <v>769.54000000000087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 t="shared" si="171"/>
        <v>5603.8600000000006</v>
      </c>
      <c r="M197">
        <v>190</v>
      </c>
      <c r="N197">
        <f t="shared" si="174"/>
        <v>10256.040000000001</v>
      </c>
      <c r="O197">
        <f t="shared" si="175"/>
        <v>6256.0400000000009</v>
      </c>
      <c r="P197" s="25">
        <f>O197-Ahorros!$E$4</f>
        <v>756.04000000000087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 t="shared" si="171"/>
        <v>5578.3600000000006</v>
      </c>
      <c r="M198">
        <v>190</v>
      </c>
      <c r="N198">
        <f t="shared" si="174"/>
        <v>10230.540000000001</v>
      </c>
      <c r="O198">
        <f t="shared" si="175"/>
        <v>6230.5400000000009</v>
      </c>
      <c r="P198" s="25">
        <f>O198-Ahorros!$E$4</f>
        <v>730.54000000000087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 t="shared" si="171"/>
        <v>5556.1100000000006</v>
      </c>
      <c r="M199">
        <v>190</v>
      </c>
      <c r="N199">
        <f t="shared" si="174"/>
        <v>10208.290000000001</v>
      </c>
      <c r="O199">
        <f t="shared" si="175"/>
        <v>6208.2900000000009</v>
      </c>
      <c r="P199" s="25">
        <f>O199-Ahorros!$E$4</f>
        <v>708.29000000000087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 t="shared" si="171"/>
        <v>5545.51</v>
      </c>
      <c r="M200">
        <v>190</v>
      </c>
      <c r="N200">
        <f t="shared" si="174"/>
        <v>10197.69</v>
      </c>
      <c r="O200">
        <f t="shared" si="175"/>
        <v>6197.6900000000005</v>
      </c>
      <c r="P200" s="25">
        <f>O200-Ahorros!$E$4</f>
        <v>697.69000000000051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 t="shared" si="171"/>
        <v>5508.26</v>
      </c>
      <c r="M201">
        <v>190</v>
      </c>
      <c r="N201">
        <f t="shared" si="174"/>
        <v>10160.44</v>
      </c>
      <c r="O201">
        <f t="shared" si="175"/>
        <v>6160.4400000000005</v>
      </c>
      <c r="P201" s="25">
        <f>O201-Ahorros!$E$4</f>
        <v>660.44000000000051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 t="shared" si="171"/>
        <v>5498.76</v>
      </c>
      <c r="M202">
        <v>190</v>
      </c>
      <c r="N202">
        <f t="shared" si="174"/>
        <v>10150.94</v>
      </c>
      <c r="O202">
        <f t="shared" si="175"/>
        <v>6150.9400000000005</v>
      </c>
      <c r="P202" s="25">
        <f>O202-Ahorros!$E$4</f>
        <v>650.94000000000051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 t="shared" si="171"/>
        <v>5489.26</v>
      </c>
      <c r="M203">
        <v>190</v>
      </c>
      <c r="N203">
        <f t="shared" si="174"/>
        <v>10141.44</v>
      </c>
      <c r="O203">
        <f t="shared" si="175"/>
        <v>6141.4400000000005</v>
      </c>
      <c r="P203" s="25">
        <f>O203-Ahorros!$E$4</f>
        <v>641.44000000000051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 t="shared" si="171"/>
        <v>5477.76</v>
      </c>
      <c r="M204">
        <v>190</v>
      </c>
      <c r="N204">
        <f t="shared" si="174"/>
        <v>10129.94</v>
      </c>
      <c r="O204">
        <f t="shared" si="175"/>
        <v>6129.9400000000005</v>
      </c>
      <c r="P204" s="25">
        <f>O204-Ahorros!$E$4</f>
        <v>629.94000000000051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6">SUM(K205:M205)</f>
        <v>9904.94</v>
      </c>
      <c r="O205" s="46">
        <f t="shared" ref="O205" si="177">N205-4000</f>
        <v>5904.9400000000005</v>
      </c>
      <c r="P205" s="25">
        <f>O205-Ahorros!$E$4</f>
        <v>404.94000000000051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8">SUM(K206:M206)</f>
        <v>9889.94</v>
      </c>
      <c r="O206" s="46">
        <f t="shared" ref="O206:O208" si="179">N206-4000</f>
        <v>5889.9400000000005</v>
      </c>
      <c r="P206" s="25">
        <f>O206-Ahorros!$E$4</f>
        <v>389.94000000000051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8"/>
        <v>9851.94</v>
      </c>
      <c r="O207">
        <f t="shared" si="179"/>
        <v>5851.9400000000005</v>
      </c>
      <c r="P207" s="25">
        <f>O207-Ahorros!$E$4</f>
        <v>351.94000000000051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8"/>
        <v>9841.94</v>
      </c>
      <c r="O208">
        <f t="shared" si="179"/>
        <v>5841.9400000000005</v>
      </c>
      <c r="P208" s="25">
        <f>O208-Ahorros!$E$4</f>
        <v>341.94000000000051</v>
      </c>
    </row>
    <row r="209" spans="1:16" x14ac:dyDescent="0.25">
      <c r="A209" s="1">
        <v>43604</v>
      </c>
      <c r="B209">
        <v>19.5</v>
      </c>
      <c r="C209" t="s">
        <v>252</v>
      </c>
      <c r="D209" t="s">
        <v>69</v>
      </c>
      <c r="E209" t="s">
        <v>22</v>
      </c>
      <c r="F209" t="s">
        <v>18</v>
      </c>
      <c r="G209" t="s">
        <v>81</v>
      </c>
      <c r="K209">
        <v>4237.18</v>
      </c>
      <c r="L209">
        <f>L208-B209</f>
        <v>5458.26</v>
      </c>
      <c r="M209">
        <v>127</v>
      </c>
      <c r="N209" s="47">
        <f t="shared" ref="N209" si="180">SUM(K209:M209)</f>
        <v>9822.44</v>
      </c>
      <c r="O209" s="47">
        <f t="shared" ref="O209" si="181">N209-4000</f>
        <v>5822.4400000000005</v>
      </c>
      <c r="P209" s="25">
        <f>O209-Ahorros!$E$4</f>
        <v>322.44000000000051</v>
      </c>
    </row>
    <row r="210" spans="1:16" x14ac:dyDescent="0.25">
      <c r="A210" s="1">
        <v>43604</v>
      </c>
      <c r="B210">
        <v>65</v>
      </c>
      <c r="C210" t="s">
        <v>93</v>
      </c>
      <c r="D210" t="s">
        <v>93</v>
      </c>
      <c r="E210" t="s">
        <v>22</v>
      </c>
      <c r="F210" t="s">
        <v>32</v>
      </c>
      <c r="G210" t="s">
        <v>93</v>
      </c>
      <c r="K210">
        <f>K209-B210</f>
        <v>4172.18</v>
      </c>
      <c r="L210">
        <v>5458.26</v>
      </c>
      <c r="M210">
        <v>127</v>
      </c>
      <c r="N210" s="47">
        <f t="shared" ref="N210" si="182">SUM(K210:M210)</f>
        <v>9757.44</v>
      </c>
      <c r="O210" s="47">
        <f t="shared" ref="O210" si="183">N210-4000</f>
        <v>5757.4400000000005</v>
      </c>
      <c r="P210" s="25">
        <f>O210-Ahorros!$E$4</f>
        <v>257.44000000000051</v>
      </c>
    </row>
    <row r="211" spans="1:16" x14ac:dyDescent="0.25">
      <c r="A211" s="1">
        <v>43605</v>
      </c>
      <c r="B211">
        <v>181</v>
      </c>
      <c r="C211" t="s">
        <v>253</v>
      </c>
      <c r="D211" t="s">
        <v>31</v>
      </c>
      <c r="E211" t="s">
        <v>22</v>
      </c>
      <c r="F211" t="s">
        <v>18</v>
      </c>
      <c r="G211" t="s">
        <v>254</v>
      </c>
      <c r="K211">
        <v>4172.18</v>
      </c>
      <c r="L211">
        <f>L210-B211</f>
        <v>5277.26</v>
      </c>
      <c r="M211">
        <v>127</v>
      </c>
      <c r="N211" s="47">
        <f t="shared" ref="N211" si="184">SUM(K211:M211)</f>
        <v>9576.44</v>
      </c>
      <c r="O211" s="47">
        <f t="shared" ref="O211" si="185">N211-4000</f>
        <v>5576.4400000000005</v>
      </c>
      <c r="P211" s="25">
        <f>O211-Ahorros!$E$4</f>
        <v>76.440000000000509</v>
      </c>
    </row>
    <row r="212" spans="1:16" x14ac:dyDescent="0.25">
      <c r="A212" s="1">
        <v>43605</v>
      </c>
      <c r="B212">
        <v>19</v>
      </c>
      <c r="C212" t="s">
        <v>255</v>
      </c>
      <c r="D212" t="s">
        <v>128</v>
      </c>
      <c r="E212" t="s">
        <v>22</v>
      </c>
      <c r="F212" t="s">
        <v>18</v>
      </c>
      <c r="G212" t="s">
        <v>254</v>
      </c>
      <c r="K212">
        <v>4172.18</v>
      </c>
      <c r="L212">
        <f>L211-B212</f>
        <v>5258.26</v>
      </c>
      <c r="M212">
        <v>127</v>
      </c>
      <c r="N212" s="47">
        <f t="shared" ref="N212:N214" si="186">SUM(K212:M212)</f>
        <v>9557.44</v>
      </c>
      <c r="O212" s="47">
        <f t="shared" ref="O212:O214" si="187">N212-4000</f>
        <v>5557.4400000000005</v>
      </c>
      <c r="P212" s="25">
        <f>O212-Ahorros!$E$4</f>
        <v>57.440000000000509</v>
      </c>
    </row>
    <row r="213" spans="1:16" x14ac:dyDescent="0.25">
      <c r="A213" s="1">
        <v>43605</v>
      </c>
      <c r="B213">
        <v>10</v>
      </c>
      <c r="C213" t="s">
        <v>256</v>
      </c>
      <c r="D213" t="s">
        <v>257</v>
      </c>
      <c r="E213" t="s">
        <v>22</v>
      </c>
      <c r="F213" t="s">
        <v>7</v>
      </c>
      <c r="G213" t="s">
        <v>73</v>
      </c>
      <c r="K213">
        <v>4172.18</v>
      </c>
      <c r="L213">
        <v>5277.26</v>
      </c>
      <c r="M213">
        <f>M212-B213</f>
        <v>117</v>
      </c>
      <c r="N213">
        <f t="shared" si="186"/>
        <v>9566.44</v>
      </c>
      <c r="O213">
        <f t="shared" si="187"/>
        <v>5566.4400000000005</v>
      </c>
      <c r="P213" s="25">
        <f>O213-Ahorros!$E$4</f>
        <v>66.440000000000509</v>
      </c>
    </row>
    <row r="214" spans="1:16" x14ac:dyDescent="0.25">
      <c r="A214" s="1">
        <v>43605</v>
      </c>
      <c r="B214">
        <v>10</v>
      </c>
      <c r="C214" t="s">
        <v>177</v>
      </c>
      <c r="D214" t="s">
        <v>178</v>
      </c>
      <c r="E214" t="s">
        <v>22</v>
      </c>
      <c r="F214" t="s">
        <v>7</v>
      </c>
      <c r="G214" t="s">
        <v>44</v>
      </c>
      <c r="K214">
        <v>4172.18</v>
      </c>
      <c r="L214">
        <v>5277.26</v>
      </c>
      <c r="M214">
        <f>M213-B214</f>
        <v>107</v>
      </c>
      <c r="N214">
        <f t="shared" si="186"/>
        <v>9556.44</v>
      </c>
      <c r="O214">
        <f t="shared" si="187"/>
        <v>5556.4400000000005</v>
      </c>
      <c r="P214" s="25">
        <f>O214-Ahorros!$E$4</f>
        <v>56.440000000000509</v>
      </c>
    </row>
    <row r="215" spans="1:16" x14ac:dyDescent="0.25">
      <c r="A215" s="1">
        <v>43606</v>
      </c>
      <c r="B215">
        <v>185</v>
      </c>
      <c r="C215" t="s">
        <v>258</v>
      </c>
      <c r="D215" t="s">
        <v>259</v>
      </c>
      <c r="E215" t="s">
        <v>22</v>
      </c>
      <c r="F215" t="s">
        <v>18</v>
      </c>
      <c r="G215" t="s">
        <v>260</v>
      </c>
      <c r="K215">
        <v>4172.18</v>
      </c>
      <c r="L215">
        <f>L214-B215</f>
        <v>5092.26</v>
      </c>
      <c r="M215">
        <v>107</v>
      </c>
      <c r="N215" s="48">
        <f t="shared" ref="N215" si="188">SUM(K215:M215)</f>
        <v>9371.44</v>
      </c>
      <c r="O215" s="48">
        <f t="shared" ref="O215" si="189">N215-4000</f>
        <v>5371.4400000000005</v>
      </c>
      <c r="P215" s="25">
        <f>O215-Ahorros!$E$4</f>
        <v>-128.55999999999949</v>
      </c>
    </row>
    <row r="216" spans="1:16" x14ac:dyDescent="0.25">
      <c r="A216" s="1">
        <v>43606</v>
      </c>
      <c r="B216">
        <v>50</v>
      </c>
      <c r="C216" t="s">
        <v>258</v>
      </c>
      <c r="D216" t="s">
        <v>259</v>
      </c>
      <c r="E216" t="s">
        <v>22</v>
      </c>
      <c r="F216" t="s">
        <v>32</v>
      </c>
      <c r="G216" t="s">
        <v>260</v>
      </c>
      <c r="K216">
        <f>K215-B216</f>
        <v>4122.18</v>
      </c>
      <c r="L216">
        <v>5092.26</v>
      </c>
      <c r="M216">
        <v>107</v>
      </c>
      <c r="N216" s="48">
        <f t="shared" ref="N216:N217" si="190">SUM(K216:M216)</f>
        <v>9321.44</v>
      </c>
      <c r="O216" s="48">
        <f t="shared" ref="O216:O217" si="191">N216-4000</f>
        <v>5321.4400000000005</v>
      </c>
      <c r="P216" s="25">
        <f>O216-Ahorros!$E$4</f>
        <v>-178.55999999999949</v>
      </c>
    </row>
    <row r="217" spans="1:16" x14ac:dyDescent="0.25">
      <c r="A217" s="1">
        <v>43607</v>
      </c>
      <c r="B217">
        <v>19</v>
      </c>
      <c r="C217" t="s">
        <v>261</v>
      </c>
      <c r="D217" t="s">
        <v>69</v>
      </c>
      <c r="E217" t="s">
        <v>22</v>
      </c>
      <c r="F217" t="s">
        <v>18</v>
      </c>
      <c r="G217" t="s">
        <v>81</v>
      </c>
      <c r="K217">
        <f>K216-B217</f>
        <v>4103.18</v>
      </c>
      <c r="L217">
        <v>5092.26</v>
      </c>
      <c r="M217">
        <v>107</v>
      </c>
      <c r="N217">
        <f t="shared" si="190"/>
        <v>9302.44</v>
      </c>
      <c r="O217">
        <f t="shared" si="191"/>
        <v>5302.4400000000005</v>
      </c>
      <c r="P217" s="25">
        <f>O217-Ahorros!$E$4</f>
        <v>-197.55999999999949</v>
      </c>
    </row>
    <row r="218" spans="1:16" x14ac:dyDescent="0.25">
      <c r="A218" s="1">
        <v>43608</v>
      </c>
      <c r="B218">
        <v>429</v>
      </c>
      <c r="C218" t="s">
        <v>165</v>
      </c>
      <c r="D218" t="s">
        <v>48</v>
      </c>
      <c r="E218" t="s">
        <v>22</v>
      </c>
      <c r="F218" t="s">
        <v>18</v>
      </c>
      <c r="G218" t="s">
        <v>166</v>
      </c>
      <c r="K218">
        <v>4103.18</v>
      </c>
      <c r="L218">
        <f>L217-B218</f>
        <v>4663.26</v>
      </c>
      <c r="M218">
        <v>107</v>
      </c>
      <c r="N218" s="49">
        <f t="shared" ref="N218:N240" si="192">SUM(K218:M218)</f>
        <v>8873.44</v>
      </c>
      <c r="O218" s="49">
        <f t="shared" ref="O218:O240" si="193">N218-4000</f>
        <v>4873.4400000000005</v>
      </c>
      <c r="P218" s="25">
        <f>O218-Ahorros!$E$4</f>
        <v>-626.55999999999949</v>
      </c>
    </row>
    <row r="219" spans="1:16" x14ac:dyDescent="0.25">
      <c r="A219" s="1">
        <v>43609</v>
      </c>
      <c r="B219">
        <v>12.9</v>
      </c>
      <c r="C219" t="s">
        <v>262</v>
      </c>
      <c r="D219" t="s">
        <v>263</v>
      </c>
      <c r="E219" t="s">
        <v>22</v>
      </c>
      <c r="F219" t="s">
        <v>18</v>
      </c>
      <c r="G219" t="s">
        <v>81</v>
      </c>
      <c r="K219">
        <v>4103.18</v>
      </c>
      <c r="L219" s="49">
        <f>L218-B219</f>
        <v>4650.3600000000006</v>
      </c>
      <c r="M219">
        <v>107</v>
      </c>
      <c r="N219">
        <f t="shared" si="192"/>
        <v>8860.5400000000009</v>
      </c>
      <c r="O219">
        <f t="shared" si="193"/>
        <v>4860.5400000000009</v>
      </c>
      <c r="P219" s="25">
        <f>O219-Ahorros!$E$4</f>
        <v>-639.45999999999913</v>
      </c>
    </row>
    <row r="220" spans="1:16" x14ac:dyDescent="0.25">
      <c r="A220" s="1">
        <v>43609</v>
      </c>
      <c r="B220">
        <v>280</v>
      </c>
      <c r="C220" t="s">
        <v>264</v>
      </c>
      <c r="D220" t="s">
        <v>48</v>
      </c>
      <c r="E220" t="s">
        <v>17</v>
      </c>
      <c r="F220" t="s">
        <v>18</v>
      </c>
      <c r="G220" t="s">
        <v>73</v>
      </c>
      <c r="K220">
        <v>4103.18</v>
      </c>
      <c r="L220">
        <f>L219+B220</f>
        <v>4930.3600000000006</v>
      </c>
      <c r="M220">
        <v>107</v>
      </c>
      <c r="N220">
        <f t="shared" si="192"/>
        <v>9140.5400000000009</v>
      </c>
      <c r="O220">
        <f t="shared" si="193"/>
        <v>5140.5400000000009</v>
      </c>
      <c r="P220" s="25">
        <f>O220-Ahorros!$E$4</f>
        <v>-359.45999999999913</v>
      </c>
    </row>
    <row r="221" spans="1:16" x14ac:dyDescent="0.25">
      <c r="A221" s="1">
        <v>43610</v>
      </c>
      <c r="B221">
        <v>14.95</v>
      </c>
      <c r="C221" t="s">
        <v>146</v>
      </c>
      <c r="D221" t="s">
        <v>82</v>
      </c>
      <c r="E221" t="s">
        <v>22</v>
      </c>
      <c r="F221" t="s">
        <v>18</v>
      </c>
      <c r="G221" t="s">
        <v>84</v>
      </c>
      <c r="K221">
        <v>4103.18</v>
      </c>
      <c r="L221">
        <f>L220-B221</f>
        <v>4915.4100000000008</v>
      </c>
      <c r="M221">
        <v>107</v>
      </c>
      <c r="N221">
        <f t="shared" si="192"/>
        <v>9125.59</v>
      </c>
      <c r="O221">
        <f t="shared" si="193"/>
        <v>5125.59</v>
      </c>
      <c r="P221" s="25">
        <f>O221-Ahorros!$E$4</f>
        <v>-374.40999999999985</v>
      </c>
    </row>
    <row r="222" spans="1:16" x14ac:dyDescent="0.25">
      <c r="A222" s="1">
        <v>43610</v>
      </c>
      <c r="B222">
        <v>22.58</v>
      </c>
      <c r="C222" t="s">
        <v>265</v>
      </c>
      <c r="D222" t="s">
        <v>82</v>
      </c>
      <c r="E222" t="s">
        <v>22</v>
      </c>
      <c r="F222" t="s">
        <v>18</v>
      </c>
      <c r="G222" t="s">
        <v>84</v>
      </c>
      <c r="K222">
        <v>4103.18</v>
      </c>
      <c r="L222" s="49">
        <f>L221-B222</f>
        <v>4892.8300000000008</v>
      </c>
      <c r="M222">
        <v>107</v>
      </c>
      <c r="N222">
        <f t="shared" si="192"/>
        <v>9103.010000000002</v>
      </c>
      <c r="O222">
        <f t="shared" si="193"/>
        <v>5103.010000000002</v>
      </c>
      <c r="P222" s="25">
        <f>O222-Ahorros!$E$4</f>
        <v>-396.98999999999796</v>
      </c>
    </row>
    <row r="223" spans="1:16" x14ac:dyDescent="0.25">
      <c r="A223" s="1">
        <v>43610</v>
      </c>
      <c r="B223">
        <v>11.15</v>
      </c>
      <c r="C223" t="s">
        <v>182</v>
      </c>
      <c r="D223" t="s">
        <v>82</v>
      </c>
      <c r="E223" t="s">
        <v>22</v>
      </c>
      <c r="F223" t="s">
        <v>18</v>
      </c>
      <c r="G223" t="s">
        <v>84</v>
      </c>
      <c r="K223">
        <v>4103.18</v>
      </c>
      <c r="L223" s="49">
        <f>L222-B223</f>
        <v>4881.6800000000012</v>
      </c>
      <c r="M223">
        <v>107</v>
      </c>
      <c r="N223">
        <f t="shared" si="192"/>
        <v>9091.86</v>
      </c>
      <c r="O223">
        <f t="shared" si="193"/>
        <v>5091.8600000000006</v>
      </c>
      <c r="P223" s="25">
        <f>O223-Ahorros!$E$4</f>
        <v>-408.13999999999942</v>
      </c>
    </row>
    <row r="224" spans="1:16" x14ac:dyDescent="0.25">
      <c r="A224" s="1">
        <v>43610</v>
      </c>
      <c r="B224">
        <v>12.9</v>
      </c>
      <c r="C224" t="s">
        <v>266</v>
      </c>
      <c r="D224" t="s">
        <v>82</v>
      </c>
      <c r="E224" t="s">
        <v>22</v>
      </c>
      <c r="F224" t="s">
        <v>18</v>
      </c>
      <c r="G224" t="s">
        <v>84</v>
      </c>
      <c r="K224">
        <v>4103.18</v>
      </c>
      <c r="L224" s="49">
        <f>L223-B224</f>
        <v>4868.7800000000016</v>
      </c>
      <c r="M224">
        <v>107</v>
      </c>
      <c r="N224">
        <f t="shared" si="192"/>
        <v>9078.9600000000028</v>
      </c>
      <c r="O224">
        <f t="shared" si="193"/>
        <v>5078.9600000000028</v>
      </c>
      <c r="P224" s="25">
        <f>O224-Ahorros!$E$4</f>
        <v>-421.03999999999724</v>
      </c>
    </row>
    <row r="225" spans="1:16" x14ac:dyDescent="0.25">
      <c r="A225" s="1">
        <v>43610</v>
      </c>
      <c r="B225">
        <v>21</v>
      </c>
      <c r="C225" t="s">
        <v>152</v>
      </c>
      <c r="D225" t="s">
        <v>82</v>
      </c>
      <c r="E225" t="s">
        <v>22</v>
      </c>
      <c r="F225" t="s">
        <v>18</v>
      </c>
      <c r="G225" t="s">
        <v>84</v>
      </c>
      <c r="K225">
        <v>4103.18</v>
      </c>
      <c r="L225" s="49">
        <f>L224-B225</f>
        <v>4847.7800000000016</v>
      </c>
      <c r="M225">
        <v>107</v>
      </c>
      <c r="N225">
        <f t="shared" si="192"/>
        <v>9057.9600000000028</v>
      </c>
      <c r="O225">
        <f t="shared" si="193"/>
        <v>5057.9600000000028</v>
      </c>
      <c r="P225" s="25">
        <f>O225-Ahorros!$E$4</f>
        <v>-442.03999999999724</v>
      </c>
    </row>
    <row r="226" spans="1:16" x14ac:dyDescent="0.25">
      <c r="A226" s="1">
        <v>43610</v>
      </c>
      <c r="B226">
        <v>18.100000000000001</v>
      </c>
      <c r="C226" t="s">
        <v>267</v>
      </c>
      <c r="D226" t="s">
        <v>110</v>
      </c>
      <c r="E226" t="s">
        <v>22</v>
      </c>
      <c r="F226" t="s">
        <v>18</v>
      </c>
      <c r="G226" t="s">
        <v>84</v>
      </c>
      <c r="K226">
        <v>4103.18</v>
      </c>
      <c r="L226" s="49">
        <f>L225-B226</f>
        <v>4829.6800000000012</v>
      </c>
      <c r="M226">
        <v>107</v>
      </c>
      <c r="N226">
        <f t="shared" si="192"/>
        <v>9039.86</v>
      </c>
      <c r="O226">
        <f t="shared" si="193"/>
        <v>5039.8600000000006</v>
      </c>
      <c r="P226" s="25">
        <f>O226-Ahorros!$E$4</f>
        <v>-460.13999999999942</v>
      </c>
    </row>
    <row r="227" spans="1:16" x14ac:dyDescent="0.25">
      <c r="A227" s="1">
        <v>43610</v>
      </c>
      <c r="B227">
        <v>44</v>
      </c>
      <c r="C227" t="s">
        <v>153</v>
      </c>
      <c r="D227" t="s">
        <v>82</v>
      </c>
      <c r="E227" t="s">
        <v>22</v>
      </c>
      <c r="F227" t="s">
        <v>18</v>
      </c>
      <c r="G227" t="s">
        <v>84</v>
      </c>
      <c r="K227">
        <v>4103.18</v>
      </c>
      <c r="L227" s="49">
        <f>L226-B227</f>
        <v>4785.6800000000012</v>
      </c>
      <c r="M227">
        <v>107</v>
      </c>
      <c r="N227">
        <f t="shared" si="192"/>
        <v>8995.86</v>
      </c>
      <c r="O227">
        <f t="shared" si="193"/>
        <v>4995.8600000000006</v>
      </c>
      <c r="P227" s="25">
        <f>O227-Ahorros!$E$4</f>
        <v>-504.13999999999942</v>
      </c>
    </row>
    <row r="228" spans="1:16" x14ac:dyDescent="0.25">
      <c r="A228" s="1">
        <v>43610</v>
      </c>
      <c r="B228">
        <v>32.57</v>
      </c>
      <c r="C228" t="s">
        <v>268</v>
      </c>
      <c r="D228" t="s">
        <v>82</v>
      </c>
      <c r="E228" t="s">
        <v>22</v>
      </c>
      <c r="F228" t="s">
        <v>18</v>
      </c>
      <c r="G228" t="s">
        <v>84</v>
      </c>
      <c r="K228">
        <v>4103.18</v>
      </c>
      <c r="L228" s="49">
        <f>L227-B228</f>
        <v>4753.1100000000015</v>
      </c>
      <c r="M228">
        <v>107</v>
      </c>
      <c r="N228">
        <f t="shared" si="192"/>
        <v>8963.2900000000009</v>
      </c>
      <c r="O228">
        <f t="shared" si="193"/>
        <v>4963.2900000000009</v>
      </c>
      <c r="P228" s="25">
        <f>O228-Ahorros!$E$4</f>
        <v>-536.70999999999913</v>
      </c>
    </row>
    <row r="229" spans="1:16" x14ac:dyDescent="0.25">
      <c r="A229" s="1">
        <v>43610</v>
      </c>
      <c r="B229">
        <v>36.25</v>
      </c>
      <c r="C229" t="s">
        <v>87</v>
      </c>
      <c r="D229" t="s">
        <v>82</v>
      </c>
      <c r="E229" t="s">
        <v>22</v>
      </c>
      <c r="F229" t="s">
        <v>18</v>
      </c>
      <c r="G229" t="s">
        <v>84</v>
      </c>
      <c r="K229">
        <v>4103.18</v>
      </c>
      <c r="L229" s="49">
        <f>L228-B229</f>
        <v>4716.8600000000015</v>
      </c>
      <c r="M229">
        <v>107</v>
      </c>
      <c r="N229">
        <f t="shared" si="192"/>
        <v>8927.0400000000009</v>
      </c>
      <c r="O229">
        <f t="shared" si="193"/>
        <v>4927.0400000000009</v>
      </c>
      <c r="P229" s="25">
        <f>O229-Ahorros!$E$4</f>
        <v>-572.95999999999913</v>
      </c>
    </row>
    <row r="230" spans="1:16" x14ac:dyDescent="0.25">
      <c r="A230" s="1">
        <v>43610</v>
      </c>
      <c r="B230">
        <v>27.6</v>
      </c>
      <c r="C230" t="s">
        <v>269</v>
      </c>
      <c r="D230" t="s">
        <v>69</v>
      </c>
      <c r="E230" t="s">
        <v>22</v>
      </c>
      <c r="F230" t="s">
        <v>18</v>
      </c>
      <c r="G230" t="s">
        <v>84</v>
      </c>
      <c r="K230">
        <v>4103.18</v>
      </c>
      <c r="L230" s="49">
        <f>L229-B230</f>
        <v>4689.2600000000011</v>
      </c>
      <c r="M230">
        <v>107</v>
      </c>
      <c r="N230">
        <f t="shared" si="192"/>
        <v>8899.4400000000023</v>
      </c>
      <c r="O230">
        <f t="shared" si="193"/>
        <v>4899.4400000000023</v>
      </c>
      <c r="P230" s="25">
        <f>O230-Ahorros!$E$4</f>
        <v>-600.55999999999767</v>
      </c>
    </row>
    <row r="231" spans="1:16" x14ac:dyDescent="0.25">
      <c r="A231" s="1">
        <v>43610</v>
      </c>
      <c r="B231">
        <v>15.58</v>
      </c>
      <c r="C231" t="s">
        <v>270</v>
      </c>
      <c r="D231" t="s">
        <v>82</v>
      </c>
      <c r="E231" t="s">
        <v>22</v>
      </c>
      <c r="F231" t="s">
        <v>18</v>
      </c>
      <c r="G231" t="s">
        <v>84</v>
      </c>
      <c r="K231">
        <v>4103.18</v>
      </c>
      <c r="L231" s="49">
        <f>L230-B231</f>
        <v>4673.6800000000012</v>
      </c>
      <c r="M231">
        <v>107</v>
      </c>
      <c r="N231">
        <f t="shared" si="192"/>
        <v>8883.86</v>
      </c>
      <c r="O231">
        <f t="shared" si="193"/>
        <v>4883.8600000000006</v>
      </c>
      <c r="P231" s="25">
        <f>O231-Ahorros!$E$4</f>
        <v>-616.13999999999942</v>
      </c>
    </row>
    <row r="232" spans="1:16" x14ac:dyDescent="0.25">
      <c r="A232" s="1">
        <v>43610</v>
      </c>
      <c r="B232">
        <v>22</v>
      </c>
      <c r="C232" t="s">
        <v>271</v>
      </c>
      <c r="D232" t="s">
        <v>263</v>
      </c>
      <c r="E232" t="s">
        <v>22</v>
      </c>
      <c r="F232" t="s">
        <v>18</v>
      </c>
      <c r="G232" t="s">
        <v>84</v>
      </c>
      <c r="K232">
        <v>4103.18</v>
      </c>
      <c r="L232" s="49">
        <f>L231-B232</f>
        <v>4651.6800000000012</v>
      </c>
      <c r="M232">
        <v>107</v>
      </c>
      <c r="N232">
        <f t="shared" si="192"/>
        <v>8861.86</v>
      </c>
      <c r="O232">
        <f t="shared" si="193"/>
        <v>4861.8600000000006</v>
      </c>
      <c r="P232" s="25">
        <f>O232-Ahorros!$E$4</f>
        <v>-638.13999999999942</v>
      </c>
    </row>
    <row r="233" spans="1:16" x14ac:dyDescent="0.25">
      <c r="A233" s="1">
        <v>43610</v>
      </c>
      <c r="B233">
        <v>9.0500000000000007</v>
      </c>
      <c r="C233" t="s">
        <v>272</v>
      </c>
      <c r="D233" t="s">
        <v>82</v>
      </c>
      <c r="E233" t="s">
        <v>22</v>
      </c>
      <c r="F233" t="s">
        <v>18</v>
      </c>
      <c r="G233" t="s">
        <v>84</v>
      </c>
      <c r="K233">
        <v>4103.18</v>
      </c>
      <c r="L233" s="49">
        <f>L232-B233</f>
        <v>4642.630000000001</v>
      </c>
      <c r="M233">
        <v>107</v>
      </c>
      <c r="N233">
        <f t="shared" si="192"/>
        <v>8852.8100000000013</v>
      </c>
      <c r="O233">
        <f t="shared" si="193"/>
        <v>4852.8100000000013</v>
      </c>
      <c r="P233" s="25">
        <f>O233-Ahorros!$E$4</f>
        <v>-647.18999999999869</v>
      </c>
    </row>
    <row r="234" spans="1:16" x14ac:dyDescent="0.25">
      <c r="A234" s="1">
        <v>43610</v>
      </c>
      <c r="B234">
        <v>4.3</v>
      </c>
      <c r="C234" t="s">
        <v>273</v>
      </c>
      <c r="D234" t="s">
        <v>82</v>
      </c>
      <c r="E234" t="s">
        <v>22</v>
      </c>
      <c r="F234" t="s">
        <v>18</v>
      </c>
      <c r="G234" t="s">
        <v>84</v>
      </c>
      <c r="K234">
        <v>4103.18</v>
      </c>
      <c r="L234" s="49">
        <f>L233-B234</f>
        <v>4638.3300000000008</v>
      </c>
      <c r="M234">
        <v>107</v>
      </c>
      <c r="N234">
        <f t="shared" si="192"/>
        <v>8848.510000000002</v>
      </c>
      <c r="O234">
        <f t="shared" si="193"/>
        <v>4848.510000000002</v>
      </c>
      <c r="P234" s="25">
        <f>O234-Ahorros!$E$4</f>
        <v>-651.48999999999796</v>
      </c>
    </row>
    <row r="235" spans="1:16" x14ac:dyDescent="0.25">
      <c r="A235" s="1">
        <v>43610</v>
      </c>
      <c r="B235">
        <v>11</v>
      </c>
      <c r="C235" t="s">
        <v>274</v>
      </c>
      <c r="D235" t="s">
        <v>82</v>
      </c>
      <c r="E235" t="s">
        <v>22</v>
      </c>
      <c r="F235" t="s">
        <v>18</v>
      </c>
      <c r="G235" t="s">
        <v>84</v>
      </c>
      <c r="K235">
        <v>4103.18</v>
      </c>
      <c r="L235" s="49">
        <f>L234-B235</f>
        <v>4627.3300000000008</v>
      </c>
      <c r="M235">
        <v>107</v>
      </c>
      <c r="N235">
        <f t="shared" si="192"/>
        <v>8837.510000000002</v>
      </c>
      <c r="O235">
        <f t="shared" si="193"/>
        <v>4837.510000000002</v>
      </c>
      <c r="P235" s="25">
        <f>O235-Ahorros!$E$4</f>
        <v>-662.48999999999796</v>
      </c>
    </row>
    <row r="236" spans="1:16" x14ac:dyDescent="0.25">
      <c r="A236" s="1">
        <v>43610</v>
      </c>
      <c r="B236">
        <v>15.5</v>
      </c>
      <c r="C236" t="s">
        <v>275</v>
      </c>
      <c r="D236" t="s">
        <v>82</v>
      </c>
      <c r="E236" t="s">
        <v>22</v>
      </c>
      <c r="F236" t="s">
        <v>18</v>
      </c>
      <c r="G236" t="s">
        <v>84</v>
      </c>
      <c r="K236">
        <v>4103.18</v>
      </c>
      <c r="L236" s="49">
        <f>L235-B236</f>
        <v>4611.8300000000008</v>
      </c>
      <c r="M236">
        <v>107</v>
      </c>
      <c r="N236">
        <f t="shared" si="192"/>
        <v>8822.010000000002</v>
      </c>
      <c r="O236">
        <f t="shared" si="193"/>
        <v>4822.010000000002</v>
      </c>
      <c r="P236" s="25">
        <f>O236-Ahorros!$E$4</f>
        <v>-677.98999999999796</v>
      </c>
    </row>
    <row r="237" spans="1:16" x14ac:dyDescent="0.25">
      <c r="A237" s="1">
        <v>43611</v>
      </c>
      <c r="B237">
        <v>85</v>
      </c>
      <c r="C237" t="s">
        <v>93</v>
      </c>
      <c r="D237" t="s">
        <v>93</v>
      </c>
      <c r="E237" t="s">
        <v>22</v>
      </c>
      <c r="F237" t="s">
        <v>18</v>
      </c>
      <c r="G237" t="s">
        <v>93</v>
      </c>
      <c r="K237">
        <v>4103.18</v>
      </c>
      <c r="L237" s="49">
        <f>L236-B237</f>
        <v>4526.8300000000008</v>
      </c>
      <c r="M237">
        <v>107</v>
      </c>
      <c r="N237">
        <f t="shared" si="192"/>
        <v>8737.010000000002</v>
      </c>
      <c r="O237">
        <f t="shared" si="193"/>
        <v>4737.010000000002</v>
      </c>
      <c r="P237" s="25">
        <f>O237-Ahorros!$E$4</f>
        <v>-762.98999999999796</v>
      </c>
    </row>
    <row r="238" spans="1:16" x14ac:dyDescent="0.25">
      <c r="A238" s="1">
        <v>43612</v>
      </c>
      <c r="B238">
        <v>302</v>
      </c>
      <c r="C238" t="s">
        <v>276</v>
      </c>
      <c r="D238" t="s">
        <v>69</v>
      </c>
      <c r="E238" t="s">
        <v>22</v>
      </c>
      <c r="F238" t="s">
        <v>18</v>
      </c>
      <c r="G238" t="s">
        <v>73</v>
      </c>
      <c r="K238">
        <v>4103.18</v>
      </c>
      <c r="L238" s="49">
        <f>L237-B238</f>
        <v>4224.8300000000008</v>
      </c>
      <c r="M238">
        <v>107</v>
      </c>
      <c r="N238">
        <f t="shared" si="192"/>
        <v>8435.010000000002</v>
      </c>
      <c r="O238">
        <f t="shared" si="193"/>
        <v>4435.010000000002</v>
      </c>
      <c r="P238" s="25">
        <f>O238-Ahorros!$E$4</f>
        <v>-1064.989999999998</v>
      </c>
    </row>
    <row r="239" spans="1:16" x14ac:dyDescent="0.25">
      <c r="A239" s="1">
        <v>43612</v>
      </c>
      <c r="B239">
        <v>25</v>
      </c>
      <c r="C239" t="s">
        <v>277</v>
      </c>
      <c r="D239" t="s">
        <v>48</v>
      </c>
      <c r="E239" t="s">
        <v>22</v>
      </c>
      <c r="F239" t="s">
        <v>18</v>
      </c>
      <c r="G239" t="s">
        <v>113</v>
      </c>
      <c r="K239">
        <v>4103.18</v>
      </c>
      <c r="L239" s="49">
        <f>L238-B239</f>
        <v>4199.8300000000008</v>
      </c>
      <c r="M239">
        <v>107</v>
      </c>
      <c r="N239">
        <f t="shared" si="192"/>
        <v>8410.010000000002</v>
      </c>
      <c r="O239">
        <f t="shared" si="193"/>
        <v>4410.010000000002</v>
      </c>
      <c r="P239" s="25">
        <f>O239-Ahorros!$E$4</f>
        <v>-1089.989999999998</v>
      </c>
    </row>
    <row r="240" spans="1:16" x14ac:dyDescent="0.25">
      <c r="A240" s="1">
        <v>43612</v>
      </c>
      <c r="B240">
        <v>3700</v>
      </c>
      <c r="C240" t="s">
        <v>278</v>
      </c>
      <c r="D240" t="s">
        <v>279</v>
      </c>
      <c r="E240" t="s">
        <v>22</v>
      </c>
      <c r="F240" t="s">
        <v>18</v>
      </c>
      <c r="G240" t="s">
        <v>280</v>
      </c>
      <c r="K240">
        <v>4103.18</v>
      </c>
      <c r="L240" s="49">
        <f>L239-B240</f>
        <v>499.83000000000084</v>
      </c>
      <c r="M240">
        <v>107</v>
      </c>
      <c r="N240">
        <f t="shared" si="192"/>
        <v>4710.0100000000011</v>
      </c>
      <c r="O240">
        <f t="shared" si="193"/>
        <v>710.01000000000113</v>
      </c>
      <c r="P240" s="25">
        <f>O240-Ahorros!$E$4</f>
        <v>-4789.9899999999989</v>
      </c>
    </row>
    <row r="241" spans="1:16" x14ac:dyDescent="0.25">
      <c r="A241" s="1">
        <v>43612</v>
      </c>
      <c r="B241">
        <v>49</v>
      </c>
      <c r="C241" t="s">
        <v>195</v>
      </c>
      <c r="D241" t="s">
        <v>48</v>
      </c>
      <c r="E241" t="s">
        <v>22</v>
      </c>
      <c r="F241" t="s">
        <v>131</v>
      </c>
      <c r="G241" t="s">
        <v>196</v>
      </c>
      <c r="K241">
        <f>K240-B241</f>
        <v>4054.1800000000003</v>
      </c>
      <c r="L241">
        <v>499.83</v>
      </c>
      <c r="M241">
        <v>107</v>
      </c>
      <c r="N241" s="49">
        <f t="shared" ref="N241" si="194">SUM(K241:M241)</f>
        <v>4661.01</v>
      </c>
      <c r="O241" s="49">
        <f t="shared" ref="O241" si="195">N241-4000</f>
        <v>661.01000000000022</v>
      </c>
      <c r="P241" s="25">
        <f>O241-Ahorros!$E$4</f>
        <v>-4838.99</v>
      </c>
    </row>
    <row r="242" spans="1:16" x14ac:dyDescent="0.25">
      <c r="A242" s="1">
        <v>43613</v>
      </c>
      <c r="B242">
        <v>68</v>
      </c>
      <c r="C242" t="s">
        <v>281</v>
      </c>
      <c r="D242" t="s">
        <v>31</v>
      </c>
      <c r="E242" t="s">
        <v>22</v>
      </c>
      <c r="F242" t="s">
        <v>7</v>
      </c>
      <c r="G242" t="s">
        <v>281</v>
      </c>
      <c r="K242">
        <v>4054.18</v>
      </c>
      <c r="L242">
        <v>499.83</v>
      </c>
      <c r="M242">
        <f>M241-B242</f>
        <v>39</v>
      </c>
      <c r="N242" s="49">
        <f t="shared" ref="N242" si="196">SUM(K242:M242)</f>
        <v>4593.01</v>
      </c>
      <c r="O242" s="49">
        <f t="shared" ref="O242" si="197">N242-4000</f>
        <v>593.01000000000022</v>
      </c>
      <c r="P242" s="25">
        <f>O242-Ahorros!$E$4</f>
        <v>-4906.99</v>
      </c>
    </row>
    <row r="243" spans="1:16" x14ac:dyDescent="0.25">
      <c r="A243" s="1">
        <v>43613</v>
      </c>
      <c r="B243">
        <v>10</v>
      </c>
      <c r="C243" t="s">
        <v>177</v>
      </c>
      <c r="D243" t="s">
        <v>43</v>
      </c>
      <c r="E243" t="s">
        <v>22</v>
      </c>
      <c r="F243" t="s">
        <v>7</v>
      </c>
      <c r="G243" t="s">
        <v>44</v>
      </c>
      <c r="K243">
        <v>4054.18</v>
      </c>
      <c r="L243">
        <v>499.83</v>
      </c>
      <c r="M243" s="49">
        <f>M242-B243</f>
        <v>29</v>
      </c>
      <c r="N243" s="49">
        <f t="shared" ref="N243" si="198">SUM(K243:M243)</f>
        <v>4583.01</v>
      </c>
      <c r="O243" s="49">
        <f t="shared" ref="O243" si="199">N243-4000</f>
        <v>583.01000000000022</v>
      </c>
      <c r="P243" s="25">
        <f>O243-Ahorros!$E$4</f>
        <v>-4916.99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D8" sqref="D8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51" t="s">
        <v>98</v>
      </c>
      <c r="B2" s="51"/>
      <c r="C2" s="51"/>
      <c r="D2" s="51"/>
      <c r="E2" s="51"/>
      <c r="F2" s="51"/>
      <c r="G2" s="51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2019-05-29T03:01:27Z</dcterms:modified>
</cp:coreProperties>
</file>