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43938EF-5A58-4BB2-8342-906884ADD86D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52" i="1" l="1"/>
  <c r="O252" i="1"/>
  <c r="M252" i="1"/>
  <c r="N251" i="1"/>
  <c r="O251" i="1"/>
  <c r="M251" i="1"/>
  <c r="N250" i="1"/>
  <c r="O250" i="1"/>
  <c r="L250" i="1"/>
  <c r="N249" i="1"/>
  <c r="O249" i="1" s="1"/>
  <c r="L249" i="1"/>
  <c r="N248" i="1" l="1"/>
  <c r="O248" i="1" s="1"/>
  <c r="M248" i="1"/>
  <c r="N247" i="1"/>
  <c r="O247" i="1" s="1"/>
  <c r="M247" i="1"/>
  <c r="N246" i="1"/>
  <c r="O246" i="1" s="1"/>
  <c r="M246" i="1"/>
  <c r="M245" i="1"/>
  <c r="K245" i="1"/>
  <c r="N245" i="1" s="1"/>
  <c r="O245" i="1" s="1"/>
  <c r="N244" i="1"/>
  <c r="O244" i="1"/>
  <c r="L244" i="1"/>
  <c r="K244" i="1"/>
  <c r="M243" i="1" l="1"/>
  <c r="N243" i="1" s="1"/>
  <c r="O243" i="1" s="1"/>
  <c r="N242" i="1"/>
  <c r="O242" i="1"/>
  <c r="M242" i="1"/>
  <c r="N241" i="1"/>
  <c r="O241" i="1"/>
  <c r="K241" i="1"/>
  <c r="N240" i="1"/>
  <c r="O240" i="1"/>
  <c r="L240" i="1"/>
  <c r="N239" i="1"/>
  <c r="O239" i="1"/>
  <c r="L239" i="1"/>
  <c r="N238" i="1"/>
  <c r="O238" i="1"/>
  <c r="L238" i="1"/>
  <c r="N237" i="1"/>
  <c r="O237" i="1" s="1"/>
  <c r="L237" i="1"/>
  <c r="N236" i="1"/>
  <c r="O236" i="1"/>
  <c r="L236" i="1"/>
  <c r="N235" i="1"/>
  <c r="O235" i="1" s="1"/>
  <c r="L235" i="1"/>
  <c r="N234" i="1"/>
  <c r="O234" i="1" s="1"/>
  <c r="L234" i="1"/>
  <c r="N233" i="1"/>
  <c r="O233" i="1"/>
  <c r="L233" i="1"/>
  <c r="N232" i="1"/>
  <c r="O232" i="1"/>
  <c r="L232" i="1"/>
  <c r="N231" i="1"/>
  <c r="O231" i="1"/>
  <c r="L231" i="1"/>
  <c r="N230" i="1"/>
  <c r="O230" i="1" s="1"/>
  <c r="L230" i="1"/>
  <c r="N229" i="1"/>
  <c r="O229" i="1" s="1"/>
  <c r="L229" i="1"/>
  <c r="N228" i="1"/>
  <c r="O228" i="1" s="1"/>
  <c r="L228" i="1"/>
  <c r="N227" i="1"/>
  <c r="O227" i="1" s="1"/>
  <c r="L227" i="1"/>
  <c r="N226" i="1"/>
  <c r="O226" i="1" s="1"/>
  <c r="L226" i="1"/>
  <c r="N225" i="1"/>
  <c r="O225" i="1"/>
  <c r="L225" i="1"/>
  <c r="N224" i="1"/>
  <c r="O224" i="1" s="1"/>
  <c r="L224" i="1"/>
  <c r="N223" i="1"/>
  <c r="O223" i="1"/>
  <c r="L223" i="1"/>
  <c r="N222" i="1"/>
  <c r="O222" i="1" s="1"/>
  <c r="L222" i="1"/>
  <c r="N221" i="1"/>
  <c r="O221" i="1" s="1"/>
  <c r="L221" i="1"/>
  <c r="N220" i="1"/>
  <c r="O220" i="1"/>
  <c r="L220" i="1"/>
  <c r="N219" i="1"/>
  <c r="O219" i="1"/>
  <c r="L219" i="1"/>
  <c r="N218" i="1"/>
  <c r="O218" i="1" s="1"/>
  <c r="L218" i="1"/>
  <c r="N217" i="1" l="1"/>
  <c r="O217" i="1"/>
  <c r="K217" i="1"/>
  <c r="N216" i="1"/>
  <c r="O216" i="1"/>
  <c r="K216" i="1"/>
  <c r="L212" i="1"/>
  <c r="N215" i="1"/>
  <c r="O215" i="1"/>
  <c r="L215" i="1"/>
  <c r="M213" i="1" l="1"/>
  <c r="M214" i="1" s="1"/>
  <c r="N214" i="1" s="1"/>
  <c r="O214" i="1" s="1"/>
  <c r="N212" i="1"/>
  <c r="O212" i="1"/>
  <c r="N211" i="1"/>
  <c r="O211" i="1"/>
  <c r="L211" i="1"/>
  <c r="N210" i="1"/>
  <c r="O210" i="1"/>
  <c r="K210" i="1"/>
  <c r="N209" i="1"/>
  <c r="O209" i="1"/>
  <c r="L209" i="1"/>
  <c r="N213" i="1" l="1"/>
  <c r="O213" i="1" s="1"/>
  <c r="M208" i="1"/>
  <c r="N208" i="1"/>
  <c r="O208" i="1" s="1"/>
  <c r="M207" i="1"/>
  <c r="N207" i="1"/>
  <c r="O207" i="1" s="1"/>
  <c r="N206" i="1"/>
  <c r="O206" i="1"/>
  <c r="M206" i="1"/>
  <c r="N205" i="1"/>
  <c r="O205" i="1"/>
  <c r="K205" i="1"/>
  <c r="N204" i="1"/>
  <c r="O204" i="1" s="1"/>
  <c r="L204" i="1"/>
  <c r="N203" i="1"/>
  <c r="O203" i="1"/>
  <c r="L203" i="1"/>
  <c r="N202" i="1"/>
  <c r="O202" i="1" s="1"/>
  <c r="L202" i="1"/>
  <c r="N201" i="1"/>
  <c r="O201" i="1" s="1"/>
  <c r="L201" i="1"/>
  <c r="N200" i="1"/>
  <c r="O200" i="1"/>
  <c r="L200" i="1"/>
  <c r="N199" i="1"/>
  <c r="O199" i="1"/>
  <c r="L199" i="1"/>
  <c r="N198" i="1"/>
  <c r="O198" i="1" s="1"/>
  <c r="L198" i="1"/>
  <c r="N197" i="1"/>
  <c r="O197" i="1" s="1"/>
  <c r="L197" i="1"/>
  <c r="N196" i="1"/>
  <c r="O196" i="1"/>
  <c r="L196" i="1"/>
  <c r="N195" i="1"/>
  <c r="O195" i="1"/>
  <c r="L195" i="1"/>
  <c r="N194" i="1"/>
  <c r="O194" i="1"/>
  <c r="L194" i="1"/>
  <c r="N193" i="1"/>
  <c r="O193" i="1"/>
  <c r="L193" i="1"/>
  <c r="N192" i="1"/>
  <c r="O192" i="1"/>
  <c r="L192" i="1"/>
  <c r="N191" i="1"/>
  <c r="O191" i="1" s="1"/>
  <c r="L191" i="1"/>
  <c r="N190" i="1"/>
  <c r="O190" i="1"/>
  <c r="L190" i="1"/>
  <c r="N189" i="1"/>
  <c r="O189" i="1" s="1"/>
  <c r="L189" i="1"/>
  <c r="N188" i="1"/>
  <c r="O188" i="1" s="1"/>
  <c r="L188" i="1"/>
  <c r="N187" i="1"/>
  <c r="O187" i="1" s="1"/>
  <c r="L187" i="1"/>
  <c r="N186" i="1"/>
  <c r="O186" i="1"/>
  <c r="M186" i="1"/>
  <c r="N185" i="1"/>
  <c r="O185" i="1" s="1"/>
  <c r="M185" i="1"/>
  <c r="K185" i="1"/>
  <c r="N184" i="1"/>
  <c r="O184" i="1"/>
  <c r="K184" i="1"/>
  <c r="N183" i="1"/>
  <c r="O183" i="1"/>
  <c r="L183" i="1"/>
  <c r="N182" i="1"/>
  <c r="O182" i="1" s="1"/>
  <c r="L182" i="1"/>
  <c r="N181" i="1" l="1"/>
  <c r="O181" i="1" s="1"/>
  <c r="L181" i="1"/>
  <c r="N180" i="1"/>
  <c r="O180" i="1"/>
  <c r="L180" i="1"/>
  <c r="N179" i="1"/>
  <c r="O179" i="1"/>
  <c r="L179" i="1"/>
  <c r="N178" i="1"/>
  <c r="O178" i="1" s="1"/>
  <c r="L178" i="1"/>
  <c r="N177" i="1" l="1"/>
  <c r="O177" i="1"/>
  <c r="L177" i="1"/>
  <c r="N176" i="1"/>
  <c r="O176" i="1" s="1"/>
  <c r="L176" i="1"/>
  <c r="N175" i="1" l="1"/>
  <c r="O175" i="1" s="1"/>
  <c r="L175" i="1"/>
  <c r="N174" i="1"/>
  <c r="O174" i="1" s="1"/>
  <c r="L174" i="1"/>
  <c r="N173" i="1"/>
  <c r="O173" i="1" s="1"/>
  <c r="L173" i="1"/>
  <c r="N172" i="1" l="1"/>
  <c r="O172" i="1"/>
  <c r="L172" i="1"/>
  <c r="N171" i="1"/>
  <c r="O171" i="1" s="1"/>
  <c r="L171" i="1"/>
  <c r="N170" i="1"/>
  <c r="O170" i="1"/>
  <c r="L170" i="1"/>
  <c r="N169" i="1"/>
  <c r="O169" i="1" s="1"/>
  <c r="L169" i="1"/>
  <c r="N168" i="1"/>
  <c r="O168" i="1"/>
  <c r="L168" i="1"/>
  <c r="N167" i="1"/>
  <c r="O167" i="1"/>
  <c r="L167" i="1"/>
  <c r="N166" i="1"/>
  <c r="O166" i="1" s="1"/>
  <c r="L166" i="1"/>
  <c r="N165" i="1"/>
  <c r="O165" i="1" s="1"/>
  <c r="L165" i="1"/>
  <c r="N164" i="1"/>
  <c r="O164" i="1"/>
  <c r="K164" i="1"/>
  <c r="N163" i="1"/>
  <c r="O163" i="1"/>
  <c r="K163" i="1"/>
  <c r="N162" i="1"/>
  <c r="O162" i="1"/>
  <c r="K162" i="1"/>
  <c r="N161" i="1"/>
  <c r="O161" i="1"/>
  <c r="L161" i="1"/>
  <c r="N160" i="1"/>
  <c r="O160" i="1"/>
  <c r="L160" i="1"/>
  <c r="N159" i="1" l="1"/>
  <c r="O159" i="1"/>
  <c r="M159" i="1"/>
  <c r="N158" i="1"/>
  <c r="O158" i="1" s="1"/>
  <c r="L158" i="1"/>
  <c r="N157" i="1" l="1"/>
  <c r="O157" i="1"/>
  <c r="M157" i="1"/>
  <c r="N156" i="1" l="1"/>
  <c r="O156" i="1"/>
  <c r="L156" i="1"/>
  <c r="N155" i="1"/>
  <c r="O155" i="1"/>
  <c r="L155" i="1"/>
  <c r="N154" i="1"/>
  <c r="O154" i="1"/>
  <c r="K154" i="1"/>
  <c r="N153" i="1"/>
  <c r="O153" i="1"/>
  <c r="K153" i="1"/>
  <c r="N152" i="1"/>
  <c r="O152" i="1"/>
  <c r="K152" i="1"/>
  <c r="N151" i="1" l="1"/>
  <c r="O151" i="1" s="1"/>
  <c r="K151" i="1"/>
  <c r="N150" i="1"/>
  <c r="O150" i="1"/>
  <c r="K150" i="1"/>
  <c r="N149" i="1" l="1"/>
  <c r="O149" i="1"/>
  <c r="K149" i="1"/>
  <c r="N148" i="1"/>
  <c r="O148" i="1"/>
  <c r="M148" i="1"/>
  <c r="N147" i="1"/>
  <c r="O147" i="1"/>
  <c r="L147" i="1"/>
  <c r="N146" i="1"/>
  <c r="O146" i="1"/>
  <c r="L146" i="1"/>
  <c r="N145" i="1"/>
  <c r="O145" i="1" s="1"/>
  <c r="L145" i="1"/>
  <c r="N144" i="1"/>
  <c r="O144" i="1"/>
  <c r="L144" i="1"/>
  <c r="N143" i="1"/>
  <c r="O143" i="1" s="1"/>
  <c r="L143" i="1"/>
  <c r="N142" i="1"/>
  <c r="O142" i="1" s="1"/>
  <c r="L142" i="1"/>
  <c r="N141" i="1"/>
  <c r="O141" i="1"/>
  <c r="L141" i="1"/>
  <c r="N140" i="1"/>
  <c r="O140" i="1"/>
  <c r="L140" i="1"/>
  <c r="N139" i="1"/>
  <c r="O139" i="1" s="1"/>
  <c r="L139" i="1"/>
  <c r="N138" i="1"/>
  <c r="O138" i="1"/>
  <c r="L138" i="1"/>
  <c r="N137" i="1"/>
  <c r="O137" i="1"/>
  <c r="L137" i="1"/>
  <c r="N136" i="1"/>
  <c r="O136" i="1"/>
  <c r="L136" i="1"/>
  <c r="N135" i="1"/>
  <c r="O135" i="1"/>
  <c r="L135" i="1"/>
  <c r="M134" i="1"/>
  <c r="N134" i="1"/>
  <c r="O134" i="1" s="1"/>
  <c r="K135" i="1"/>
  <c r="N133" i="1" l="1"/>
  <c r="O133" i="1"/>
  <c r="M133" i="1"/>
  <c r="N132" i="1" l="1"/>
  <c r="O132" i="1" s="1"/>
  <c r="L132" i="1"/>
  <c r="N131" i="1"/>
  <c r="O131" i="1"/>
  <c r="M131" i="1"/>
  <c r="N130" i="1"/>
  <c r="O130" i="1" s="1"/>
  <c r="K130" i="1"/>
  <c r="L129" i="1" l="1"/>
  <c r="N129" i="1"/>
  <c r="O129" i="1" s="1"/>
  <c r="T18" i="3" l="1"/>
  <c r="S18" i="3"/>
  <c r="T128" i="1"/>
  <c r="N128" i="1"/>
  <c r="O128" i="1"/>
  <c r="K128" i="1"/>
  <c r="N127" i="1"/>
  <c r="O127" i="1"/>
  <c r="L127" i="1"/>
  <c r="N126" i="1"/>
  <c r="O126" i="1"/>
  <c r="L126" i="1"/>
  <c r="N125" i="1" l="1"/>
  <c r="O125" i="1"/>
  <c r="K125" i="1"/>
  <c r="N124" i="1"/>
  <c r="O124" i="1"/>
  <c r="M124" i="1"/>
  <c r="N123" i="1"/>
  <c r="O123" i="1"/>
  <c r="L123" i="1"/>
  <c r="M122" i="1"/>
  <c r="N122" i="1"/>
  <c r="O122" i="1" s="1"/>
  <c r="N121" i="1"/>
  <c r="O121" i="1"/>
  <c r="M121" i="1"/>
  <c r="N120" i="1"/>
  <c r="O120" i="1"/>
  <c r="L120" i="1"/>
  <c r="N119" i="1"/>
  <c r="O119" i="1" s="1"/>
  <c r="K119" i="1"/>
  <c r="N118" i="1"/>
  <c r="O118" i="1"/>
  <c r="K118" i="1"/>
  <c r="N117" i="1"/>
  <c r="O117" i="1"/>
  <c r="L117" i="1"/>
  <c r="N116" i="1"/>
  <c r="O116" i="1" s="1"/>
  <c r="K116" i="1"/>
  <c r="N115" i="1"/>
  <c r="O115" i="1"/>
  <c r="K115" i="1"/>
  <c r="N114" i="1"/>
  <c r="O114" i="1"/>
  <c r="K114" i="1"/>
  <c r="N113" i="1"/>
  <c r="O113" i="1" s="1"/>
  <c r="K113" i="1"/>
  <c r="N112" i="1"/>
  <c r="O112" i="1"/>
  <c r="K112" i="1"/>
  <c r="N111" i="1"/>
  <c r="O111" i="1"/>
  <c r="K111" i="1"/>
  <c r="N110" i="1"/>
  <c r="O110" i="1" s="1"/>
  <c r="K110" i="1"/>
  <c r="N109" i="1"/>
  <c r="O109" i="1"/>
  <c r="K109" i="1"/>
  <c r="N108" i="1"/>
  <c r="O108" i="1"/>
  <c r="K108" i="1"/>
  <c r="N107" i="1"/>
  <c r="O107" i="1" s="1"/>
  <c r="K107" i="1"/>
  <c r="N106" i="1"/>
  <c r="O106" i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250" i="1" l="1"/>
  <c r="P248" i="1"/>
  <c r="P252" i="1"/>
  <c r="P249" i="1"/>
  <c r="P251" i="1"/>
  <c r="P244" i="1"/>
  <c r="P247" i="1"/>
  <c r="P237" i="1"/>
  <c r="P231" i="1"/>
  <c r="P235" i="1"/>
  <c r="P223" i="1"/>
  <c r="P227" i="1"/>
  <c r="P220" i="1"/>
  <c r="P219" i="1"/>
  <c r="P239" i="1"/>
  <c r="P240" i="1"/>
  <c r="P246" i="1"/>
  <c r="P238" i="1"/>
  <c r="P232" i="1"/>
  <c r="P236" i="1"/>
  <c r="P224" i="1"/>
  <c r="P228" i="1"/>
  <c r="P229" i="1"/>
  <c r="P233" i="1"/>
  <c r="P221" i="1"/>
  <c r="P230" i="1"/>
  <c r="P222" i="1"/>
  <c r="P245" i="1"/>
  <c r="P225" i="1"/>
  <c r="P241" i="1"/>
  <c r="P234" i="1"/>
  <c r="P226" i="1"/>
  <c r="P243" i="1"/>
  <c r="P242" i="1"/>
  <c r="P218" i="1"/>
  <c r="P217" i="1"/>
  <c r="P215" i="1"/>
  <c r="P216" i="1"/>
  <c r="P210" i="1"/>
  <c r="P212" i="1"/>
  <c r="P201" i="1"/>
  <c r="P192" i="1"/>
  <c r="P196" i="1"/>
  <c r="P190" i="1"/>
  <c r="P197" i="1"/>
  <c r="P207" i="1"/>
  <c r="P199" i="1"/>
  <c r="P198" i="1"/>
  <c r="P209" i="1"/>
  <c r="P200" i="1"/>
  <c r="P191" i="1"/>
  <c r="P184" i="1"/>
  <c r="P211" i="1"/>
  <c r="P202" i="1"/>
  <c r="P193" i="1"/>
  <c r="P182" i="1"/>
  <c r="P194" i="1"/>
  <c r="P188" i="1"/>
  <c r="P183" i="1"/>
  <c r="P204" i="1"/>
  <c r="P195" i="1"/>
  <c r="P214" i="1"/>
  <c r="P203" i="1"/>
  <c r="P208" i="1"/>
  <c r="P206" i="1"/>
  <c r="P186" i="1"/>
  <c r="P180" i="1"/>
  <c r="P213" i="1"/>
  <c r="P189" i="1"/>
  <c r="P181" i="1"/>
  <c r="P185" i="1"/>
  <c r="P205" i="1"/>
  <c r="P178" i="1"/>
  <c r="P179" i="1"/>
  <c r="P187" i="1"/>
  <c r="P176" i="1"/>
  <c r="P177" i="1"/>
  <c r="P173" i="1"/>
  <c r="P174" i="1"/>
  <c r="P175" i="1"/>
  <c r="P168" i="1"/>
  <c r="P172" i="1"/>
  <c r="P161" i="1"/>
  <c r="P169" i="1"/>
  <c r="P164" i="1"/>
  <c r="P163" i="1"/>
  <c r="P166" i="1"/>
  <c r="P170" i="1"/>
  <c r="P167" i="1"/>
  <c r="P171" i="1"/>
  <c r="P162" i="1"/>
  <c r="P160" i="1"/>
  <c r="P165" i="1"/>
  <c r="P159" i="1"/>
  <c r="P158" i="1"/>
  <c r="P157" i="1"/>
  <c r="P154" i="1"/>
  <c r="P153" i="1"/>
  <c r="P152" i="1"/>
  <c r="P156" i="1"/>
  <c r="P151" i="1"/>
  <c r="P150" i="1"/>
  <c r="P155" i="1"/>
  <c r="P142" i="1"/>
  <c r="P134" i="1"/>
  <c r="P144" i="1"/>
  <c r="P143" i="1"/>
  <c r="P145" i="1"/>
  <c r="P137" i="1"/>
  <c r="P140" i="1"/>
  <c r="P147" i="1"/>
  <c r="P146" i="1"/>
  <c r="P138" i="1"/>
  <c r="P141" i="1"/>
  <c r="P139" i="1"/>
  <c r="P149" i="1"/>
  <c r="P148" i="1"/>
  <c r="P136" i="1"/>
  <c r="P135" i="1"/>
  <c r="P133" i="1"/>
  <c r="P131" i="1"/>
  <c r="P132" i="1"/>
  <c r="P130" i="1"/>
  <c r="P129" i="1"/>
  <c r="P127" i="1"/>
  <c r="P128" i="1"/>
  <c r="P121" i="1"/>
  <c r="P109" i="1"/>
  <c r="P107" i="1"/>
  <c r="P110" i="1"/>
  <c r="P115" i="1"/>
  <c r="P108" i="1"/>
  <c r="P116" i="1"/>
  <c r="P126" i="1"/>
  <c r="P119" i="1"/>
  <c r="P117" i="1"/>
  <c r="P112" i="1"/>
  <c r="P111" i="1"/>
  <c r="P114" i="1"/>
  <c r="P113" i="1"/>
  <c r="P122" i="1"/>
  <c r="P124" i="1"/>
  <c r="P120" i="1"/>
  <c r="P106" i="1"/>
  <c r="P118" i="1"/>
  <c r="P123" i="1"/>
  <c r="P125" i="1"/>
  <c r="P103" i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<sst xmlns="http://schemas.openxmlformats.org/spreadsheetml/2006/main" count="1327" uniqueCount="287">
  <si>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</si>
  <si>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</si>
  <si>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</si>
  <si>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</si>
  <si>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</si>
  <si>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</si>
  <si>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</si>
  <si>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</si>
  <si>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</si>
  <si>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</si>
  <si>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</si>
  <si>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</si>
  <si>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</si>
  <si>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</si>
  <si>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</si>
  <si>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</si>
  <si>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</si>
  <si>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</si>
  <si>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</si>
  <si>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</si>
  <si>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</si>
  <si>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</si>
  <si>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</si>
  <si>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</si>
  <si>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</si>
  <si>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</si>
  <si>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</si>
  <si>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</si>
  <si>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</si>
  <si>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</si>
  <si>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</si>
  <si>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</si>
  <si>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</si>
  <si>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</si>
  <si>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</si>
  <si>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</si>
  <si>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</si>
  <si>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</si>
  <si>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</si>
  <si>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</si>
  <si>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</si>
  <si>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</si>
  <si>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</si>
  <si>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</si>
  <si>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</si>
  <si>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</si>
  <si>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</si>
  <si>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</si>
  <si>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</si>
  <si>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</si>
  <si>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</si>
  <si>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</si>
  <si>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</si>
  <si>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</si>
  <si>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</si>
  <si>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</si>
  <si>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</si>
  <si>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</si>
  <si>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</si>
  <si>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</si>
  <si>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</si>
  <si>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</si>
  <si>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</si>
  <si>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</si>
  <si>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</si>
  <si>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</si>
  <si>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</si>
  <si>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</si>
  <si>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</si>
  <si>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</si>
  <si>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</si>
  <si>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</si>
  <si>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</si>
  <si>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</si>
  <si>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</si>
  <si>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</si>
  <si>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</si>
  <si>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</si>
  <si>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</si>
  <si>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</si>
  <si>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</si>
  <si>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</si>
  <si>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</si>
  <si>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</si>
  <si>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</si>
  <si>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</si>
  <si>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</si>
  <si>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</si>
  <si>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</si>
  <si>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</si>
  <si>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</si>
  <si>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</si>
  <si>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</si>
  <si>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</si>
  <si>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</si>
  <si>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</si>
  <si>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</si>
  <si>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</si>
  <si>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</si>
  <si>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</si>
  <si>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</si>
  <si>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</si>
  <si>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</si>
  <si>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</si>
  <si>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</si>
  <si>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</si>
  <si>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</si>
  <si>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</si>
  <si>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</si>
  <si>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</si>
  <si>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</si>
  <si>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</si>
  <si>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</si>
  <si>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</si>
  <si>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</si>
  <si>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</si>
  <si>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</si>
  <si>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</si>
  <si>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</si>
  <si>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</si>
  <si>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</si>
  <si>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</si>
  <si>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</si>
  <si>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</si>
  <si>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</si>
  <si>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</si>
  <si>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</si>
  <si>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</si>
  <si>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</si>
  <si>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</si>
  <si>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</si>
  <si>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</si>
  <si>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</si>
  <si>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</si>
  <si>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</si>
  <si>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</si>
  <si>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</si>
  <si>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</si>
  <si>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</si>
  <si>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</si>
  <si>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</si>
  <si>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</si>
  <si>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</si>
  <si>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</si>
  <si>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</si>
  <si>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</si>
  <si>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</si>
  <si>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</si>
  <si>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</si>
  <si>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</si>
  <si>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</si>
  <si>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</si>
  <si>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</si>
  <si>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</si>
  <si>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</si>
  <si>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</si>
  <si>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</si>
  <si>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</si>
  <si>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</si>
  <si>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</si>
  <si>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</si>
  <si>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</si>
  <si>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</si>
  <si>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</si>
  <si>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</si>
  <si>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</si>
  <si>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</si>
  <si>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</si>
  <si>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</si>
  <si>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</si>
  <si>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</si>
  <si>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</si>
  <si>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</si>
  <si>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</si>
  <si>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</si>
  <si>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</si>
  <si>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</si>
  <si>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</si>
  <si>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</si>
  <si>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</si>
  <si>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</si>
  <si>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</si>
  <si>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</si>
  <si>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</si>
  <si>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</si>
  <si>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</si>
  <si>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</si>
  <si>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</si>
  <si>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</si>
  <si>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</si>
  <si>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</si>
  <si>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</si>
  <si>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</si>
  <si>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</si>
  <si>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</si>
  <si>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</si>
  <si>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</si>
  <si>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</si>
  <si>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</si>
  <si>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</si>
  <si>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</si>
  <si>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</si>
  <si>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</si>
  <si>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</si>
  <si>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</si>
  <si>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</si>
  <si>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</si>
  <si>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</si>
  <si>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</si>
  <si>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</si>
  <si>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</si>
  <si>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</si>
  <si>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</si>
  <si>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</si>
  <si>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</si>
  <si>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</si>
  <si>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</si>
  <si>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</si>
  <si>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</si>
  <si>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</si>
  <si>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</si>
  <si>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</si>
  <si>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</si>
  <si>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</si>
  <si>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</si>
  <si>
    <t>Almuerzo Foraneo</t>
  </si>
  <si>
    <t>Paleta Magnum</t>
  </si>
  <si>
    <t xml:space="preserve">Refrescos </t>
  </si>
  <si>
    <t>Tarjeta Micro SD 16 GB</t>
  </si>
  <si>
    <t>Electrónicos</t>
  </si>
  <si>
    <t>Coppel</t>
  </si>
  <si>
    <t>Agua Mineral</t>
  </si>
  <si>
    <t>Galletas Gamesa</t>
  </si>
  <si>
    <t>Pocky Green Tea</t>
  </si>
  <si>
    <t>Toyo Foods</t>
  </si>
  <si>
    <t>Acecook Insta Soup</t>
  </si>
  <si>
    <t>Panquecitos</t>
  </si>
  <si>
    <t>Café Olé</t>
  </si>
  <si>
    <t>Rufles</t>
  </si>
  <si>
    <t>Galletas</t>
  </si>
  <si>
    <t>Ratón Logitech</t>
  </si>
  <si>
    <t>Best Buy</t>
  </si>
  <si>
    <t>Librero</t>
  </si>
  <si>
    <t>Mobiliario</t>
  </si>
  <si>
    <t>Mesa Auxiliar</t>
  </si>
  <si>
    <t>Arroz</t>
  </si>
  <si>
    <t>Azúcar</t>
  </si>
  <si>
    <t>Sazonador Knorr</t>
  </si>
  <si>
    <t>Palomitas Act II</t>
  </si>
  <si>
    <t>Maruchan Camaron</t>
  </si>
  <si>
    <t>Maruchan Res</t>
  </si>
  <si>
    <t>Toalla de Cocina</t>
  </si>
  <si>
    <t>Panquecitos Gotas</t>
  </si>
  <si>
    <t>Alitas Hot Wings</t>
  </si>
  <si>
    <t>Hot Wings</t>
  </si>
  <si>
    <t>Propina Hot Wings</t>
  </si>
  <si>
    <t>Uber</t>
  </si>
  <si>
    <t>Transporte</t>
  </si>
  <si>
    <t>Libro</t>
  </si>
  <si>
    <t>Aprendizaje</t>
  </si>
  <si>
    <t>Gandhi</t>
  </si>
  <si>
    <t>Cheetos</t>
  </si>
  <si>
    <t>Bebida</t>
  </si>
  <si>
    <t>Bebidas</t>
  </si>
  <si>
    <t>Cooperación de Internet</t>
  </si>
  <si>
    <t>Chorizo Verde</t>
  </si>
  <si>
    <t>Frijoles</t>
  </si>
  <si>
    <t>Ganchos para Adulto</t>
  </si>
  <si>
    <t>Medallon de Pollo</t>
  </si>
  <si>
    <t>Sabritas Adobadas</t>
  </si>
  <si>
    <t>Plátano</t>
  </si>
  <si>
    <t>Sprite 2Lts</t>
  </si>
  <si>
    <t>Gelatina Light</t>
  </si>
  <si>
    <t>Salsa de Tomate</t>
  </si>
  <si>
    <t>Sopa Maruchan</t>
  </si>
  <si>
    <t>Té de Limón</t>
  </si>
  <si>
    <t>Chocolate Milka</t>
  </si>
  <si>
    <t>Fotos Infantiles</t>
  </si>
  <si>
    <t>Cursos de Patinaje Artístico</t>
  </si>
  <si>
    <t>Cursos</t>
  </si>
  <si>
    <t>Ice Sport Center</t>
  </si>
  <si>
    <t>Carls Jr</t>
  </si>
  <si>
    <t>Tarjeta Prepago Netflix</t>
  </si>
  <si>
    <t>Fritos</t>
  </si>
  <si>
    <t>Fabulosa Papa</t>
  </si>
  <si>
    <t>Las Fabulosas Papas</t>
  </si>
  <si>
    <t>Desayuno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</si>
</sst>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2"/>
  <sheetViews>
    <sheetView tabSelected="1" workbookViewId="0">
      <pane ySplit="3" topLeftCell="A245" activePane="bottomLeft" state="frozen"/>
      <selection pane="bottomLeft" activeCell="O253" sqref="O253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52" t="s">
        <v>0</v>
      </c>
      <c r="B1" s="52"/>
      <c r="C1" s="52"/>
      <c r="D1" s="52"/>
      <c r="E1" s="52"/>
      <c r="F1" s="52"/>
    </row>
    <row r="2" spans="1:22" x14ac:dyDescent="0.25">
      <c r="K2" s="53" t="s">
        <v>11</v>
      </c>
      <c r="L2" s="53"/>
      <c r="M2" s="53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-193.59000000000015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-213.48999999999978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-713.48999999999978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-726.98999999999978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-785.98999999999978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-1214.9899999999998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-929.98999999999978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-942.98999999999978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-1142.9899999999998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-1157.9899999999998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-1170.9899999999998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-1180.9899999999998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-1214.9899999999998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-1279.9899999999998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-1279.9899999999998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-1373.9899999999998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-1408.9899999999998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-1413.9899999999998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-1428.9899999999998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-1452.9899999999998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-1486.9899999999998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-1498.4899999999998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-1511.9899999999998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-1537.4899999999998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-1558.9899999999998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-1573.9400000000005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-1627.1000000000004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-1664.3500000000004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-1676.3500000000004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-1699.8500000000004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-1784.8500000000004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-1798.3500000000004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-1815.3500000000004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4824.6499999999996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4809.6499999999996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4799.6499999999996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2899.6499999999996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2894.6499999999996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2797.1499999999996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-202.85000000000036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-215.85000000000036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-264.85000000000036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-339.85000000000036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-539.85000000000036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-473.85000000000036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-420.85000000000036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-440.85000000000036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-450.85000000000036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-470.39999999999964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-495.39999999999964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-528.94000000000051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-553.94000000000051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-567.84000000000015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-603.17000000000007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-614.67000000000007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-628.17000000000007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-657.67000000000007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-668.72000000000116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-690.22000000000116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-727.47000000000116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-750.29999999999927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-756.29999999999927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-841.29999999999927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-1191.2999999999993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-1271.2999999999993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-1288.7999999999993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-1304.4000000000015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-1335.7000000000007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-1344.7000000000007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-1423.7000000000007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-1461.7000000000007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-1481.7000000000007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-1491.7000000000007</v>
      </c>
    </row>
    <row r="160" spans="1:16" x14ac:dyDescent="0.25">
      <c r="A160" s="1">
        <v>43595</v>
      </c>
      <c r="B160">
        <v>18.899999999999999</v>
      </c>
      <c r="C160" t="s">
        <v>225</v>
      </c>
      <c r="D160" t="s">
        <v>31</v>
      </c>
      <c r="E160" t="s">
        <v>22</v>
      </c>
      <c r="F160" t="s">
        <v>18</v>
      </c>
      <c r="G160" t="s">
        <v>81</v>
      </c>
      <c r="K160">
        <v>5064.18</v>
      </c>
      <c r="L160">
        <f>L159-B160</f>
        <v>3420.22</v>
      </c>
      <c r="M160">
        <v>5</v>
      </c>
      <c r="N160" s="43">
        <f t="shared" ref="N160:N161" si="157">SUM(K160:M160)</f>
        <v>8489.4</v>
      </c>
      <c r="O160" s="43">
        <f t="shared" ref="O160:O161" si="158">N160-4000</f>
        <v>4489.3999999999996</v>
      </c>
      <c r="P160" s="25">
        <f>O160-Ahorros!$E$4</f>
        <v>-1510.6000000000004</v>
      </c>
    </row>
    <row r="161" spans="1:16" x14ac:dyDescent="0.25">
      <c r="A161" s="1">
        <v>43595</v>
      </c>
      <c r="B161">
        <v>223.96</v>
      </c>
      <c r="C161" t="s">
        <v>72</v>
      </c>
      <c r="D161" t="s">
        <v>72</v>
      </c>
      <c r="E161" t="s">
        <v>22</v>
      </c>
      <c r="F161" t="s">
        <v>18</v>
      </c>
      <c r="G161" t="s">
        <v>145</v>
      </c>
      <c r="K161">
        <v>5064.18</v>
      </c>
      <c r="L161">
        <f>L160-B161</f>
        <v>3196.2599999999998</v>
      </c>
      <c r="M161">
        <v>5</v>
      </c>
      <c r="N161">
        <f t="shared" si="157"/>
        <v>8265.44</v>
      </c>
      <c r="O161">
        <f t="shared" si="158"/>
        <v>4265.4400000000005</v>
      </c>
      <c r="P161" s="25">
        <f>O161-Ahorros!$E$4</f>
        <v>-1734.5599999999995</v>
      </c>
    </row>
    <row r="162" spans="1:16" x14ac:dyDescent="0.25">
      <c r="A162" s="1">
        <v>43596</v>
      </c>
      <c r="B162">
        <v>32.5</v>
      </c>
      <c r="C162" t="s">
        <v>226</v>
      </c>
      <c r="D162" t="s">
        <v>69</v>
      </c>
      <c r="E162" t="s">
        <v>22</v>
      </c>
      <c r="F162" t="s">
        <v>32</v>
      </c>
      <c r="G162" t="s">
        <v>163</v>
      </c>
      <c r="K162">
        <f>K161-B162</f>
        <v>5031.68</v>
      </c>
      <c r="L162">
        <v>3196.26</v>
      </c>
      <c r="M162">
        <v>5</v>
      </c>
      <c r="N162" s="43">
        <f t="shared" ref="N162:N164" si="159">SUM(K162:M162)</f>
        <v>8232.94</v>
      </c>
      <c r="O162" s="43">
        <f t="shared" ref="O162:O164" si="160">N162-4000</f>
        <v>4232.9400000000005</v>
      </c>
      <c r="P162" s="25">
        <f>O162-Ahorros!$E$4</f>
        <v>-1767.0599999999995</v>
      </c>
    </row>
    <row r="163" spans="1:16" x14ac:dyDescent="0.25">
      <c r="A163" s="1">
        <v>43596</v>
      </c>
      <c r="B163">
        <v>26.5</v>
      </c>
      <c r="C163" t="s">
        <v>227</v>
      </c>
      <c r="D163" t="s">
        <v>69</v>
      </c>
      <c r="E163" t="s">
        <v>22</v>
      </c>
      <c r="F163" t="s">
        <v>32</v>
      </c>
      <c r="G163" t="s">
        <v>113</v>
      </c>
      <c r="K163">
        <f>K162-B163</f>
        <v>5005.18</v>
      </c>
      <c r="L163">
        <v>3196.26</v>
      </c>
      <c r="M163">
        <v>5</v>
      </c>
      <c r="N163">
        <f t="shared" si="159"/>
        <v>8206.44</v>
      </c>
      <c r="O163">
        <f t="shared" si="160"/>
        <v>4206.4400000000005</v>
      </c>
      <c r="P163" s="25">
        <f>O163-Ahorros!$E$4</f>
        <v>-1793.5599999999995</v>
      </c>
    </row>
    <row r="164" spans="1:16" x14ac:dyDescent="0.25">
      <c r="A164" s="1">
        <v>43596</v>
      </c>
      <c r="B164">
        <v>149</v>
      </c>
      <c r="C164" t="s">
        <v>228</v>
      </c>
      <c r="D164" t="s">
        <v>229</v>
      </c>
      <c r="E164" t="s">
        <v>22</v>
      </c>
      <c r="F164" t="s">
        <v>32</v>
      </c>
      <c r="G164" t="s">
        <v>230</v>
      </c>
      <c r="K164">
        <f>K163-B164</f>
        <v>4856.18</v>
      </c>
      <c r="L164">
        <v>3196.26</v>
      </c>
      <c r="M164">
        <v>5</v>
      </c>
      <c r="N164">
        <f t="shared" si="159"/>
        <v>8057.4400000000005</v>
      </c>
      <c r="O164">
        <f t="shared" si="160"/>
        <v>4057.4400000000005</v>
      </c>
      <c r="P164" s="25">
        <f>O164-Ahorros!$E$4</f>
        <v>-1942.5599999999995</v>
      </c>
    </row>
    <row r="165" spans="1:16" x14ac:dyDescent="0.25">
      <c r="A165" s="1">
        <v>43598</v>
      </c>
      <c r="B165">
        <v>25.9</v>
      </c>
      <c r="C165" t="s">
        <v>225</v>
      </c>
      <c r="D165" t="s">
        <v>31</v>
      </c>
      <c r="E165" t="s">
        <v>22</v>
      </c>
      <c r="F165" t="s">
        <v>18</v>
      </c>
      <c r="G165" t="s">
        <v>81</v>
      </c>
      <c r="K165">
        <v>4856.18</v>
      </c>
      <c r="L165">
        <f t="shared" ref="L165:L172" si="161">L164-B165</f>
        <v>3170.36</v>
      </c>
      <c r="M165">
        <v>5</v>
      </c>
      <c r="N165" s="43">
        <f t="shared" ref="N165:N183" si="162">SUM(K165:M165)</f>
        <v>8031.5400000000009</v>
      </c>
      <c r="O165" s="43">
        <f t="shared" ref="O165:O183" si="163">N165-4000</f>
        <v>4031.5400000000009</v>
      </c>
      <c r="P165" s="25">
        <f>O165-Ahorros!$E$4</f>
        <v>-1968.4599999999991</v>
      </c>
    </row>
    <row r="166" spans="1:16" x14ac:dyDescent="0.25">
      <c r="A166" s="1">
        <v>43598</v>
      </c>
      <c r="B166">
        <v>12.5</v>
      </c>
      <c r="C166" t="s">
        <v>231</v>
      </c>
      <c r="D166" t="s">
        <v>82</v>
      </c>
      <c r="E166" t="s">
        <v>22</v>
      </c>
      <c r="F166" t="s">
        <v>18</v>
      </c>
      <c r="G166" t="s">
        <v>84</v>
      </c>
      <c r="K166">
        <v>4856.18</v>
      </c>
      <c r="L166">
        <f t="shared" si="161"/>
        <v>3157.86</v>
      </c>
      <c r="M166">
        <v>5</v>
      </c>
      <c r="N166">
        <f t="shared" si="162"/>
        <v>8019.0400000000009</v>
      </c>
      <c r="O166">
        <f t="shared" si="163"/>
        <v>4019.0400000000009</v>
      </c>
      <c r="P166" s="25">
        <f>O166-Ahorros!$E$4</f>
        <v>-1980.9599999999991</v>
      </c>
    </row>
    <row r="167" spans="1:16" x14ac:dyDescent="0.25">
      <c r="A167" s="1">
        <v>43598</v>
      </c>
      <c r="B167">
        <v>22.76</v>
      </c>
      <c r="C167" t="s">
        <v>208</v>
      </c>
      <c r="D167" t="s">
        <v>82</v>
      </c>
      <c r="E167" t="s">
        <v>22</v>
      </c>
      <c r="F167" t="s">
        <v>18</v>
      </c>
      <c r="G167" t="s">
        <v>84</v>
      </c>
      <c r="K167">
        <v>4856.18</v>
      </c>
      <c r="L167" s="43">
        <f t="shared" si="161"/>
        <v>3135.1</v>
      </c>
      <c r="M167">
        <v>5</v>
      </c>
      <c r="N167">
        <f t="shared" si="162"/>
        <v>7996.2800000000007</v>
      </c>
      <c r="O167">
        <f t="shared" si="163"/>
        <v>3996.2800000000007</v>
      </c>
      <c r="P167" s="25">
        <f>O167-Ahorros!$E$4</f>
        <v>-2003.7199999999993</v>
      </c>
    </row>
    <row r="168" spans="1:16" x14ac:dyDescent="0.25">
      <c r="A168" s="1">
        <v>43598</v>
      </c>
      <c r="B168">
        <v>38.21</v>
      </c>
      <c r="C168" t="s">
        <v>83</v>
      </c>
      <c r="D168" t="s">
        <v>82</v>
      </c>
      <c r="E168" t="s">
        <v>22</v>
      </c>
      <c r="F168" t="s">
        <v>18</v>
      </c>
      <c r="G168" t="s">
        <v>84</v>
      </c>
      <c r="K168">
        <v>4856.18</v>
      </c>
      <c r="L168" s="43">
        <f t="shared" si="161"/>
        <v>3096.89</v>
      </c>
      <c r="M168">
        <v>5</v>
      </c>
      <c r="N168">
        <f t="shared" si="162"/>
        <v>7958.07</v>
      </c>
      <c r="O168">
        <f t="shared" si="163"/>
        <v>3958.0699999999997</v>
      </c>
      <c r="P168" s="25">
        <f>O168-Ahorros!$E$4</f>
        <v>-2041.9300000000003</v>
      </c>
    </row>
    <row r="169" spans="1:16" x14ac:dyDescent="0.25">
      <c r="A169" s="1">
        <v>43598</v>
      </c>
      <c r="B169">
        <v>12</v>
      </c>
      <c r="C169" t="s">
        <v>232</v>
      </c>
      <c r="D169" t="s">
        <v>82</v>
      </c>
      <c r="E169" t="s">
        <v>22</v>
      </c>
      <c r="F169" t="s">
        <v>18</v>
      </c>
      <c r="G169" t="s">
        <v>84</v>
      </c>
      <c r="K169">
        <v>4856.18</v>
      </c>
      <c r="L169" s="43">
        <f t="shared" si="161"/>
        <v>3084.89</v>
      </c>
      <c r="M169">
        <v>5</v>
      </c>
      <c r="N169">
        <f t="shared" si="162"/>
        <v>7946.07</v>
      </c>
      <c r="O169">
        <f t="shared" si="163"/>
        <v>3946.0699999999997</v>
      </c>
      <c r="P169" s="25">
        <f>O169-Ahorros!$E$4</f>
        <v>-2053.9300000000003</v>
      </c>
    </row>
    <row r="170" spans="1:16" x14ac:dyDescent="0.25">
      <c r="A170" s="1">
        <v>43598</v>
      </c>
      <c r="B170">
        <v>22</v>
      </c>
      <c r="C170" t="s">
        <v>153</v>
      </c>
      <c r="D170" t="s">
        <v>82</v>
      </c>
      <c r="E170" t="s">
        <v>22</v>
      </c>
      <c r="F170" t="s">
        <v>18</v>
      </c>
      <c r="G170" t="s">
        <v>84</v>
      </c>
      <c r="K170">
        <v>4856.18</v>
      </c>
      <c r="L170" s="43">
        <f t="shared" si="161"/>
        <v>3062.89</v>
      </c>
      <c r="M170">
        <v>5</v>
      </c>
      <c r="N170">
        <f t="shared" si="162"/>
        <v>7924.07</v>
      </c>
      <c r="O170">
        <f t="shared" si="163"/>
        <v>3924.0699999999997</v>
      </c>
      <c r="P170" s="25">
        <f>O170-Ahorros!$E$4</f>
        <v>-2075.9300000000003</v>
      </c>
    </row>
    <row r="171" spans="1:16" x14ac:dyDescent="0.25">
      <c r="A171" s="1">
        <v>43598</v>
      </c>
      <c r="B171">
        <v>15.16</v>
      </c>
      <c r="C171" t="s">
        <v>184</v>
      </c>
      <c r="D171" t="s">
        <v>82</v>
      </c>
      <c r="E171" t="s">
        <v>22</v>
      </c>
      <c r="F171" t="s">
        <v>18</v>
      </c>
      <c r="G171" t="s">
        <v>84</v>
      </c>
      <c r="K171">
        <v>4856.18</v>
      </c>
      <c r="L171" s="43">
        <f t="shared" si="161"/>
        <v>3047.73</v>
      </c>
      <c r="M171">
        <v>5</v>
      </c>
      <c r="N171">
        <f t="shared" si="162"/>
        <v>7908.91</v>
      </c>
      <c r="O171">
        <f t="shared" si="163"/>
        <v>3908.91</v>
      </c>
      <c r="P171" s="25">
        <f>O171-Ahorros!$E$4</f>
        <v>-2091.09</v>
      </c>
    </row>
    <row r="172" spans="1:16" x14ac:dyDescent="0.25">
      <c r="A172" s="1">
        <v>43598</v>
      </c>
      <c r="B172">
        <v>36.25</v>
      </c>
      <c r="C172" t="s">
        <v>87</v>
      </c>
      <c r="D172" t="s">
        <v>82</v>
      </c>
      <c r="E172" t="s">
        <v>22</v>
      </c>
      <c r="F172" t="s">
        <v>18</v>
      </c>
      <c r="G172" t="s">
        <v>84</v>
      </c>
      <c r="K172">
        <v>4856.18</v>
      </c>
      <c r="L172" s="43">
        <f t="shared" si="161"/>
        <v>3011.48</v>
      </c>
      <c r="M172">
        <v>5</v>
      </c>
      <c r="N172">
        <f t="shared" si="162"/>
        <v>7872.66</v>
      </c>
      <c r="O172">
        <f t="shared" si="163"/>
        <v>3872.66</v>
      </c>
      <c r="P172" s="25">
        <f>O172-Ahorros!$E$4</f>
        <v>-2127.34</v>
      </c>
    </row>
    <row r="173" spans="1:16" x14ac:dyDescent="0.25">
      <c r="A173" s="1">
        <v>43600</v>
      </c>
      <c r="B173">
        <v>27.71</v>
      </c>
      <c r="C173" t="s">
        <v>233</v>
      </c>
      <c r="D173" t="s">
        <v>69</v>
      </c>
      <c r="E173" t="s">
        <v>22</v>
      </c>
      <c r="F173" t="s">
        <v>18</v>
      </c>
      <c r="G173" t="s">
        <v>234</v>
      </c>
      <c r="K173">
        <v>4856.18</v>
      </c>
      <c r="L173">
        <f>L172-B173</f>
        <v>2983.77</v>
      </c>
      <c r="M173">
        <v>5</v>
      </c>
      <c r="N173">
        <f t="shared" si="162"/>
        <v>7844.9500000000007</v>
      </c>
      <c r="O173">
        <f t="shared" si="163"/>
        <v>3844.9500000000007</v>
      </c>
      <c r="P173" s="25">
        <f>O173-Ahorros!$E$4</f>
        <v>-2155.0499999999993</v>
      </c>
    </row>
    <row r="174" spans="1:16" x14ac:dyDescent="0.25">
      <c r="A174" s="1">
        <v>43600</v>
      </c>
      <c r="B174">
        <v>62.54</v>
      </c>
      <c r="C174" t="s">
        <v>235</v>
      </c>
      <c r="D174" t="s">
        <v>31</v>
      </c>
      <c r="E174" t="s">
        <v>22</v>
      </c>
      <c r="F174" t="s">
        <v>18</v>
      </c>
      <c r="G174" t="s">
        <v>234</v>
      </c>
      <c r="K174">
        <v>4856.18</v>
      </c>
      <c r="L174">
        <f>L173-B174</f>
        <v>2921.23</v>
      </c>
      <c r="M174">
        <v>5</v>
      </c>
      <c r="N174">
        <f t="shared" si="162"/>
        <v>7782.41</v>
      </c>
      <c r="O174">
        <f t="shared" si="163"/>
        <v>3782.41</v>
      </c>
      <c r="P174" s="25">
        <f>O174-Ahorros!$E$4</f>
        <v>-2217.59</v>
      </c>
    </row>
    <row r="175" spans="1:16" x14ac:dyDescent="0.25">
      <c r="A175" s="1">
        <v>43600</v>
      </c>
      <c r="B175">
        <v>9.5</v>
      </c>
      <c r="C175" t="s">
        <v>125</v>
      </c>
      <c r="D175" t="s">
        <v>69</v>
      </c>
      <c r="E175" t="s">
        <v>22</v>
      </c>
      <c r="F175" t="s">
        <v>18</v>
      </c>
      <c r="G175" t="s">
        <v>163</v>
      </c>
      <c r="K175">
        <v>4856.18</v>
      </c>
      <c r="L175" s="44">
        <f>L174-B175</f>
        <v>2911.73</v>
      </c>
      <c r="M175">
        <v>5</v>
      </c>
      <c r="N175">
        <f t="shared" si="162"/>
        <v>7772.91</v>
      </c>
      <c r="O175">
        <f t="shared" si="163"/>
        <v>3772.91</v>
      </c>
      <c r="P175" s="25">
        <f>O175-Ahorros!$E$4</f>
        <v>-2227.09</v>
      </c>
    </row>
    <row r="176" spans="1:16" x14ac:dyDescent="0.25">
      <c r="A176" s="1">
        <v>43600</v>
      </c>
      <c r="B176">
        <v>5827</v>
      </c>
      <c r="C176" t="s">
        <v>193</v>
      </c>
      <c r="D176" t="s">
        <v>16</v>
      </c>
      <c r="E176" t="s">
        <v>17</v>
      </c>
      <c r="F176" t="s">
        <v>18</v>
      </c>
      <c r="G176" t="s">
        <v>19</v>
      </c>
      <c r="K176">
        <v>4856.18</v>
      </c>
      <c r="L176">
        <f>L175+B176</f>
        <v>8738.73</v>
      </c>
      <c r="M176">
        <v>5</v>
      </c>
      <c r="N176">
        <f t="shared" si="162"/>
        <v>13599.91</v>
      </c>
      <c r="O176">
        <f t="shared" si="163"/>
        <v>9599.91</v>
      </c>
      <c r="P176" s="25">
        <f>O176-Ahorros!$E$4</f>
        <v>3599.91</v>
      </c>
    </row>
    <row r="177" spans="1:16" x14ac:dyDescent="0.25">
      <c r="A177" s="1">
        <v>43600</v>
      </c>
      <c r="B177">
        <v>2000</v>
      </c>
      <c r="C177" t="s">
        <v>119</v>
      </c>
      <c r="D177" t="s">
        <v>78</v>
      </c>
      <c r="E177" t="s">
        <v>22</v>
      </c>
      <c r="F177" t="s">
        <v>18</v>
      </c>
      <c r="G177" t="s">
        <v>73</v>
      </c>
      <c r="K177">
        <v>4856.18</v>
      </c>
      <c r="L177">
        <f t="shared" ref="L177:L183" si="164">L176-B177</f>
        <v>6738.73</v>
      </c>
      <c r="M177">
        <v>5</v>
      </c>
      <c r="N177">
        <f t="shared" si="162"/>
        <v>11599.91</v>
      </c>
      <c r="O177">
        <f t="shared" si="163"/>
        <v>7599.91</v>
      </c>
      <c r="P177" s="25">
        <f>O177-Ahorros!$E$4</f>
        <v>1599.9099999999999</v>
      </c>
    </row>
    <row r="178" spans="1:16" x14ac:dyDescent="0.25">
      <c r="A178" s="1">
        <v>43601</v>
      </c>
      <c r="B178">
        <v>19.5</v>
      </c>
      <c r="C178" t="s">
        <v>236</v>
      </c>
      <c r="D178" t="s">
        <v>69</v>
      </c>
      <c r="E178" t="s">
        <v>22</v>
      </c>
      <c r="F178" t="s">
        <v>18</v>
      </c>
      <c r="G178" t="s">
        <v>81</v>
      </c>
      <c r="K178">
        <v>4856.18</v>
      </c>
      <c r="L178">
        <f t="shared" si="164"/>
        <v>6719.23</v>
      </c>
      <c r="M178">
        <v>5</v>
      </c>
      <c r="N178">
        <f t="shared" si="162"/>
        <v>11580.41</v>
      </c>
      <c r="O178">
        <f t="shared" si="163"/>
        <v>7580.41</v>
      </c>
      <c r="P178" s="25">
        <f>O178-Ahorros!$E$4</f>
        <v>1580.4099999999999</v>
      </c>
    </row>
    <row r="179" spans="1:16" x14ac:dyDescent="0.25">
      <c r="A179" s="1">
        <v>43601</v>
      </c>
      <c r="B179">
        <v>24</v>
      </c>
      <c r="C179" t="s">
        <v>237</v>
      </c>
      <c r="D179" t="s">
        <v>69</v>
      </c>
      <c r="E179" t="s">
        <v>22</v>
      </c>
      <c r="F179" t="s">
        <v>18</v>
      </c>
      <c r="G179" t="s">
        <v>81</v>
      </c>
      <c r="K179">
        <v>4856.18</v>
      </c>
      <c r="L179" s="45">
        <f t="shared" si="164"/>
        <v>6695.23</v>
      </c>
      <c r="M179">
        <v>5</v>
      </c>
      <c r="N179">
        <f t="shared" si="162"/>
        <v>11556.41</v>
      </c>
      <c r="O179">
        <f t="shared" si="163"/>
        <v>7556.41</v>
      </c>
      <c r="P179" s="25">
        <f>O179-Ahorros!$E$4</f>
        <v>1556.4099999999999</v>
      </c>
    </row>
    <row r="180" spans="1:16" x14ac:dyDescent="0.25">
      <c r="A180" s="1">
        <v>43601</v>
      </c>
      <c r="B180">
        <v>18</v>
      </c>
      <c r="C180" t="s">
        <v>238</v>
      </c>
      <c r="D180" t="s">
        <v>69</v>
      </c>
      <c r="E180" t="s">
        <v>22</v>
      </c>
      <c r="F180" t="s">
        <v>18</v>
      </c>
      <c r="G180" t="s">
        <v>81</v>
      </c>
      <c r="K180">
        <v>4856.18</v>
      </c>
      <c r="L180" s="45">
        <f t="shared" si="164"/>
        <v>6677.23</v>
      </c>
      <c r="M180">
        <v>5</v>
      </c>
      <c r="N180">
        <f t="shared" si="162"/>
        <v>11538.41</v>
      </c>
      <c r="O180">
        <f t="shared" si="163"/>
        <v>7538.41</v>
      </c>
      <c r="P180" s="25">
        <f>O180-Ahorros!$E$4</f>
        <v>1538.4099999999999</v>
      </c>
    </row>
    <row r="181" spans="1:16" x14ac:dyDescent="0.25">
      <c r="A181" s="1">
        <v>43601</v>
      </c>
      <c r="B181">
        <v>9</v>
      </c>
      <c r="C181" t="s">
        <v>223</v>
      </c>
      <c r="D181" t="s">
        <v>69</v>
      </c>
      <c r="E181" t="s">
        <v>22</v>
      </c>
      <c r="F181" t="s">
        <v>18</v>
      </c>
      <c r="G181" t="s">
        <v>81</v>
      </c>
      <c r="K181">
        <v>4856.18</v>
      </c>
      <c r="L181" s="45">
        <f t="shared" si="164"/>
        <v>6668.23</v>
      </c>
      <c r="M181">
        <v>5</v>
      </c>
      <c r="N181">
        <f t="shared" si="162"/>
        <v>11529.41</v>
      </c>
      <c r="O181">
        <f t="shared" si="163"/>
        <v>7529.41</v>
      </c>
      <c r="P181" s="25">
        <f>O181-Ahorros!$E$4</f>
        <v>1529.4099999999999</v>
      </c>
    </row>
    <row r="182" spans="1:16" x14ac:dyDescent="0.25">
      <c r="A182" s="1">
        <v>43603</v>
      </c>
      <c r="B182">
        <v>122.22</v>
      </c>
      <c r="C182" t="s">
        <v>72</v>
      </c>
      <c r="D182" t="s">
        <v>72</v>
      </c>
      <c r="E182" t="s">
        <v>22</v>
      </c>
      <c r="F182" t="s">
        <v>18</v>
      </c>
      <c r="G182" t="s">
        <v>145</v>
      </c>
      <c r="K182">
        <v>4856.18</v>
      </c>
      <c r="L182">
        <f t="shared" si="164"/>
        <v>6546.0099999999993</v>
      </c>
      <c r="M182">
        <v>5</v>
      </c>
      <c r="N182">
        <f t="shared" si="162"/>
        <v>11407.189999999999</v>
      </c>
      <c r="O182">
        <f t="shared" si="163"/>
        <v>7407.1899999999987</v>
      </c>
      <c r="P182" s="25">
        <f>O182-Ahorros!$E$4</f>
        <v>1407.1899999999987</v>
      </c>
    </row>
    <row r="183" spans="1:16" x14ac:dyDescent="0.25">
      <c r="A183" s="1">
        <v>43603</v>
      </c>
      <c r="B183">
        <v>15</v>
      </c>
      <c r="C183" t="s">
        <v>239</v>
      </c>
      <c r="D183" t="s">
        <v>69</v>
      </c>
      <c r="E183" t="s">
        <v>22</v>
      </c>
      <c r="F183" t="s">
        <v>18</v>
      </c>
      <c r="G183" t="s">
        <v>81</v>
      </c>
      <c r="K183">
        <v>4856.18</v>
      </c>
      <c r="L183" s="46">
        <f t="shared" si="164"/>
        <v>6531.0099999999993</v>
      </c>
      <c r="M183">
        <v>5</v>
      </c>
      <c r="N183">
        <f t="shared" si="162"/>
        <v>11392.189999999999</v>
      </c>
      <c r="O183">
        <f t="shared" si="163"/>
        <v>7392.1899999999987</v>
      </c>
      <c r="P183" s="25">
        <f>O183-Ahorros!$E$4</f>
        <v>1392.1899999999987</v>
      </c>
    </row>
    <row r="184" spans="1:16" x14ac:dyDescent="0.25">
      <c r="A184" s="1">
        <v>43603</v>
      </c>
      <c r="B184">
        <v>194</v>
      </c>
      <c r="C184" t="s">
        <v>240</v>
      </c>
      <c r="D184" t="s">
        <v>229</v>
      </c>
      <c r="E184" t="s">
        <v>22</v>
      </c>
      <c r="F184" t="s">
        <v>18</v>
      </c>
      <c r="G184" t="s">
        <v>241</v>
      </c>
      <c r="K184">
        <f>K183-B184</f>
        <v>4662.18</v>
      </c>
      <c r="L184">
        <v>6531.01</v>
      </c>
      <c r="M184">
        <v>5</v>
      </c>
      <c r="N184" s="46">
        <f t="shared" ref="N184" si="165">SUM(K184:M184)</f>
        <v>11198.19</v>
      </c>
      <c r="O184" s="46">
        <f t="shared" ref="O184" si="166">N184-4000</f>
        <v>7198.1900000000005</v>
      </c>
      <c r="P184" s="25">
        <f>O184-Ahorros!$E$4</f>
        <v>1198.1900000000005</v>
      </c>
    </row>
    <row r="185" spans="1:16" x14ac:dyDescent="0.25">
      <c r="A185" s="1">
        <v>43603</v>
      </c>
      <c r="B185">
        <v>200</v>
      </c>
      <c r="C185" t="s">
        <v>171</v>
      </c>
      <c r="D185" t="s">
        <v>25</v>
      </c>
      <c r="E185" t="s">
        <v>25</v>
      </c>
      <c r="F185" t="s">
        <v>32</v>
      </c>
      <c r="G185" t="s">
        <v>172</v>
      </c>
      <c r="K185">
        <f>K184-B185</f>
        <v>4462.18</v>
      </c>
      <c r="L185">
        <v>6531.01</v>
      </c>
      <c r="M185">
        <f>M184+B185</f>
        <v>205</v>
      </c>
      <c r="N185" s="46">
        <f t="shared" ref="N185" si="167">SUM(K185:M185)</f>
        <v>11198.19</v>
      </c>
      <c r="O185" s="46">
        <f t="shared" ref="O185" si="168">N185-4000</f>
        <v>7198.1900000000005</v>
      </c>
      <c r="P185" s="25">
        <f>O185-Ahorros!$E$4</f>
        <v>1198.1900000000005</v>
      </c>
    </row>
    <row r="186" spans="1:16" x14ac:dyDescent="0.25">
      <c r="A186" s="1">
        <v>43603</v>
      </c>
      <c r="B186">
        <v>15</v>
      </c>
      <c r="C186" t="s">
        <v>174</v>
      </c>
      <c r="D186" t="s">
        <v>104</v>
      </c>
      <c r="E186" t="s">
        <v>22</v>
      </c>
      <c r="F186" t="s">
        <v>7</v>
      </c>
      <c r="G186" t="s">
        <v>175</v>
      </c>
      <c r="K186">
        <v>4462.18</v>
      </c>
      <c r="L186">
        <v>6531.01</v>
      </c>
      <c r="M186">
        <f>M185-B186</f>
        <v>190</v>
      </c>
      <c r="N186" s="46">
        <f t="shared" ref="N186" si="169">SUM(K186:M186)</f>
        <v>11183.19</v>
      </c>
      <c r="O186" s="46">
        <f t="shared" ref="O186" si="170">N186-4000</f>
        <v>7183.1900000000005</v>
      </c>
      <c r="P186" s="25">
        <f>O186-Ahorros!$E$4</f>
        <v>1183.1900000000005</v>
      </c>
    </row>
    <row r="187" spans="1:16" x14ac:dyDescent="0.25">
      <c r="A187" s="1">
        <v>43603</v>
      </c>
      <c r="B187">
        <v>459</v>
      </c>
      <c r="C187" t="s">
        <v>242</v>
      </c>
      <c r="D187" t="s">
        <v>243</v>
      </c>
      <c r="E187" t="s">
        <v>22</v>
      </c>
      <c r="F187" t="s">
        <v>18</v>
      </c>
      <c r="G187" t="s">
        <v>84</v>
      </c>
      <c r="K187">
        <v>4462.18</v>
      </c>
      <c r="L187">
        <f t="shared" ref="L187:L204" si="171">L186-B187</f>
        <v>6072.01</v>
      </c>
      <c r="M187">
        <v>190</v>
      </c>
      <c r="N187" s="46">
        <f t="shared" ref="N187:N188" si="172">SUM(K187:M187)</f>
        <v>10724.19</v>
      </c>
      <c r="O187" s="46">
        <f t="shared" ref="O187:O188" si="173">N187-4000</f>
        <v>6724.1900000000005</v>
      </c>
      <c r="P187" s="25">
        <f>O187-Ahorros!$E$4</f>
        <v>724.19000000000051</v>
      </c>
    </row>
    <row r="188" spans="1:16" x14ac:dyDescent="0.25">
      <c r="A188" s="1">
        <v>43603</v>
      </c>
      <c r="B188">
        <v>239</v>
      </c>
      <c r="C188" t="s">
        <v>244</v>
      </c>
      <c r="D188" t="s">
        <v>243</v>
      </c>
      <c r="E188" t="s">
        <v>22</v>
      </c>
      <c r="F188" t="s">
        <v>18</v>
      </c>
      <c r="G188" t="s">
        <v>84</v>
      </c>
      <c r="K188">
        <v>4462.18</v>
      </c>
      <c r="L188" s="46">
        <f t="shared" si="171"/>
        <v>5833.01</v>
      </c>
      <c r="M188">
        <v>190</v>
      </c>
      <c r="N188">
        <f t="shared" si="172"/>
        <v>10485.19</v>
      </c>
      <c r="O188">
        <f t="shared" si="173"/>
        <v>6485.1900000000005</v>
      </c>
      <c r="P188" s="25">
        <f>O188-Ahorros!$E$4</f>
        <v>485.19000000000051</v>
      </c>
    </row>
    <row r="189" spans="1:16" x14ac:dyDescent="0.25">
      <c r="A189" s="1">
        <v>43603</v>
      </c>
      <c r="B189">
        <v>15</v>
      </c>
      <c r="C189" t="s">
        <v>231</v>
      </c>
      <c r="D189" t="s">
        <v>82</v>
      </c>
      <c r="E189" t="s">
        <v>22</v>
      </c>
      <c r="F189" t="s">
        <v>18</v>
      </c>
      <c r="G189" t="s">
        <v>84</v>
      </c>
      <c r="K189">
        <v>4462.18</v>
      </c>
      <c r="L189" s="46">
        <f t="shared" si="171"/>
        <v>5818.01</v>
      </c>
      <c r="M189">
        <v>190</v>
      </c>
      <c r="N189" s="46">
        <f t="shared" ref="N189:N204" si="174">SUM(K189:M189)</f>
        <v>10470.19</v>
      </c>
      <c r="O189" s="46">
        <f t="shared" ref="O189:O204" si="175">N189-4000</f>
        <v>6470.1900000000005</v>
      </c>
      <c r="P189" s="25">
        <f>O189-Ahorros!$E$4</f>
        <v>470.19000000000051</v>
      </c>
    </row>
    <row r="190" spans="1:16" x14ac:dyDescent="0.25">
      <c r="A190" s="1">
        <v>43603</v>
      </c>
      <c r="B190">
        <v>12.95</v>
      </c>
      <c r="C190" t="s">
        <v>245</v>
      </c>
      <c r="D190" t="s">
        <v>82</v>
      </c>
      <c r="E190" t="s">
        <v>22</v>
      </c>
      <c r="F190" t="s">
        <v>18</v>
      </c>
      <c r="G190" t="s">
        <v>84</v>
      </c>
      <c r="K190">
        <v>4462.18</v>
      </c>
      <c r="L190">
        <f t="shared" si="171"/>
        <v>5805.06</v>
      </c>
      <c r="M190">
        <v>190</v>
      </c>
      <c r="N190">
        <f t="shared" si="174"/>
        <v>10457.240000000002</v>
      </c>
      <c r="O190">
        <f t="shared" si="175"/>
        <v>6457.2400000000016</v>
      </c>
      <c r="P190" s="25">
        <f>O190-Ahorros!$E$4</f>
        <v>457.2400000000016</v>
      </c>
    </row>
    <row r="191" spans="1:16" x14ac:dyDescent="0.25">
      <c r="A191" s="1">
        <v>43603</v>
      </c>
      <c r="B191">
        <v>19.55</v>
      </c>
      <c r="C191" t="s">
        <v>146</v>
      </c>
      <c r="D191" t="s">
        <v>82</v>
      </c>
      <c r="E191" t="s">
        <v>22</v>
      </c>
      <c r="F191" t="s">
        <v>18</v>
      </c>
      <c r="G191" t="s">
        <v>84</v>
      </c>
      <c r="K191">
        <v>4462.18</v>
      </c>
      <c r="L191" s="46">
        <f t="shared" si="171"/>
        <v>5785.51</v>
      </c>
      <c r="M191">
        <v>190</v>
      </c>
      <c r="N191">
        <f t="shared" si="174"/>
        <v>10437.69</v>
      </c>
      <c r="O191">
        <f t="shared" si="175"/>
        <v>6437.6900000000005</v>
      </c>
      <c r="P191" s="25">
        <f>O191-Ahorros!$E$4</f>
        <v>437.69000000000051</v>
      </c>
    </row>
    <row r="192" spans="1:16" x14ac:dyDescent="0.25">
      <c r="A192" s="1">
        <v>43603</v>
      </c>
      <c r="B192">
        <v>26</v>
      </c>
      <c r="C192" t="s">
        <v>246</v>
      </c>
      <c r="D192" t="s">
        <v>82</v>
      </c>
      <c r="E192" t="s">
        <v>22</v>
      </c>
      <c r="F192" t="s">
        <v>18</v>
      </c>
      <c r="G192" t="s">
        <v>84</v>
      </c>
      <c r="K192">
        <v>4462.18</v>
      </c>
      <c r="L192" s="46">
        <f t="shared" si="171"/>
        <v>5759.51</v>
      </c>
      <c r="M192">
        <v>190</v>
      </c>
      <c r="N192">
        <f t="shared" si="174"/>
        <v>10411.69</v>
      </c>
      <c r="O192">
        <f t="shared" si="175"/>
        <v>6411.6900000000005</v>
      </c>
      <c r="P192" s="25">
        <f>O192-Ahorros!$E$4</f>
        <v>411.69000000000051</v>
      </c>
    </row>
    <row r="193" spans="1:16" x14ac:dyDescent="0.25">
      <c r="A193" s="1">
        <v>43603</v>
      </c>
      <c r="B193">
        <v>43</v>
      </c>
      <c r="C193" t="s">
        <v>126</v>
      </c>
      <c r="D193" t="s">
        <v>82</v>
      </c>
      <c r="E193" t="s">
        <v>22</v>
      </c>
      <c r="F193" t="s">
        <v>18</v>
      </c>
      <c r="G193" t="s">
        <v>84</v>
      </c>
      <c r="K193">
        <v>4462.18</v>
      </c>
      <c r="L193" s="46">
        <f t="shared" si="171"/>
        <v>5716.51</v>
      </c>
      <c r="M193">
        <v>190</v>
      </c>
      <c r="N193">
        <f t="shared" si="174"/>
        <v>10368.69</v>
      </c>
      <c r="O193">
        <f t="shared" si="175"/>
        <v>6368.6900000000005</v>
      </c>
      <c r="P193" s="25">
        <f>O193-Ahorros!$E$4</f>
        <v>368.69000000000051</v>
      </c>
    </row>
    <row r="194" spans="1:16" x14ac:dyDescent="0.25">
      <c r="A194" s="1">
        <v>43603</v>
      </c>
      <c r="B194">
        <v>26.9</v>
      </c>
      <c r="C194" t="s">
        <v>147</v>
      </c>
      <c r="D194" t="s">
        <v>82</v>
      </c>
      <c r="E194" t="s">
        <v>22</v>
      </c>
      <c r="F194" t="s">
        <v>18</v>
      </c>
      <c r="G194" t="s">
        <v>84</v>
      </c>
      <c r="K194">
        <v>4462.18</v>
      </c>
      <c r="L194" s="46">
        <f t="shared" si="171"/>
        <v>5689.6100000000006</v>
      </c>
      <c r="M194">
        <v>190</v>
      </c>
      <c r="N194">
        <f t="shared" si="174"/>
        <v>10341.790000000001</v>
      </c>
      <c r="O194">
        <f t="shared" si="175"/>
        <v>6341.7900000000009</v>
      </c>
      <c r="P194" s="25">
        <f>O194-Ahorros!$E$4</f>
        <v>341.79000000000087</v>
      </c>
    </row>
    <row r="195" spans="1:16" x14ac:dyDescent="0.25">
      <c r="A195" s="1">
        <v>43603</v>
      </c>
      <c r="B195">
        <v>15.65</v>
      </c>
      <c r="C195" t="s">
        <v>247</v>
      </c>
      <c r="D195" t="s">
        <v>82</v>
      </c>
      <c r="E195" t="s">
        <v>22</v>
      </c>
      <c r="F195" t="s">
        <v>18</v>
      </c>
      <c r="G195" t="s">
        <v>84</v>
      </c>
      <c r="K195">
        <v>4462.18</v>
      </c>
      <c r="L195" s="46">
        <f t="shared" si="171"/>
        <v>5673.9600000000009</v>
      </c>
      <c r="M195">
        <v>190</v>
      </c>
      <c r="N195">
        <f t="shared" si="174"/>
        <v>10326.140000000001</v>
      </c>
      <c r="O195">
        <f t="shared" si="175"/>
        <v>6326.1400000000012</v>
      </c>
      <c r="P195" s="25">
        <f>O195-Ahorros!$E$4</f>
        <v>326.14000000000124</v>
      </c>
    </row>
    <row r="196" spans="1:16" x14ac:dyDescent="0.25">
      <c r="A196" s="1">
        <v>43603</v>
      </c>
      <c r="B196">
        <v>56.6</v>
      </c>
      <c r="C196" t="s">
        <v>83</v>
      </c>
      <c r="D196" t="s">
        <v>82</v>
      </c>
      <c r="E196" t="s">
        <v>22</v>
      </c>
      <c r="F196" t="s">
        <v>18</v>
      </c>
      <c r="G196" t="s">
        <v>84</v>
      </c>
      <c r="K196">
        <v>4462.18</v>
      </c>
      <c r="L196" s="46">
        <f t="shared" si="171"/>
        <v>5617.3600000000006</v>
      </c>
      <c r="M196">
        <v>190</v>
      </c>
      <c r="N196">
        <f t="shared" si="174"/>
        <v>10269.540000000001</v>
      </c>
      <c r="O196">
        <f t="shared" si="175"/>
        <v>6269.5400000000009</v>
      </c>
      <c r="P196" s="25">
        <f>O196-Ahorros!$E$4</f>
        <v>269.54000000000087</v>
      </c>
    </row>
    <row r="197" spans="1:16" x14ac:dyDescent="0.25">
      <c r="A197" s="1">
        <v>43603</v>
      </c>
      <c r="B197">
        <v>13.5</v>
      </c>
      <c r="C197" t="s">
        <v>182</v>
      </c>
      <c r="D197" t="s">
        <v>82</v>
      </c>
      <c r="E197" t="s">
        <v>22</v>
      </c>
      <c r="F197" t="s">
        <v>18</v>
      </c>
      <c r="G197" t="s">
        <v>84</v>
      </c>
      <c r="K197">
        <v>4462.18</v>
      </c>
      <c r="L197" s="46">
        <f t="shared" si="171"/>
        <v>5603.8600000000006</v>
      </c>
      <c r="M197">
        <v>190</v>
      </c>
      <c r="N197">
        <f t="shared" si="174"/>
        <v>10256.040000000001</v>
      </c>
      <c r="O197">
        <f t="shared" si="175"/>
        <v>6256.0400000000009</v>
      </c>
      <c r="P197" s="25">
        <f>O197-Ahorros!$E$4</f>
        <v>256.04000000000087</v>
      </c>
    </row>
    <row r="198" spans="1:16" x14ac:dyDescent="0.25">
      <c r="A198" s="1">
        <v>43603</v>
      </c>
      <c r="B198">
        <v>25.5</v>
      </c>
      <c r="C198" t="s">
        <v>152</v>
      </c>
      <c r="D198" t="s">
        <v>82</v>
      </c>
      <c r="E198" t="s">
        <v>22</v>
      </c>
      <c r="F198" t="s">
        <v>18</v>
      </c>
      <c r="G198" t="s">
        <v>84</v>
      </c>
      <c r="K198">
        <v>4462.18</v>
      </c>
      <c r="L198" s="46">
        <f t="shared" si="171"/>
        <v>5578.3600000000006</v>
      </c>
      <c r="M198">
        <v>190</v>
      </c>
      <c r="N198">
        <f t="shared" si="174"/>
        <v>10230.540000000001</v>
      </c>
      <c r="O198">
        <f t="shared" si="175"/>
        <v>6230.5400000000009</v>
      </c>
      <c r="P198" s="25">
        <f>O198-Ahorros!$E$4</f>
        <v>230.54000000000087</v>
      </c>
    </row>
    <row r="199" spans="1:16" x14ac:dyDescent="0.25">
      <c r="A199" s="1">
        <v>43603</v>
      </c>
      <c r="B199">
        <v>22.25</v>
      </c>
      <c r="C199" t="s">
        <v>153</v>
      </c>
      <c r="D199" t="s">
        <v>82</v>
      </c>
      <c r="E199" t="s">
        <v>22</v>
      </c>
      <c r="F199" t="s">
        <v>18</v>
      </c>
      <c r="G199" t="s">
        <v>84</v>
      </c>
      <c r="K199">
        <v>4462.18</v>
      </c>
      <c r="L199" s="46">
        <f t="shared" si="171"/>
        <v>5556.1100000000006</v>
      </c>
      <c r="M199">
        <v>190</v>
      </c>
      <c r="N199">
        <f t="shared" si="174"/>
        <v>10208.290000000001</v>
      </c>
      <c r="O199">
        <f t="shared" si="175"/>
        <v>6208.2900000000009</v>
      </c>
      <c r="P199" s="25">
        <f>O199-Ahorros!$E$4</f>
        <v>208.29000000000087</v>
      </c>
    </row>
    <row r="200" spans="1:16" x14ac:dyDescent="0.25">
      <c r="A200" s="1">
        <v>43603</v>
      </c>
      <c r="B200">
        <v>10.6</v>
      </c>
      <c r="C200" t="s">
        <v>248</v>
      </c>
      <c r="D200" t="s">
        <v>82</v>
      </c>
      <c r="E200" t="s">
        <v>22</v>
      </c>
      <c r="F200" t="s">
        <v>18</v>
      </c>
      <c r="G200" t="s">
        <v>84</v>
      </c>
      <c r="K200">
        <v>4462.18</v>
      </c>
      <c r="L200" s="46">
        <f t="shared" si="171"/>
        <v>5545.51</v>
      </c>
      <c r="M200">
        <v>190</v>
      </c>
      <c r="N200">
        <f t="shared" si="174"/>
        <v>10197.69</v>
      </c>
      <c r="O200">
        <f t="shared" si="175"/>
        <v>6197.6900000000005</v>
      </c>
      <c r="P200" s="25">
        <f>O200-Ahorros!$E$4</f>
        <v>197.69000000000051</v>
      </c>
    </row>
    <row r="201" spans="1:16" x14ac:dyDescent="0.25">
      <c r="A201" s="1">
        <v>43603</v>
      </c>
      <c r="B201">
        <v>37.25</v>
      </c>
      <c r="C201" t="s">
        <v>87</v>
      </c>
      <c r="D201" t="s">
        <v>82</v>
      </c>
      <c r="E201" t="s">
        <v>22</v>
      </c>
      <c r="F201" t="s">
        <v>18</v>
      </c>
      <c r="G201" t="s">
        <v>84</v>
      </c>
      <c r="K201">
        <v>4462.18</v>
      </c>
      <c r="L201" s="46">
        <f t="shared" si="171"/>
        <v>5508.26</v>
      </c>
      <c r="M201">
        <v>190</v>
      </c>
      <c r="N201">
        <f t="shared" si="174"/>
        <v>10160.44</v>
      </c>
      <c r="O201">
        <f t="shared" si="175"/>
        <v>6160.4400000000005</v>
      </c>
      <c r="P201" s="25">
        <f>O201-Ahorros!$E$4</f>
        <v>160.44000000000051</v>
      </c>
    </row>
    <row r="202" spans="1:16" x14ac:dyDescent="0.25">
      <c r="A202" s="1">
        <v>43603</v>
      </c>
      <c r="B202">
        <v>9.5</v>
      </c>
      <c r="C202" t="s">
        <v>249</v>
      </c>
      <c r="D202" t="s">
        <v>82</v>
      </c>
      <c r="E202" t="s">
        <v>22</v>
      </c>
      <c r="F202" t="s">
        <v>18</v>
      </c>
      <c r="G202" t="s">
        <v>84</v>
      </c>
      <c r="K202">
        <v>4462.18</v>
      </c>
      <c r="L202" s="46">
        <f t="shared" si="171"/>
        <v>5498.76</v>
      </c>
      <c r="M202">
        <v>190</v>
      </c>
      <c r="N202">
        <f t="shared" si="174"/>
        <v>10150.94</v>
      </c>
      <c r="O202">
        <f t="shared" si="175"/>
        <v>6150.9400000000005</v>
      </c>
      <c r="P202" s="25">
        <f>O202-Ahorros!$E$4</f>
        <v>150.94000000000051</v>
      </c>
    </row>
    <row r="203" spans="1:16" x14ac:dyDescent="0.25">
      <c r="A203" s="1">
        <v>43603</v>
      </c>
      <c r="B203">
        <v>9.5</v>
      </c>
      <c r="C203" t="s">
        <v>250</v>
      </c>
      <c r="D203" t="s">
        <v>82</v>
      </c>
      <c r="E203" t="s">
        <v>22</v>
      </c>
      <c r="F203" t="s">
        <v>18</v>
      </c>
      <c r="G203" t="s">
        <v>84</v>
      </c>
      <c r="K203">
        <v>4462.18</v>
      </c>
      <c r="L203" s="46">
        <f t="shared" si="171"/>
        <v>5489.26</v>
      </c>
      <c r="M203">
        <v>190</v>
      </c>
      <c r="N203">
        <f t="shared" si="174"/>
        <v>10141.44</v>
      </c>
      <c r="O203">
        <f t="shared" si="175"/>
        <v>6141.4400000000005</v>
      </c>
      <c r="P203" s="25">
        <f>O203-Ahorros!$E$4</f>
        <v>141.44000000000051</v>
      </c>
    </row>
    <row r="204" spans="1:16" x14ac:dyDescent="0.25">
      <c r="A204" s="1">
        <v>43603</v>
      </c>
      <c r="B204">
        <v>11.5</v>
      </c>
      <c r="C204" t="s">
        <v>251</v>
      </c>
      <c r="D204" t="s">
        <v>220</v>
      </c>
      <c r="E204" t="s">
        <v>22</v>
      </c>
      <c r="F204" t="s">
        <v>18</v>
      </c>
      <c r="G204" t="s">
        <v>84</v>
      </c>
      <c r="K204">
        <v>4462.18</v>
      </c>
      <c r="L204" s="46">
        <f t="shared" si="171"/>
        <v>5477.76</v>
      </c>
      <c r="M204">
        <v>190</v>
      </c>
      <c r="N204">
        <f t="shared" si="174"/>
        <v>10129.94</v>
      </c>
      <c r="O204">
        <f t="shared" si="175"/>
        <v>6129.9400000000005</v>
      </c>
      <c r="P204" s="25">
        <f>O204-Ahorros!$E$4</f>
        <v>129.94000000000051</v>
      </c>
    </row>
    <row r="205" spans="1:16" x14ac:dyDescent="0.25">
      <c r="A205" s="1">
        <v>43603</v>
      </c>
      <c r="B205">
        <v>225</v>
      </c>
      <c r="C205" t="s">
        <v>157</v>
      </c>
      <c r="D205" t="s">
        <v>48</v>
      </c>
      <c r="E205" t="s">
        <v>22</v>
      </c>
      <c r="F205" t="s">
        <v>32</v>
      </c>
      <c r="G205" t="s">
        <v>49</v>
      </c>
      <c r="K205">
        <f>K204-B205</f>
        <v>4237.18</v>
      </c>
      <c r="L205">
        <v>5477.76</v>
      </c>
      <c r="M205">
        <v>190</v>
      </c>
      <c r="N205" s="46">
        <f t="shared" ref="N205" si="176">SUM(K205:M205)</f>
        <v>9904.94</v>
      </c>
      <c r="O205" s="46">
        <f t="shared" ref="O205" si="177">N205-4000</f>
        <v>5904.9400000000005</v>
      </c>
      <c r="P205" s="25">
        <f>O205-Ahorros!$E$4</f>
        <v>-95.059999999999491</v>
      </c>
    </row>
    <row r="206" spans="1:16" x14ac:dyDescent="0.25">
      <c r="A206" s="1">
        <v>43603</v>
      </c>
      <c r="B206">
        <v>15</v>
      </c>
      <c r="C206" t="s">
        <v>176</v>
      </c>
      <c r="D206" t="s">
        <v>128</v>
      </c>
      <c r="E206" t="s">
        <v>22</v>
      </c>
      <c r="F206" t="s">
        <v>7</v>
      </c>
      <c r="G206" t="s">
        <v>84</v>
      </c>
      <c r="K206">
        <v>4237.18</v>
      </c>
      <c r="L206">
        <v>5477.76</v>
      </c>
      <c r="M206">
        <f>M205-B206</f>
        <v>175</v>
      </c>
      <c r="N206" s="46">
        <f t="shared" ref="N206:N208" si="178">SUM(K206:M206)</f>
        <v>9889.94</v>
      </c>
      <c r="O206" s="46">
        <f t="shared" ref="O206:O208" si="179">N206-4000</f>
        <v>5889.9400000000005</v>
      </c>
      <c r="P206" s="25">
        <f>O206-Ahorros!$E$4</f>
        <v>-110.05999999999949</v>
      </c>
    </row>
    <row r="207" spans="1:16" x14ac:dyDescent="0.25">
      <c r="A207" s="1">
        <v>43603</v>
      </c>
      <c r="B207">
        <v>38</v>
      </c>
      <c r="C207" t="s">
        <v>99</v>
      </c>
      <c r="D207" t="s">
        <v>82</v>
      </c>
      <c r="E207" t="s">
        <v>22</v>
      </c>
      <c r="F207" t="s">
        <v>7</v>
      </c>
      <c r="G207" t="s">
        <v>81</v>
      </c>
      <c r="K207">
        <v>4237.18</v>
      </c>
      <c r="L207">
        <v>5477.76</v>
      </c>
      <c r="M207">
        <f>M206-B207</f>
        <v>137</v>
      </c>
      <c r="N207">
        <f t="shared" si="178"/>
        <v>9851.94</v>
      </c>
      <c r="O207">
        <f t="shared" si="179"/>
        <v>5851.9400000000005</v>
      </c>
      <c r="P207" s="25">
        <f>O207-Ahorros!$E$4</f>
        <v>-148.05999999999949</v>
      </c>
    </row>
    <row r="208" spans="1:16" x14ac:dyDescent="0.25">
      <c r="A208" s="1">
        <v>43603</v>
      </c>
      <c r="B208">
        <v>10</v>
      </c>
      <c r="C208" t="s">
        <v>177</v>
      </c>
      <c r="D208" t="s">
        <v>43</v>
      </c>
      <c r="E208" t="s">
        <v>22</v>
      </c>
      <c r="F208" t="s">
        <v>7</v>
      </c>
      <c r="G208" t="s">
        <v>44</v>
      </c>
      <c r="K208">
        <v>4237.18</v>
      </c>
      <c r="L208">
        <v>5477.76</v>
      </c>
      <c r="M208">
        <f>M207-B208</f>
        <v>127</v>
      </c>
      <c r="N208">
        <f t="shared" si="178"/>
        <v>9841.94</v>
      </c>
      <c r="O208">
        <f t="shared" si="179"/>
        <v>5841.9400000000005</v>
      </c>
      <c r="P208" s="25">
        <f>O208-Ahorros!$E$4</f>
        <v>-158.05999999999949</v>
      </c>
    </row>
    <row r="209" spans="1:16" x14ac:dyDescent="0.25">
      <c r="A209" s="1">
        <v>43604</v>
      </c>
      <c r="B209">
        <v>19.5</v>
      </c>
      <c r="C209" t="s">
        <v>252</v>
      </c>
      <c r="D209" t="s">
        <v>69</v>
      </c>
      <c r="E209" t="s">
        <v>22</v>
      </c>
      <c r="F209" t="s">
        <v>18</v>
      </c>
      <c r="G209" t="s">
        <v>81</v>
      </c>
      <c r="K209">
        <v>4237.18</v>
      </c>
      <c r="L209">
        <f>L208-B209</f>
        <v>5458.26</v>
      </c>
      <c r="M209">
        <v>127</v>
      </c>
      <c r="N209" s="47">
        <f t="shared" ref="N209" si="180">SUM(K209:M209)</f>
        <v>9822.44</v>
      </c>
      <c r="O209" s="47">
        <f t="shared" ref="O209" si="181">N209-4000</f>
        <v>5822.4400000000005</v>
      </c>
      <c r="P209" s="25">
        <f>O209-Ahorros!$E$4</f>
        <v>-177.55999999999949</v>
      </c>
    </row>
    <row r="210" spans="1:16" x14ac:dyDescent="0.25">
      <c r="A210" s="1">
        <v>43604</v>
      </c>
      <c r="B210">
        <v>65</v>
      </c>
      <c r="C210" t="s">
        <v>93</v>
      </c>
      <c r="D210" t="s">
        <v>93</v>
      </c>
      <c r="E210" t="s">
        <v>22</v>
      </c>
      <c r="F210" t="s">
        <v>32</v>
      </c>
      <c r="G210" t="s">
        <v>93</v>
      </c>
      <c r="K210">
        <f>K209-B210</f>
        <v>4172.18</v>
      </c>
      <c r="L210">
        <v>5458.26</v>
      </c>
      <c r="M210">
        <v>127</v>
      </c>
      <c r="N210" s="47">
        <f t="shared" ref="N210" si="182">SUM(K210:M210)</f>
        <v>9757.44</v>
      </c>
      <c r="O210" s="47">
        <f t="shared" ref="O210" si="183">N210-4000</f>
        <v>5757.4400000000005</v>
      </c>
      <c r="P210" s="25">
        <f>O210-Ahorros!$E$4</f>
        <v>-242.55999999999949</v>
      </c>
    </row>
    <row r="211" spans="1:16" x14ac:dyDescent="0.25">
      <c r="A211" s="1">
        <v>43605</v>
      </c>
      <c r="B211">
        <v>181</v>
      </c>
      <c r="C211" t="s">
        <v>253</v>
      </c>
      <c r="D211" t="s">
        <v>31</v>
      </c>
      <c r="E211" t="s">
        <v>22</v>
      </c>
      <c r="F211" t="s">
        <v>18</v>
      </c>
      <c r="G211" t="s">
        <v>254</v>
      </c>
      <c r="K211">
        <v>4172.18</v>
      </c>
      <c r="L211">
        <f>L210-B211</f>
        <v>5277.26</v>
      </c>
      <c r="M211">
        <v>127</v>
      </c>
      <c r="N211" s="47">
        <f t="shared" ref="N211" si="184">SUM(K211:M211)</f>
        <v>9576.44</v>
      </c>
      <c r="O211" s="47">
        <f t="shared" ref="O211" si="185">N211-4000</f>
        <v>5576.4400000000005</v>
      </c>
      <c r="P211" s="25">
        <f>O211-Ahorros!$E$4</f>
        <v>-423.55999999999949</v>
      </c>
    </row>
    <row r="212" spans="1:16" x14ac:dyDescent="0.25">
      <c r="A212" s="1">
        <v>43605</v>
      </c>
      <c r="B212">
        <v>19</v>
      </c>
      <c r="C212" t="s">
        <v>255</v>
      </c>
      <c r="D212" t="s">
        <v>128</v>
      </c>
      <c r="E212" t="s">
        <v>22</v>
      </c>
      <c r="F212" t="s">
        <v>18</v>
      </c>
      <c r="G212" t="s">
        <v>254</v>
      </c>
      <c r="K212">
        <v>4172.18</v>
      </c>
      <c r="L212">
        <f>L211-B212</f>
        <v>5258.26</v>
      </c>
      <c r="M212">
        <v>127</v>
      </c>
      <c r="N212" s="47">
        <f t="shared" ref="N212:N214" si="186">SUM(K212:M212)</f>
        <v>9557.44</v>
      </c>
      <c r="O212" s="47">
        <f t="shared" ref="O212:O214" si="187">N212-4000</f>
        <v>5557.4400000000005</v>
      </c>
      <c r="P212" s="25">
        <f>O212-Ahorros!$E$4</f>
        <v>-442.55999999999949</v>
      </c>
    </row>
    <row r="213" spans="1:16" x14ac:dyDescent="0.25">
      <c r="A213" s="1">
        <v>43605</v>
      </c>
      <c r="B213">
        <v>10</v>
      </c>
      <c r="C213" t="s">
        <v>256</v>
      </c>
      <c r="D213" t="s">
        <v>257</v>
      </c>
      <c r="E213" t="s">
        <v>22</v>
      </c>
      <c r="F213" t="s">
        <v>7</v>
      </c>
      <c r="G213" t="s">
        <v>73</v>
      </c>
      <c r="K213">
        <v>4172.18</v>
      </c>
      <c r="L213">
        <v>5277.26</v>
      </c>
      <c r="M213">
        <f>M212-B213</f>
        <v>117</v>
      </c>
      <c r="N213">
        <f t="shared" si="186"/>
        <v>9566.44</v>
      </c>
      <c r="O213">
        <f t="shared" si="187"/>
        <v>5566.4400000000005</v>
      </c>
      <c r="P213" s="25">
        <f>O213-Ahorros!$E$4</f>
        <v>-433.55999999999949</v>
      </c>
    </row>
    <row r="214" spans="1:16" x14ac:dyDescent="0.25">
      <c r="A214" s="1">
        <v>43605</v>
      </c>
      <c r="B214">
        <v>10</v>
      </c>
      <c r="C214" t="s">
        <v>177</v>
      </c>
      <c r="D214" t="s">
        <v>178</v>
      </c>
      <c r="E214" t="s">
        <v>22</v>
      </c>
      <c r="F214" t="s">
        <v>7</v>
      </c>
      <c r="G214" t="s">
        <v>44</v>
      </c>
      <c r="K214">
        <v>4172.18</v>
      </c>
      <c r="L214">
        <v>5277.26</v>
      </c>
      <c r="M214">
        <f>M213-B214</f>
        <v>107</v>
      </c>
      <c r="N214">
        <f t="shared" si="186"/>
        <v>9556.44</v>
      </c>
      <c r="O214">
        <f t="shared" si="187"/>
        <v>5556.4400000000005</v>
      </c>
      <c r="P214" s="25">
        <f>O214-Ahorros!$E$4</f>
        <v>-443.55999999999949</v>
      </c>
    </row>
    <row r="215" spans="1:16" x14ac:dyDescent="0.25">
      <c r="A215" s="1">
        <v>43606</v>
      </c>
      <c r="B215">
        <v>185</v>
      </c>
      <c r="C215" t="s">
        <v>258</v>
      </c>
      <c r="D215" t="s">
        <v>259</v>
      </c>
      <c r="E215" t="s">
        <v>22</v>
      </c>
      <c r="F215" t="s">
        <v>18</v>
      </c>
      <c r="G215" t="s">
        <v>260</v>
      </c>
      <c r="K215">
        <v>4172.18</v>
      </c>
      <c r="L215">
        <f>L214-B215</f>
        <v>5092.26</v>
      </c>
      <c r="M215">
        <v>107</v>
      </c>
      <c r="N215" s="48">
        <f t="shared" ref="N215" si="188">SUM(K215:M215)</f>
        <v>9371.44</v>
      </c>
      <c r="O215" s="48">
        <f t="shared" ref="O215" si="189">N215-4000</f>
        <v>5371.4400000000005</v>
      </c>
      <c r="P215" s="25">
        <f>O215-Ahorros!$E$4</f>
        <v>-628.55999999999949</v>
      </c>
    </row>
    <row r="216" spans="1:16" x14ac:dyDescent="0.25">
      <c r="A216" s="1">
        <v>43606</v>
      </c>
      <c r="B216">
        <v>50</v>
      </c>
      <c r="C216" t="s">
        <v>258</v>
      </c>
      <c r="D216" t="s">
        <v>259</v>
      </c>
      <c r="E216" t="s">
        <v>22</v>
      </c>
      <c r="F216" t="s">
        <v>32</v>
      </c>
      <c r="G216" t="s">
        <v>260</v>
      </c>
      <c r="K216">
        <f>K215-B216</f>
        <v>4122.18</v>
      </c>
      <c r="L216">
        <v>5092.26</v>
      </c>
      <c r="M216">
        <v>107</v>
      </c>
      <c r="N216" s="48">
        <f t="shared" ref="N216:N217" si="190">SUM(K216:M216)</f>
        <v>9321.44</v>
      </c>
      <c r="O216" s="48">
        <f t="shared" ref="O216:O217" si="191">N216-4000</f>
        <v>5321.4400000000005</v>
      </c>
      <c r="P216" s="25">
        <f>O216-Ahorros!$E$4</f>
        <v>-678.55999999999949</v>
      </c>
    </row>
    <row r="217" spans="1:16" x14ac:dyDescent="0.25">
      <c r="A217" s="1">
        <v>43607</v>
      </c>
      <c r="B217">
        <v>19</v>
      </c>
      <c r="C217" t="s">
        <v>261</v>
      </c>
      <c r="D217" t="s">
        <v>69</v>
      </c>
      <c r="E217" t="s">
        <v>22</v>
      </c>
      <c r="F217" t="s">
        <v>18</v>
      </c>
      <c r="G217" t="s">
        <v>81</v>
      </c>
      <c r="K217">
        <f>K216-B217</f>
        <v>4103.18</v>
      </c>
      <c r="L217">
        <v>5092.26</v>
      </c>
      <c r="M217">
        <v>107</v>
      </c>
      <c r="N217">
        <f t="shared" si="190"/>
        <v>9302.44</v>
      </c>
      <c r="O217">
        <f t="shared" si="191"/>
        <v>5302.4400000000005</v>
      </c>
      <c r="P217" s="25">
        <f>O217-Ahorros!$E$4</f>
        <v>-697.55999999999949</v>
      </c>
    </row>
    <row r="218" spans="1:16" x14ac:dyDescent="0.25">
      <c r="A218" s="1">
        <v>43608</v>
      </c>
      <c r="B218">
        <v>429</v>
      </c>
      <c r="C218" t="s">
        <v>165</v>
      </c>
      <c r="D218" t="s">
        <v>48</v>
      </c>
      <c r="E218" t="s">
        <v>22</v>
      </c>
      <c r="F218" t="s">
        <v>18</v>
      </c>
      <c r="G218" t="s">
        <v>166</v>
      </c>
      <c r="K218">
        <v>4103.18</v>
      </c>
      <c r="L218">
        <f>L217-B218</f>
        <v>4663.26</v>
      </c>
      <c r="M218">
        <v>107</v>
      </c>
      <c r="N218" s="49">
        <f t="shared" ref="N218:N240" si="192">SUM(K218:M218)</f>
        <v>8873.44</v>
      </c>
      <c r="O218" s="49">
        <f t="shared" ref="O218:O240" si="193">N218-4000</f>
        <v>4873.4400000000005</v>
      </c>
      <c r="P218" s="25">
        <f>O218-Ahorros!$E$4</f>
        <v>-1126.5599999999995</v>
      </c>
    </row>
    <row r="219" spans="1:16" x14ac:dyDescent="0.25">
      <c r="A219" s="1">
        <v>43609</v>
      </c>
      <c r="B219">
        <v>12.9</v>
      </c>
      <c r="C219" t="s">
        <v>262</v>
      </c>
      <c r="D219" t="s">
        <v>263</v>
      </c>
      <c r="E219" t="s">
        <v>22</v>
      </c>
      <c r="F219" t="s">
        <v>18</v>
      </c>
      <c r="G219" t="s">
        <v>81</v>
      </c>
      <c r="K219">
        <v>4103.18</v>
      </c>
      <c r="L219" s="49">
        <f>L218-B219</f>
        <v>4650.3600000000006</v>
      </c>
      <c r="M219">
        <v>107</v>
      </c>
      <c r="N219">
        <f t="shared" si="192"/>
        <v>8860.5400000000009</v>
      </c>
      <c r="O219">
        <f t="shared" si="193"/>
        <v>4860.5400000000009</v>
      </c>
      <c r="P219" s="25">
        <f>O219-Ahorros!$E$4</f>
        <v>-1139.4599999999991</v>
      </c>
    </row>
    <row r="220" spans="1:16" x14ac:dyDescent="0.25">
      <c r="A220" s="1">
        <v>43609</v>
      </c>
      <c r="B220">
        <v>280</v>
      </c>
      <c r="C220" t="s">
        <v>264</v>
      </c>
      <c r="D220" t="s">
        <v>48</v>
      </c>
      <c r="E220" t="s">
        <v>17</v>
      </c>
      <c r="F220" t="s">
        <v>18</v>
      </c>
      <c r="G220" t="s">
        <v>73</v>
      </c>
      <c r="K220">
        <v>4103.18</v>
      </c>
      <c r="L220">
        <f>L219+B220</f>
        <v>4930.3600000000006</v>
      </c>
      <c r="M220">
        <v>107</v>
      </c>
      <c r="N220">
        <f t="shared" si="192"/>
        <v>9140.5400000000009</v>
      </c>
      <c r="O220">
        <f t="shared" si="193"/>
        <v>5140.5400000000009</v>
      </c>
      <c r="P220" s="25">
        <f>O220-Ahorros!$E$4</f>
        <v>-859.45999999999913</v>
      </c>
    </row>
    <row r="221" spans="1:16" x14ac:dyDescent="0.25">
      <c r="A221" s="1">
        <v>43610</v>
      </c>
      <c r="B221">
        <v>14.95</v>
      </c>
      <c r="C221" t="s">
        <v>146</v>
      </c>
      <c r="D221" t="s">
        <v>82</v>
      </c>
      <c r="E221" t="s">
        <v>22</v>
      </c>
      <c r="F221" t="s">
        <v>18</v>
      </c>
      <c r="G221" t="s">
        <v>84</v>
      </c>
      <c r="K221">
        <v>4103.18</v>
      </c>
      <c r="L221">
        <f t="shared" ref="L221:L240" si="194">L220-B221</f>
        <v>4915.4100000000008</v>
      </c>
      <c r="M221">
        <v>107</v>
      </c>
      <c r="N221">
        <f t="shared" si="192"/>
        <v>9125.59</v>
      </c>
      <c r="O221">
        <f t="shared" si="193"/>
        <v>5125.59</v>
      </c>
      <c r="P221" s="25">
        <f>O221-Ahorros!$E$4</f>
        <v>-874.40999999999985</v>
      </c>
    </row>
    <row r="222" spans="1:16" x14ac:dyDescent="0.25">
      <c r="A222" s="1">
        <v>43610</v>
      </c>
      <c r="B222">
        <v>22.58</v>
      </c>
      <c r="C222" t="s">
        <v>265</v>
      </c>
      <c r="D222" t="s">
        <v>82</v>
      </c>
      <c r="E222" t="s">
        <v>22</v>
      </c>
      <c r="F222" t="s">
        <v>18</v>
      </c>
      <c r="G222" t="s">
        <v>84</v>
      </c>
      <c r="K222">
        <v>4103.18</v>
      </c>
      <c r="L222" s="49">
        <f t="shared" si="194"/>
        <v>4892.8300000000008</v>
      </c>
      <c r="M222">
        <v>107</v>
      </c>
      <c r="N222">
        <f t="shared" si="192"/>
        <v>9103.010000000002</v>
      </c>
      <c r="O222">
        <f t="shared" si="193"/>
        <v>5103.010000000002</v>
      </c>
      <c r="P222" s="25">
        <f>O222-Ahorros!$E$4</f>
        <v>-896.98999999999796</v>
      </c>
    </row>
    <row r="223" spans="1:16" x14ac:dyDescent="0.25">
      <c r="A223" s="1">
        <v>43610</v>
      </c>
      <c r="B223">
        <v>11.15</v>
      </c>
      <c r="C223" t="s">
        <v>182</v>
      </c>
      <c r="D223" t="s">
        <v>82</v>
      </c>
      <c r="E223" t="s">
        <v>22</v>
      </c>
      <c r="F223" t="s">
        <v>18</v>
      </c>
      <c r="G223" t="s">
        <v>84</v>
      </c>
      <c r="K223">
        <v>4103.18</v>
      </c>
      <c r="L223" s="49">
        <f t="shared" si="194"/>
        <v>4881.6800000000012</v>
      </c>
      <c r="M223">
        <v>107</v>
      </c>
      <c r="N223">
        <f t="shared" si="192"/>
        <v>9091.86</v>
      </c>
      <c r="O223">
        <f t="shared" si="193"/>
        <v>5091.8600000000006</v>
      </c>
      <c r="P223" s="25">
        <f>O223-Ahorros!$E$4</f>
        <v>-908.13999999999942</v>
      </c>
    </row>
    <row r="224" spans="1:16" x14ac:dyDescent="0.25">
      <c r="A224" s="1">
        <v>43610</v>
      </c>
      <c r="B224">
        <v>12.9</v>
      </c>
      <c r="C224" t="s">
        <v>266</v>
      </c>
      <c r="D224" t="s">
        <v>82</v>
      </c>
      <c r="E224" t="s">
        <v>22</v>
      </c>
      <c r="F224" t="s">
        <v>18</v>
      </c>
      <c r="G224" t="s">
        <v>84</v>
      </c>
      <c r="K224">
        <v>4103.18</v>
      </c>
      <c r="L224" s="49">
        <f t="shared" si="194"/>
        <v>4868.7800000000016</v>
      </c>
      <c r="M224">
        <v>107</v>
      </c>
      <c r="N224">
        <f t="shared" si="192"/>
        <v>9078.9600000000028</v>
      </c>
      <c r="O224">
        <f t="shared" si="193"/>
        <v>5078.9600000000028</v>
      </c>
      <c r="P224" s="25">
        <f>O224-Ahorros!$E$4</f>
        <v>-921.03999999999724</v>
      </c>
    </row>
    <row r="225" spans="1:16" x14ac:dyDescent="0.25">
      <c r="A225" s="1">
        <v>43610</v>
      </c>
      <c r="B225">
        <v>21</v>
      </c>
      <c r="C225" t="s">
        <v>152</v>
      </c>
      <c r="D225" t="s">
        <v>82</v>
      </c>
      <c r="E225" t="s">
        <v>22</v>
      </c>
      <c r="F225" t="s">
        <v>18</v>
      </c>
      <c r="G225" t="s">
        <v>84</v>
      </c>
      <c r="K225">
        <v>4103.18</v>
      </c>
      <c r="L225" s="49">
        <f t="shared" si="194"/>
        <v>4847.7800000000016</v>
      </c>
      <c r="M225">
        <v>107</v>
      </c>
      <c r="N225">
        <f t="shared" si="192"/>
        <v>9057.9600000000028</v>
      </c>
      <c r="O225">
        <f t="shared" si="193"/>
        <v>5057.9600000000028</v>
      </c>
      <c r="P225" s="25">
        <f>O225-Ahorros!$E$4</f>
        <v>-942.03999999999724</v>
      </c>
    </row>
    <row r="226" spans="1:16" x14ac:dyDescent="0.25">
      <c r="A226" s="1">
        <v>43610</v>
      </c>
      <c r="B226">
        <v>18.100000000000001</v>
      </c>
      <c r="C226" t="s">
        <v>267</v>
      </c>
      <c r="D226" t="s">
        <v>110</v>
      </c>
      <c r="E226" t="s">
        <v>22</v>
      </c>
      <c r="F226" t="s">
        <v>18</v>
      </c>
      <c r="G226" t="s">
        <v>84</v>
      </c>
      <c r="K226">
        <v>4103.18</v>
      </c>
      <c r="L226" s="49">
        <f t="shared" si="194"/>
        <v>4829.6800000000012</v>
      </c>
      <c r="M226">
        <v>107</v>
      </c>
      <c r="N226">
        <f t="shared" si="192"/>
        <v>9039.86</v>
      </c>
      <c r="O226">
        <f t="shared" si="193"/>
        <v>5039.8600000000006</v>
      </c>
      <c r="P226" s="25">
        <f>O226-Ahorros!$E$4</f>
        <v>-960.13999999999942</v>
      </c>
    </row>
    <row r="227" spans="1:16" x14ac:dyDescent="0.25">
      <c r="A227" s="1">
        <v>43610</v>
      </c>
      <c r="B227">
        <v>44</v>
      </c>
      <c r="C227" t="s">
        <v>153</v>
      </c>
      <c r="D227" t="s">
        <v>82</v>
      </c>
      <c r="E227" t="s">
        <v>22</v>
      </c>
      <c r="F227" t="s">
        <v>18</v>
      </c>
      <c r="G227" t="s">
        <v>84</v>
      </c>
      <c r="K227">
        <v>4103.18</v>
      </c>
      <c r="L227" s="49">
        <f t="shared" si="194"/>
        <v>4785.6800000000012</v>
      </c>
      <c r="M227">
        <v>107</v>
      </c>
      <c r="N227">
        <f t="shared" si="192"/>
        <v>8995.86</v>
      </c>
      <c r="O227">
        <f t="shared" si="193"/>
        <v>4995.8600000000006</v>
      </c>
      <c r="P227" s="25">
        <f>O227-Ahorros!$E$4</f>
        <v>-1004.1399999999994</v>
      </c>
    </row>
    <row r="228" spans="1:16" x14ac:dyDescent="0.25">
      <c r="A228" s="1">
        <v>43610</v>
      </c>
      <c r="B228">
        <v>32.57</v>
      </c>
      <c r="C228" t="s">
        <v>268</v>
      </c>
      <c r="D228" t="s">
        <v>82</v>
      </c>
      <c r="E228" t="s">
        <v>22</v>
      </c>
      <c r="F228" t="s">
        <v>18</v>
      </c>
      <c r="G228" t="s">
        <v>84</v>
      </c>
      <c r="K228">
        <v>4103.18</v>
      </c>
      <c r="L228" s="49">
        <f t="shared" si="194"/>
        <v>4753.1100000000015</v>
      </c>
      <c r="M228">
        <v>107</v>
      </c>
      <c r="N228">
        <f t="shared" si="192"/>
        <v>8963.2900000000009</v>
      </c>
      <c r="O228">
        <f t="shared" si="193"/>
        <v>4963.2900000000009</v>
      </c>
      <c r="P228" s="25">
        <f>O228-Ahorros!$E$4</f>
        <v>-1036.7099999999991</v>
      </c>
    </row>
    <row r="229" spans="1:16" x14ac:dyDescent="0.25">
      <c r="A229" s="1">
        <v>43610</v>
      </c>
      <c r="B229">
        <v>36.25</v>
      </c>
      <c r="C229" t="s">
        <v>87</v>
      </c>
      <c r="D229" t="s">
        <v>82</v>
      </c>
      <c r="E229" t="s">
        <v>22</v>
      </c>
      <c r="F229" t="s">
        <v>18</v>
      </c>
      <c r="G229" t="s">
        <v>84</v>
      </c>
      <c r="K229">
        <v>4103.18</v>
      </c>
      <c r="L229" s="49">
        <f t="shared" si="194"/>
        <v>4716.8600000000015</v>
      </c>
      <c r="M229">
        <v>107</v>
      </c>
      <c r="N229">
        <f t="shared" si="192"/>
        <v>8927.0400000000009</v>
      </c>
      <c r="O229">
        <f t="shared" si="193"/>
        <v>4927.0400000000009</v>
      </c>
      <c r="P229" s="25">
        <f>O229-Ahorros!$E$4</f>
        <v>-1072.9599999999991</v>
      </c>
    </row>
    <row r="230" spans="1:16" x14ac:dyDescent="0.25">
      <c r="A230" s="1">
        <v>43610</v>
      </c>
      <c r="B230">
        <v>27.6</v>
      </c>
      <c r="C230" t="s">
        <v>269</v>
      </c>
      <c r="D230" t="s">
        <v>69</v>
      </c>
      <c r="E230" t="s">
        <v>22</v>
      </c>
      <c r="F230" t="s">
        <v>18</v>
      </c>
      <c r="G230" t="s">
        <v>84</v>
      </c>
      <c r="K230">
        <v>4103.18</v>
      </c>
      <c r="L230" s="49">
        <f t="shared" si="194"/>
        <v>4689.2600000000011</v>
      </c>
      <c r="M230">
        <v>107</v>
      </c>
      <c r="N230">
        <f t="shared" si="192"/>
        <v>8899.4400000000023</v>
      </c>
      <c r="O230">
        <f t="shared" si="193"/>
        <v>4899.4400000000023</v>
      </c>
      <c r="P230" s="25">
        <f>O230-Ahorros!$E$4</f>
        <v>-1100.5599999999977</v>
      </c>
    </row>
    <row r="231" spans="1:16" x14ac:dyDescent="0.25">
      <c r="A231" s="1">
        <v>43610</v>
      </c>
      <c r="B231">
        <v>15.58</v>
      </c>
      <c r="C231" t="s">
        <v>270</v>
      </c>
      <c r="D231" t="s">
        <v>82</v>
      </c>
      <c r="E231" t="s">
        <v>22</v>
      </c>
      <c r="F231" t="s">
        <v>18</v>
      </c>
      <c r="G231" t="s">
        <v>84</v>
      </c>
      <c r="K231">
        <v>4103.18</v>
      </c>
      <c r="L231" s="49">
        <f t="shared" si="194"/>
        <v>4673.6800000000012</v>
      </c>
      <c r="M231">
        <v>107</v>
      </c>
      <c r="N231">
        <f t="shared" si="192"/>
        <v>8883.86</v>
      </c>
      <c r="O231">
        <f t="shared" si="193"/>
        <v>4883.8600000000006</v>
      </c>
      <c r="P231" s="25">
        <f>O231-Ahorros!$E$4</f>
        <v>-1116.1399999999994</v>
      </c>
    </row>
    <row r="232" spans="1:16" x14ac:dyDescent="0.25">
      <c r="A232" s="1">
        <v>43610</v>
      </c>
      <c r="B232">
        <v>22</v>
      </c>
      <c r="C232" t="s">
        <v>271</v>
      </c>
      <c r="D232" t="s">
        <v>263</v>
      </c>
      <c r="E232" t="s">
        <v>22</v>
      </c>
      <c r="F232" t="s">
        <v>18</v>
      </c>
      <c r="G232" t="s">
        <v>84</v>
      </c>
      <c r="K232">
        <v>4103.18</v>
      </c>
      <c r="L232" s="49">
        <f t="shared" si="194"/>
        <v>4651.6800000000012</v>
      </c>
      <c r="M232">
        <v>107</v>
      </c>
      <c r="N232">
        <f t="shared" si="192"/>
        <v>8861.86</v>
      </c>
      <c r="O232">
        <f t="shared" si="193"/>
        <v>4861.8600000000006</v>
      </c>
      <c r="P232" s="25">
        <f>O232-Ahorros!$E$4</f>
        <v>-1138.1399999999994</v>
      </c>
    </row>
    <row r="233" spans="1:16" x14ac:dyDescent="0.25">
      <c r="A233" s="1">
        <v>43610</v>
      </c>
      <c r="B233">
        <v>9.0500000000000007</v>
      </c>
      <c r="C233" t="s">
        <v>272</v>
      </c>
      <c r="D233" t="s">
        <v>82</v>
      </c>
      <c r="E233" t="s">
        <v>22</v>
      </c>
      <c r="F233" t="s">
        <v>18</v>
      </c>
      <c r="G233" t="s">
        <v>84</v>
      </c>
      <c r="K233">
        <v>4103.18</v>
      </c>
      <c r="L233" s="49">
        <f t="shared" si="194"/>
        <v>4642.630000000001</v>
      </c>
      <c r="M233">
        <v>107</v>
      </c>
      <c r="N233">
        <f t="shared" si="192"/>
        <v>8852.8100000000013</v>
      </c>
      <c r="O233">
        <f t="shared" si="193"/>
        <v>4852.8100000000013</v>
      </c>
      <c r="P233" s="25">
        <f>O233-Ahorros!$E$4</f>
        <v>-1147.1899999999987</v>
      </c>
    </row>
    <row r="234" spans="1:16" x14ac:dyDescent="0.25">
      <c r="A234" s="1">
        <v>43610</v>
      </c>
      <c r="B234">
        <v>4.3</v>
      </c>
      <c r="C234" t="s">
        <v>273</v>
      </c>
      <c r="D234" t="s">
        <v>82</v>
      </c>
      <c r="E234" t="s">
        <v>22</v>
      </c>
      <c r="F234" t="s">
        <v>18</v>
      </c>
      <c r="G234" t="s">
        <v>84</v>
      </c>
      <c r="K234">
        <v>4103.18</v>
      </c>
      <c r="L234" s="49">
        <f t="shared" si="194"/>
        <v>4638.3300000000008</v>
      </c>
      <c r="M234">
        <v>107</v>
      </c>
      <c r="N234">
        <f t="shared" si="192"/>
        <v>8848.510000000002</v>
      </c>
      <c r="O234">
        <f t="shared" si="193"/>
        <v>4848.510000000002</v>
      </c>
      <c r="P234" s="25">
        <f>O234-Ahorros!$E$4</f>
        <v>-1151.489999999998</v>
      </c>
    </row>
    <row r="235" spans="1:16" x14ac:dyDescent="0.25">
      <c r="A235" s="1">
        <v>43610</v>
      </c>
      <c r="B235">
        <v>11</v>
      </c>
      <c r="C235" t="s">
        <v>274</v>
      </c>
      <c r="D235" t="s">
        <v>82</v>
      </c>
      <c r="E235" t="s">
        <v>22</v>
      </c>
      <c r="F235" t="s">
        <v>18</v>
      </c>
      <c r="G235" t="s">
        <v>84</v>
      </c>
      <c r="K235">
        <v>4103.18</v>
      </c>
      <c r="L235" s="49">
        <f t="shared" si="194"/>
        <v>4627.3300000000008</v>
      </c>
      <c r="M235">
        <v>107</v>
      </c>
      <c r="N235">
        <f t="shared" si="192"/>
        <v>8837.510000000002</v>
      </c>
      <c r="O235">
        <f t="shared" si="193"/>
        <v>4837.510000000002</v>
      </c>
      <c r="P235" s="25">
        <f>O235-Ahorros!$E$4</f>
        <v>-1162.489999999998</v>
      </c>
    </row>
    <row r="236" spans="1:16" x14ac:dyDescent="0.25">
      <c r="A236" s="1">
        <v>43610</v>
      </c>
      <c r="B236">
        <v>15.5</v>
      </c>
      <c r="C236" t="s">
        <v>275</v>
      </c>
      <c r="D236" t="s">
        <v>82</v>
      </c>
      <c r="E236" t="s">
        <v>22</v>
      </c>
      <c r="F236" t="s">
        <v>18</v>
      </c>
      <c r="G236" t="s">
        <v>84</v>
      </c>
      <c r="K236">
        <v>4103.18</v>
      </c>
      <c r="L236" s="49">
        <f t="shared" si="194"/>
        <v>4611.8300000000008</v>
      </c>
      <c r="M236">
        <v>107</v>
      </c>
      <c r="N236">
        <f t="shared" si="192"/>
        <v>8822.010000000002</v>
      </c>
      <c r="O236">
        <f t="shared" si="193"/>
        <v>4822.010000000002</v>
      </c>
      <c r="P236" s="25">
        <f>O236-Ahorros!$E$4</f>
        <v>-1177.989999999998</v>
      </c>
    </row>
    <row r="237" spans="1:16" x14ac:dyDescent="0.25">
      <c r="A237" s="1">
        <v>43611</v>
      </c>
      <c r="B237">
        <v>85</v>
      </c>
      <c r="C237" t="s">
        <v>93</v>
      </c>
      <c r="D237" t="s">
        <v>93</v>
      </c>
      <c r="E237" t="s">
        <v>22</v>
      </c>
      <c r="F237" t="s">
        <v>18</v>
      </c>
      <c r="G237" t="s">
        <v>93</v>
      </c>
      <c r="K237">
        <v>4103.18</v>
      </c>
      <c r="L237" s="49">
        <f t="shared" si="194"/>
        <v>4526.8300000000008</v>
      </c>
      <c r="M237">
        <v>107</v>
      </c>
      <c r="N237">
        <f t="shared" si="192"/>
        <v>8737.010000000002</v>
      </c>
      <c r="O237">
        <f t="shared" si="193"/>
        <v>4737.010000000002</v>
      </c>
      <c r="P237" s="25">
        <f>O237-Ahorros!$E$4</f>
        <v>-1262.989999999998</v>
      </c>
    </row>
    <row r="238" spans="1:16" x14ac:dyDescent="0.25">
      <c r="A238" s="1">
        <v>43612</v>
      </c>
      <c r="B238">
        <v>302</v>
      </c>
      <c r="C238" t="s">
        <v>276</v>
      </c>
      <c r="D238" t="s">
        <v>69</v>
      </c>
      <c r="E238" t="s">
        <v>22</v>
      </c>
      <c r="F238" t="s">
        <v>18</v>
      </c>
      <c r="G238" t="s">
        <v>73</v>
      </c>
      <c r="K238">
        <v>4103.18</v>
      </c>
      <c r="L238" s="49">
        <f t="shared" si="194"/>
        <v>4224.8300000000008</v>
      </c>
      <c r="M238">
        <v>107</v>
      </c>
      <c r="N238">
        <f t="shared" si="192"/>
        <v>8435.010000000002</v>
      </c>
      <c r="O238">
        <f t="shared" si="193"/>
        <v>4435.010000000002</v>
      </c>
      <c r="P238" s="25">
        <f>O238-Ahorros!$E$4</f>
        <v>-1564.989999999998</v>
      </c>
    </row>
    <row r="239" spans="1:16" x14ac:dyDescent="0.25">
      <c r="A239" s="1">
        <v>43612</v>
      </c>
      <c r="B239">
        <v>25</v>
      </c>
      <c r="C239" t="s">
        <v>277</v>
      </c>
      <c r="D239" t="s">
        <v>48</v>
      </c>
      <c r="E239" t="s">
        <v>22</v>
      </c>
      <c r="F239" t="s">
        <v>18</v>
      </c>
      <c r="G239" t="s">
        <v>113</v>
      </c>
      <c r="K239">
        <v>4103.18</v>
      </c>
      <c r="L239" s="49">
        <f t="shared" si="194"/>
        <v>4199.8300000000008</v>
      </c>
      <c r="M239">
        <v>107</v>
      </c>
      <c r="N239">
        <f t="shared" si="192"/>
        <v>8410.010000000002</v>
      </c>
      <c r="O239">
        <f t="shared" si="193"/>
        <v>4410.010000000002</v>
      </c>
      <c r="P239" s="25">
        <f>O239-Ahorros!$E$4</f>
        <v>-1589.989999999998</v>
      </c>
    </row>
    <row r="240" spans="1:16" x14ac:dyDescent="0.25">
      <c r="A240" s="1">
        <v>43612</v>
      </c>
      <c r="B240">
        <v>3700</v>
      </c>
      <c r="C240" t="s">
        <v>278</v>
      </c>
      <c r="D240" t="s">
        <v>279</v>
      </c>
      <c r="E240" t="s">
        <v>22</v>
      </c>
      <c r="F240" t="s">
        <v>18</v>
      </c>
      <c r="G240" t="s">
        <v>280</v>
      </c>
      <c r="K240">
        <v>4103.18</v>
      </c>
      <c r="L240" s="49">
        <f t="shared" si="194"/>
        <v>499.83000000000084</v>
      </c>
      <c r="M240">
        <v>107</v>
      </c>
      <c r="N240">
        <f t="shared" si="192"/>
        <v>4710.0100000000011</v>
      </c>
      <c r="O240">
        <f t="shared" si="193"/>
        <v>710.01000000000113</v>
      </c>
      <c r="P240" s="25">
        <f>O240-Ahorros!$E$4</f>
        <v>-5289.9899999999989</v>
      </c>
    </row>
    <row r="241" spans="1:16" x14ac:dyDescent="0.25">
      <c r="A241" s="1">
        <v>43612</v>
      </c>
      <c r="B241">
        <v>49</v>
      </c>
      <c r="C241" t="s">
        <v>195</v>
      </c>
      <c r="D241" t="s">
        <v>48</v>
      </c>
      <c r="E241" t="s">
        <v>22</v>
      </c>
      <c r="F241" t="s">
        <v>131</v>
      </c>
      <c r="G241" t="s">
        <v>196</v>
      </c>
      <c r="K241">
        <f>K240-B241</f>
        <v>4054.1800000000003</v>
      </c>
      <c r="L241">
        <v>499.83</v>
      </c>
      <c r="M241">
        <v>107</v>
      </c>
      <c r="N241" s="49">
        <f t="shared" ref="N241" si="195">SUM(K241:M241)</f>
        <v>4661.01</v>
      </c>
      <c r="O241" s="49">
        <f t="shared" ref="O241" si="196">N241-4000</f>
        <v>661.01000000000022</v>
      </c>
      <c r="P241" s="25">
        <f>O241-Ahorros!$E$4</f>
        <v>-5338.99</v>
      </c>
    </row>
    <row r="242" spans="1:16" x14ac:dyDescent="0.25">
      <c r="A242" s="1">
        <v>43613</v>
      </c>
      <c r="B242">
        <v>68</v>
      </c>
      <c r="C242" t="s">
        <v>281</v>
      </c>
      <c r="D242" t="s">
        <v>31</v>
      </c>
      <c r="E242" t="s">
        <v>22</v>
      </c>
      <c r="F242" t="s">
        <v>7</v>
      </c>
      <c r="G242" t="s">
        <v>281</v>
      </c>
      <c r="K242">
        <v>4054.18</v>
      </c>
      <c r="L242">
        <v>499.83</v>
      </c>
      <c r="M242">
        <f>M241-B242</f>
        <v>39</v>
      </c>
      <c r="N242" s="49">
        <f t="shared" ref="N242" si="197">SUM(K242:M242)</f>
        <v>4593.01</v>
      </c>
      <c r="O242" s="49">
        <f t="shared" ref="O242" si="198">N242-4000</f>
        <v>593.01000000000022</v>
      </c>
      <c r="P242" s="25">
        <f>O242-Ahorros!$E$4</f>
        <v>-5406.99</v>
      </c>
    </row>
    <row r="243" spans="1:16" x14ac:dyDescent="0.25">
      <c r="A243" s="1">
        <v>43613</v>
      </c>
      <c r="B243">
        <v>10</v>
      </c>
      <c r="C243" t="s">
        <v>177</v>
      </c>
      <c r="D243" t="s">
        <v>43</v>
      </c>
      <c r="E243" t="s">
        <v>22</v>
      </c>
      <c r="F243" t="s">
        <v>7</v>
      </c>
      <c r="G243" t="s">
        <v>44</v>
      </c>
      <c r="K243">
        <v>4054.18</v>
      </c>
      <c r="L243">
        <v>499.83</v>
      </c>
      <c r="M243" s="49">
        <f>M242-B243</f>
        <v>29</v>
      </c>
      <c r="N243" s="49">
        <f t="shared" ref="N243" si="199">SUM(K243:M243)</f>
        <v>4583.01</v>
      </c>
      <c r="O243" s="49">
        <f t="shared" ref="O243" si="200">N243-4000</f>
        <v>583.01000000000022</v>
      </c>
      <c r="P243" s="25">
        <f>O243-Ahorros!$E$4</f>
        <v>-5416.99</v>
      </c>
    </row>
    <row r="244" spans="1:16" x14ac:dyDescent="0.25">
      <c r="A244" s="1">
        <v>43614</v>
      </c>
      <c r="B244">
        <v>498</v>
      </c>
      <c r="C244" t="s">
        <v>24</v>
      </c>
      <c r="D244" t="s">
        <v>25</v>
      </c>
      <c r="E244" t="s">
        <v>25</v>
      </c>
      <c r="F244" t="s">
        <v>18</v>
      </c>
      <c r="G244" t="s">
        <v>26</v>
      </c>
      <c r="K244">
        <f>K243+B244</f>
        <v>4552.18</v>
      </c>
      <c r="L244">
        <f>L243-B244</f>
        <v>1.8299999999999841</v>
      </c>
      <c r="M244">
        <v>29</v>
      </c>
      <c r="N244" s="50">
        <f t="shared" ref="N244" si="201">SUM(K244:M244)</f>
        <v>4583.01</v>
      </c>
      <c r="O244" s="50">
        <f t="shared" ref="O244" si="202">N244-4000</f>
        <v>583.01000000000022</v>
      </c>
      <c r="P244" s="25">
        <f>O244-Ahorros!$E$4</f>
        <v>-5416.99</v>
      </c>
    </row>
    <row r="245" spans="1:16" x14ac:dyDescent="0.25">
      <c r="A245" s="1">
        <v>43615</v>
      </c>
      <c r="B245">
        <v>300</v>
      </c>
      <c r="C245" t="s">
        <v>171</v>
      </c>
      <c r="D245" t="s">
        <v>25</v>
      </c>
      <c r="E245" t="s">
        <v>25</v>
      </c>
      <c r="F245" t="s">
        <v>131</v>
      </c>
      <c r="G245" t="s">
        <v>172</v>
      </c>
      <c r="K245">
        <f>K244-B245</f>
        <v>4252.18</v>
      </c>
      <c r="L245">
        <v>1.83</v>
      </c>
      <c r="M245">
        <f>M244+B245</f>
        <v>329</v>
      </c>
      <c r="N245" s="50">
        <f t="shared" ref="N245" si="203">SUM(K245:M245)</f>
        <v>4583.01</v>
      </c>
      <c r="O245" s="50">
        <f t="shared" ref="O245" si="204">N245-4000</f>
        <v>583.01000000000022</v>
      </c>
      <c r="P245" s="25">
        <f>O245-Ahorros!$E$4</f>
        <v>-5416.99</v>
      </c>
    </row>
    <row r="246" spans="1:16" x14ac:dyDescent="0.25">
      <c r="A246" s="1">
        <v>43615</v>
      </c>
      <c r="B246">
        <v>250</v>
      </c>
      <c r="C246" t="s">
        <v>282</v>
      </c>
      <c r="D246" t="s">
        <v>48</v>
      </c>
      <c r="E246" t="s">
        <v>22</v>
      </c>
      <c r="F246" t="s">
        <v>7</v>
      </c>
      <c r="G246" t="s">
        <v>81</v>
      </c>
      <c r="K246">
        <v>4252.18</v>
      </c>
      <c r="L246">
        <v>1.83</v>
      </c>
      <c r="M246">
        <f>M245-B246</f>
        <v>79</v>
      </c>
      <c r="N246" s="50">
        <f t="shared" ref="N246" si="205">SUM(K246:M246)</f>
        <v>4333.01</v>
      </c>
      <c r="O246" s="50">
        <f t="shared" ref="O246" si="206">N246-4000</f>
        <v>333.01000000000022</v>
      </c>
      <c r="P246" s="25">
        <f>O246-Ahorros!$E$4</f>
        <v>-5666.99</v>
      </c>
    </row>
    <row r="247" spans="1:16" x14ac:dyDescent="0.25">
      <c r="A247" s="1">
        <v>43615</v>
      </c>
      <c r="B247">
        <v>10</v>
      </c>
      <c r="C247" t="s">
        <v>283</v>
      </c>
      <c r="D247" t="s">
        <v>69</v>
      </c>
      <c r="E247" t="s">
        <v>22</v>
      </c>
      <c r="F247" t="s">
        <v>7</v>
      </c>
      <c r="G247" t="s">
        <v>81</v>
      </c>
      <c r="K247">
        <v>4252.18</v>
      </c>
      <c r="L247">
        <v>1.83</v>
      </c>
      <c r="M247">
        <f>M246-B247</f>
        <v>69</v>
      </c>
      <c r="N247" s="50">
        <f t="shared" ref="N247:N248" si="207">SUM(K247:M247)</f>
        <v>4323.01</v>
      </c>
      <c r="O247" s="50">
        <f t="shared" ref="O247:O248" si="208">N247-4000</f>
        <v>323.01000000000022</v>
      </c>
      <c r="P247" s="25">
        <f>O247-Ahorros!$E$4</f>
        <v>-5676.99</v>
      </c>
    </row>
    <row r="248" spans="1:16" x14ac:dyDescent="0.25">
      <c r="A248" s="1">
        <v>43615</v>
      </c>
      <c r="B248">
        <v>9</v>
      </c>
      <c r="C248" t="s">
        <v>223</v>
      </c>
      <c r="D248" t="s">
        <v>263</v>
      </c>
      <c r="E248" t="s">
        <v>22</v>
      </c>
      <c r="F248" t="s">
        <v>7</v>
      </c>
      <c r="G248" t="s">
        <v>81</v>
      </c>
      <c r="K248">
        <v>4252.18</v>
      </c>
      <c r="L248">
        <v>1.83</v>
      </c>
      <c r="M248">
        <f>M247-B248</f>
        <v>60</v>
      </c>
      <c r="N248">
        <f t="shared" si="207"/>
        <v>4314.01</v>
      </c>
      <c r="O248">
        <f t="shared" si="208"/>
        <v>314.01000000000022</v>
      </c>
      <c r="P248" s="25">
        <f>O248-Ahorros!$E$4</f>
        <v>-5685.99</v>
      </c>
    </row>
    <row r="249" spans="1:16" x14ac:dyDescent="0.25">
      <c r="A249" s="1">
        <v>42155</v>
      </c>
      <c r="B249" s="51">
        <v>6640</v>
      </c>
      <c r="C249" s="51" t="s">
        <v>193</v>
      </c>
      <c r="D249" s="51" t="s">
        <v>16</v>
      </c>
      <c r="E249" s="51" t="s">
        <v>17</v>
      </c>
      <c r="F249" s="51" t="s">
        <v>18</v>
      </c>
      <c r="G249" s="51" t="s">
        <v>19</v>
      </c>
      <c r="K249">
        <v>4252.18</v>
      </c>
      <c r="L249">
        <f>L248+B249</f>
        <v>6641.83</v>
      </c>
      <c r="M249">
        <v>60</v>
      </c>
      <c r="N249" s="51">
        <f t="shared" ref="N249" si="209">SUM(K249:M249)</f>
        <v>10954.01</v>
      </c>
      <c r="O249" s="51">
        <f t="shared" ref="O249" si="210">N249-4000</f>
        <v>6954.01</v>
      </c>
      <c r="P249" s="25">
        <f>O249-Ahorros!$E$4</f>
        <v>954.01000000000022</v>
      </c>
    </row>
    <row r="250" spans="1:16" x14ac:dyDescent="0.25">
      <c r="A250" s="1">
        <v>43616</v>
      </c>
      <c r="B250">
        <v>220</v>
      </c>
      <c r="C250" t="s">
        <v>284</v>
      </c>
      <c r="D250" t="s">
        <v>31</v>
      </c>
      <c r="E250" t="s">
        <v>22</v>
      </c>
      <c r="F250" t="s">
        <v>18</v>
      </c>
      <c r="G250" t="s">
        <v>285</v>
      </c>
      <c r="K250">
        <v>4252.18</v>
      </c>
      <c r="L250">
        <f>L249-B250</f>
        <v>6421.83</v>
      </c>
      <c r="M250">
        <v>60</v>
      </c>
      <c r="N250" s="51">
        <f t="shared" ref="N250" si="211">SUM(K250:M250)</f>
        <v>10734.01</v>
      </c>
      <c r="O250" s="51">
        <f t="shared" ref="O250" si="212">N250-4000</f>
        <v>6734.01</v>
      </c>
      <c r="P250" s="25">
        <f>O250-Ahorros!$E$4</f>
        <v>734.01000000000022</v>
      </c>
    </row>
    <row r="251" spans="1:16" x14ac:dyDescent="0.25">
      <c r="A251" s="1">
        <v>43616</v>
      </c>
      <c r="B251">
        <v>24</v>
      </c>
      <c r="C251" t="s">
        <v>286</v>
      </c>
      <c r="D251" t="s">
        <v>31</v>
      </c>
      <c r="E251" t="s">
        <v>22</v>
      </c>
      <c r="F251" t="s">
        <v>7</v>
      </c>
      <c r="G251" t="s">
        <v>81</v>
      </c>
      <c r="K251">
        <v>4252.18</v>
      </c>
      <c r="L251">
        <v>6421.83</v>
      </c>
      <c r="M251">
        <f>M250-B251</f>
        <v>36</v>
      </c>
      <c r="N251" s="51">
        <f t="shared" ref="N251" si="213">SUM(K251:M251)</f>
        <v>10710.01</v>
      </c>
      <c r="O251" s="51">
        <f t="shared" ref="O251" si="214">N251-4000</f>
        <v>6710.01</v>
      </c>
      <c r="P251" s="25">
        <f>O251-Ahorros!$E$4</f>
        <v>710.01000000000022</v>
      </c>
    </row>
    <row r="252" spans="1:16" x14ac:dyDescent="0.25">
      <c r="A252" s="1">
        <v>43616</v>
      </c>
      <c r="B252">
        <v>10</v>
      </c>
      <c r="C252" t="s">
        <v>177</v>
      </c>
      <c r="D252" t="s">
        <v>43</v>
      </c>
      <c r="E252" t="s">
        <v>22</v>
      </c>
      <c r="F252" t="s">
        <v>7</v>
      </c>
      <c r="G252" t="s">
        <v>44</v>
      </c>
      <c r="K252">
        <v>4252.18</v>
      </c>
      <c r="L252">
        <v>6421.83</v>
      </c>
      <c r="M252">
        <f>M251-B252</f>
        <v>26</v>
      </c>
      <c r="N252" s="51">
        <f t="shared" ref="N252" si="215">SUM(K252:M252)</f>
        <v>10700.01</v>
      </c>
      <c r="O252" s="51">
        <f t="shared" ref="O252" si="216">N252-4000</f>
        <v>6700.01</v>
      </c>
      <c r="P252" s="25">
        <f>O252-Ahorros!$E$4</f>
        <v>700.01000000000022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5"/>
  <sheetViews>
    <sheetView topLeftCell="B1" workbookViewId="0">
      <pane ySplit="3" topLeftCell="A4" activePane="bottomLeft" state="frozen"/>
      <selection pane="bottomLeft" activeCell="L15" sqref="L15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20900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37835</v>
      </c>
      <c r="P3" t="s">
        <v>65</v>
      </c>
      <c r="Q3">
        <f>N3/Q2</f>
        <v>9.4587500000000002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  <row r="15" spans="1:17" x14ac:dyDescent="0.25">
      <c r="I15" s="1">
        <v>43600</v>
      </c>
      <c r="J15">
        <v>2000</v>
      </c>
      <c r="K1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C16" sqref="C16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53" t="s">
        <v>98</v>
      </c>
      <c r="B2" s="53"/>
      <c r="C2" s="53"/>
      <c r="D2" s="53"/>
      <c r="E2" s="53"/>
      <c r="F2" s="53"/>
      <c r="G2" s="53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6000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  <c r="H6">
        <v>6000</v>
      </c>
      <c r="I6" s="1">
        <v>43600</v>
      </c>
    </row>
    <row r="7" spans="1:9" x14ac:dyDescent="0.25">
      <c r="A7" s="1">
        <v>43480</v>
      </c>
      <c r="B7">
        <v>500</v>
      </c>
      <c r="H7">
        <v>5000</v>
      </c>
      <c r="I7" s="1">
        <v>43603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5" spans="1:9" x14ac:dyDescent="0.25">
      <c r="A15" s="1">
        <v>43600</v>
      </c>
      <c r="B15">
        <v>500</v>
      </c>
    </row>
    <row r="16" spans="1:9" x14ac:dyDescent="0.25">
      <c r="A16" s="1">
        <v>43616</v>
      </c>
      <c r="B16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2019-06-01T05:39:06Z</dcterms:modified>
</cp:coreProperties>
</file>