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F34CFE2-2F60-4128-94F5-5355FD8BD223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14" i="1" l="1"/>
  <c r="M214" i="1"/>
  <c r="N214" i="1"/>
  <c r="O214" i="1" s="1"/>
  <c r="P213" i="1"/>
  <c r="M213" i="1"/>
  <c r="N213" i="1"/>
  <c r="O213" i="1" s="1"/>
  <c r="N212" i="1"/>
  <c r="O212" i="1"/>
  <c r="P212" i="1" s="1"/>
  <c r="M212" i="1"/>
  <c r="N211" i="1"/>
  <c r="O211" i="1"/>
  <c r="P211" i="1" s="1"/>
  <c r="L211" i="1"/>
  <c r="N210" i="1"/>
  <c r="O210" i="1"/>
  <c r="P210" i="1" s="1"/>
  <c r="K210" i="1"/>
  <c r="N209" i="1"/>
  <c r="O209" i="1"/>
  <c r="P209" i="1" s="1"/>
  <c r="L209" i="1"/>
  <c r="P207" i="1" l="1"/>
  <c r="P208" i="1"/>
  <c r="M208" i="1"/>
  <c r="N208" i="1"/>
  <c r="O208" i="1" s="1"/>
  <c r="M207" i="1"/>
  <c r="N207" i="1"/>
  <c r="O207" i="1" s="1"/>
  <c r="N206" i="1"/>
  <c r="O206" i="1"/>
  <c r="P206" i="1" s="1"/>
  <c r="M206" i="1"/>
  <c r="N205" i="1"/>
  <c r="O205" i="1"/>
  <c r="P205" i="1" s="1"/>
  <c r="K205" i="1"/>
  <c r="P199" i="1"/>
  <c r="P200" i="1"/>
  <c r="P201" i="1"/>
  <c r="P202" i="1"/>
  <c r="P203" i="1"/>
  <c r="P204" i="1"/>
  <c r="N204" i="1"/>
  <c r="O204" i="1" s="1"/>
  <c r="L204" i="1"/>
  <c r="N203" i="1"/>
  <c r="O203" i="1"/>
  <c r="L203" i="1"/>
  <c r="N202" i="1"/>
  <c r="O202" i="1" s="1"/>
  <c r="L202" i="1"/>
  <c r="N201" i="1"/>
  <c r="O201" i="1" s="1"/>
  <c r="L201" i="1"/>
  <c r="N200" i="1"/>
  <c r="O200" i="1"/>
  <c r="L200" i="1"/>
  <c r="N199" i="1"/>
  <c r="O199" i="1"/>
  <c r="L199" i="1"/>
  <c r="P191" i="1"/>
  <c r="P192" i="1"/>
  <c r="P193" i="1"/>
  <c r="P194" i="1"/>
  <c r="P195" i="1"/>
  <c r="P196" i="1"/>
  <c r="P197" i="1"/>
  <c r="P198" i="1"/>
  <c r="N198" i="1"/>
  <c r="O198" i="1" s="1"/>
  <c r="L198" i="1"/>
  <c r="N197" i="1"/>
  <c r="O197" i="1" s="1"/>
  <c r="L197" i="1"/>
  <c r="N196" i="1"/>
  <c r="O196" i="1"/>
  <c r="L196" i="1"/>
  <c r="N195" i="1"/>
  <c r="O195" i="1"/>
  <c r="L195" i="1"/>
  <c r="N194" i="1"/>
  <c r="O194" i="1"/>
  <c r="L194" i="1"/>
  <c r="N193" i="1"/>
  <c r="O193" i="1"/>
  <c r="L193" i="1"/>
  <c r="N192" i="1"/>
  <c r="O192" i="1"/>
  <c r="L192" i="1"/>
  <c r="N191" i="1"/>
  <c r="O191" i="1" s="1"/>
  <c r="L191" i="1"/>
  <c r="P190" i="1"/>
  <c r="N190" i="1"/>
  <c r="O190" i="1"/>
  <c r="L190" i="1"/>
  <c r="N189" i="1"/>
  <c r="O189" i="1" s="1"/>
  <c r="P189" i="1" s="1"/>
  <c r="L189" i="1"/>
  <c r="P188" i="1"/>
  <c r="N188" i="1"/>
  <c r="O188" i="1" s="1"/>
  <c r="L188" i="1"/>
  <c r="N187" i="1"/>
  <c r="O187" i="1" s="1"/>
  <c r="P187" i="1" s="1"/>
  <c r="L187" i="1"/>
  <c r="N186" i="1"/>
  <c r="O186" i="1"/>
  <c r="P186" i="1" s="1"/>
  <c r="M186" i="1"/>
  <c r="N185" i="1"/>
  <c r="O185" i="1" s="1"/>
  <c r="P185" i="1" s="1"/>
  <c r="M185" i="1"/>
  <c r="K185" i="1"/>
  <c r="P182" i="1"/>
  <c r="P183" i="1"/>
  <c r="P184" i="1"/>
  <c r="N184" i="1"/>
  <c r="O184" i="1"/>
  <c r="K184" i="1"/>
  <c r="N183" i="1"/>
  <c r="O183" i="1"/>
  <c r="L183" i="1"/>
  <c r="N182" i="1"/>
  <c r="O182" i="1" s="1"/>
  <c r="L182" i="1"/>
  <c r="P179" i="1" l="1"/>
  <c r="P180" i="1"/>
  <c r="P181" i="1"/>
  <c r="N181" i="1"/>
  <c r="O181" i="1" s="1"/>
  <c r="L181" i="1"/>
  <c r="N180" i="1"/>
  <c r="O180" i="1"/>
  <c r="L180" i="1"/>
  <c r="N179" i="1"/>
  <c r="O179" i="1"/>
  <c r="L179" i="1"/>
  <c r="P178" i="1"/>
  <c r="N178" i="1"/>
  <c r="O178" i="1" s="1"/>
  <c r="L178" i="1"/>
  <c r="N177" i="1" l="1"/>
  <c r="O177" i="1"/>
  <c r="L177" i="1"/>
  <c r="N176" i="1"/>
  <c r="O176" i="1" s="1"/>
  <c r="L176" i="1"/>
  <c r="N175" i="1" l="1"/>
  <c r="O175" i="1" s="1"/>
  <c r="L175" i="1"/>
  <c r="N174" i="1"/>
  <c r="O174" i="1" s="1"/>
  <c r="L174" i="1"/>
  <c r="N173" i="1"/>
  <c r="O173" i="1" s="1"/>
  <c r="L173" i="1"/>
  <c r="N172" i="1" l="1"/>
  <c r="O172" i="1"/>
  <c r="L172" i="1"/>
  <c r="N171" i="1"/>
  <c r="O171" i="1" s="1"/>
  <c r="L171" i="1"/>
  <c r="N170" i="1"/>
  <c r="O170" i="1"/>
  <c r="L170" i="1"/>
  <c r="N169" i="1"/>
  <c r="O169" i="1" s="1"/>
  <c r="L169" i="1"/>
  <c r="N168" i="1"/>
  <c r="O168" i="1"/>
  <c r="L168" i="1"/>
  <c r="N167" i="1"/>
  <c r="O167" i="1"/>
  <c r="L167" i="1"/>
  <c r="N166" i="1"/>
  <c r="O166" i="1" s="1"/>
  <c r="L166" i="1"/>
  <c r="N165" i="1"/>
  <c r="O165" i="1" s="1"/>
  <c r="L165" i="1"/>
  <c r="N164" i="1"/>
  <c r="O164" i="1"/>
  <c r="K164" i="1"/>
  <c r="N163" i="1"/>
  <c r="O163" i="1"/>
  <c r="K163" i="1"/>
  <c r="N162" i="1"/>
  <c r="O162" i="1"/>
  <c r="K162" i="1"/>
  <c r="N161" i="1"/>
  <c r="O161" i="1"/>
  <c r="L161" i="1"/>
  <c r="N160" i="1"/>
  <c r="O160" i="1"/>
  <c r="L160" i="1"/>
  <c r="N159" i="1" l="1"/>
  <c r="O159" i="1"/>
  <c r="M159" i="1"/>
  <c r="N158" i="1"/>
  <c r="O158" i="1" s="1"/>
  <c r="L158" i="1"/>
  <c r="N157" i="1" l="1"/>
  <c r="O157" i="1"/>
  <c r="M157" i="1"/>
  <c r="N156" i="1" l="1"/>
  <c r="O156" i="1"/>
  <c r="L156" i="1"/>
  <c r="N155" i="1"/>
  <c r="O155" i="1"/>
  <c r="L155" i="1"/>
  <c r="N154" i="1"/>
  <c r="O154" i="1"/>
  <c r="K154" i="1"/>
  <c r="N153" i="1"/>
  <c r="O153" i="1"/>
  <c r="K153" i="1"/>
  <c r="N152" i="1"/>
  <c r="O152" i="1"/>
  <c r="K152" i="1"/>
  <c r="N151" i="1" l="1"/>
  <c r="O151" i="1" s="1"/>
  <c r="K151" i="1"/>
  <c r="N150" i="1"/>
  <c r="O150" i="1"/>
  <c r="K150" i="1"/>
  <c r="N149" i="1" l="1"/>
  <c r="O149" i="1"/>
  <c r="K149" i="1"/>
  <c r="N148" i="1"/>
  <c r="O148" i="1"/>
  <c r="M148" i="1"/>
  <c r="N147" i="1"/>
  <c r="O147" i="1"/>
  <c r="L147" i="1"/>
  <c r="N146" i="1"/>
  <c r="O146" i="1"/>
  <c r="L146" i="1"/>
  <c r="N145" i="1"/>
  <c r="O145" i="1" s="1"/>
  <c r="L145" i="1"/>
  <c r="N144" i="1"/>
  <c r="O144" i="1"/>
  <c r="L144" i="1"/>
  <c r="N143" i="1"/>
  <c r="O143" i="1" s="1"/>
  <c r="L143" i="1"/>
  <c r="N142" i="1"/>
  <c r="O142" i="1" s="1"/>
  <c r="L142" i="1"/>
  <c r="N141" i="1"/>
  <c r="O141" i="1"/>
  <c r="L141" i="1"/>
  <c r="N140" i="1"/>
  <c r="O140" i="1"/>
  <c r="L140" i="1"/>
  <c r="N139" i="1"/>
  <c r="O139" i="1" s="1"/>
  <c r="L139" i="1"/>
  <c r="N138" i="1"/>
  <c r="O138" i="1"/>
  <c r="L138" i="1"/>
  <c r="N137" i="1"/>
  <c r="O137" i="1"/>
  <c r="L137" i="1"/>
  <c r="N136" i="1"/>
  <c r="O136" i="1"/>
  <c r="L136" i="1"/>
  <c r="N135" i="1"/>
  <c r="O135" i="1"/>
  <c r="L135" i="1"/>
  <c r="M134" i="1"/>
  <c r="N134" i="1"/>
  <c r="O134" i="1" s="1"/>
  <c r="K135" i="1"/>
  <c r="N133" i="1" l="1"/>
  <c r="O133" i="1"/>
  <c r="M133" i="1"/>
  <c r="N132" i="1" l="1"/>
  <c r="O132" i="1" s="1"/>
  <c r="L132" i="1"/>
  <c r="N131" i="1"/>
  <c r="O131" i="1"/>
  <c r="M131" i="1"/>
  <c r="N130" i="1"/>
  <c r="O130" i="1" s="1"/>
  <c r="K130" i="1"/>
  <c r="L129" i="1" l="1"/>
  <c r="N129" i="1"/>
  <c r="O129" i="1" s="1"/>
  <c r="T18" i="3" l="1"/>
  <c r="S18" i="3"/>
  <c r="T128" i="1"/>
  <c r="N128" i="1"/>
  <c r="O128" i="1"/>
  <c r="K128" i="1"/>
  <c r="N127" i="1"/>
  <c r="O127" i="1"/>
  <c r="L127" i="1"/>
  <c r="N126" i="1"/>
  <c r="O126" i="1"/>
  <c r="L126" i="1"/>
  <c r="N125" i="1" l="1"/>
  <c r="O125" i="1"/>
  <c r="K125" i="1"/>
  <c r="N124" i="1"/>
  <c r="O124" i="1"/>
  <c r="M124" i="1"/>
  <c r="N123" i="1"/>
  <c r="O123" i="1"/>
  <c r="L123" i="1"/>
  <c r="M122" i="1"/>
  <c r="N122" i="1"/>
  <c r="O122" i="1" s="1"/>
  <c r="N121" i="1"/>
  <c r="O121" i="1"/>
  <c r="M121" i="1"/>
  <c r="N120" i="1"/>
  <c r="O120" i="1"/>
  <c r="L120" i="1"/>
  <c r="N119" i="1"/>
  <c r="O119" i="1" s="1"/>
  <c r="K119" i="1"/>
  <c r="N118" i="1"/>
  <c r="O118" i="1"/>
  <c r="K118" i="1"/>
  <c r="N117" i="1"/>
  <c r="O117" i="1"/>
  <c r="L117" i="1"/>
  <c r="N116" i="1"/>
  <c r="O116" i="1" s="1"/>
  <c r="K116" i="1"/>
  <c r="N115" i="1"/>
  <c r="O115" i="1"/>
  <c r="K115" i="1"/>
  <c r="N114" i="1"/>
  <c r="O114" i="1"/>
  <c r="K114" i="1"/>
  <c r="N113" i="1"/>
  <c r="O113" i="1" s="1"/>
  <c r="K113" i="1"/>
  <c r="N112" i="1"/>
  <c r="O112" i="1"/>
  <c r="K112" i="1"/>
  <c r="N111" i="1"/>
  <c r="O111" i="1"/>
  <c r="K111" i="1"/>
  <c r="N110" i="1"/>
  <c r="O110" i="1" s="1"/>
  <c r="K110" i="1"/>
  <c r="N109" i="1"/>
  <c r="O109" i="1"/>
  <c r="K109" i="1"/>
  <c r="N108" i="1"/>
  <c r="O108" i="1"/>
  <c r="K108" i="1"/>
  <c r="N107" i="1"/>
  <c r="O107" i="1" s="1"/>
  <c r="K107" i="1"/>
  <c r="N106" i="1"/>
  <c r="O106" i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76" i="1" l="1"/>
  <c r="P177" i="1"/>
  <c r="P173" i="1"/>
  <c r="P174" i="1"/>
  <c r="P175" i="1"/>
  <c r="P168" i="1"/>
  <c r="P172" i="1"/>
  <c r="P161" i="1"/>
  <c r="P169" i="1"/>
  <c r="P164" i="1"/>
  <c r="P163" i="1"/>
  <c r="P166" i="1"/>
  <c r="P170" i="1"/>
  <c r="P167" i="1"/>
  <c r="P171" i="1"/>
  <c r="P162" i="1"/>
  <c r="P160" i="1"/>
  <c r="P165" i="1"/>
  <c r="P159" i="1"/>
  <c r="P158" i="1"/>
  <c r="P157" i="1"/>
  <c r="P154" i="1"/>
  <c r="P153" i="1"/>
  <c r="P152" i="1"/>
  <c r="P156" i="1"/>
  <c r="P151" i="1"/>
  <c r="P150" i="1"/>
  <c r="P155" i="1"/>
  <c r="P142" i="1"/>
  <c r="P134" i="1"/>
  <c r="P144" i="1"/>
  <c r="P143" i="1"/>
  <c r="P145" i="1"/>
  <c r="P137" i="1"/>
  <c r="P140" i="1"/>
  <c r="P147" i="1"/>
  <c r="P146" i="1"/>
  <c r="P138" i="1"/>
  <c r="P141" i="1"/>
  <c r="P139" i="1"/>
  <c r="P149" i="1"/>
  <c r="P148" i="1"/>
  <c r="P136" i="1"/>
  <c r="P135" i="1"/>
  <c r="P133" i="1"/>
  <c r="P131" i="1"/>
  <c r="P132" i="1"/>
  <c r="P130" i="1"/>
  <c r="P129" i="1"/>
  <c r="P127" i="1"/>
  <c r="P128" i="1"/>
  <c r="P121" i="1"/>
  <c r="P109" i="1"/>
  <c r="P107" i="1"/>
  <c r="P110" i="1"/>
  <c r="P115" i="1"/>
  <c r="P108" i="1"/>
  <c r="P116" i="1"/>
  <c r="P126" i="1"/>
  <c r="P119" i="1"/>
  <c r="P117" i="1"/>
  <c r="P112" i="1"/>
  <c r="P111" i="1"/>
  <c r="P114" i="1"/>
  <c r="P113" i="1"/>
  <c r="P122" i="1"/>
  <c r="P124" i="1"/>
  <c r="P120" i="1"/>
  <c r="P106" i="1"/>
  <c r="P118" i="1"/>
  <c r="P123" i="1"/>
  <c r="P125" i="1"/>
  <c r="P103" i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<sst xmlns="http://schemas.openxmlformats.org/spreadsheetml/2006/main" count="1137" uniqueCount="258">
  <si>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</si>
  <si>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</si>
  <si>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</si>
  <si>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</si>
  <si>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</si>
  <si>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</si>
  <si>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</si>
  <si>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</si>
  <si>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</si>
  <si>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</si>
  <si>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</si>
  <si>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</si>
  <si>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</si>
  <si>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</si>
  <si>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</si>
  <si>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</si>
  <si>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</si>
  <si>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</si>
  <si>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</si>
  <si>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</si>
  <si>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</si>
  <si>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</si>
  <si>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</si>
  <si>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</si>
  <si>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</si>
  <si>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</si>
  <si>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</si>
  <si>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</si>
  <si>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</si>
  <si>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</si>
  <si>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</si>
  <si>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</si>
  <si>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</si>
  <si>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</si>
  <si>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</si>
  <si>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</si>
  <si>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</si>
  <si>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</si>
  <si>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</si>
  <si>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</si>
  <si>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</si>
  <si>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</si>
  <si>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</si>
  <si>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</si>
  <si>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</si>
  <si>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</si>
  <si>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</si>
  <si>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</si>
  <si>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</si>
  <si>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</si>
  <si>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</si>
  <si>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</si>
  <si>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</si>
  <si>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</si>
  <si>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</si>
  <si>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</si>
  <si>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</si>
  <si>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</si>
  <si>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</si>
  <si>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</si>
  <si>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</si>
  <si>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</si>
  <si>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</si>
  <si>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</si>
  <si>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</si>
  <si>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</si>
  <si>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</si>
  <si>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</si>
  <si>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</si>
  <si>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</si>
  <si>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</si>
  <si>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</si>
  <si>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</si>
  <si>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</si>
  <si>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</si>
  <si>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</si>
  <si>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</si>
  <si>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</si>
  <si>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</si>
  <si>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</si>
  <si>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</si>
  <si>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</si>
  <si>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</si>
  <si>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</si>
  <si>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</si>
  <si>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</si>
  <si>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</si>
  <si>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</si>
  <si>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</si>
  <si>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</si>
  <si>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</si>
  <si>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</si>
  <si>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</si>
  <si>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</si>
  <si>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</si>
  <si>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</si>
  <si>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</si>
  <si>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</si>
  <si>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</si>
  <si>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</si>
  <si>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</si>
  <si>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</si>
  <si>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</si>
  <si>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</si>
  <si>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</si>
  <si>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</si>
  <si>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</si>
  <si>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</si>
  <si>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</si>
  <si>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</si>
  <si>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</si>
  <si>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</si>
  <si>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</si>
  <si>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</si>
  <si>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</si>
  <si>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</si>
  <si>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</si>
  <si>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</si>
  <si>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</si>
  <si>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</si>
  <si>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</si>
  <si>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</si>
  <si>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</si>
  <si>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</si>
  <si>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</si>
  <si>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</si>
  <si>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</si>
  <si>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</si>
  <si>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</si>
  <si>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</si>
  <si>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</si>
  <si>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</si>
  <si>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</si>
  <si>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</si>
  <si>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</si>
  <si>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</si>
  <si>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</si>
  <si>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</si>
  <si>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</si>
  <si>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</si>
  <si>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</si>
  <si>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</si>
  <si>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</si>
  <si>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</si>
  <si>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</si>
  <si>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</si>
  <si>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</si>
  <si>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</si>
  <si>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</si>
  <si>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</si>
  <si>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</si>
  <si>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</si>
  <si>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</si>
  <si>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</si>
  <si>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</si>
  <si>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</si>
  <si>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</si>
  <si>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</si>
  <si>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</si>
  <si>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</si>
  <si>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</si>
  <si>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</si>
  <si>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</si>
  <si>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</si>
  <si>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</si>
  <si>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</si>
  <si>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</si>
  <si>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</si>
  <si>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</si>
  <si>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</si>
  <si>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</si>
  <si>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</si>
  <si>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</si>
  <si>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</si>
  <si>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</si>
  <si>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</si>
  <si>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</si>
  <si>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</si>
  <si>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</si>
  <si>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</si>
  <si>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</si>
  <si>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</si>
  <si>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</si>
  <si>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</si>
  <si>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</si>
  <si>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</si>
  <si>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</si>
  <si>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</si>
  <si>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</si>
  <si>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</si>
  <si>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</si>
  <si>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</si>
  <si>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</si>
  <si>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</si>
  <si>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</si>
  <si>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</si>
  <si>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</si>
  <si>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</si>
  <si>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</si>
  <si>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</si>
  <si>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</si>
  <si>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</si>
  <si>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</si>
  <si>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</si>
  <si>
    <t>Atun</t>
  </si>
  <si>
    <t>Barritas</t>
  </si>
  <si>
    <t>Barritas de Pescado</t>
  </si>
  <si>
    <t>Paketaxo</t>
  </si>
  <si>
    <t>Chuleta de Cerdo</t>
  </si>
  <si>
    <t>Ensalda de Vegetales</t>
  </si>
  <si>
    <t>Jamón de Pavo</t>
  </si>
  <si>
    <t>Frijoles la Sierra</t>
  </si>
  <si>
    <t>Queso Chihuahua</t>
  </si>
  <si>
    <t>Perfume Zara</t>
  </si>
  <si>
    <t>Regalos</t>
  </si>
  <si>
    <t>Zara</t>
  </si>
  <si>
    <t>Lego Personaje</t>
  </si>
  <si>
    <t>Juguetes</t>
  </si>
  <si>
    <t>Lego Store</t>
  </si>
  <si>
    <t>Bolsa para basura</t>
  </si>
  <si>
    <t>Limpieza</t>
  </si>
  <si>
    <t>Chips Jalapeño</t>
  </si>
  <si>
    <t>Papaya</t>
  </si>
  <si>
    <t>Dr. Pepper</t>
  </si>
  <si>
    <t>Icee</t>
  </si>
  <si>
    <t>Almuerzo Foraneo</t>
  </si>
  <si>
    <t>Paleta Magnum</t>
  </si>
  <si>
    <t xml:space="preserve">Refrescos </t>
  </si>
  <si>
    <t>Tarjeta Micro SD 16 GB</t>
  </si>
  <si>
    <t>Electrónicos</t>
  </si>
  <si>
    <t>Coppel</t>
  </si>
  <si>
    <t>Agua Mineral</t>
  </si>
  <si>
    <t>Galletas Gamesa</t>
  </si>
  <si>
    <t>Pocky Green Tea</t>
  </si>
  <si>
    <t>Toyo Foods</t>
  </si>
  <si>
    <t>Acecook Insta Soup</t>
  </si>
  <si>
    <t>Panquecitos</t>
  </si>
  <si>
    <t>Café Olé</t>
  </si>
  <si>
    <t>Rufles</t>
  </si>
  <si>
    <t>Galletas</t>
  </si>
  <si>
    <t>Ratón Logitech</t>
  </si>
  <si>
    <t>Best Buy</t>
  </si>
  <si>
    <t>Librero</t>
  </si>
  <si>
    <t>Mobiliario</t>
  </si>
  <si>
    <t>Mesa Auxiliar</t>
  </si>
  <si>
    <t>Arroz</t>
  </si>
  <si>
    <t>Azúcar</t>
  </si>
  <si>
    <t>Sazonador Knorr</t>
  </si>
  <si>
    <t>Palomitas Act II</t>
  </si>
  <si>
    <t>Maruchan Camaron</t>
  </si>
  <si>
    <t>Maruchan Res</t>
  </si>
  <si>
    <t>Toalla de Cocina</t>
  </si>
  <si>
    <t>Panquecitos Gotas</t>
  </si>
  <si>
    <t>Alitas Hot Wings</t>
  </si>
  <si>
    <t>Hot Wings</t>
  </si>
  <si>
    <t>Propina Hot Wings</t>
  </si>
  <si>
    <t>Uber</t>
  </si>
  <si>
    <t>Transporte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</si>
</sst>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14"/>
  <sheetViews>
    <sheetView tabSelected="1" workbookViewId="0">
      <pane ySplit="3" topLeftCell="A182" activePane="bottomLeft" state="frozen"/>
      <selection pane="bottomLeft" activeCell="Q214" sqref="Q214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48" t="s">
        <v>0</v>
      </c>
      <c r="B1" s="48"/>
      <c r="C1" s="48"/>
      <c r="D1" s="48"/>
      <c r="E1" s="48"/>
      <c r="F1" s="48"/>
    </row>
    <row r="2" spans="1:22" x14ac:dyDescent="0.25">
      <c r="K2" s="49" t="s">
        <v>11</v>
      </c>
      <c r="L2" s="49"/>
      <c r="M2" s="49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306.40999999999985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286.51000000000022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-213.48999999999978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-226.98999999999978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-285.98999999999978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-714.98999999999978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-429.98999999999978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-442.98999999999978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-642.98999999999978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-657.98999999999978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-670.98999999999978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-680.98999999999978</v>
      </c>
    </row>
    <row r="99" spans="1:16" x14ac:dyDescent="0.25">
      <c r="A99" s="1">
        <v>43582</v>
      </c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-714.98999999999978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-779.98999999999978</v>
      </c>
    </row>
    <row r="101" spans="1:16" x14ac:dyDescent="0.25">
      <c r="A101" s="1">
        <v>43583</v>
      </c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-779.98999999999978</v>
      </c>
    </row>
    <row r="102" spans="1:16" x14ac:dyDescent="0.25">
      <c r="A102" s="1">
        <v>43583</v>
      </c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-873.98999999999978</v>
      </c>
    </row>
    <row r="103" spans="1:16" x14ac:dyDescent="0.25">
      <c r="A103" s="1">
        <v>43583</v>
      </c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-908.98999999999978</v>
      </c>
    </row>
    <row r="104" spans="1:16" x14ac:dyDescent="0.25">
      <c r="A104" s="1">
        <v>43583</v>
      </c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-913.98999999999978</v>
      </c>
    </row>
    <row r="105" spans="1:16" x14ac:dyDescent="0.25">
      <c r="A105" s="1">
        <v>43583</v>
      </c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-928.98999999999978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-952.98999999999978</v>
      </c>
    </row>
    <row r="107" spans="1:16" x14ac:dyDescent="0.25">
      <c r="A107" s="1">
        <v>43583</v>
      </c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-986.98999999999978</v>
      </c>
    </row>
    <row r="108" spans="1:16" x14ac:dyDescent="0.25">
      <c r="A108" s="1">
        <v>43583</v>
      </c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-998.48999999999978</v>
      </c>
    </row>
    <row r="109" spans="1:16" x14ac:dyDescent="0.25">
      <c r="A109" s="1">
        <v>43583</v>
      </c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-1011.9899999999998</v>
      </c>
    </row>
    <row r="110" spans="1:16" x14ac:dyDescent="0.25">
      <c r="A110" s="1">
        <v>43583</v>
      </c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-1037.4899999999998</v>
      </c>
    </row>
    <row r="111" spans="1:16" x14ac:dyDescent="0.25">
      <c r="A111" s="1">
        <v>43583</v>
      </c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-1058.9899999999998</v>
      </c>
    </row>
    <row r="112" spans="1:16" x14ac:dyDescent="0.25">
      <c r="A112" s="1">
        <v>43583</v>
      </c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-1073.9400000000005</v>
      </c>
    </row>
    <row r="113" spans="1:20" x14ac:dyDescent="0.25">
      <c r="A113" s="1">
        <v>43583</v>
      </c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-1127.1000000000004</v>
      </c>
    </row>
    <row r="114" spans="1:20" x14ac:dyDescent="0.25">
      <c r="A114" s="1">
        <v>43583</v>
      </c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-1164.3500000000004</v>
      </c>
    </row>
    <row r="115" spans="1:20" x14ac:dyDescent="0.25">
      <c r="A115" s="1">
        <v>43583</v>
      </c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-1176.3500000000004</v>
      </c>
    </row>
    <row r="116" spans="1:20" x14ac:dyDescent="0.25">
      <c r="A116" s="1">
        <v>43583</v>
      </c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-1199.8500000000004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-1284.8500000000004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-1298.3500000000004</v>
      </c>
    </row>
    <row r="119" spans="1:20" x14ac:dyDescent="0.25">
      <c r="A119" s="1">
        <v>43585</v>
      </c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-1315.3500000000004</v>
      </c>
    </row>
    <row r="120" spans="1:20" x14ac:dyDescent="0.25">
      <c r="A120" s="1">
        <v>43585</v>
      </c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5324.65</v>
      </c>
    </row>
    <row r="121" spans="1:20" x14ac:dyDescent="0.25">
      <c r="A121" s="1">
        <v>43585</v>
      </c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5309.65</v>
      </c>
    </row>
    <row r="122" spans="1:20" x14ac:dyDescent="0.25">
      <c r="A122" s="1">
        <v>43585</v>
      </c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5299.65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3399.6499999999996</v>
      </c>
    </row>
    <row r="124" spans="1:20" x14ac:dyDescent="0.25">
      <c r="A124" s="1">
        <v>43586</v>
      </c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3394.6499999999996</v>
      </c>
    </row>
    <row r="125" spans="1:20" x14ac:dyDescent="0.25">
      <c r="A125" s="1">
        <v>43586</v>
      </c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3297.1499999999996</v>
      </c>
    </row>
    <row r="126" spans="1:20" x14ac:dyDescent="0.25">
      <c r="A126" s="1">
        <v>43586</v>
      </c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297.14999999999964</v>
      </c>
    </row>
    <row r="127" spans="1:20" x14ac:dyDescent="0.25">
      <c r="A127" s="1">
        <v>43586</v>
      </c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284.14999999999964</v>
      </c>
    </row>
    <row r="128" spans="1:20" x14ac:dyDescent="0.25">
      <c r="A128" s="1">
        <v>43586</v>
      </c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235.14999999999964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160.14999999999964</v>
      </c>
    </row>
    <row r="130" spans="1:16" x14ac:dyDescent="0.25">
      <c r="A130" s="1">
        <v>43587</v>
      </c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-39.850000000000364</v>
      </c>
    </row>
    <row r="131" spans="1:16" x14ac:dyDescent="0.25">
      <c r="A131" s="1">
        <v>43587</v>
      </c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26.149999999999636</v>
      </c>
    </row>
    <row r="132" spans="1:16" x14ac:dyDescent="0.25">
      <c r="A132" s="1">
        <v>43587</v>
      </c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79.149999999999636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:N134" si="137">SUM(K133:M133)</f>
        <v>9559.15</v>
      </c>
      <c r="O133" s="36">
        <f t="shared" ref="O133:O134" si="138">N133-4000</f>
        <v>5559.15</v>
      </c>
      <c r="P133" s="25">
        <f>O133-Ahorros!$E$4</f>
        <v>59.149999999999636</v>
      </c>
    </row>
    <row r="134" spans="1:16" x14ac:dyDescent="0.25">
      <c r="A134" s="1">
        <v>43589</v>
      </c>
      <c r="B134">
        <v>10</v>
      </c>
      <c r="C134" t="s">
        <v>177</v>
      </c>
      <c r="D134" t="s">
        <v>43</v>
      </c>
      <c r="E134" t="s">
        <v>22</v>
      </c>
      <c r="F134" t="s">
        <v>7</v>
      </c>
      <c r="G134" t="s">
        <v>44</v>
      </c>
      <c r="K134">
        <v>5643.58</v>
      </c>
      <c r="L134">
        <v>3846.57</v>
      </c>
      <c r="M134">
        <f>M133-B134</f>
        <v>59</v>
      </c>
      <c r="N134">
        <f t="shared" si="137"/>
        <v>9549.15</v>
      </c>
      <c r="O134">
        <f t="shared" si="138"/>
        <v>5549.15</v>
      </c>
      <c r="P134" s="25">
        <f>O134-Ahorros!$E$4</f>
        <v>49.149999999999636</v>
      </c>
    </row>
    <row r="135" spans="1:16" x14ac:dyDescent="0.25">
      <c r="A135" s="1">
        <v>43589</v>
      </c>
      <c r="B135">
        <v>19.55</v>
      </c>
      <c r="C135" t="s">
        <v>204</v>
      </c>
      <c r="D135" t="s">
        <v>82</v>
      </c>
      <c r="E135" t="s">
        <v>22</v>
      </c>
      <c r="F135" t="s">
        <v>18</v>
      </c>
      <c r="G135" t="s">
        <v>84</v>
      </c>
      <c r="K135">
        <f>5643.58</f>
        <v>5643.58</v>
      </c>
      <c r="L135">
        <f t="shared" ref="L135:L147" si="139">L134-B135</f>
        <v>3827.02</v>
      </c>
      <c r="M135">
        <v>59</v>
      </c>
      <c r="N135" s="39">
        <f t="shared" ref="N135" si="140">SUM(K135:M135)</f>
        <v>9529.6</v>
      </c>
      <c r="O135" s="39">
        <f t="shared" ref="O135" si="141">N135-4000</f>
        <v>5529.6</v>
      </c>
      <c r="P135" s="25">
        <f>O135-Ahorros!$E$4</f>
        <v>29.600000000000364</v>
      </c>
    </row>
    <row r="136" spans="1:16" x14ac:dyDescent="0.25">
      <c r="A136" s="1">
        <v>43589</v>
      </c>
      <c r="B136">
        <v>25</v>
      </c>
      <c r="C136" t="s">
        <v>205</v>
      </c>
      <c r="D136" t="s">
        <v>69</v>
      </c>
      <c r="E136" t="s">
        <v>22</v>
      </c>
      <c r="F136" t="s">
        <v>18</v>
      </c>
      <c r="G136" t="s">
        <v>84</v>
      </c>
      <c r="K136">
        <v>5643.58</v>
      </c>
      <c r="L136">
        <f t="shared" si="139"/>
        <v>3802.02</v>
      </c>
      <c r="M136">
        <v>59</v>
      </c>
      <c r="N136" s="39">
        <f t="shared" ref="N136:N147" si="142">SUM(K136:M136)</f>
        <v>9504.6</v>
      </c>
      <c r="O136" s="39">
        <f t="shared" ref="O136:O147" si="143">N136-4000</f>
        <v>5504.6</v>
      </c>
      <c r="P136" s="25">
        <f>O136-Ahorros!$E$4</f>
        <v>4.6000000000003638</v>
      </c>
    </row>
    <row r="137" spans="1:16" x14ac:dyDescent="0.25">
      <c r="A137" s="1">
        <v>43589</v>
      </c>
      <c r="B137">
        <v>33.54</v>
      </c>
      <c r="C137" t="s">
        <v>206</v>
      </c>
      <c r="D137" t="s">
        <v>82</v>
      </c>
      <c r="E137" t="s">
        <v>22</v>
      </c>
      <c r="F137" t="s">
        <v>18</v>
      </c>
      <c r="G137" t="s">
        <v>84</v>
      </c>
      <c r="K137">
        <v>5643.58</v>
      </c>
      <c r="L137">
        <f t="shared" si="139"/>
        <v>3768.48</v>
      </c>
      <c r="M137">
        <v>59</v>
      </c>
      <c r="N137">
        <f t="shared" si="142"/>
        <v>9471.06</v>
      </c>
      <c r="O137">
        <f t="shared" si="143"/>
        <v>5471.0599999999995</v>
      </c>
      <c r="P137" s="25">
        <f>O137-Ahorros!$E$4</f>
        <v>-28.940000000000509</v>
      </c>
    </row>
    <row r="138" spans="1:16" x14ac:dyDescent="0.25">
      <c r="A138" s="1">
        <v>43589</v>
      </c>
      <c r="B138">
        <v>25</v>
      </c>
      <c r="C138" t="s">
        <v>207</v>
      </c>
      <c r="D138" t="s">
        <v>69</v>
      </c>
      <c r="E138" t="s">
        <v>22</v>
      </c>
      <c r="F138" t="s">
        <v>18</v>
      </c>
      <c r="G138" t="s">
        <v>84</v>
      </c>
      <c r="K138">
        <v>5643.58</v>
      </c>
      <c r="L138">
        <f t="shared" si="139"/>
        <v>3743.48</v>
      </c>
      <c r="M138">
        <v>59</v>
      </c>
      <c r="N138">
        <f t="shared" si="142"/>
        <v>9446.06</v>
      </c>
      <c r="O138">
        <f t="shared" si="143"/>
        <v>5446.0599999999995</v>
      </c>
      <c r="P138" s="25">
        <f>O138-Ahorros!$E$4</f>
        <v>-53.940000000000509</v>
      </c>
    </row>
    <row r="139" spans="1:16" x14ac:dyDescent="0.25">
      <c r="A139" s="1">
        <v>43589</v>
      </c>
      <c r="B139">
        <v>13.9</v>
      </c>
      <c r="C139" t="s">
        <v>147</v>
      </c>
      <c r="D139" t="s">
        <v>82</v>
      </c>
      <c r="E139" t="s">
        <v>22</v>
      </c>
      <c r="F139" t="s">
        <v>18</v>
      </c>
      <c r="G139" t="s">
        <v>84</v>
      </c>
      <c r="K139">
        <v>5643.58</v>
      </c>
      <c r="L139">
        <f t="shared" si="139"/>
        <v>3729.58</v>
      </c>
      <c r="M139">
        <v>59</v>
      </c>
      <c r="N139">
        <f t="shared" si="142"/>
        <v>9432.16</v>
      </c>
      <c r="O139">
        <f t="shared" si="143"/>
        <v>5432.16</v>
      </c>
      <c r="P139" s="25">
        <f>O139-Ahorros!$E$4</f>
        <v>-67.840000000000146</v>
      </c>
    </row>
    <row r="140" spans="1:16" x14ac:dyDescent="0.25">
      <c r="A140" s="1">
        <v>43589</v>
      </c>
      <c r="B140">
        <v>35.33</v>
      </c>
      <c r="C140" t="s">
        <v>208</v>
      </c>
      <c r="D140" t="s">
        <v>82</v>
      </c>
      <c r="E140" t="s">
        <v>22</v>
      </c>
      <c r="F140" t="s">
        <v>18</v>
      </c>
      <c r="G140" t="s">
        <v>84</v>
      </c>
      <c r="K140">
        <v>5643.58</v>
      </c>
      <c r="L140">
        <f t="shared" si="139"/>
        <v>3694.25</v>
      </c>
      <c r="M140">
        <v>59</v>
      </c>
      <c r="N140">
        <f t="shared" si="142"/>
        <v>9396.83</v>
      </c>
      <c r="O140">
        <f t="shared" si="143"/>
        <v>5396.83</v>
      </c>
      <c r="P140" s="25">
        <f>O140-Ahorros!$E$4</f>
        <v>-103.17000000000007</v>
      </c>
    </row>
    <row r="141" spans="1:16" x14ac:dyDescent="0.25">
      <c r="A141" s="1">
        <v>43589</v>
      </c>
      <c r="B141">
        <v>11.5</v>
      </c>
      <c r="C141" t="s">
        <v>125</v>
      </c>
      <c r="D141" t="s">
        <v>69</v>
      </c>
      <c r="E141" t="s">
        <v>22</v>
      </c>
      <c r="F141" t="s">
        <v>18</v>
      </c>
      <c r="G141" t="s">
        <v>84</v>
      </c>
      <c r="K141">
        <v>5643.58</v>
      </c>
      <c r="L141">
        <f t="shared" si="139"/>
        <v>3682.75</v>
      </c>
      <c r="M141">
        <v>59</v>
      </c>
      <c r="N141">
        <f t="shared" si="142"/>
        <v>9385.33</v>
      </c>
      <c r="O141">
        <f t="shared" si="143"/>
        <v>5385.33</v>
      </c>
      <c r="P141" s="25">
        <f>O141-Ahorros!$E$4</f>
        <v>-114.67000000000007</v>
      </c>
    </row>
    <row r="142" spans="1:16" x14ac:dyDescent="0.25">
      <c r="A142" s="1">
        <v>43589</v>
      </c>
      <c r="B142">
        <v>13.5</v>
      </c>
      <c r="C142" t="s">
        <v>209</v>
      </c>
      <c r="D142" t="s">
        <v>82</v>
      </c>
      <c r="E142" t="s">
        <v>22</v>
      </c>
      <c r="F142" t="s">
        <v>18</v>
      </c>
      <c r="G142" t="s">
        <v>84</v>
      </c>
      <c r="K142">
        <v>5643.58</v>
      </c>
      <c r="L142">
        <f t="shared" si="139"/>
        <v>3669.25</v>
      </c>
      <c r="M142">
        <v>59</v>
      </c>
      <c r="N142">
        <f t="shared" si="142"/>
        <v>9371.83</v>
      </c>
      <c r="O142">
        <f t="shared" si="143"/>
        <v>5371.83</v>
      </c>
      <c r="P142" s="25">
        <f>O142-Ahorros!$E$4</f>
        <v>-128.17000000000007</v>
      </c>
    </row>
    <row r="143" spans="1:16" x14ac:dyDescent="0.25">
      <c r="A143" s="1">
        <v>43589</v>
      </c>
      <c r="B143">
        <v>29.5</v>
      </c>
      <c r="C143" t="s">
        <v>210</v>
      </c>
      <c r="D143" t="s">
        <v>82</v>
      </c>
      <c r="E143" t="s">
        <v>22</v>
      </c>
      <c r="F143" t="s">
        <v>18</v>
      </c>
      <c r="G143" t="s">
        <v>84</v>
      </c>
      <c r="K143">
        <v>5643.58</v>
      </c>
      <c r="L143">
        <f t="shared" si="139"/>
        <v>3639.75</v>
      </c>
      <c r="M143">
        <v>59</v>
      </c>
      <c r="N143">
        <f t="shared" si="142"/>
        <v>9342.33</v>
      </c>
      <c r="O143">
        <f t="shared" si="143"/>
        <v>5342.33</v>
      </c>
      <c r="P143" s="25">
        <f>O143-Ahorros!$E$4</f>
        <v>-157.67000000000007</v>
      </c>
    </row>
    <row r="144" spans="1:16" x14ac:dyDescent="0.25">
      <c r="A144" s="1">
        <v>43589</v>
      </c>
      <c r="B144">
        <v>11.05</v>
      </c>
      <c r="C144" t="s">
        <v>211</v>
      </c>
      <c r="D144" t="s">
        <v>82</v>
      </c>
      <c r="E144" t="s">
        <v>22</v>
      </c>
      <c r="F144" t="s">
        <v>18</v>
      </c>
      <c r="G144" t="s">
        <v>84</v>
      </c>
      <c r="K144">
        <v>5643.58</v>
      </c>
      <c r="L144">
        <f t="shared" si="139"/>
        <v>3628.7</v>
      </c>
      <c r="M144">
        <v>59</v>
      </c>
      <c r="N144">
        <f t="shared" si="142"/>
        <v>9331.2799999999988</v>
      </c>
      <c r="O144">
        <f t="shared" si="143"/>
        <v>5331.2799999999988</v>
      </c>
      <c r="P144" s="25">
        <f>O144-Ahorros!$E$4</f>
        <v>-168.72000000000116</v>
      </c>
    </row>
    <row r="145" spans="1:16" x14ac:dyDescent="0.25">
      <c r="A145" s="1">
        <v>43589</v>
      </c>
      <c r="B145">
        <v>21.5</v>
      </c>
      <c r="C145" t="s">
        <v>183</v>
      </c>
      <c r="D145" t="s">
        <v>82</v>
      </c>
      <c r="E145" t="s">
        <v>22</v>
      </c>
      <c r="F145" t="s">
        <v>18</v>
      </c>
      <c r="G145" t="s">
        <v>84</v>
      </c>
      <c r="K145">
        <v>5643.58</v>
      </c>
      <c r="L145">
        <f t="shared" si="139"/>
        <v>3607.2</v>
      </c>
      <c r="M145">
        <v>59</v>
      </c>
      <c r="N145">
        <f t="shared" si="142"/>
        <v>9309.7799999999988</v>
      </c>
      <c r="O145">
        <f t="shared" si="143"/>
        <v>5309.7799999999988</v>
      </c>
      <c r="P145" s="25">
        <f>O145-Ahorros!$E$4</f>
        <v>-190.22000000000116</v>
      </c>
    </row>
    <row r="146" spans="1:16" x14ac:dyDescent="0.25">
      <c r="A146" s="1">
        <v>43589</v>
      </c>
      <c r="B146">
        <v>37.25</v>
      </c>
      <c r="C146" t="s">
        <v>87</v>
      </c>
      <c r="D146" t="s">
        <v>82</v>
      </c>
      <c r="E146" t="s">
        <v>22</v>
      </c>
      <c r="F146" t="s">
        <v>18</v>
      </c>
      <c r="G146" t="s">
        <v>84</v>
      </c>
      <c r="K146">
        <v>5643.58</v>
      </c>
      <c r="L146">
        <f t="shared" si="139"/>
        <v>3569.95</v>
      </c>
      <c r="M146">
        <v>59</v>
      </c>
      <c r="N146">
        <f t="shared" si="142"/>
        <v>9272.5299999999988</v>
      </c>
      <c r="O146">
        <f t="shared" si="143"/>
        <v>5272.5299999999988</v>
      </c>
      <c r="P146" s="25">
        <f>O146-Ahorros!$E$4</f>
        <v>-227.47000000000116</v>
      </c>
    </row>
    <row r="147" spans="1:16" x14ac:dyDescent="0.25">
      <c r="A147" s="1">
        <v>43589</v>
      </c>
      <c r="B147">
        <v>22.83</v>
      </c>
      <c r="C147" t="s">
        <v>212</v>
      </c>
      <c r="D147" t="s">
        <v>82</v>
      </c>
      <c r="E147" t="s">
        <v>22</v>
      </c>
      <c r="F147" t="s">
        <v>18</v>
      </c>
      <c r="G147" t="s">
        <v>84</v>
      </c>
      <c r="K147">
        <v>5643.58</v>
      </c>
      <c r="L147">
        <f t="shared" si="139"/>
        <v>3547.12</v>
      </c>
      <c r="M147">
        <v>59</v>
      </c>
      <c r="N147">
        <f t="shared" si="142"/>
        <v>9249.7000000000007</v>
      </c>
      <c r="O147">
        <f t="shared" si="143"/>
        <v>5249.7000000000007</v>
      </c>
      <c r="P147" s="25">
        <f>O147-Ahorros!$E$4</f>
        <v>-250.29999999999927</v>
      </c>
    </row>
    <row r="148" spans="1:16" x14ac:dyDescent="0.25">
      <c r="A148" s="1">
        <v>43589</v>
      </c>
      <c r="B148">
        <v>6</v>
      </c>
      <c r="C148" t="s">
        <v>128</v>
      </c>
      <c r="D148" t="s">
        <v>128</v>
      </c>
      <c r="E148" t="s">
        <v>22</v>
      </c>
      <c r="F148" t="s">
        <v>7</v>
      </c>
      <c r="G148" t="s">
        <v>84</v>
      </c>
      <c r="K148">
        <v>5643.58</v>
      </c>
      <c r="L148">
        <v>3547.12</v>
      </c>
      <c r="M148">
        <f>M147-B148</f>
        <v>53</v>
      </c>
      <c r="N148" s="39">
        <f t="shared" ref="N148" si="144">SUM(K148:M148)</f>
        <v>9243.7000000000007</v>
      </c>
      <c r="O148" s="39">
        <f t="shared" ref="O148" si="145">N148-4000</f>
        <v>5243.7000000000007</v>
      </c>
      <c r="P148" s="25">
        <f>O148-Ahorros!$E$4</f>
        <v>-256.29999999999927</v>
      </c>
    </row>
    <row r="149" spans="1:16" x14ac:dyDescent="0.25">
      <c r="A149" s="1">
        <v>43590</v>
      </c>
      <c r="B149">
        <v>85</v>
      </c>
      <c r="C149" t="s">
        <v>93</v>
      </c>
      <c r="D149" t="s">
        <v>93</v>
      </c>
      <c r="E149" t="s">
        <v>22</v>
      </c>
      <c r="F149" t="s">
        <v>131</v>
      </c>
      <c r="G149" t="s">
        <v>93</v>
      </c>
      <c r="K149">
        <f t="shared" ref="K149:K154" si="146">K148-B149</f>
        <v>5558.58</v>
      </c>
      <c r="L149">
        <v>3547.12</v>
      </c>
      <c r="M149">
        <v>53</v>
      </c>
      <c r="N149" s="39">
        <f t="shared" ref="N149:N154" si="147">SUM(K149:M149)</f>
        <v>9158.7000000000007</v>
      </c>
      <c r="O149" s="39">
        <f t="shared" ref="O149:O154" si="148">N149-4000</f>
        <v>5158.7000000000007</v>
      </c>
      <c r="P149" s="25">
        <f>O149-Ahorros!$E$4</f>
        <v>-341.29999999999927</v>
      </c>
    </row>
    <row r="150" spans="1:16" x14ac:dyDescent="0.25">
      <c r="A150" s="1">
        <v>43591</v>
      </c>
      <c r="B150">
        <v>350</v>
      </c>
      <c r="C150" t="s">
        <v>213</v>
      </c>
      <c r="D150" t="s">
        <v>214</v>
      </c>
      <c r="E150" t="s">
        <v>22</v>
      </c>
      <c r="F150" t="s">
        <v>32</v>
      </c>
      <c r="G150" t="s">
        <v>215</v>
      </c>
      <c r="K150">
        <f t="shared" si="146"/>
        <v>5208.58</v>
      </c>
      <c r="L150">
        <v>3547.12</v>
      </c>
      <c r="M150">
        <v>53</v>
      </c>
      <c r="N150">
        <f t="shared" si="147"/>
        <v>8808.7000000000007</v>
      </c>
      <c r="O150">
        <f t="shared" si="148"/>
        <v>4808.7000000000007</v>
      </c>
      <c r="P150" s="25">
        <f>O150-Ahorros!$E$4</f>
        <v>-691.29999999999927</v>
      </c>
    </row>
    <row r="151" spans="1:16" x14ac:dyDescent="0.25">
      <c r="A151" s="1">
        <v>43591</v>
      </c>
      <c r="B151">
        <v>80</v>
      </c>
      <c r="C151" t="s">
        <v>216</v>
      </c>
      <c r="D151" t="s">
        <v>217</v>
      </c>
      <c r="E151" t="s">
        <v>22</v>
      </c>
      <c r="F151" t="s">
        <v>32</v>
      </c>
      <c r="G151" t="s">
        <v>218</v>
      </c>
      <c r="K151">
        <f t="shared" si="146"/>
        <v>5128.58</v>
      </c>
      <c r="L151">
        <v>3547.12</v>
      </c>
      <c r="M151">
        <v>53</v>
      </c>
      <c r="N151">
        <f t="shared" si="147"/>
        <v>8728.7000000000007</v>
      </c>
      <c r="O151">
        <f t="shared" si="148"/>
        <v>4728.7000000000007</v>
      </c>
      <c r="P151" s="25">
        <f>O151-Ahorros!$E$4</f>
        <v>-771.29999999999927</v>
      </c>
    </row>
    <row r="152" spans="1:16" x14ac:dyDescent="0.25">
      <c r="A152" s="1">
        <v>43591</v>
      </c>
      <c r="B152">
        <v>17.5</v>
      </c>
      <c r="C152" t="s">
        <v>219</v>
      </c>
      <c r="D152" t="s">
        <v>220</v>
      </c>
      <c r="E152" t="s">
        <v>22</v>
      </c>
      <c r="F152" t="s">
        <v>131</v>
      </c>
      <c r="G152" t="s">
        <v>84</v>
      </c>
      <c r="K152">
        <f t="shared" si="146"/>
        <v>5111.08</v>
      </c>
      <c r="L152">
        <v>3547.12</v>
      </c>
      <c r="M152">
        <v>53</v>
      </c>
      <c r="N152">
        <f t="shared" si="147"/>
        <v>8711.2000000000007</v>
      </c>
      <c r="O152">
        <f t="shared" si="148"/>
        <v>4711.2000000000007</v>
      </c>
      <c r="P152" s="25">
        <f>O152-Ahorros!$E$4</f>
        <v>-788.79999999999927</v>
      </c>
    </row>
    <row r="153" spans="1:16" x14ac:dyDescent="0.25">
      <c r="A153" s="1">
        <v>43591</v>
      </c>
      <c r="B153">
        <v>15.6</v>
      </c>
      <c r="C153" t="s">
        <v>221</v>
      </c>
      <c r="D153" t="s">
        <v>69</v>
      </c>
      <c r="E153" t="s">
        <v>22</v>
      </c>
      <c r="F153" t="s">
        <v>131</v>
      </c>
      <c r="G153" t="s">
        <v>84</v>
      </c>
      <c r="K153">
        <f t="shared" si="146"/>
        <v>5095.4799999999996</v>
      </c>
      <c r="L153">
        <v>3547.12</v>
      </c>
      <c r="M153">
        <v>53</v>
      </c>
      <c r="N153">
        <f t="shared" si="147"/>
        <v>8695.5999999999985</v>
      </c>
      <c r="O153">
        <f t="shared" si="148"/>
        <v>4695.5999999999985</v>
      </c>
      <c r="P153" s="25">
        <f>O153-Ahorros!$E$4</f>
        <v>-804.40000000000146</v>
      </c>
    </row>
    <row r="154" spans="1:16" x14ac:dyDescent="0.25">
      <c r="A154" s="1">
        <v>43591</v>
      </c>
      <c r="B154">
        <v>31.3</v>
      </c>
      <c r="C154" t="s">
        <v>222</v>
      </c>
      <c r="D154" t="s">
        <v>82</v>
      </c>
      <c r="E154" t="s">
        <v>22</v>
      </c>
      <c r="F154" t="s">
        <v>32</v>
      </c>
      <c r="G154" t="s">
        <v>84</v>
      </c>
      <c r="K154">
        <f t="shared" si="146"/>
        <v>5064.1799999999994</v>
      </c>
      <c r="L154">
        <v>3547.12</v>
      </c>
      <c r="M154">
        <v>53</v>
      </c>
      <c r="N154">
        <f t="shared" si="147"/>
        <v>8664.2999999999993</v>
      </c>
      <c r="O154">
        <f t="shared" si="148"/>
        <v>4664.2999999999993</v>
      </c>
      <c r="P154" s="25">
        <f>O154-Ahorros!$E$4</f>
        <v>-835.70000000000073</v>
      </c>
    </row>
    <row r="155" spans="1:16" x14ac:dyDescent="0.25">
      <c r="A155" s="1">
        <v>43592</v>
      </c>
      <c r="B155">
        <v>9</v>
      </c>
      <c r="C155" t="s">
        <v>223</v>
      </c>
      <c r="D155" t="s">
        <v>82</v>
      </c>
      <c r="E155" t="s">
        <v>22</v>
      </c>
      <c r="F155" t="s">
        <v>18</v>
      </c>
      <c r="G155" t="s">
        <v>81</v>
      </c>
      <c r="K155">
        <v>5064.18</v>
      </c>
      <c r="L155">
        <f>L154-B155</f>
        <v>3538.12</v>
      </c>
      <c r="M155">
        <v>53</v>
      </c>
      <c r="N155" s="40">
        <f t="shared" ref="N155:N156" si="149">SUM(K155:M155)</f>
        <v>8655.2999999999993</v>
      </c>
      <c r="O155" s="40">
        <f t="shared" ref="O155:O156" si="150">N155-4000</f>
        <v>4655.2999999999993</v>
      </c>
      <c r="P155" s="25">
        <f>O155-Ahorros!$E$4</f>
        <v>-844.70000000000073</v>
      </c>
    </row>
    <row r="156" spans="1:16" x14ac:dyDescent="0.25">
      <c r="A156" s="1">
        <v>43592</v>
      </c>
      <c r="B156">
        <v>79</v>
      </c>
      <c r="C156" t="s">
        <v>216</v>
      </c>
      <c r="D156" t="s">
        <v>217</v>
      </c>
      <c r="E156" t="s">
        <v>22</v>
      </c>
      <c r="F156" t="s">
        <v>18</v>
      </c>
      <c r="G156" t="s">
        <v>218</v>
      </c>
      <c r="K156">
        <v>5064.18</v>
      </c>
      <c r="L156">
        <f>L155-B156</f>
        <v>3459.12</v>
      </c>
      <c r="M156">
        <v>53</v>
      </c>
      <c r="N156">
        <f t="shared" si="149"/>
        <v>8576.2999999999993</v>
      </c>
      <c r="O156">
        <f t="shared" si="150"/>
        <v>4576.2999999999993</v>
      </c>
      <c r="P156" s="25">
        <f>O156-Ahorros!$E$4</f>
        <v>-923.70000000000073</v>
      </c>
    </row>
    <row r="157" spans="1:16" x14ac:dyDescent="0.25">
      <c r="A157" s="1">
        <v>43593</v>
      </c>
      <c r="B157">
        <v>38</v>
      </c>
      <c r="C157" t="s">
        <v>99</v>
      </c>
      <c r="D157" t="s">
        <v>82</v>
      </c>
      <c r="E157" t="s">
        <v>22</v>
      </c>
      <c r="F157" t="s">
        <v>7</v>
      </c>
      <c r="G157" t="s">
        <v>81</v>
      </c>
      <c r="K157">
        <v>5064.18</v>
      </c>
      <c r="L157">
        <v>3459.12</v>
      </c>
      <c r="M157">
        <f>M156-B157</f>
        <v>15</v>
      </c>
      <c r="N157" s="41">
        <f t="shared" ref="N157" si="151">SUM(K157:M157)</f>
        <v>8538.2999999999993</v>
      </c>
      <c r="O157" s="41">
        <f t="shared" ref="O157" si="152">N157-4000</f>
        <v>4538.2999999999993</v>
      </c>
      <c r="P157" s="25">
        <f>O157-Ahorros!$E$4</f>
        <v>-961.70000000000073</v>
      </c>
    </row>
    <row r="158" spans="1:16" x14ac:dyDescent="0.25">
      <c r="A158" s="1">
        <v>43594</v>
      </c>
      <c r="B158">
        <v>20</v>
      </c>
      <c r="C158" t="s">
        <v>224</v>
      </c>
      <c r="D158" t="s">
        <v>69</v>
      </c>
      <c r="E158" t="s">
        <v>22</v>
      </c>
      <c r="F158" t="s">
        <v>18</v>
      </c>
      <c r="G158" t="s">
        <v>81</v>
      </c>
      <c r="K158">
        <v>5064.18</v>
      </c>
      <c r="L158">
        <f>L157-B158</f>
        <v>3439.12</v>
      </c>
      <c r="M158">
        <v>15</v>
      </c>
      <c r="N158" s="42">
        <f t="shared" ref="N158" si="153">SUM(K158:M158)</f>
        <v>8518.2999999999993</v>
      </c>
      <c r="O158" s="42">
        <f t="shared" ref="O158" si="154">N158-4000</f>
        <v>4518.2999999999993</v>
      </c>
      <c r="P158" s="25">
        <f>O158-Ahorros!$E$4</f>
        <v>-981.70000000000073</v>
      </c>
    </row>
    <row r="159" spans="1:16" x14ac:dyDescent="0.25">
      <c r="A159" s="1">
        <v>43594</v>
      </c>
      <c r="B159">
        <v>10</v>
      </c>
      <c r="C159" t="s">
        <v>177</v>
      </c>
      <c r="D159" t="s">
        <v>43</v>
      </c>
      <c r="E159" t="s">
        <v>22</v>
      </c>
      <c r="F159" t="s">
        <v>7</v>
      </c>
      <c r="G159" t="s">
        <v>44</v>
      </c>
      <c r="K159">
        <v>5064.18</v>
      </c>
      <c r="L159">
        <v>3439.12</v>
      </c>
      <c r="M159">
        <f>M158-B159</f>
        <v>5</v>
      </c>
      <c r="N159" s="42">
        <f t="shared" ref="N159" si="155">SUM(K159:M159)</f>
        <v>8508.2999999999993</v>
      </c>
      <c r="O159" s="42">
        <f t="shared" ref="O159" si="156">N159-4000</f>
        <v>4508.2999999999993</v>
      </c>
      <c r="P159" s="25">
        <f>O159-Ahorros!$E$4</f>
        <v>-991.70000000000073</v>
      </c>
    </row>
    <row r="160" spans="1:16" x14ac:dyDescent="0.25">
      <c r="A160" s="1">
        <v>43595</v>
      </c>
      <c r="B160">
        <v>18.899999999999999</v>
      </c>
      <c r="C160" t="s">
        <v>225</v>
      </c>
      <c r="D160" t="s">
        <v>31</v>
      </c>
      <c r="E160" t="s">
        <v>22</v>
      </c>
      <c r="F160" t="s">
        <v>18</v>
      </c>
      <c r="G160" t="s">
        <v>81</v>
      </c>
      <c r="K160">
        <v>5064.18</v>
      </c>
      <c r="L160">
        <f>L159-B160</f>
        <v>3420.22</v>
      </c>
      <c r="M160">
        <v>5</v>
      </c>
      <c r="N160" s="43">
        <f t="shared" ref="N160:N161" si="157">SUM(K160:M160)</f>
        <v>8489.4</v>
      </c>
      <c r="O160" s="43">
        <f t="shared" ref="O160:O161" si="158">N160-4000</f>
        <v>4489.3999999999996</v>
      </c>
      <c r="P160" s="25">
        <f>O160-Ahorros!$E$4</f>
        <v>-1010.6000000000004</v>
      </c>
    </row>
    <row r="161" spans="1:16" x14ac:dyDescent="0.25">
      <c r="A161" s="1">
        <v>43595</v>
      </c>
      <c r="B161">
        <v>223.96</v>
      </c>
      <c r="C161" t="s">
        <v>72</v>
      </c>
      <c r="D161" t="s">
        <v>72</v>
      </c>
      <c r="E161" t="s">
        <v>22</v>
      </c>
      <c r="F161" t="s">
        <v>18</v>
      </c>
      <c r="G161" t="s">
        <v>145</v>
      </c>
      <c r="K161">
        <v>5064.18</v>
      </c>
      <c r="L161">
        <f>L160-B161</f>
        <v>3196.2599999999998</v>
      </c>
      <c r="M161">
        <v>5</v>
      </c>
      <c r="N161">
        <f t="shared" si="157"/>
        <v>8265.44</v>
      </c>
      <c r="O161">
        <f t="shared" si="158"/>
        <v>4265.4400000000005</v>
      </c>
      <c r="P161" s="25">
        <f>O161-Ahorros!$E$4</f>
        <v>-1234.5599999999995</v>
      </c>
    </row>
    <row r="162" spans="1:16" x14ac:dyDescent="0.25">
      <c r="A162" s="1">
        <v>43596</v>
      </c>
      <c r="B162">
        <v>32.5</v>
      </c>
      <c r="C162" t="s">
        <v>226</v>
      </c>
      <c r="D162" t="s">
        <v>69</v>
      </c>
      <c r="E162" t="s">
        <v>22</v>
      </c>
      <c r="F162" t="s">
        <v>32</v>
      </c>
      <c r="G162" t="s">
        <v>163</v>
      </c>
      <c r="K162">
        <f>K161-B162</f>
        <v>5031.68</v>
      </c>
      <c r="L162">
        <v>3196.26</v>
      </c>
      <c r="M162">
        <v>5</v>
      </c>
      <c r="N162" s="43">
        <f t="shared" ref="N162:N164" si="159">SUM(K162:M162)</f>
        <v>8232.94</v>
      </c>
      <c r="O162" s="43">
        <f t="shared" ref="O162:O164" si="160">N162-4000</f>
        <v>4232.9400000000005</v>
      </c>
      <c r="P162" s="25">
        <f>O162-Ahorros!$E$4</f>
        <v>-1267.0599999999995</v>
      </c>
    </row>
    <row r="163" spans="1:16" x14ac:dyDescent="0.25">
      <c r="A163" s="1">
        <v>43596</v>
      </c>
      <c r="B163">
        <v>26.5</v>
      </c>
      <c r="C163" t="s">
        <v>227</v>
      </c>
      <c r="D163" t="s">
        <v>69</v>
      </c>
      <c r="E163" t="s">
        <v>22</v>
      </c>
      <c r="F163" t="s">
        <v>32</v>
      </c>
      <c r="G163" t="s">
        <v>113</v>
      </c>
      <c r="K163">
        <f>K162-B163</f>
        <v>5005.18</v>
      </c>
      <c r="L163">
        <v>3196.26</v>
      </c>
      <c r="M163">
        <v>5</v>
      </c>
      <c r="N163">
        <f t="shared" si="159"/>
        <v>8206.44</v>
      </c>
      <c r="O163">
        <f t="shared" si="160"/>
        <v>4206.4400000000005</v>
      </c>
      <c r="P163" s="25">
        <f>O163-Ahorros!$E$4</f>
        <v>-1293.5599999999995</v>
      </c>
    </row>
    <row r="164" spans="1:16" x14ac:dyDescent="0.25">
      <c r="A164" s="1">
        <v>43596</v>
      </c>
      <c r="B164">
        <v>149</v>
      </c>
      <c r="C164" t="s">
        <v>228</v>
      </c>
      <c r="D164" t="s">
        <v>229</v>
      </c>
      <c r="E164" t="s">
        <v>22</v>
      </c>
      <c r="F164" t="s">
        <v>32</v>
      </c>
      <c r="G164" t="s">
        <v>230</v>
      </c>
      <c r="K164">
        <f>K163-B164</f>
        <v>4856.18</v>
      </c>
      <c r="L164">
        <v>3196.26</v>
      </c>
      <c r="M164">
        <v>5</v>
      </c>
      <c r="N164">
        <f t="shared" si="159"/>
        <v>8057.4400000000005</v>
      </c>
      <c r="O164">
        <f t="shared" si="160"/>
        <v>4057.4400000000005</v>
      </c>
      <c r="P164" s="25">
        <f>O164-Ahorros!$E$4</f>
        <v>-1442.5599999999995</v>
      </c>
    </row>
    <row r="165" spans="1:16" x14ac:dyDescent="0.25">
      <c r="A165" s="1">
        <v>43598</v>
      </c>
      <c r="B165">
        <v>25.9</v>
      </c>
      <c r="C165" t="s">
        <v>225</v>
      </c>
      <c r="D165" t="s">
        <v>31</v>
      </c>
      <c r="E165" t="s">
        <v>22</v>
      </c>
      <c r="F165" t="s">
        <v>18</v>
      </c>
      <c r="G165" t="s">
        <v>81</v>
      </c>
      <c r="K165">
        <v>4856.18</v>
      </c>
      <c r="L165">
        <f t="shared" ref="L165:L172" si="161">L164-B165</f>
        <v>3170.36</v>
      </c>
      <c r="M165">
        <v>5</v>
      </c>
      <c r="N165" s="43">
        <f t="shared" ref="N165:N183" si="162">SUM(K165:M165)</f>
        <v>8031.5400000000009</v>
      </c>
      <c r="O165" s="43">
        <f t="shared" ref="O165:O183" si="163">N165-4000</f>
        <v>4031.5400000000009</v>
      </c>
      <c r="P165" s="25">
        <f>O165-Ahorros!$E$4</f>
        <v>-1468.4599999999991</v>
      </c>
    </row>
    <row r="166" spans="1:16" x14ac:dyDescent="0.25">
      <c r="A166" s="1">
        <v>43598</v>
      </c>
      <c r="B166">
        <v>12.5</v>
      </c>
      <c r="C166" t="s">
        <v>231</v>
      </c>
      <c r="D166" t="s">
        <v>82</v>
      </c>
      <c r="E166" t="s">
        <v>22</v>
      </c>
      <c r="F166" t="s">
        <v>18</v>
      </c>
      <c r="G166" t="s">
        <v>84</v>
      </c>
      <c r="K166">
        <v>4856.18</v>
      </c>
      <c r="L166">
        <f t="shared" si="161"/>
        <v>3157.86</v>
      </c>
      <c r="M166">
        <v>5</v>
      </c>
      <c r="N166">
        <f t="shared" si="162"/>
        <v>8019.0400000000009</v>
      </c>
      <c r="O166">
        <f t="shared" si="163"/>
        <v>4019.0400000000009</v>
      </c>
      <c r="P166" s="25">
        <f>O166-Ahorros!$E$4</f>
        <v>-1480.9599999999991</v>
      </c>
    </row>
    <row r="167" spans="1:16" x14ac:dyDescent="0.25">
      <c r="A167" s="1">
        <v>43598</v>
      </c>
      <c r="B167">
        <v>22.76</v>
      </c>
      <c r="C167" t="s">
        <v>208</v>
      </c>
      <c r="D167" t="s">
        <v>82</v>
      </c>
      <c r="E167" t="s">
        <v>22</v>
      </c>
      <c r="F167" t="s">
        <v>18</v>
      </c>
      <c r="G167" t="s">
        <v>84</v>
      </c>
      <c r="K167">
        <v>4856.18</v>
      </c>
      <c r="L167" s="43">
        <f t="shared" si="161"/>
        <v>3135.1</v>
      </c>
      <c r="M167">
        <v>5</v>
      </c>
      <c r="N167">
        <f t="shared" si="162"/>
        <v>7996.2800000000007</v>
      </c>
      <c r="O167">
        <f t="shared" si="163"/>
        <v>3996.2800000000007</v>
      </c>
      <c r="P167" s="25">
        <f>O167-Ahorros!$E$4</f>
        <v>-1503.7199999999993</v>
      </c>
    </row>
    <row r="168" spans="1:16" x14ac:dyDescent="0.25">
      <c r="A168" s="1">
        <v>43598</v>
      </c>
      <c r="B168">
        <v>38.21</v>
      </c>
      <c r="C168" t="s">
        <v>83</v>
      </c>
      <c r="D168" t="s">
        <v>82</v>
      </c>
      <c r="E168" t="s">
        <v>22</v>
      </c>
      <c r="F168" t="s">
        <v>18</v>
      </c>
      <c r="G168" t="s">
        <v>84</v>
      </c>
      <c r="K168">
        <v>4856.18</v>
      </c>
      <c r="L168" s="43">
        <f t="shared" si="161"/>
        <v>3096.89</v>
      </c>
      <c r="M168">
        <v>5</v>
      </c>
      <c r="N168">
        <f t="shared" si="162"/>
        <v>7958.07</v>
      </c>
      <c r="O168">
        <f t="shared" si="163"/>
        <v>3958.0699999999997</v>
      </c>
      <c r="P168" s="25">
        <f>O168-Ahorros!$E$4</f>
        <v>-1541.9300000000003</v>
      </c>
    </row>
    <row r="169" spans="1:16" x14ac:dyDescent="0.25">
      <c r="A169" s="1">
        <v>43598</v>
      </c>
      <c r="B169">
        <v>12</v>
      </c>
      <c r="C169" t="s">
        <v>232</v>
      </c>
      <c r="D169" t="s">
        <v>82</v>
      </c>
      <c r="E169" t="s">
        <v>22</v>
      </c>
      <c r="F169" t="s">
        <v>18</v>
      </c>
      <c r="G169" t="s">
        <v>84</v>
      </c>
      <c r="K169">
        <v>4856.18</v>
      </c>
      <c r="L169" s="43">
        <f t="shared" si="161"/>
        <v>3084.89</v>
      </c>
      <c r="M169">
        <v>5</v>
      </c>
      <c r="N169">
        <f t="shared" si="162"/>
        <v>7946.07</v>
      </c>
      <c r="O169">
        <f t="shared" si="163"/>
        <v>3946.0699999999997</v>
      </c>
      <c r="P169" s="25">
        <f>O169-Ahorros!$E$4</f>
        <v>-1553.9300000000003</v>
      </c>
    </row>
    <row r="170" spans="1:16" x14ac:dyDescent="0.25">
      <c r="A170" s="1">
        <v>43598</v>
      </c>
      <c r="B170">
        <v>22</v>
      </c>
      <c r="C170" t="s">
        <v>153</v>
      </c>
      <c r="D170" t="s">
        <v>82</v>
      </c>
      <c r="E170" t="s">
        <v>22</v>
      </c>
      <c r="F170" t="s">
        <v>18</v>
      </c>
      <c r="G170" t="s">
        <v>84</v>
      </c>
      <c r="K170">
        <v>4856.18</v>
      </c>
      <c r="L170" s="43">
        <f t="shared" si="161"/>
        <v>3062.89</v>
      </c>
      <c r="M170">
        <v>5</v>
      </c>
      <c r="N170">
        <f t="shared" si="162"/>
        <v>7924.07</v>
      </c>
      <c r="O170">
        <f t="shared" si="163"/>
        <v>3924.0699999999997</v>
      </c>
      <c r="P170" s="25">
        <f>O170-Ahorros!$E$4</f>
        <v>-1575.9300000000003</v>
      </c>
    </row>
    <row r="171" spans="1:16" x14ac:dyDescent="0.25">
      <c r="A171" s="1">
        <v>43598</v>
      </c>
      <c r="B171">
        <v>15.16</v>
      </c>
      <c r="C171" t="s">
        <v>184</v>
      </c>
      <c r="D171" t="s">
        <v>82</v>
      </c>
      <c r="E171" t="s">
        <v>22</v>
      </c>
      <c r="F171" t="s">
        <v>18</v>
      </c>
      <c r="G171" t="s">
        <v>84</v>
      </c>
      <c r="K171">
        <v>4856.18</v>
      </c>
      <c r="L171" s="43">
        <f t="shared" si="161"/>
        <v>3047.73</v>
      </c>
      <c r="M171">
        <v>5</v>
      </c>
      <c r="N171">
        <f t="shared" si="162"/>
        <v>7908.91</v>
      </c>
      <c r="O171">
        <f t="shared" si="163"/>
        <v>3908.91</v>
      </c>
      <c r="P171" s="25">
        <f>O171-Ahorros!$E$4</f>
        <v>-1591.0900000000001</v>
      </c>
    </row>
    <row r="172" spans="1:16" x14ac:dyDescent="0.25">
      <c r="A172" s="1">
        <v>43598</v>
      </c>
      <c r="B172">
        <v>36.25</v>
      </c>
      <c r="C172" t="s">
        <v>87</v>
      </c>
      <c r="D172" t="s">
        <v>82</v>
      </c>
      <c r="E172" t="s">
        <v>22</v>
      </c>
      <c r="F172" t="s">
        <v>18</v>
      </c>
      <c r="G172" t="s">
        <v>84</v>
      </c>
      <c r="K172">
        <v>4856.18</v>
      </c>
      <c r="L172" s="43">
        <f t="shared" si="161"/>
        <v>3011.48</v>
      </c>
      <c r="M172">
        <v>5</v>
      </c>
      <c r="N172">
        <f t="shared" si="162"/>
        <v>7872.66</v>
      </c>
      <c r="O172">
        <f t="shared" si="163"/>
        <v>3872.66</v>
      </c>
      <c r="P172" s="25">
        <f>O172-Ahorros!$E$4</f>
        <v>-1627.3400000000001</v>
      </c>
    </row>
    <row r="173" spans="1:16" x14ac:dyDescent="0.25">
      <c r="A173" s="1">
        <v>43600</v>
      </c>
      <c r="B173">
        <v>27.71</v>
      </c>
      <c r="C173" t="s">
        <v>233</v>
      </c>
      <c r="D173" t="s">
        <v>69</v>
      </c>
      <c r="E173" t="s">
        <v>22</v>
      </c>
      <c r="F173" t="s">
        <v>18</v>
      </c>
      <c r="G173" t="s">
        <v>234</v>
      </c>
      <c r="K173">
        <v>4856.18</v>
      </c>
      <c r="L173">
        <f>L172-B173</f>
        <v>2983.77</v>
      </c>
      <c r="M173">
        <v>5</v>
      </c>
      <c r="N173">
        <f t="shared" si="162"/>
        <v>7844.9500000000007</v>
      </c>
      <c r="O173">
        <f t="shared" si="163"/>
        <v>3844.9500000000007</v>
      </c>
      <c r="P173" s="25">
        <f>O173-Ahorros!$E$4</f>
        <v>-1655.0499999999993</v>
      </c>
    </row>
    <row r="174" spans="1:16" x14ac:dyDescent="0.25">
      <c r="A174" s="1">
        <v>43600</v>
      </c>
      <c r="B174">
        <v>62.54</v>
      </c>
      <c r="C174" t="s">
        <v>235</v>
      </c>
      <c r="D174" t="s">
        <v>31</v>
      </c>
      <c r="E174" t="s">
        <v>22</v>
      </c>
      <c r="F174" t="s">
        <v>18</v>
      </c>
      <c r="G174" t="s">
        <v>234</v>
      </c>
      <c r="K174">
        <v>4856.18</v>
      </c>
      <c r="L174">
        <f>L173-B174</f>
        <v>2921.23</v>
      </c>
      <c r="M174">
        <v>5</v>
      </c>
      <c r="N174">
        <f t="shared" si="162"/>
        <v>7782.41</v>
      </c>
      <c r="O174">
        <f t="shared" si="163"/>
        <v>3782.41</v>
      </c>
      <c r="P174" s="25">
        <f>O174-Ahorros!$E$4</f>
        <v>-1717.5900000000001</v>
      </c>
    </row>
    <row r="175" spans="1:16" x14ac:dyDescent="0.25">
      <c r="A175" s="1">
        <v>43600</v>
      </c>
      <c r="B175">
        <v>9.5</v>
      </c>
      <c r="C175" t="s">
        <v>125</v>
      </c>
      <c r="D175" t="s">
        <v>69</v>
      </c>
      <c r="E175" t="s">
        <v>22</v>
      </c>
      <c r="F175" t="s">
        <v>18</v>
      </c>
      <c r="G175" t="s">
        <v>163</v>
      </c>
      <c r="K175">
        <v>4856.18</v>
      </c>
      <c r="L175" s="44">
        <f>L174-B175</f>
        <v>2911.73</v>
      </c>
      <c r="M175">
        <v>5</v>
      </c>
      <c r="N175">
        <f t="shared" si="162"/>
        <v>7772.91</v>
      </c>
      <c r="O175">
        <f t="shared" si="163"/>
        <v>3772.91</v>
      </c>
      <c r="P175" s="25">
        <f>O175-Ahorros!$E$4</f>
        <v>-1727.0900000000001</v>
      </c>
    </row>
    <row r="176" spans="1:16" x14ac:dyDescent="0.25">
      <c r="A176" s="1">
        <v>43600</v>
      </c>
      <c r="B176">
        <v>5827</v>
      </c>
      <c r="C176" t="s">
        <v>193</v>
      </c>
      <c r="D176" t="s">
        <v>16</v>
      </c>
      <c r="E176" t="s">
        <v>17</v>
      </c>
      <c r="F176" t="s">
        <v>18</v>
      </c>
      <c r="G176" t="s">
        <v>19</v>
      </c>
      <c r="K176">
        <v>4856.18</v>
      </c>
      <c r="L176">
        <f>L175+B176</f>
        <v>8738.73</v>
      </c>
      <c r="M176">
        <v>5</v>
      </c>
      <c r="N176">
        <f t="shared" si="162"/>
        <v>13599.91</v>
      </c>
      <c r="O176">
        <f t="shared" si="163"/>
        <v>9599.91</v>
      </c>
      <c r="P176" s="25">
        <f>O176-Ahorros!$E$4</f>
        <v>4099.91</v>
      </c>
    </row>
    <row r="177" spans="1:16" x14ac:dyDescent="0.25">
      <c r="A177" s="1">
        <v>43600</v>
      </c>
      <c r="B177">
        <v>2000</v>
      </c>
      <c r="C177" t="s">
        <v>119</v>
      </c>
      <c r="D177" t="s">
        <v>78</v>
      </c>
      <c r="E177" t="s">
        <v>22</v>
      </c>
      <c r="F177" t="s">
        <v>18</v>
      </c>
      <c r="G177" t="s">
        <v>73</v>
      </c>
      <c r="K177">
        <v>4856.18</v>
      </c>
      <c r="L177">
        <f t="shared" ref="L177:L183" si="164">L176-B177</f>
        <v>6738.73</v>
      </c>
      <c r="M177">
        <v>5</v>
      </c>
      <c r="N177">
        <f t="shared" si="162"/>
        <v>11599.91</v>
      </c>
      <c r="O177">
        <f t="shared" si="163"/>
        <v>7599.91</v>
      </c>
      <c r="P177" s="25">
        <f>O177-Ahorros!$E$4</f>
        <v>2099.91</v>
      </c>
    </row>
    <row r="178" spans="1:16" x14ac:dyDescent="0.25">
      <c r="A178" s="1">
        <v>43601</v>
      </c>
      <c r="B178">
        <v>19.5</v>
      </c>
      <c r="C178" t="s">
        <v>236</v>
      </c>
      <c r="D178" t="s">
        <v>69</v>
      </c>
      <c r="E178" t="s">
        <v>22</v>
      </c>
      <c r="F178" t="s">
        <v>18</v>
      </c>
      <c r="G178" t="s">
        <v>81</v>
      </c>
      <c r="K178">
        <v>4856.18</v>
      </c>
      <c r="L178">
        <f t="shared" si="164"/>
        <v>6719.23</v>
      </c>
      <c r="M178">
        <v>5</v>
      </c>
      <c r="N178">
        <f t="shared" si="162"/>
        <v>11580.41</v>
      </c>
      <c r="O178">
        <f t="shared" si="163"/>
        <v>7580.41</v>
      </c>
      <c r="P178" s="25">
        <f>O178-Ahorros!$E$4</f>
        <v>2080.41</v>
      </c>
    </row>
    <row r="179" spans="1:16" x14ac:dyDescent="0.25">
      <c r="A179" s="1">
        <v>43601</v>
      </c>
      <c r="B179">
        <v>24</v>
      </c>
      <c r="C179" t="s">
        <v>237</v>
      </c>
      <c r="D179" t="s">
        <v>69</v>
      </c>
      <c r="E179" t="s">
        <v>22</v>
      </c>
      <c r="F179" t="s">
        <v>18</v>
      </c>
      <c r="G179" t="s">
        <v>81</v>
      </c>
      <c r="K179">
        <v>4856.18</v>
      </c>
      <c r="L179" s="45">
        <f t="shared" si="164"/>
        <v>6695.23</v>
      </c>
      <c r="M179">
        <v>5</v>
      </c>
      <c r="N179">
        <f t="shared" si="162"/>
        <v>11556.41</v>
      </c>
      <c r="O179">
        <f t="shared" si="163"/>
        <v>7556.41</v>
      </c>
      <c r="P179" s="25">
        <f>O179-Ahorros!$E$4</f>
        <v>2056.41</v>
      </c>
    </row>
    <row r="180" spans="1:16" x14ac:dyDescent="0.25">
      <c r="A180" s="1">
        <v>43601</v>
      </c>
      <c r="B180">
        <v>18</v>
      </c>
      <c r="C180" t="s">
        <v>238</v>
      </c>
      <c r="D180" t="s">
        <v>69</v>
      </c>
      <c r="E180" t="s">
        <v>22</v>
      </c>
      <c r="F180" t="s">
        <v>18</v>
      </c>
      <c r="G180" t="s">
        <v>81</v>
      </c>
      <c r="K180">
        <v>4856.18</v>
      </c>
      <c r="L180" s="45">
        <f t="shared" si="164"/>
        <v>6677.23</v>
      </c>
      <c r="M180">
        <v>5</v>
      </c>
      <c r="N180">
        <f t="shared" si="162"/>
        <v>11538.41</v>
      </c>
      <c r="O180">
        <f t="shared" si="163"/>
        <v>7538.41</v>
      </c>
      <c r="P180" s="25">
        <f>O180-Ahorros!$E$4</f>
        <v>2038.4099999999999</v>
      </c>
    </row>
    <row r="181" spans="1:16" x14ac:dyDescent="0.25">
      <c r="A181" s="1">
        <v>43601</v>
      </c>
      <c r="B181">
        <v>9</v>
      </c>
      <c r="C181" t="s">
        <v>223</v>
      </c>
      <c r="D181" t="s">
        <v>69</v>
      </c>
      <c r="E181" t="s">
        <v>22</v>
      </c>
      <c r="F181" t="s">
        <v>18</v>
      </c>
      <c r="G181" t="s">
        <v>81</v>
      </c>
      <c r="K181">
        <v>4856.18</v>
      </c>
      <c r="L181" s="45">
        <f t="shared" si="164"/>
        <v>6668.23</v>
      </c>
      <c r="M181">
        <v>5</v>
      </c>
      <c r="N181">
        <f t="shared" si="162"/>
        <v>11529.41</v>
      </c>
      <c r="O181">
        <f t="shared" si="163"/>
        <v>7529.41</v>
      </c>
      <c r="P181" s="25">
        <f>O181-Ahorros!$E$4</f>
        <v>2029.4099999999999</v>
      </c>
    </row>
    <row r="182" spans="1:16" x14ac:dyDescent="0.25">
      <c r="A182" s="1">
        <v>43603</v>
      </c>
      <c r="B182">
        <v>122.22</v>
      </c>
      <c r="C182" t="s">
        <v>72</v>
      </c>
      <c r="D182" t="s">
        <v>72</v>
      </c>
      <c r="E182" t="s">
        <v>22</v>
      </c>
      <c r="F182" t="s">
        <v>18</v>
      </c>
      <c r="G182" t="s">
        <v>145</v>
      </c>
      <c r="K182">
        <v>4856.18</v>
      </c>
      <c r="L182">
        <f t="shared" si="164"/>
        <v>6546.0099999999993</v>
      </c>
      <c r="M182">
        <v>5</v>
      </c>
      <c r="N182">
        <f t="shared" si="162"/>
        <v>11407.189999999999</v>
      </c>
      <c r="O182">
        <f t="shared" si="163"/>
        <v>7407.1899999999987</v>
      </c>
      <c r="P182" s="25">
        <f>O182-Ahorros!$E$4</f>
        <v>1907.1899999999987</v>
      </c>
    </row>
    <row r="183" spans="1:16" x14ac:dyDescent="0.25">
      <c r="A183" s="1">
        <v>43603</v>
      </c>
      <c r="B183">
        <v>15</v>
      </c>
      <c r="C183" t="s">
        <v>239</v>
      </c>
      <c r="D183" t="s">
        <v>69</v>
      </c>
      <c r="E183" t="s">
        <v>22</v>
      </c>
      <c r="F183" t="s">
        <v>18</v>
      </c>
      <c r="G183" t="s">
        <v>81</v>
      </c>
      <c r="K183">
        <v>4856.18</v>
      </c>
      <c r="L183" s="46">
        <f t="shared" si="164"/>
        <v>6531.0099999999993</v>
      </c>
      <c r="M183">
        <v>5</v>
      </c>
      <c r="N183">
        <f t="shared" si="162"/>
        <v>11392.189999999999</v>
      </c>
      <c r="O183">
        <f t="shared" si="163"/>
        <v>7392.1899999999987</v>
      </c>
      <c r="P183" s="25">
        <f>O183-Ahorros!$E$4</f>
        <v>1892.1899999999987</v>
      </c>
    </row>
    <row r="184" spans="1:16" x14ac:dyDescent="0.25">
      <c r="A184" s="1">
        <v>43603</v>
      </c>
      <c r="B184">
        <v>194</v>
      </c>
      <c r="C184" t="s">
        <v>240</v>
      </c>
      <c r="D184" t="s">
        <v>229</v>
      </c>
      <c r="E184" t="s">
        <v>22</v>
      </c>
      <c r="F184" t="s">
        <v>18</v>
      </c>
      <c r="G184" t="s">
        <v>241</v>
      </c>
      <c r="K184">
        <f>K183-B184</f>
        <v>4662.18</v>
      </c>
      <c r="L184">
        <v>6531.01</v>
      </c>
      <c r="M184">
        <v>5</v>
      </c>
      <c r="N184" s="46">
        <f t="shared" ref="N184" si="165">SUM(K184:M184)</f>
        <v>11198.19</v>
      </c>
      <c r="O184" s="46">
        <f t="shared" ref="O184" si="166">N184-4000</f>
        <v>7198.1900000000005</v>
      </c>
      <c r="P184" s="25">
        <f>O184-Ahorros!$E$4</f>
        <v>1698.1900000000005</v>
      </c>
    </row>
    <row r="185" spans="1:16" x14ac:dyDescent="0.25">
      <c r="A185" s="1">
        <v>43603</v>
      </c>
      <c r="B185">
        <v>200</v>
      </c>
      <c r="C185" t="s">
        <v>171</v>
      </c>
      <c r="D185" t="s">
        <v>25</v>
      </c>
      <c r="E185" t="s">
        <v>25</v>
      </c>
      <c r="F185" t="s">
        <v>32</v>
      </c>
      <c r="G185" t="s">
        <v>172</v>
      </c>
      <c r="K185">
        <f>K184-B185</f>
        <v>4462.18</v>
      </c>
      <c r="L185">
        <v>6531.01</v>
      </c>
      <c r="M185">
        <f>M184+B185</f>
        <v>205</v>
      </c>
      <c r="N185" s="46">
        <f t="shared" ref="N185" si="167">SUM(K185:M185)</f>
        <v>11198.19</v>
      </c>
      <c r="O185" s="46">
        <f t="shared" ref="O185" si="168">N185-4000</f>
        <v>7198.1900000000005</v>
      </c>
      <c r="P185" s="25">
        <f>O185-Ahorros!$E$4</f>
        <v>1698.1900000000005</v>
      </c>
    </row>
    <row r="186" spans="1:16" x14ac:dyDescent="0.25">
      <c r="A186" s="1">
        <v>43603</v>
      </c>
      <c r="B186">
        <v>15</v>
      </c>
      <c r="C186" t="s">
        <v>174</v>
      </c>
      <c r="D186" t="s">
        <v>104</v>
      </c>
      <c r="E186" t="s">
        <v>22</v>
      </c>
      <c r="F186" t="s">
        <v>7</v>
      </c>
      <c r="G186" t="s">
        <v>175</v>
      </c>
      <c r="K186">
        <v>4462.18</v>
      </c>
      <c r="L186">
        <v>6531.01</v>
      </c>
      <c r="M186">
        <f>M185-B186</f>
        <v>190</v>
      </c>
      <c r="N186" s="46">
        <f t="shared" ref="N186" si="169">SUM(K186:M186)</f>
        <v>11183.19</v>
      </c>
      <c r="O186" s="46">
        <f t="shared" ref="O186" si="170">N186-4000</f>
        <v>7183.1900000000005</v>
      </c>
      <c r="P186" s="25">
        <f>O186-Ahorros!$E$4</f>
        <v>1683.1900000000005</v>
      </c>
    </row>
    <row r="187" spans="1:16" x14ac:dyDescent="0.25">
      <c r="A187" s="1">
        <v>43603</v>
      </c>
      <c r="B187">
        <v>459</v>
      </c>
      <c r="C187" t="s">
        <v>242</v>
      </c>
      <c r="D187" t="s">
        <v>243</v>
      </c>
      <c r="E187" t="s">
        <v>22</v>
      </c>
      <c r="F187" t="s">
        <v>18</v>
      </c>
      <c r="G187" t="s">
        <v>84</v>
      </c>
      <c r="K187">
        <v>4462.18</v>
      </c>
      <c r="L187">
        <f t="shared" ref="L187:L204" si="171">L186-B187</f>
        <v>6072.01</v>
      </c>
      <c r="M187">
        <v>190</v>
      </c>
      <c r="N187" s="46">
        <f t="shared" ref="N187:N188" si="172">SUM(K187:M187)</f>
        <v>10724.19</v>
      </c>
      <c r="O187" s="46">
        <f t="shared" ref="O187:O188" si="173">N187-4000</f>
        <v>6724.1900000000005</v>
      </c>
      <c r="P187" s="25">
        <f>O187-Ahorros!$E$4</f>
        <v>1224.1900000000005</v>
      </c>
    </row>
    <row r="188" spans="1:16" x14ac:dyDescent="0.25">
      <c r="A188" s="1">
        <v>43603</v>
      </c>
      <c r="B188">
        <v>239</v>
      </c>
      <c r="C188" t="s">
        <v>244</v>
      </c>
      <c r="D188" t="s">
        <v>243</v>
      </c>
      <c r="E188" t="s">
        <v>22</v>
      </c>
      <c r="F188" t="s">
        <v>18</v>
      </c>
      <c r="G188" t="s">
        <v>84</v>
      </c>
      <c r="K188">
        <v>4462.18</v>
      </c>
      <c r="L188" s="46">
        <f t="shared" si="171"/>
        <v>5833.01</v>
      </c>
      <c r="M188">
        <v>190</v>
      </c>
      <c r="N188">
        <f t="shared" si="172"/>
        <v>10485.19</v>
      </c>
      <c r="O188">
        <f t="shared" si="173"/>
        <v>6485.1900000000005</v>
      </c>
      <c r="P188" s="25">
        <f>O188-Ahorros!$E$4</f>
        <v>985.19000000000051</v>
      </c>
    </row>
    <row r="189" spans="1:16" x14ac:dyDescent="0.25">
      <c r="A189" s="1">
        <v>43603</v>
      </c>
      <c r="B189">
        <v>15</v>
      </c>
      <c r="C189" t="s">
        <v>231</v>
      </c>
      <c r="D189" t="s">
        <v>82</v>
      </c>
      <c r="E189" t="s">
        <v>22</v>
      </c>
      <c r="F189" t="s">
        <v>18</v>
      </c>
      <c r="G189" t="s">
        <v>84</v>
      </c>
      <c r="K189">
        <v>4462.18</v>
      </c>
      <c r="L189" s="46">
        <f t="shared" si="171"/>
        <v>5818.01</v>
      </c>
      <c r="M189">
        <v>190</v>
      </c>
      <c r="N189" s="46">
        <f t="shared" ref="N189:N204" si="174">SUM(K189:M189)</f>
        <v>10470.19</v>
      </c>
      <c r="O189" s="46">
        <f t="shared" ref="O189:O204" si="175">N189-4000</f>
        <v>6470.1900000000005</v>
      </c>
      <c r="P189" s="25">
        <f>O189-Ahorros!$E$4</f>
        <v>970.19000000000051</v>
      </c>
    </row>
    <row r="190" spans="1:16" x14ac:dyDescent="0.25">
      <c r="A190" s="1">
        <v>43603</v>
      </c>
      <c r="B190">
        <v>12.95</v>
      </c>
      <c r="C190" t="s">
        <v>245</v>
      </c>
      <c r="D190" t="s">
        <v>82</v>
      </c>
      <c r="E190" t="s">
        <v>22</v>
      </c>
      <c r="F190" t="s">
        <v>18</v>
      </c>
      <c r="G190" t="s">
        <v>84</v>
      </c>
      <c r="K190">
        <v>4462.18</v>
      </c>
      <c r="L190">
        <f t="shared" si="171"/>
        <v>5805.06</v>
      </c>
      <c r="M190">
        <v>190</v>
      </c>
      <c r="N190">
        <f t="shared" si="174"/>
        <v>10457.240000000002</v>
      </c>
      <c r="O190">
        <f t="shared" si="175"/>
        <v>6457.2400000000016</v>
      </c>
      <c r="P190" s="25">
        <f>O190-Ahorros!$E$4</f>
        <v>957.2400000000016</v>
      </c>
    </row>
    <row r="191" spans="1:16" x14ac:dyDescent="0.25">
      <c r="A191" s="1">
        <v>43603</v>
      </c>
      <c r="B191">
        <v>19.55</v>
      </c>
      <c r="C191" t="s">
        <v>146</v>
      </c>
      <c r="D191" t="s">
        <v>82</v>
      </c>
      <c r="E191" t="s">
        <v>22</v>
      </c>
      <c r="F191" t="s">
        <v>18</v>
      </c>
      <c r="G191" t="s">
        <v>84</v>
      </c>
      <c r="K191">
        <v>4462.18</v>
      </c>
      <c r="L191" s="46">
        <f t="shared" si="171"/>
        <v>5785.51</v>
      </c>
      <c r="M191">
        <v>190</v>
      </c>
      <c r="N191">
        <f t="shared" si="174"/>
        <v>10437.69</v>
      </c>
      <c r="O191">
        <f t="shared" si="175"/>
        <v>6437.6900000000005</v>
      </c>
      <c r="P191" s="25">
        <f>O191-Ahorros!$E$4</f>
        <v>937.69000000000051</v>
      </c>
    </row>
    <row r="192" spans="1:16" x14ac:dyDescent="0.25">
      <c r="A192" s="1">
        <v>43603</v>
      </c>
      <c r="B192">
        <v>26</v>
      </c>
      <c r="C192" t="s">
        <v>246</v>
      </c>
      <c r="D192" t="s">
        <v>82</v>
      </c>
      <c r="E192" t="s">
        <v>22</v>
      </c>
      <c r="F192" t="s">
        <v>18</v>
      </c>
      <c r="G192" t="s">
        <v>84</v>
      </c>
      <c r="K192">
        <v>4462.18</v>
      </c>
      <c r="L192" s="46">
        <f t="shared" si="171"/>
        <v>5759.51</v>
      </c>
      <c r="M192">
        <v>190</v>
      </c>
      <c r="N192">
        <f t="shared" si="174"/>
        <v>10411.69</v>
      </c>
      <c r="O192">
        <f t="shared" si="175"/>
        <v>6411.6900000000005</v>
      </c>
      <c r="P192" s="25">
        <f>O192-Ahorros!$E$4</f>
        <v>911.69000000000051</v>
      </c>
    </row>
    <row r="193" spans="1:16" x14ac:dyDescent="0.25">
      <c r="A193" s="1">
        <v>43603</v>
      </c>
      <c r="B193">
        <v>43</v>
      </c>
      <c r="C193" t="s">
        <v>126</v>
      </c>
      <c r="D193" t="s">
        <v>82</v>
      </c>
      <c r="E193" t="s">
        <v>22</v>
      </c>
      <c r="F193" t="s">
        <v>18</v>
      </c>
      <c r="G193" t="s">
        <v>84</v>
      </c>
      <c r="K193">
        <v>4462.18</v>
      </c>
      <c r="L193" s="46">
        <f t="shared" si="171"/>
        <v>5716.51</v>
      </c>
      <c r="M193">
        <v>190</v>
      </c>
      <c r="N193">
        <f t="shared" si="174"/>
        <v>10368.69</v>
      </c>
      <c r="O193">
        <f t="shared" si="175"/>
        <v>6368.6900000000005</v>
      </c>
      <c r="P193" s="25">
        <f>O193-Ahorros!$E$4</f>
        <v>868.69000000000051</v>
      </c>
    </row>
    <row r="194" spans="1:16" x14ac:dyDescent="0.25">
      <c r="A194" s="1">
        <v>43603</v>
      </c>
      <c r="B194">
        <v>26.9</v>
      </c>
      <c r="C194" t="s">
        <v>147</v>
      </c>
      <c r="D194" t="s">
        <v>82</v>
      </c>
      <c r="E194" t="s">
        <v>22</v>
      </c>
      <c r="F194" t="s">
        <v>18</v>
      </c>
      <c r="G194" t="s">
        <v>84</v>
      </c>
      <c r="K194">
        <v>4462.18</v>
      </c>
      <c r="L194" s="46">
        <f t="shared" si="171"/>
        <v>5689.6100000000006</v>
      </c>
      <c r="M194">
        <v>190</v>
      </c>
      <c r="N194">
        <f t="shared" si="174"/>
        <v>10341.790000000001</v>
      </c>
      <c r="O194">
        <f t="shared" si="175"/>
        <v>6341.7900000000009</v>
      </c>
      <c r="P194" s="25">
        <f>O194-Ahorros!$E$4</f>
        <v>841.79000000000087</v>
      </c>
    </row>
    <row r="195" spans="1:16" x14ac:dyDescent="0.25">
      <c r="A195" s="1">
        <v>43603</v>
      </c>
      <c r="B195">
        <v>15.65</v>
      </c>
      <c r="C195" t="s">
        <v>247</v>
      </c>
      <c r="D195" t="s">
        <v>82</v>
      </c>
      <c r="E195" t="s">
        <v>22</v>
      </c>
      <c r="F195" t="s">
        <v>18</v>
      </c>
      <c r="G195" t="s">
        <v>84</v>
      </c>
      <c r="K195">
        <v>4462.18</v>
      </c>
      <c r="L195" s="46">
        <f t="shared" si="171"/>
        <v>5673.9600000000009</v>
      </c>
      <c r="M195">
        <v>190</v>
      </c>
      <c r="N195">
        <f t="shared" si="174"/>
        <v>10326.140000000001</v>
      </c>
      <c r="O195">
        <f t="shared" si="175"/>
        <v>6326.1400000000012</v>
      </c>
      <c r="P195" s="25">
        <f>O195-Ahorros!$E$4</f>
        <v>826.14000000000124</v>
      </c>
    </row>
    <row r="196" spans="1:16" x14ac:dyDescent="0.25">
      <c r="A196" s="1">
        <v>43603</v>
      </c>
      <c r="B196">
        <v>56.6</v>
      </c>
      <c r="C196" t="s">
        <v>83</v>
      </c>
      <c r="D196" t="s">
        <v>82</v>
      </c>
      <c r="E196" t="s">
        <v>22</v>
      </c>
      <c r="F196" t="s">
        <v>18</v>
      </c>
      <c r="G196" t="s">
        <v>84</v>
      </c>
      <c r="K196">
        <v>4462.18</v>
      </c>
      <c r="L196" s="46">
        <f t="shared" si="171"/>
        <v>5617.3600000000006</v>
      </c>
      <c r="M196">
        <v>190</v>
      </c>
      <c r="N196">
        <f t="shared" si="174"/>
        <v>10269.540000000001</v>
      </c>
      <c r="O196">
        <f t="shared" si="175"/>
        <v>6269.5400000000009</v>
      </c>
      <c r="P196" s="25">
        <f>O196-Ahorros!$E$4</f>
        <v>769.54000000000087</v>
      </c>
    </row>
    <row r="197" spans="1:16" x14ac:dyDescent="0.25">
      <c r="A197" s="1">
        <v>43603</v>
      </c>
      <c r="B197">
        <v>13.5</v>
      </c>
      <c r="C197" t="s">
        <v>182</v>
      </c>
      <c r="D197" t="s">
        <v>82</v>
      </c>
      <c r="E197" t="s">
        <v>22</v>
      </c>
      <c r="F197" t="s">
        <v>18</v>
      </c>
      <c r="G197" t="s">
        <v>84</v>
      </c>
      <c r="K197">
        <v>4462.18</v>
      </c>
      <c r="L197" s="46">
        <f t="shared" si="171"/>
        <v>5603.8600000000006</v>
      </c>
      <c r="M197">
        <v>190</v>
      </c>
      <c r="N197">
        <f t="shared" si="174"/>
        <v>10256.040000000001</v>
      </c>
      <c r="O197">
        <f t="shared" si="175"/>
        <v>6256.0400000000009</v>
      </c>
      <c r="P197" s="25">
        <f>O197-Ahorros!$E$4</f>
        <v>756.04000000000087</v>
      </c>
    </row>
    <row r="198" spans="1:16" x14ac:dyDescent="0.25">
      <c r="A198" s="1">
        <v>43603</v>
      </c>
      <c r="B198">
        <v>25.5</v>
      </c>
      <c r="C198" t="s">
        <v>152</v>
      </c>
      <c r="D198" t="s">
        <v>82</v>
      </c>
      <c r="E198" t="s">
        <v>22</v>
      </c>
      <c r="F198" t="s">
        <v>18</v>
      </c>
      <c r="G198" t="s">
        <v>84</v>
      </c>
      <c r="K198">
        <v>4462.18</v>
      </c>
      <c r="L198" s="46">
        <f t="shared" si="171"/>
        <v>5578.3600000000006</v>
      </c>
      <c r="M198">
        <v>190</v>
      </c>
      <c r="N198">
        <f t="shared" si="174"/>
        <v>10230.540000000001</v>
      </c>
      <c r="O198">
        <f t="shared" si="175"/>
        <v>6230.5400000000009</v>
      </c>
      <c r="P198" s="25">
        <f>O198-Ahorros!$E$4</f>
        <v>730.54000000000087</v>
      </c>
    </row>
    <row r="199" spans="1:16" x14ac:dyDescent="0.25">
      <c r="A199" s="1">
        <v>43603</v>
      </c>
      <c r="B199">
        <v>22.25</v>
      </c>
      <c r="C199" t="s">
        <v>153</v>
      </c>
      <c r="D199" t="s">
        <v>82</v>
      </c>
      <c r="E199" t="s">
        <v>22</v>
      </c>
      <c r="F199" t="s">
        <v>18</v>
      </c>
      <c r="G199" t="s">
        <v>84</v>
      </c>
      <c r="K199">
        <v>4462.18</v>
      </c>
      <c r="L199" s="46">
        <f t="shared" si="171"/>
        <v>5556.1100000000006</v>
      </c>
      <c r="M199">
        <v>190</v>
      </c>
      <c r="N199">
        <f t="shared" si="174"/>
        <v>10208.290000000001</v>
      </c>
      <c r="O199">
        <f t="shared" si="175"/>
        <v>6208.2900000000009</v>
      </c>
      <c r="P199" s="25">
        <f>O199-Ahorros!$E$4</f>
        <v>708.29000000000087</v>
      </c>
    </row>
    <row r="200" spans="1:16" x14ac:dyDescent="0.25">
      <c r="A200" s="1">
        <v>43603</v>
      </c>
      <c r="B200">
        <v>10.6</v>
      </c>
      <c r="C200" t="s">
        <v>248</v>
      </c>
      <c r="D200" t="s">
        <v>82</v>
      </c>
      <c r="E200" t="s">
        <v>22</v>
      </c>
      <c r="F200" t="s">
        <v>18</v>
      </c>
      <c r="G200" t="s">
        <v>84</v>
      </c>
      <c r="K200">
        <v>4462.18</v>
      </c>
      <c r="L200" s="46">
        <f t="shared" si="171"/>
        <v>5545.51</v>
      </c>
      <c r="M200">
        <v>190</v>
      </c>
      <c r="N200">
        <f t="shared" si="174"/>
        <v>10197.69</v>
      </c>
      <c r="O200">
        <f t="shared" si="175"/>
        <v>6197.6900000000005</v>
      </c>
      <c r="P200" s="25">
        <f>O200-Ahorros!$E$4</f>
        <v>697.69000000000051</v>
      </c>
    </row>
    <row r="201" spans="1:16" x14ac:dyDescent="0.25">
      <c r="A201" s="1">
        <v>43603</v>
      </c>
      <c r="B201">
        <v>37.25</v>
      </c>
      <c r="C201" t="s">
        <v>87</v>
      </c>
      <c r="D201" t="s">
        <v>82</v>
      </c>
      <c r="E201" t="s">
        <v>22</v>
      </c>
      <c r="F201" t="s">
        <v>18</v>
      </c>
      <c r="G201" t="s">
        <v>84</v>
      </c>
      <c r="K201">
        <v>4462.18</v>
      </c>
      <c r="L201" s="46">
        <f t="shared" si="171"/>
        <v>5508.26</v>
      </c>
      <c r="M201">
        <v>190</v>
      </c>
      <c r="N201">
        <f t="shared" si="174"/>
        <v>10160.44</v>
      </c>
      <c r="O201">
        <f t="shared" si="175"/>
        <v>6160.4400000000005</v>
      </c>
      <c r="P201" s="25">
        <f>O201-Ahorros!$E$4</f>
        <v>660.44000000000051</v>
      </c>
    </row>
    <row r="202" spans="1:16" x14ac:dyDescent="0.25">
      <c r="A202" s="1">
        <v>43603</v>
      </c>
      <c r="B202">
        <v>9.5</v>
      </c>
      <c r="C202" t="s">
        <v>249</v>
      </c>
      <c r="D202" t="s">
        <v>82</v>
      </c>
      <c r="E202" t="s">
        <v>22</v>
      </c>
      <c r="F202" t="s">
        <v>18</v>
      </c>
      <c r="G202" t="s">
        <v>84</v>
      </c>
      <c r="K202">
        <v>4462.18</v>
      </c>
      <c r="L202" s="46">
        <f t="shared" si="171"/>
        <v>5498.76</v>
      </c>
      <c r="M202">
        <v>190</v>
      </c>
      <c r="N202">
        <f t="shared" si="174"/>
        <v>10150.94</v>
      </c>
      <c r="O202">
        <f t="shared" si="175"/>
        <v>6150.9400000000005</v>
      </c>
      <c r="P202" s="25">
        <f>O202-Ahorros!$E$4</f>
        <v>650.94000000000051</v>
      </c>
    </row>
    <row r="203" spans="1:16" x14ac:dyDescent="0.25">
      <c r="A203" s="1">
        <v>43603</v>
      </c>
      <c r="B203">
        <v>9.5</v>
      </c>
      <c r="C203" t="s">
        <v>250</v>
      </c>
      <c r="D203" t="s">
        <v>82</v>
      </c>
      <c r="E203" t="s">
        <v>22</v>
      </c>
      <c r="F203" t="s">
        <v>18</v>
      </c>
      <c r="G203" t="s">
        <v>84</v>
      </c>
      <c r="K203">
        <v>4462.18</v>
      </c>
      <c r="L203" s="46">
        <f t="shared" si="171"/>
        <v>5489.26</v>
      </c>
      <c r="M203">
        <v>190</v>
      </c>
      <c r="N203">
        <f t="shared" si="174"/>
        <v>10141.44</v>
      </c>
      <c r="O203">
        <f t="shared" si="175"/>
        <v>6141.4400000000005</v>
      </c>
      <c r="P203" s="25">
        <f>O203-Ahorros!$E$4</f>
        <v>641.44000000000051</v>
      </c>
    </row>
    <row r="204" spans="1:16" x14ac:dyDescent="0.25">
      <c r="A204" s="1">
        <v>43603</v>
      </c>
      <c r="B204">
        <v>11.5</v>
      </c>
      <c r="C204" t="s">
        <v>251</v>
      </c>
      <c r="D204" t="s">
        <v>220</v>
      </c>
      <c r="E204" t="s">
        <v>22</v>
      </c>
      <c r="F204" t="s">
        <v>18</v>
      </c>
      <c r="G204" t="s">
        <v>84</v>
      </c>
      <c r="K204">
        <v>4462.18</v>
      </c>
      <c r="L204" s="46">
        <f t="shared" si="171"/>
        <v>5477.76</v>
      </c>
      <c r="M204">
        <v>190</v>
      </c>
      <c r="N204">
        <f t="shared" si="174"/>
        <v>10129.94</v>
      </c>
      <c r="O204">
        <f t="shared" si="175"/>
        <v>6129.9400000000005</v>
      </c>
      <c r="P204" s="25">
        <f>O204-Ahorros!$E$4</f>
        <v>629.94000000000051</v>
      </c>
    </row>
    <row r="205" spans="1:16" x14ac:dyDescent="0.25">
      <c r="A205" s="1">
        <v>43603</v>
      </c>
      <c r="B205">
        <v>225</v>
      </c>
      <c r="C205" t="s">
        <v>157</v>
      </c>
      <c r="D205" t="s">
        <v>48</v>
      </c>
      <c r="E205" t="s">
        <v>22</v>
      </c>
      <c r="F205" t="s">
        <v>32</v>
      </c>
      <c r="G205" t="s">
        <v>49</v>
      </c>
      <c r="K205">
        <f>K204-B205</f>
        <v>4237.18</v>
      </c>
      <c r="L205">
        <v>5477.76</v>
      </c>
      <c r="M205">
        <v>190</v>
      </c>
      <c r="N205" s="46">
        <f t="shared" ref="N205" si="176">SUM(K205:M205)</f>
        <v>9904.94</v>
      </c>
      <c r="O205" s="46">
        <f t="shared" ref="O205" si="177">N205-4000</f>
        <v>5904.9400000000005</v>
      </c>
      <c r="P205" s="25">
        <f>O205-Ahorros!$E$4</f>
        <v>404.94000000000051</v>
      </c>
    </row>
    <row r="206" spans="1:16" x14ac:dyDescent="0.25">
      <c r="A206" s="1">
        <v>43603</v>
      </c>
      <c r="B206">
        <v>15</v>
      </c>
      <c r="C206" t="s">
        <v>176</v>
      </c>
      <c r="D206" t="s">
        <v>128</v>
      </c>
      <c r="E206" t="s">
        <v>22</v>
      </c>
      <c r="F206" t="s">
        <v>7</v>
      </c>
      <c r="G206" t="s">
        <v>84</v>
      </c>
      <c r="K206">
        <v>4237.18</v>
      </c>
      <c r="L206">
        <v>5477.76</v>
      </c>
      <c r="M206">
        <f>M205-B206</f>
        <v>175</v>
      </c>
      <c r="N206" s="46">
        <f t="shared" ref="N206:N208" si="178">SUM(K206:M206)</f>
        <v>9889.94</v>
      </c>
      <c r="O206" s="46">
        <f t="shared" ref="O206:O208" si="179">N206-4000</f>
        <v>5889.9400000000005</v>
      </c>
      <c r="P206" s="25">
        <f>O206-Ahorros!$E$4</f>
        <v>389.94000000000051</v>
      </c>
    </row>
    <row r="207" spans="1:16" x14ac:dyDescent="0.25">
      <c r="A207" s="1">
        <v>43603</v>
      </c>
      <c r="B207">
        <v>38</v>
      </c>
      <c r="C207" t="s">
        <v>99</v>
      </c>
      <c r="D207" t="s">
        <v>82</v>
      </c>
      <c r="E207" t="s">
        <v>22</v>
      </c>
      <c r="F207" t="s">
        <v>7</v>
      </c>
      <c r="G207" t="s">
        <v>81</v>
      </c>
      <c r="K207">
        <v>4237.18</v>
      </c>
      <c r="L207">
        <v>5477.76</v>
      </c>
      <c r="M207">
        <f>M206-B207</f>
        <v>137</v>
      </c>
      <c r="N207">
        <f t="shared" si="178"/>
        <v>9851.94</v>
      </c>
      <c r="O207">
        <f t="shared" si="179"/>
        <v>5851.9400000000005</v>
      </c>
      <c r="P207" s="25">
        <f>O207-Ahorros!$E$4</f>
        <v>351.94000000000051</v>
      </c>
    </row>
    <row r="208" spans="1:16" x14ac:dyDescent="0.25">
      <c r="A208" s="1">
        <v>43603</v>
      </c>
      <c r="B208">
        <v>10</v>
      </c>
      <c r="C208" t="s">
        <v>177</v>
      </c>
      <c r="D208" t="s">
        <v>43</v>
      </c>
      <c r="E208" t="s">
        <v>22</v>
      </c>
      <c r="F208" t="s">
        <v>7</v>
      </c>
      <c r="G208" t="s">
        <v>44</v>
      </c>
      <c r="K208">
        <v>4237.18</v>
      </c>
      <c r="L208">
        <v>5477.76</v>
      </c>
      <c r="M208">
        <f>M207-B208</f>
        <v>127</v>
      </c>
      <c r="N208">
        <f t="shared" si="178"/>
        <v>9841.94</v>
      </c>
      <c r="O208">
        <f t="shared" si="179"/>
        <v>5841.9400000000005</v>
      </c>
      <c r="P208" s="25">
        <f>O208-Ahorros!$E$4</f>
        <v>341.94000000000051</v>
      </c>
    </row>
    <row r="209" spans="1:16" x14ac:dyDescent="0.25">
      <c r="A209" s="1">
        <v>43604</v>
      </c>
      <c r="B209">
        <v>19.5</v>
      </c>
      <c r="C209" t="s">
        <v>252</v>
      </c>
      <c r="D209" t="s">
        <v>69</v>
      </c>
      <c r="E209" t="s">
        <v>22</v>
      </c>
      <c r="F209" t="s">
        <v>18</v>
      </c>
      <c r="G209" t="s">
        <v>81</v>
      </c>
      <c r="K209">
        <v>4237.18</v>
      </c>
      <c r="L209">
        <f>L208-B209</f>
        <v>5458.26</v>
      </c>
      <c r="M209">
        <v>127</v>
      </c>
      <c r="N209" s="47">
        <f t="shared" ref="N209" si="180">SUM(K209:M209)</f>
        <v>9822.44</v>
      </c>
      <c r="O209" s="47">
        <f t="shared" ref="O209" si="181">N209-4000</f>
        <v>5822.4400000000005</v>
      </c>
      <c r="P209" s="25">
        <f>O209-Ahorros!$E$4</f>
        <v>322.44000000000051</v>
      </c>
    </row>
    <row r="210" spans="1:16" x14ac:dyDescent="0.25">
      <c r="A210" s="1">
        <v>43604</v>
      </c>
      <c r="B210">
        <v>65</v>
      </c>
      <c r="C210" t="s">
        <v>93</v>
      </c>
      <c r="D210" t="s">
        <v>93</v>
      </c>
      <c r="E210" t="s">
        <v>22</v>
      </c>
      <c r="F210" t="s">
        <v>32</v>
      </c>
      <c r="G210" t="s">
        <v>93</v>
      </c>
      <c r="K210">
        <f>K209-B210</f>
        <v>4172.18</v>
      </c>
      <c r="L210">
        <v>5458.26</v>
      </c>
      <c r="M210">
        <v>127</v>
      </c>
      <c r="N210" s="47">
        <f t="shared" ref="N210" si="182">SUM(K210:M210)</f>
        <v>9757.44</v>
      </c>
      <c r="O210" s="47">
        <f t="shared" ref="O210" si="183">N210-4000</f>
        <v>5757.4400000000005</v>
      </c>
      <c r="P210" s="25">
        <f>O210-Ahorros!$E$4</f>
        <v>257.44000000000051</v>
      </c>
    </row>
    <row r="211" spans="1:16" x14ac:dyDescent="0.25">
      <c r="A211" s="1">
        <v>43605</v>
      </c>
      <c r="B211">
        <v>181</v>
      </c>
      <c r="C211" t="s">
        <v>253</v>
      </c>
      <c r="D211" t="s">
        <v>31</v>
      </c>
      <c r="E211" t="s">
        <v>22</v>
      </c>
      <c r="F211" t="s">
        <v>18</v>
      </c>
      <c r="G211" t="s">
        <v>254</v>
      </c>
      <c r="K211">
        <v>4172.18</v>
      </c>
      <c r="L211">
        <f>L210-B211</f>
        <v>5277.26</v>
      </c>
      <c r="M211">
        <v>127</v>
      </c>
      <c r="N211" s="47">
        <f t="shared" ref="N211" si="184">SUM(K211:M211)</f>
        <v>9576.44</v>
      </c>
      <c r="O211" s="47">
        <f t="shared" ref="O211" si="185">N211-4000</f>
        <v>5576.4400000000005</v>
      </c>
      <c r="P211" s="25">
        <f>O211-Ahorros!$E$4</f>
        <v>76.440000000000509</v>
      </c>
    </row>
    <row r="212" spans="1:16" x14ac:dyDescent="0.25">
      <c r="A212" s="1">
        <v>43605</v>
      </c>
      <c r="B212">
        <v>19</v>
      </c>
      <c r="C212" t="s">
        <v>255</v>
      </c>
      <c r="D212" t="s">
        <v>128</v>
      </c>
      <c r="E212" t="s">
        <v>22</v>
      </c>
      <c r="F212" t="s">
        <v>7</v>
      </c>
      <c r="G212" t="s">
        <v>254</v>
      </c>
      <c r="K212">
        <v>4172.18</v>
      </c>
      <c r="L212">
        <v>5277.26</v>
      </c>
      <c r="M212">
        <f>M211-B212</f>
        <v>108</v>
      </c>
      <c r="N212" s="47">
        <f t="shared" ref="N212:N214" si="186">SUM(K212:M212)</f>
        <v>9557.44</v>
      </c>
      <c r="O212" s="47">
        <f t="shared" ref="O212:O214" si="187">N212-4000</f>
        <v>5557.4400000000005</v>
      </c>
      <c r="P212" s="25">
        <f>O212-Ahorros!$E$4</f>
        <v>57.440000000000509</v>
      </c>
    </row>
    <row r="213" spans="1:16" x14ac:dyDescent="0.25">
      <c r="A213" s="1">
        <v>43605</v>
      </c>
      <c r="B213">
        <v>10</v>
      </c>
      <c r="C213" t="s">
        <v>256</v>
      </c>
      <c r="D213" t="s">
        <v>257</v>
      </c>
      <c r="E213" t="s">
        <v>22</v>
      </c>
      <c r="F213" t="s">
        <v>7</v>
      </c>
      <c r="G213" t="s">
        <v>73</v>
      </c>
      <c r="K213">
        <v>4172.18</v>
      </c>
      <c r="L213">
        <v>5277.26</v>
      </c>
      <c r="M213">
        <f>M212-B213</f>
        <v>98</v>
      </c>
      <c r="N213">
        <f t="shared" si="186"/>
        <v>9547.44</v>
      </c>
      <c r="O213">
        <f t="shared" si="187"/>
        <v>5547.4400000000005</v>
      </c>
      <c r="P213" s="25">
        <f>O213-Ahorros!$E$4</f>
        <v>47.440000000000509</v>
      </c>
    </row>
    <row r="214" spans="1:16" x14ac:dyDescent="0.25">
      <c r="A214" s="1">
        <v>43605</v>
      </c>
      <c r="B214">
        <v>10</v>
      </c>
      <c r="C214" t="s">
        <v>177</v>
      </c>
      <c r="D214" t="s">
        <v>178</v>
      </c>
      <c r="E214" t="s">
        <v>22</v>
      </c>
      <c r="F214" t="s">
        <v>7</v>
      </c>
      <c r="G214" t="s">
        <v>44</v>
      </c>
      <c r="K214">
        <v>4172.18</v>
      </c>
      <c r="L214">
        <v>5277.26</v>
      </c>
      <c r="M214">
        <f>M213-B214</f>
        <v>88</v>
      </c>
      <c r="N214">
        <f t="shared" si="186"/>
        <v>9537.44</v>
      </c>
      <c r="O214">
        <f t="shared" si="187"/>
        <v>5537.4400000000005</v>
      </c>
      <c r="P214" s="25">
        <f>O214-Ahorros!$E$4</f>
        <v>37.440000000000509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5"/>
  <sheetViews>
    <sheetView topLeftCell="B1" workbookViewId="0">
      <pane ySplit="3" topLeftCell="A4" activePane="bottomLeft" state="frozen"/>
      <selection pane="bottomLeft" activeCell="L15" sqref="L15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20900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37835</v>
      </c>
      <c r="P3" t="s">
        <v>65</v>
      </c>
      <c r="Q3">
        <f>N3/Q2</f>
        <v>9.4587500000000002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  <row r="15" spans="1:17" x14ac:dyDescent="0.25">
      <c r="I15" s="1">
        <v>43600</v>
      </c>
      <c r="J15">
        <v>2000</v>
      </c>
      <c r="K15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D8" sqref="D8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49" t="s">
        <v>98</v>
      </c>
      <c r="B2" s="49"/>
      <c r="C2" s="49"/>
      <c r="D2" s="49"/>
      <c r="E2" s="49"/>
      <c r="F2" s="49"/>
      <c r="G2" s="49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5500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  <c r="H6">
        <v>6000</v>
      </c>
      <c r="I6" s="1">
        <v>43600</v>
      </c>
    </row>
    <row r="7" spans="1:9" x14ac:dyDescent="0.25">
      <c r="A7" s="1">
        <v>43480</v>
      </c>
      <c r="B7">
        <v>500</v>
      </c>
      <c r="H7">
        <v>5000</v>
      </c>
      <c r="I7" s="1">
        <v>43603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5" spans="1:9" x14ac:dyDescent="0.25">
      <c r="A15" s="1">
        <v>43600</v>
      </c>
      <c r="B15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2019-05-21T04:30:22Z</dcterms:modified>
</cp:coreProperties>
</file>